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Adv. Excel Classes 930\"/>
    </mc:Choice>
  </mc:AlternateContent>
  <xr:revisionPtr revIDLastSave="0" documentId="13_ncr:1_{C1D1ACB8-D2C1-4E3A-96E9-4391C34A05AD}" xr6:coauthVersionLast="46" xr6:coauthVersionMax="46" xr10:uidLastSave="{00000000-0000-0000-0000-000000000000}"/>
  <bookViews>
    <workbookView xWindow="-120" yWindow="-120" windowWidth="29040" windowHeight="16440" tabRatio="854" activeTab="3" xr2:uid="{00000000-000D-0000-FFFF-FFFF00000000}"/>
  </bookViews>
  <sheets>
    <sheet name="Quick Tour" sheetId="1" r:id="rId1"/>
    <sheet name="Product Mix" sheetId="2" r:id="rId2"/>
    <sheet name="Shipping Routes" sheetId="3" r:id="rId3"/>
    <sheet name="Staff Scheduling" sheetId="4" r:id="rId4"/>
  </sheets>
  <definedNames>
    <definedName name="BudgetTab" localSheetId="0">'Quick Tour'!$B$189:$F$190</definedName>
    <definedName name="BudgetTab">#REF!</definedName>
    <definedName name="C_">#REF!</definedName>
    <definedName name="L_">#REF!</definedName>
    <definedName name="q_t_">#REF!</definedName>
    <definedName name="q0">#REF!</definedName>
    <definedName name="R_">#REF!</definedName>
    <definedName name="solver_adj" localSheetId="1" hidden="1">'Product Mix'!$D$9:$F$9</definedName>
    <definedName name="solver_adj" localSheetId="2" hidden="1">'Shipping Routes'!$C$8:$G$10</definedName>
    <definedName name="solver_adj" localSheetId="3" hidden="1">'Staff Scheduling'!$D$7:$D$13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1" hidden="1">'Product Mix'!$D$9:$F$9</definedName>
    <definedName name="solver_lhs1" localSheetId="2" hidden="1">'Shipping Routes'!$C$8:$G$10</definedName>
    <definedName name="solver_lhs1" localSheetId="3" hidden="1">'Staff Scheduling'!$F$15:$L$15</definedName>
    <definedName name="solver_lhs2" localSheetId="1" hidden="1">'Product Mix'!$C$11:$C$15</definedName>
    <definedName name="solver_lhs2" localSheetId="2" hidden="1">'Shipping Routes'!$B$8:$B$10</definedName>
    <definedName name="solver_lhs2" localSheetId="3" hidden="1">'Staff Scheduling'!$D$7:$D$13</definedName>
    <definedName name="solver_lhs3" localSheetId="2" hidden="1">'Shipping Routes'!$C$12:$G$12</definedName>
    <definedName name="solver_lhs3" localSheetId="3" hidden="1">'Staff Scheduling'!$D$7:$D$13</definedName>
    <definedName name="solver_lin" localSheetId="1" hidden="1">2</definedName>
    <definedName name="solver_lin" localSheetId="2" hidden="1">1</definedName>
    <definedName name="solver_lin" localSheetId="3" hidden="1">1</definedName>
    <definedName name="solver_num" localSheetId="1" hidden="1">2</definedName>
    <definedName name="solver_num" localSheetId="2" hidden="1">3</definedName>
    <definedName name="solver_num" localSheetId="3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'Product Mix'!$D$18</definedName>
    <definedName name="solver_opt" localSheetId="2" hidden="1">'Shipping Routes'!$B$20</definedName>
    <definedName name="solver_opt" localSheetId="3" hidden="1">'Staff Scheduling'!$D$20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2" hidden="1">1</definedName>
    <definedName name="solver_rel2" localSheetId="3" hidden="1">4</definedName>
    <definedName name="solver_rel3" localSheetId="2" hidden="1">3</definedName>
    <definedName name="solver_rel3" localSheetId="3" hidden="1">3</definedName>
    <definedName name="solver_rhs1" localSheetId="1" hidden="1">0</definedName>
    <definedName name="solver_rhs1" localSheetId="2" hidden="1">0</definedName>
    <definedName name="solver_rhs1" localSheetId="3" hidden="1">'Staff Scheduling'!$F$17:$L$17</definedName>
    <definedName name="solver_rhs2" localSheetId="1" hidden="1">'Product Mix'!$B$11:$B$15</definedName>
    <definedName name="solver_rhs2" localSheetId="2" hidden="1">'Shipping Routes'!$B$16:$B$18</definedName>
    <definedName name="solver_rhs2" localSheetId="3" hidden="1">Integer</definedName>
    <definedName name="solver_rhs3" localSheetId="2" hidden="1">'Shipping Routes'!$C$14:$G$14</definedName>
    <definedName name="solver_rhs3" localSheetId="3" hidden="1">0</definedName>
    <definedName name="solver_scl" localSheetId="1" hidden="1">2</definedName>
    <definedName name="solver_scl" localSheetId="2" hidden="1">2</definedName>
    <definedName name="solver_scl" localSheetId="3" hidden="1">0</definedName>
    <definedName name="solver_sho" localSheetId="1" hidden="1">2</definedName>
    <definedName name="solver_sho" localSheetId="2" hidden="1">2</definedName>
    <definedName name="solver_sho" localSheetId="3" hidden="1">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3" hidden="1">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t_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C12" i="2"/>
  <c r="C11" i="2"/>
  <c r="C13" i="2"/>
  <c r="C14" i="2"/>
  <c r="C15" i="2"/>
  <c r="E17" i="2"/>
  <c r="F17" i="2"/>
  <c r="B5" i="1"/>
  <c r="B7" i="1" s="1"/>
  <c r="F10" i="1"/>
  <c r="B11" i="1"/>
  <c r="F11" i="1" s="1"/>
  <c r="C11" i="1"/>
  <c r="C5" i="1" s="1"/>
  <c r="D11" i="1"/>
  <c r="E11" i="1"/>
  <c r="B8" i="3"/>
  <c r="B9" i="3"/>
  <c r="B10" i="3"/>
  <c r="C12" i="3"/>
  <c r="D12" i="3"/>
  <c r="E12" i="3"/>
  <c r="F12" i="3"/>
  <c r="G12" i="3"/>
  <c r="C20" i="3"/>
  <c r="B20" i="3" s="1"/>
  <c r="D20" i="3"/>
  <c r="E20" i="3"/>
  <c r="F20" i="3"/>
  <c r="G20" i="3"/>
  <c r="D15" i="4"/>
  <c r="D20" i="4" s="1"/>
  <c r="F15" i="4"/>
  <c r="G15" i="4"/>
  <c r="H15" i="4"/>
  <c r="I15" i="4"/>
  <c r="J15" i="4"/>
  <c r="K15" i="4"/>
  <c r="L15" i="4"/>
  <c r="D18" i="2" l="1"/>
  <c r="C7" i="1"/>
  <c r="C6" i="1"/>
  <c r="B6" i="1"/>
  <c r="E5" i="1"/>
  <c r="F5" i="1"/>
  <c r="D5" i="1"/>
  <c r="D7" i="1" l="1"/>
  <c r="D6" i="1"/>
  <c r="E6" i="1"/>
  <c r="E7" i="1"/>
  <c r="F6" i="1"/>
  <c r="B12" i="1"/>
  <c r="B8" i="1"/>
  <c r="C8" i="1"/>
  <c r="C12" i="1"/>
  <c r="C13" i="1" s="1"/>
  <c r="B13" i="1" l="1"/>
  <c r="E8" i="1"/>
  <c r="E12" i="1"/>
  <c r="E13" i="1" s="1"/>
  <c r="D8" i="1"/>
  <c r="D12" i="1"/>
  <c r="D13" i="1" s="1"/>
  <c r="C15" i="1"/>
  <c r="C16" i="1" s="1"/>
  <c r="F8" i="1"/>
  <c r="B15" i="1"/>
  <c r="F7" i="1"/>
  <c r="D15" i="1" l="1"/>
  <c r="D16" i="1" s="1"/>
  <c r="E15" i="1"/>
  <c r="E16" i="1" s="1"/>
  <c r="F13" i="1"/>
  <c r="B16" i="1"/>
  <c r="F12" i="1"/>
  <c r="F15" i="1" l="1"/>
  <c r="F16" i="1" s="1"/>
</calcChain>
</file>

<file path=xl/sharedStrings.xml><?xml version="1.0" encoding="utf-8"?>
<sst xmlns="http://schemas.openxmlformats.org/spreadsheetml/2006/main" count="338" uniqueCount="298">
  <si>
    <t>Quick Tour of Microsoft Excel Solver</t>
  </si>
  <si>
    <t>Month</t>
  </si>
  <si>
    <t>Q1</t>
  </si>
  <si>
    <t>Q2</t>
  </si>
  <si>
    <t>Q3</t>
  </si>
  <si>
    <t>Q4</t>
  </si>
  <si>
    <t>Total</t>
  </si>
  <si>
    <t>Seasonality</t>
  </si>
  <si>
    <t>Units Sold</t>
  </si>
  <si>
    <t>Sales Revenue</t>
  </si>
  <si>
    <t>Color Coding</t>
  </si>
  <si>
    <t>Cost of Sales</t>
  </si>
  <si>
    <t>Gross Margin</t>
  </si>
  <si>
    <t xml:space="preserve">   Target cell</t>
  </si>
  <si>
    <t>Salesforce</t>
  </si>
  <si>
    <t xml:space="preserve">   Changing cells</t>
  </si>
  <si>
    <t>Advertising</t>
  </si>
  <si>
    <t>Corp Overhead</t>
  </si>
  <si>
    <t xml:space="preserve">   Constraints</t>
  </si>
  <si>
    <t>Total Costs</t>
  </si>
  <si>
    <t>Prod. Profit</t>
  </si>
  <si>
    <t>Profit Margin</t>
  </si>
  <si>
    <t>Product Price</t>
  </si>
  <si>
    <t>Product Cost</t>
  </si>
  <si>
    <t>The following examples show you how to work with the model above to solve for one value or several</t>
  </si>
  <si>
    <t>values to maximize or minimize another value, enter and change constraints, and save a problem model.</t>
  </si>
  <si>
    <t>Row</t>
  </si>
  <si>
    <t>Contains</t>
  </si>
  <si>
    <t>Explanation</t>
  </si>
  <si>
    <t>Fixed values</t>
  </si>
  <si>
    <t>Seasonality factor:  sales are higher in quarters 2 and 4,</t>
  </si>
  <si>
    <t>and lower in quarters 1 and 3.</t>
  </si>
  <si>
    <t>=35*B3*(B11+3000)^0.5</t>
  </si>
  <si>
    <t>Forecast for units sold each quarter:  row 3 contains</t>
  </si>
  <si>
    <t>the seasonality factor; row 11 contains the cost of</t>
  </si>
  <si>
    <t>advertising.</t>
  </si>
  <si>
    <t>=B5*$B$18</t>
  </si>
  <si>
    <t>Sales revenue:  forecast for units sold (row 5) times</t>
  </si>
  <si>
    <t>price (cell B18).</t>
  </si>
  <si>
    <t>=B5*$B$19</t>
  </si>
  <si>
    <t>Cost of sales:  forecast for units sold (row 5) times</t>
  </si>
  <si>
    <t>product cost (cell B19).</t>
  </si>
  <si>
    <t>=B6-B7</t>
  </si>
  <si>
    <t>Gross margin:  sales revenues (row 6) minus cost of</t>
  </si>
  <si>
    <t>sales (row 7).</t>
  </si>
  <si>
    <t>Sales personnel expenses.</t>
  </si>
  <si>
    <t>Advertising budget (about 6.3% of sales).</t>
  </si>
  <si>
    <t>=0.15*B6</t>
  </si>
  <si>
    <t>Corporate overhead expenses:  sales revenues (row 6)</t>
  </si>
  <si>
    <t>times 15%.</t>
  </si>
  <si>
    <t>=SUM(B10:B12)</t>
  </si>
  <si>
    <t>Total costs:  sales personnel expenses (row 10) plus</t>
  </si>
  <si>
    <t>advertising (row 11) plus overhead (row 12).</t>
  </si>
  <si>
    <t>=B8-B13</t>
  </si>
  <si>
    <t>Product profit:  gross margin (row 8) minus total costs</t>
  </si>
  <si>
    <t>(row 13).</t>
  </si>
  <si>
    <t>=B15/B6</t>
  </si>
  <si>
    <t>Profit margin:  profit (row 15) divided by sales revenue</t>
  </si>
  <si>
    <t>(row 6).</t>
  </si>
  <si>
    <t>Product price.</t>
  </si>
  <si>
    <t>Product cost.</t>
  </si>
  <si>
    <t>This is a typical marketing model that shows sales rising from a base figure (perhaps due to the sales</t>
  </si>
  <si>
    <t>personnel) along with increases in advertising, but with diminishing returns.  For example, the first</t>
  </si>
  <si>
    <t>$5,000 of advertising in Q1 yields about 1,092 incremental units sold, but the next $5,000 yields only</t>
  </si>
  <si>
    <t>about 775 units more.</t>
  </si>
  <si>
    <t xml:space="preserve">You can use Solver to find out whether the advertising budget is too low, and whether advertising </t>
  </si>
  <si>
    <t>should be allocated differently over time to take advantage of the changing seasonality factor.</t>
  </si>
  <si>
    <t>Solving for a Value to Maximize Another Value</t>
  </si>
  <si>
    <t>One way you can use Solver is to determine the maximum value of a cell by changing another cell.  The</t>
  </si>
  <si>
    <t>two cells must be related through the formulas on the worksheet.  If they are not, changing the value in</t>
  </si>
  <si>
    <t>one cell will not change the value in the other cell.</t>
  </si>
  <si>
    <t>For example, in the sample worksheet, you want to know how much you need to spend on advertising</t>
  </si>
  <si>
    <t>to generate the maximum profit for the first quarter.  You are interested in maximizing profit by changing</t>
  </si>
  <si>
    <t>advertising expenditures.</t>
  </si>
  <si>
    <t>n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</si>
  <si>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In the </t>
    </r>
    <r>
      <rPr>
        <b/>
        <sz val="8"/>
        <rFont val="Helv"/>
      </rPr>
      <t>Set target cell</t>
    </r>
    <r>
      <rPr>
        <sz val="8"/>
        <rFont val="Helv"/>
      </rPr>
      <t xml:space="preserve"> box, type </t>
    </r>
    <r>
      <rPr>
        <b/>
        <sz val="8"/>
        <rFont val="Helv"/>
      </rPr>
      <t>b15</t>
    </r>
    <r>
      <rPr>
        <sz val="8"/>
        <rFont val="Helv"/>
      </rPr>
      <t xml:space="preserve"> or </t>
    </r>
  </si>
  <si>
    <r>
      <t xml:space="preserve">select cell B15 (first-quarter profits) on the worksheet.  Select the </t>
    </r>
    <r>
      <rPr>
        <b/>
        <sz val="8"/>
        <rFont val="Helv"/>
      </rPr>
      <t>Max</t>
    </r>
    <r>
      <rPr>
        <sz val="8"/>
        <rFont val="Helv"/>
      </rPr>
      <t xml:space="preserve"> option.</t>
    </r>
  </si>
  <si>
    <r>
      <t xml:space="preserve">In the </t>
    </r>
    <r>
      <rPr>
        <b/>
        <sz val="8"/>
        <rFont val="Helv"/>
      </rPr>
      <t>By changing cells</t>
    </r>
    <r>
      <rPr>
        <sz val="8"/>
        <rFont val="Helv"/>
      </rPr>
      <t xml:space="preserve"> box, type </t>
    </r>
    <r>
      <rPr>
        <b/>
        <sz val="8"/>
        <rFont val="Helv"/>
      </rPr>
      <t>b11</t>
    </r>
    <r>
      <rPr>
        <sz val="8"/>
        <rFont val="Helv"/>
      </rPr>
      <t xml:space="preserve"> or select cell B11 (first-quarter advertising)</t>
    </r>
  </si>
  <si>
    <r>
      <t xml:space="preserve">on the worksheet.  Click </t>
    </r>
    <r>
      <rPr>
        <b/>
        <sz val="8"/>
        <rFont val="Helv"/>
      </rPr>
      <t>Solve</t>
    </r>
    <r>
      <rPr>
        <sz val="8"/>
        <rFont val="Helv"/>
      </rPr>
      <t>.</t>
    </r>
  </si>
  <si>
    <t>You will see messages in the status bar as the problem is set up and Solver starts working.  After a</t>
  </si>
  <si>
    <t>moment, you'll see a message that Solver has found a solution.  Solver finds that Q1 advertising of</t>
  </si>
  <si>
    <t>$17,093 yields the maximum profit $15,093.</t>
  </si>
  <si>
    <r>
      <t xml:space="preserve">After you examine the results, select </t>
    </r>
    <r>
      <rPr>
        <b/>
        <sz val="8"/>
        <rFont val="Helv"/>
      </rPr>
      <t>Restore original values</t>
    </r>
    <r>
      <rPr>
        <sz val="8"/>
        <rFont val="Helv"/>
      </rPr>
      <t xml:space="preserve"> and click </t>
    </r>
    <r>
      <rPr>
        <b/>
        <sz val="8"/>
        <rFont val="Helv"/>
      </rPr>
      <t>OK</t>
    </r>
    <r>
      <rPr>
        <sz val="8"/>
        <rFont val="Helv"/>
      </rPr>
      <t xml:space="preserve"> to</t>
    </r>
  </si>
  <si>
    <t>discard the results and return cell B11 to its former value.</t>
  </si>
  <si>
    <t>Resetting the Solver Options</t>
  </si>
  <si>
    <r>
      <t xml:space="preserve">If you want to return the options in the </t>
    </r>
    <r>
      <rPr>
        <b/>
        <sz val="8"/>
        <rFont val="Helv"/>
      </rPr>
      <t>Solver Parameters</t>
    </r>
    <r>
      <rPr>
        <sz val="8"/>
        <rFont val="Helv"/>
      </rPr>
      <t xml:space="preserve"> dialog box to their original settings so that</t>
    </r>
  </si>
  <si>
    <r>
      <t xml:space="preserve">you can start a new problem, you can click </t>
    </r>
    <r>
      <rPr>
        <b/>
        <sz val="8"/>
        <rFont val="Helv"/>
      </rPr>
      <t>Reset All</t>
    </r>
    <r>
      <rPr>
        <sz val="8"/>
        <rFont val="Helv"/>
      </rPr>
      <t>.</t>
    </r>
  </si>
  <si>
    <t>Solving for a Value by Changing Several Values</t>
  </si>
  <si>
    <t>You can also use Solver to solve for several values at once to maximize or minimize another value.  For</t>
  </si>
  <si>
    <t>example, you can solve for the advertising budget for each quarter that will result in the best profits for</t>
  </si>
  <si>
    <t>the entire year.  Because the seasonality factor in row 3 enters into the calculation of unit sales in row 5</t>
  </si>
  <si>
    <t xml:space="preserve">as a multiplier, it seems logical that you should spend more of your advertising budget in Q4 when the </t>
  </si>
  <si>
    <t>sales response is highest, and less in Q3 when the sales response is lowest.  Use Solver to determine</t>
  </si>
  <si>
    <t>the best quarterly allocation.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</si>
  <si>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In the </t>
    </r>
    <r>
      <rPr>
        <b/>
        <sz val="8"/>
        <rFont val="Helv"/>
      </rPr>
      <t>Set target cell</t>
    </r>
    <r>
      <rPr>
        <sz val="8"/>
        <rFont val="Helv"/>
      </rPr>
      <t xml:space="preserve"> box, type </t>
    </r>
    <r>
      <rPr>
        <b/>
        <sz val="8"/>
        <rFont val="Helv"/>
      </rPr>
      <t>f15</t>
    </r>
    <r>
      <rPr>
        <sz val="8"/>
        <rFont val="Helv"/>
      </rPr>
      <t xml:space="preserve"> or select</t>
    </r>
  </si>
  <si>
    <r>
      <t xml:space="preserve">cell F15 (total profits for the year) on the worksheet.  Make sure the </t>
    </r>
    <r>
      <rPr>
        <b/>
        <sz val="8"/>
        <rFont val="Helv"/>
      </rPr>
      <t>Max</t>
    </r>
    <r>
      <rPr>
        <sz val="8"/>
        <rFont val="Helv"/>
      </rPr>
      <t xml:space="preserve"> option is</t>
    </r>
  </si>
  <si>
    <r>
      <t xml:space="preserve">selected.  In the </t>
    </r>
    <r>
      <rPr>
        <b/>
        <sz val="8"/>
        <rFont val="Helv"/>
      </rPr>
      <t>By changing cells</t>
    </r>
    <r>
      <rPr>
        <sz val="8"/>
        <rFont val="Helv"/>
      </rPr>
      <t xml:space="preserve"> box, type </t>
    </r>
    <r>
      <rPr>
        <b/>
        <sz val="8"/>
        <rFont val="Helv"/>
      </rPr>
      <t>b11:e11</t>
    </r>
    <r>
      <rPr>
        <sz val="8"/>
        <rFont val="Helv"/>
      </rPr>
      <t xml:space="preserve"> or select cells B11:E11</t>
    </r>
  </si>
  <si>
    <r>
      <t xml:space="preserve">(the advertising budget for each of the four quarters) on the worksheet. 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</si>
  <si>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After you examine the results, click </t>
    </r>
    <r>
      <rPr>
        <b/>
        <sz val="8"/>
        <rFont val="Helv"/>
      </rPr>
      <t>Restore original values</t>
    </r>
    <r>
      <rPr>
        <sz val="8"/>
        <rFont val="Helv"/>
      </rPr>
      <t xml:space="preserve"> and click </t>
    </r>
    <r>
      <rPr>
        <b/>
        <sz val="8"/>
        <rFont val="Helv"/>
      </rPr>
      <t>OK</t>
    </r>
    <r>
      <rPr>
        <sz val="8"/>
        <rFont val="Helv"/>
      </rPr>
      <t xml:space="preserve"> to</t>
    </r>
  </si>
  <si>
    <t>discard the results and return all cells to their former values.</t>
  </si>
  <si>
    <t>You've just asked Solver to solve a moderately complex nonlinear optimization problem; that is, to find</t>
  </si>
  <si>
    <t>values for the four unknowns in cells B11 through E11 that will maximize profits.  (This is a nonlinear</t>
  </si>
  <si>
    <t>problem because of the exponentiation that occurs in the formulas in row 5).  The results of this</t>
  </si>
  <si>
    <t>unconstrained optimization show that you can increase profits for the year to $79,706 if you spend</t>
  </si>
  <si>
    <t>$89,706 in advertising for the full year.</t>
  </si>
  <si>
    <t>However, most realistic modeling problems have limiting factors that you will want to apply to certain</t>
  </si>
  <si>
    <t>values.  These constraints may be applied to the target cell, the changing cells, or any other value that</t>
  </si>
  <si>
    <t>is related to the formulas in these cells.</t>
  </si>
  <si>
    <t>Adding a Constraint</t>
  </si>
  <si>
    <t>So far, the budget recovers the advertising cost and generates additional profit, but you're reaching a</t>
  </si>
  <si>
    <t>point of diminishing returns.  Because you can never be sure that your model of sales response to</t>
  </si>
  <si>
    <t>advertising will be valid next year (especially at greatly increased spending levels), it doesn't seem</t>
  </si>
  <si>
    <t>prudent to allow unrestricted spending on advertising.</t>
  </si>
  <si>
    <t xml:space="preserve">Suppose you want to maintain your original advertising budget of $40,000.  Add the constraint to the </t>
  </si>
  <si>
    <t>problem that limits the sum of advertising during the four quarters to $40,000.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</si>
  <si>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, and then click </t>
    </r>
    <r>
      <rPr>
        <b/>
        <sz val="8"/>
        <rFont val="Helv"/>
      </rPr>
      <t>Add</t>
    </r>
    <r>
      <rPr>
        <sz val="8"/>
        <rFont val="Helv"/>
      </rPr>
      <t xml:space="preserve">.  The </t>
    </r>
    <r>
      <rPr>
        <b/>
        <sz val="8"/>
        <rFont val="Helv"/>
      </rPr>
      <t>Add Constraint</t>
    </r>
    <r>
      <rPr>
        <sz val="8"/>
        <rFont val="Helv"/>
      </rPr>
      <t xml:space="preserve"> </t>
    </r>
  </si>
  <si>
    <r>
      <t xml:space="preserve">dialog box appears.  In the </t>
    </r>
    <r>
      <rPr>
        <b/>
        <sz val="8"/>
        <rFont val="Helv"/>
      </rPr>
      <t>Cell reference</t>
    </r>
    <r>
      <rPr>
        <sz val="8"/>
        <rFont val="Helv"/>
      </rPr>
      <t xml:space="preserve"> box, type </t>
    </r>
    <r>
      <rPr>
        <b/>
        <sz val="8"/>
        <rFont val="Helv"/>
      </rPr>
      <t>f11</t>
    </r>
    <r>
      <rPr>
        <sz val="8"/>
        <rFont val="Helv"/>
      </rPr>
      <t xml:space="preserve"> or select cell F11</t>
    </r>
  </si>
  <si>
    <t>(advertising total) on the worksheet.  Cell F11 must be less than or equal to $40,000.</t>
  </si>
  <si>
    <r>
      <t xml:space="preserve">The relationship in the </t>
    </r>
    <r>
      <rPr>
        <b/>
        <sz val="8"/>
        <rFont val="Helv"/>
      </rPr>
      <t>Constraint</t>
    </r>
    <r>
      <rPr>
        <sz val="8"/>
        <rFont val="Helv"/>
      </rPr>
      <t xml:space="preserve"> box is </t>
    </r>
    <r>
      <rPr>
        <b/>
        <sz val="8"/>
        <rFont val="Helv"/>
      </rPr>
      <t>&lt;=</t>
    </r>
    <r>
      <rPr>
        <sz val="8"/>
        <rFont val="Helv"/>
      </rPr>
      <t xml:space="preserve"> (less than or equal to) by default, so </t>
    </r>
  </si>
  <si>
    <r>
      <t xml:space="preserve">you don't have to change it.  In the box next to the relationship, type </t>
    </r>
    <r>
      <rPr>
        <b/>
        <sz val="8"/>
        <rFont val="Helv"/>
      </rPr>
      <t>40000</t>
    </r>
    <r>
      <rPr>
        <sz val="8"/>
        <rFont val="Helv"/>
      </rPr>
      <t>. Click</t>
    </r>
  </si>
  <si>
    <r>
      <t>OK</t>
    </r>
    <r>
      <rPr>
        <sz val="8"/>
        <rFont val="Helv"/>
      </rPr>
      <t xml:space="preserve">, and then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</si>
  <si>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After you examine the results, click </t>
    </r>
    <r>
      <rPr>
        <b/>
        <sz val="8"/>
        <rFont val="Helv"/>
      </rPr>
      <t>Restore original values</t>
    </r>
    <r>
      <rPr>
        <sz val="8"/>
        <rFont val="Helv"/>
      </rPr>
      <t xml:space="preserve"> and then click </t>
    </r>
    <r>
      <rPr>
        <b/>
        <sz val="8"/>
        <rFont val="Helv"/>
      </rPr>
      <t>OK</t>
    </r>
  </si>
  <si>
    <t>to discard the results and return the cells to their former values.</t>
  </si>
  <si>
    <t xml:space="preserve">The solution found by Solver allocates amounts ranging from $5,117 in Q3 to $15,263 in Q4.  Total </t>
  </si>
  <si>
    <t>Profit has increased from $69,662 in the original budget to $71,447, without any increase in the</t>
  </si>
  <si>
    <t>advertising budget.</t>
  </si>
  <si>
    <t>Changing a Constraint</t>
  </si>
  <si>
    <t>When you use Microsoft Excel Solver, you can experiment with slightly different parameters to decide</t>
  </si>
  <si>
    <t>the best solution to a problem.  For example, you can change a constraint to see whether the results</t>
  </si>
  <si>
    <t>are better or worse than before.  In the sample worksheet, try changing the constraint on advertising</t>
  </si>
  <si>
    <t>dollars to $50,000 to see what that does to total profits.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</si>
  <si>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The constraint, </t>
    </r>
    <r>
      <rPr>
        <b/>
        <sz val="8"/>
        <rFont val="Helv"/>
      </rPr>
      <t>$F$11&lt;=40000</t>
    </r>
    <r>
      <rPr>
        <sz val="8"/>
        <rFont val="Helv"/>
      </rPr>
      <t xml:space="preserve">, should </t>
    </r>
  </si>
  <si>
    <r>
      <t xml:space="preserve">already be selected in the </t>
    </r>
    <r>
      <rPr>
        <b/>
        <sz val="8"/>
        <rFont val="Helv"/>
      </rPr>
      <t>Subject to the constraints</t>
    </r>
    <r>
      <rPr>
        <sz val="8"/>
        <rFont val="Helv"/>
      </rPr>
      <t xml:space="preserve"> box.  Click </t>
    </r>
    <r>
      <rPr>
        <b/>
        <sz val="8"/>
        <rFont val="Helv"/>
      </rPr>
      <t>Change</t>
    </r>
    <r>
      <rPr>
        <sz val="8"/>
        <rFont val="Helv"/>
      </rPr>
      <t>.  In</t>
    </r>
  </si>
  <si>
    <r>
      <t xml:space="preserve">the </t>
    </r>
    <r>
      <rPr>
        <b/>
        <sz val="8"/>
        <rFont val="Helv"/>
      </rPr>
      <t>Constraint</t>
    </r>
    <r>
      <rPr>
        <sz val="8"/>
        <rFont val="Helv"/>
      </rPr>
      <t xml:space="preserve"> box, change </t>
    </r>
    <r>
      <rPr>
        <b/>
        <sz val="8"/>
        <rFont val="Helv"/>
      </rPr>
      <t>40000</t>
    </r>
    <r>
      <rPr>
        <sz val="8"/>
        <rFont val="Helv"/>
      </rPr>
      <t xml:space="preserve"> to </t>
    </r>
    <r>
      <rPr>
        <b/>
        <sz val="8"/>
        <rFont val="Helv"/>
      </rPr>
      <t>50000</t>
    </r>
    <r>
      <rPr>
        <sz val="8"/>
        <rFont val="Helv"/>
      </rPr>
      <t xml:space="preserve">.  Click </t>
    </r>
    <r>
      <rPr>
        <b/>
        <sz val="8"/>
        <rFont val="Helv"/>
      </rPr>
      <t>OK</t>
    </r>
    <r>
      <rPr>
        <sz val="8"/>
        <rFont val="Helv"/>
      </rPr>
      <t xml:space="preserve">, and then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</si>
  <si>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Click </t>
    </r>
    <r>
      <rPr>
        <b/>
        <sz val="8"/>
        <rFont val="Helv"/>
      </rPr>
      <t>Keep solver solution</t>
    </r>
    <r>
      <rPr>
        <sz val="8"/>
        <rFont val="Helv"/>
      </rPr>
      <t xml:space="preserve"> and then click </t>
    </r>
    <r>
      <rPr>
        <b/>
        <sz val="8"/>
        <rFont val="Helv"/>
      </rPr>
      <t>OK</t>
    </r>
    <r>
      <rPr>
        <sz val="8"/>
        <rFont val="Helv"/>
      </rPr>
      <t xml:space="preserve"> to keep the results that are </t>
    </r>
  </si>
  <si>
    <t>displayed on the worksheet.</t>
  </si>
  <si>
    <t>Solver finds an optimal solution that yields a total profit of $74,817.  That's an improvement of $3,370</t>
  </si>
  <si>
    <t>over the last figure of $71,447.  In most firms, it's not too difficult to justify an incremental investment of</t>
  </si>
  <si>
    <t>$10,000 that yields an additional $3,370 in profit, or a 33.7% return on investment.  This solution also</t>
  </si>
  <si>
    <t>results in profits of $4,889 less than the unconstrained result, but you spend $39,706 less to get there.</t>
  </si>
  <si>
    <t>Saving a Problem Model</t>
  </si>
  <si>
    <r>
      <t xml:space="preserve">When you click </t>
    </r>
    <r>
      <rPr>
        <b/>
        <sz val="8"/>
        <rFont val="Helv"/>
      </rPr>
      <t>Save</t>
    </r>
    <r>
      <rPr>
        <sz val="8"/>
        <rFont val="Helv"/>
      </rPr>
      <t xml:space="preserve"> on the </t>
    </r>
    <r>
      <rPr>
        <b/>
        <sz val="8"/>
        <rFont val="Helv"/>
      </rPr>
      <t>File</t>
    </r>
    <r>
      <rPr>
        <sz val="8"/>
        <rFont val="Helv"/>
      </rPr>
      <t xml:space="preserve"> menu, the last selections you made in the </t>
    </r>
    <r>
      <rPr>
        <b/>
        <sz val="8"/>
        <rFont val="Helv"/>
      </rPr>
      <t>Solver Parameters</t>
    </r>
    <r>
      <rPr>
        <sz val="8"/>
        <rFont val="Helv"/>
      </rPr>
      <t xml:space="preserve"> </t>
    </r>
  </si>
  <si>
    <t>dialog box are attached to the worksheet and retained when you save the workbook.  However, you</t>
  </si>
  <si>
    <r>
      <t xml:space="preserve">can define more than one problem for a worksheet by saving them individually using </t>
    </r>
    <r>
      <rPr>
        <b/>
        <sz val="8"/>
        <rFont val="Helv"/>
      </rPr>
      <t>Save Model</t>
    </r>
    <r>
      <rPr>
        <sz val="8"/>
        <rFont val="Helv"/>
      </rPr>
      <t xml:space="preserve"> in </t>
    </r>
  </si>
  <si>
    <r>
      <t xml:space="preserve">the </t>
    </r>
    <r>
      <rPr>
        <b/>
        <sz val="8"/>
        <rFont val="Helv"/>
      </rPr>
      <t>Solver Options</t>
    </r>
    <r>
      <rPr>
        <sz val="8"/>
        <rFont val="Helv"/>
      </rPr>
      <t xml:space="preserve"> dialog box.  Each problem model consists of cells and constraints that you </t>
    </r>
  </si>
  <si>
    <r>
      <t xml:space="preserve">entered in the </t>
    </r>
    <r>
      <rPr>
        <b/>
        <sz val="8"/>
        <rFont val="Helv"/>
      </rPr>
      <t>Solver Parameters</t>
    </r>
    <r>
      <rPr>
        <sz val="8"/>
        <rFont val="Helv"/>
      </rPr>
      <t xml:space="preserve"> dialog box.</t>
    </r>
  </si>
  <si>
    <r>
      <t xml:space="preserve">When you click </t>
    </r>
    <r>
      <rPr>
        <b/>
        <sz val="8"/>
        <rFont val="Helv"/>
      </rPr>
      <t>Save Model</t>
    </r>
    <r>
      <rPr>
        <sz val="8"/>
        <rFont val="Helv"/>
      </rPr>
      <t xml:space="preserve">, the </t>
    </r>
    <r>
      <rPr>
        <b/>
        <sz val="8"/>
        <rFont val="Helv"/>
      </rPr>
      <t>Save Model</t>
    </r>
    <r>
      <rPr>
        <sz val="8"/>
        <rFont val="Helv"/>
      </rPr>
      <t xml:space="preserve"> dialog box appears with a default selection, based </t>
    </r>
  </si>
  <si>
    <t xml:space="preserve">on the active cell, as the area for saving the model.  The suggested range includes a cell for each </t>
  </si>
  <si>
    <t xml:space="preserve">constraint plus three additional cells.  Make sure that this cell range is an empty range on the </t>
  </si>
  <si>
    <t>worksheet.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</si>
  <si>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, and then click </t>
    </r>
    <r>
      <rPr>
        <b/>
        <sz val="8"/>
        <rFont val="Helv"/>
      </rPr>
      <t>Options</t>
    </r>
    <r>
      <rPr>
        <sz val="8"/>
        <rFont val="Helv"/>
      </rPr>
      <t xml:space="preserve">.  Click </t>
    </r>
    <r>
      <rPr>
        <b/>
        <sz val="8"/>
        <rFont val="Helv"/>
      </rPr>
      <t>Save Model</t>
    </r>
    <r>
      <rPr>
        <sz val="8"/>
        <rFont val="Helv"/>
      </rPr>
      <t>.</t>
    </r>
  </si>
  <si>
    <r>
      <t xml:space="preserve">In the </t>
    </r>
    <r>
      <rPr>
        <b/>
        <sz val="8"/>
        <rFont val="Helv"/>
      </rPr>
      <t>Select model area</t>
    </r>
    <r>
      <rPr>
        <sz val="8"/>
        <rFont val="Helv"/>
      </rPr>
      <t xml:space="preserve"> box, type </t>
    </r>
    <r>
      <rPr>
        <b/>
        <sz val="8"/>
        <rFont val="Helv"/>
      </rPr>
      <t>h15:h18</t>
    </r>
    <r>
      <rPr>
        <sz val="8"/>
        <rFont val="Helv"/>
      </rPr>
      <t xml:space="preserve"> or select cells H15:H18 on the</t>
    </r>
  </si>
  <si>
    <r>
      <t xml:space="preserve">worksheet.  Click </t>
    </r>
    <r>
      <rPr>
        <b/>
        <sz val="8"/>
        <rFont val="Helv"/>
      </rPr>
      <t>OK</t>
    </r>
    <r>
      <rPr>
        <sz val="8"/>
        <rFont val="Helv"/>
      </rPr>
      <t>.</t>
    </r>
  </si>
  <si>
    <r>
      <t xml:space="preserve">Note  </t>
    </r>
    <r>
      <rPr>
        <sz val="8"/>
        <rFont val="Helv"/>
      </rPr>
      <t xml:space="preserve">You can also enter a reference to a single cell in the </t>
    </r>
    <r>
      <rPr>
        <b/>
        <sz val="8"/>
        <rFont val="Helv"/>
      </rPr>
      <t>Select model area</t>
    </r>
    <r>
      <rPr>
        <sz val="8"/>
        <rFont val="Helv"/>
      </rPr>
      <t xml:space="preserve"> box.  Solver will use</t>
    </r>
  </si>
  <si>
    <t>this reference as the upper-left corner of the range into which it will copy the problem specifications.</t>
  </si>
  <si>
    <r>
      <t xml:space="preserve">To load these problem specifications later, click </t>
    </r>
    <r>
      <rPr>
        <b/>
        <sz val="8"/>
        <rFont val="Helv"/>
      </rPr>
      <t>Load Model</t>
    </r>
    <r>
      <rPr>
        <sz val="8"/>
        <rFont val="Helv"/>
      </rPr>
      <t xml:space="preserve"> on the </t>
    </r>
    <r>
      <rPr>
        <b/>
        <sz val="8"/>
        <rFont val="Helv"/>
      </rPr>
      <t>Solver Options</t>
    </r>
    <r>
      <rPr>
        <sz val="8"/>
        <rFont val="Helv"/>
      </rPr>
      <t xml:space="preserve"> dialog box,</t>
    </r>
  </si>
  <si>
    <r>
      <t xml:space="preserve">type </t>
    </r>
    <r>
      <rPr>
        <b/>
        <sz val="8"/>
        <rFont val="Helv"/>
      </rPr>
      <t>h15:h18</t>
    </r>
    <r>
      <rPr>
        <sz val="8"/>
        <rFont val="Helv"/>
      </rPr>
      <t xml:space="preserve"> in the </t>
    </r>
    <r>
      <rPr>
        <b/>
        <sz val="8"/>
        <rFont val="Helv"/>
      </rPr>
      <t>Model area</t>
    </r>
    <r>
      <rPr>
        <sz val="8"/>
        <rFont val="Helv"/>
      </rPr>
      <t xml:space="preserve"> box or select cells H15:H18 on the sample worksheet, and then</t>
    </r>
  </si>
  <si>
    <r>
      <t xml:space="preserve">click </t>
    </r>
    <r>
      <rPr>
        <b/>
        <sz val="8"/>
        <rFont val="Helv"/>
      </rPr>
      <t>OK</t>
    </r>
    <r>
      <rPr>
        <sz val="8"/>
        <rFont val="Helv"/>
      </rPr>
      <t>.  Solver displays a message asking if you want to reset the current Solver option settings with</t>
    </r>
  </si>
  <si>
    <r>
      <t xml:space="preserve">the settings for the model you are loading.  Click </t>
    </r>
    <r>
      <rPr>
        <b/>
        <sz val="8"/>
        <rFont val="Helv"/>
      </rPr>
      <t>OK</t>
    </r>
    <r>
      <rPr>
        <sz val="8"/>
        <rFont val="Helv"/>
      </rPr>
      <t xml:space="preserve"> to proceed.</t>
    </r>
  </si>
  <si>
    <t>Example 1:  Product mix problem with diminishing profit margin.</t>
  </si>
  <si>
    <t>Your company manufactures TVs, stereos and speakers, using a common parts inventory</t>
  </si>
  <si>
    <t>of power supplies, speaker cones, etc.  Parts are in limited supply and you must determine</t>
  </si>
  <si>
    <t>the most profitable mix of products to build. But your profit per unit built decreases with</t>
  </si>
  <si>
    <t>volume because extra price incentives are needed to load the distribution channel.</t>
  </si>
  <si>
    <t>TV set</t>
  </si>
  <si>
    <t>Stereo</t>
  </si>
  <si>
    <t>Speaker</t>
  </si>
  <si>
    <t>Number to Build-&gt;</t>
  </si>
  <si>
    <t>Part Name</t>
  </si>
  <si>
    <t>Inventory</t>
  </si>
  <si>
    <t>No. Used</t>
  </si>
  <si>
    <t>Chassis</t>
  </si>
  <si>
    <t>Picture Tube</t>
  </si>
  <si>
    <t>Diminishing</t>
  </si>
  <si>
    <t>Speaker Cone</t>
  </si>
  <si>
    <t>Returns</t>
  </si>
  <si>
    <t>Power Supply</t>
  </si>
  <si>
    <t>Exponent:</t>
  </si>
  <si>
    <t>Electronics</t>
  </si>
  <si>
    <t>Profits:</t>
  </si>
  <si>
    <t>By Product</t>
  </si>
  <si>
    <t xml:space="preserve">Total </t>
  </si>
  <si>
    <t>This model provides data for several products using common parts, each with a different profit margin</t>
  </si>
  <si>
    <t>per unit.  Parts are limited, so your problem is to determine the number of each product to build from the</t>
  </si>
  <si>
    <t>inventory on hand in order to maximize profits.</t>
  </si>
  <si>
    <t>Problem Specifications</t>
  </si>
  <si>
    <t>Target Cell</t>
  </si>
  <si>
    <t>D18</t>
  </si>
  <si>
    <t>Goal is to maximize profit.</t>
  </si>
  <si>
    <t>Changing cells</t>
  </si>
  <si>
    <t>D9:F9</t>
  </si>
  <si>
    <t>Units of each product to build.</t>
  </si>
  <si>
    <t>Constraints</t>
  </si>
  <si>
    <t>C11:C15&lt;=B11:B15</t>
  </si>
  <si>
    <t xml:space="preserve">Number of parts used must be less than or </t>
  </si>
  <si>
    <t>equal to the number of parts in inventory.</t>
  </si>
  <si>
    <t>D9:F9&gt;=0</t>
  </si>
  <si>
    <t>Number to build value must be greater than or</t>
  </si>
  <si>
    <t>equal to 0.</t>
  </si>
  <si>
    <t>The formulas for profit per product in cells D17:F17 include the factor ^H15 to show that profit per unit</t>
  </si>
  <si>
    <t>diminishes with volume.  H15 contains 0.9, which makes the problem nonlinear.  If you change H15 to</t>
  </si>
  <si>
    <t>optimal solution will change.  This change also makes the problem linear.</t>
  </si>
  <si>
    <t>Example 2:  Transportation Problem.</t>
  </si>
  <si>
    <t>Minimize the costs of shipping goods from production plants to warehouses near metropolitan demand</t>
  </si>
  <si>
    <t>centers, while not exceeding the supply available from each plant and meeting the demand from each</t>
  </si>
  <si>
    <t>metropolitan area.</t>
  </si>
  <si>
    <t>Number to ship from plant x to warehouse y (at intersection):</t>
  </si>
  <si>
    <t>Plants:</t>
  </si>
  <si>
    <t>San Fran</t>
  </si>
  <si>
    <t>Denver</t>
  </si>
  <si>
    <t>Chicago</t>
  </si>
  <si>
    <t>Dallas</t>
  </si>
  <si>
    <t>New York</t>
  </si>
  <si>
    <t>S. Carolina</t>
  </si>
  <si>
    <t>Tennessee</t>
  </si>
  <si>
    <t>Arizona</t>
  </si>
  <si>
    <t>---</t>
  </si>
  <si>
    <t>Totals:</t>
  </si>
  <si>
    <t>Demands by Whse --&gt;</t>
  </si>
  <si>
    <t>Supply</t>
  </si>
  <si>
    <t>Shipping costs from plant x to warehouse y (at intersection):</t>
  </si>
  <si>
    <t>Shipping:</t>
  </si>
  <si>
    <t>The problem presented in this model involves the shipment of goods from three plants to five regional</t>
  </si>
  <si>
    <t>warehouses.  Goods can be shipped from any plant to any warehouse, but it obviously costs more to</t>
  </si>
  <si>
    <t>ship goods over long distances than over short distances.  The problem is to determine the amounts</t>
  </si>
  <si>
    <t>to ship from each plant to each warehouse at minimum shipping cost in order to meet the regional</t>
  </si>
  <si>
    <t>demand, while not exceeding the plant supplies.</t>
  </si>
  <si>
    <t>Target cell</t>
  </si>
  <si>
    <t>B20</t>
  </si>
  <si>
    <t>Goal is to minimize total shipping cost.</t>
  </si>
  <si>
    <t>C8:G10</t>
  </si>
  <si>
    <t xml:space="preserve">Amount to ship from each plant to each </t>
  </si>
  <si>
    <t>warehouse.</t>
  </si>
  <si>
    <t>B8:B10&lt;=B16:B18</t>
  </si>
  <si>
    <t xml:space="preserve">Total shipped must be less than or equal to </t>
  </si>
  <si>
    <t>supply at plant.</t>
  </si>
  <si>
    <t>C12:G12&gt;=C14:G14</t>
  </si>
  <si>
    <t>Totals shipped to warehouses must be greater</t>
  </si>
  <si>
    <t>than or equal to demand at warehouses.</t>
  </si>
  <si>
    <t>C8:G10&gt;=0</t>
  </si>
  <si>
    <t xml:space="preserve">Number to ship must be greater than or equal </t>
  </si>
  <si>
    <t>to 0.</t>
  </si>
  <si>
    <t>amounts to ship are integers, if all of the supply and demand constraints are integers.</t>
  </si>
  <si>
    <t>Example 3:  Personnel scheduling for an Amusement Park.</t>
  </si>
  <si>
    <t>For employees working five consecutive days with two days off, find the schedule that meets demand</t>
  </si>
  <si>
    <t>from attendance levels while minimizing payroll costs.</t>
  </si>
  <si>
    <t>Sch.</t>
  </si>
  <si>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</si>
  <si>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</si>
  <si>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</si>
  <si>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</si>
  <si>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</si>
  <si>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</si>
  <si>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</si>
  <si>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</si>
  <si>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</si>
  <si>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 xml:space="preserve">  A</t>
  </si>
  <si>
    <t>Sunday, Monday</t>
  </si>
  <si>
    <t xml:space="preserve">  B</t>
  </si>
  <si>
    <t>Monday, Tuesday</t>
  </si>
  <si>
    <t xml:space="preserve">  C</t>
  </si>
  <si>
    <t>Tuesday, Wed.</t>
  </si>
  <si>
    <t xml:space="preserve">  D</t>
  </si>
  <si>
    <t>Wed., Thursday</t>
  </si>
  <si>
    <t xml:space="preserve">  E</t>
  </si>
  <si>
    <t>Thursday, Friday</t>
  </si>
  <si>
    <t xml:space="preserve">  F</t>
  </si>
  <si>
    <t>Friday, Saturday</t>
  </si>
  <si>
    <t xml:space="preserve">  G</t>
  </si>
  <si>
    <t>Saturday, Sunday</t>
  </si>
  <si>
    <t>Schedule Totals:</t>
  </si>
  <si>
    <t>Total Demand:</t>
  </si>
  <si>
    <t>Pay/Employee/Day:</t>
  </si>
  <si>
    <t>Payroll/Week:</t>
  </si>
  <si>
    <t>The goal for this model is to schedule employees so that you have sufficient staff at the lowest cost.  In</t>
  </si>
  <si>
    <t>this example, all employees are paid at the same rate, so by minimizing the number of employees working</t>
  </si>
  <si>
    <t>each day, you also minimize costs.  Each employee works five consecutive days, followed by two days</t>
  </si>
  <si>
    <t>off.</t>
  </si>
  <si>
    <t>D20</t>
  </si>
  <si>
    <t>Goal is to minimize payroll cost.</t>
  </si>
  <si>
    <t>D7:D13</t>
  </si>
  <si>
    <t>Employees on each schedule.</t>
  </si>
  <si>
    <t>D7:D13&gt;=0</t>
  </si>
  <si>
    <t>Number of employees must be greater than or equal</t>
  </si>
  <si>
    <t>D7:D13=Integer</t>
  </si>
  <si>
    <t>Number of employees must be an integer.</t>
  </si>
  <si>
    <t>F15:L15&gt;=F17:L17</t>
  </si>
  <si>
    <t>Employees working each day must be greater than or</t>
  </si>
  <si>
    <t>equal to the demand.</t>
  </si>
  <si>
    <t>Possible schedules</t>
  </si>
  <si>
    <t>Rows 7-13</t>
  </si>
  <si>
    <t>1 means employee on that schedule works that day.</t>
  </si>
  <si>
    <t>In this example, you use an integer constraint so that your solutions do not result in fractional numbers of</t>
  </si>
  <si>
    <r>
      <t xml:space="preserve">1.0 to indicate that profit per unit remains constant with volume, and then click </t>
    </r>
    <r>
      <rPr>
        <b/>
        <sz val="8"/>
        <rFont val="Montserrat"/>
      </rPr>
      <t>Solve</t>
    </r>
    <r>
      <rPr>
        <sz val="8"/>
        <rFont val="Montserrat"/>
      </rPr>
      <t xml:space="preserve"> again, the</t>
    </r>
  </si>
  <si>
    <r>
      <t xml:space="preserve">You can solve this problem faster by selecting the </t>
    </r>
    <r>
      <rPr>
        <b/>
        <sz val="8"/>
        <rFont val="Montserrat"/>
      </rPr>
      <t>Assume linear model</t>
    </r>
    <r>
      <rPr>
        <sz val="8"/>
        <rFont val="Montserrat"/>
      </rPr>
      <t xml:space="preserve"> check box in the </t>
    </r>
    <r>
      <rPr>
        <b/>
        <sz val="8"/>
        <rFont val="Montserrat"/>
      </rPr>
      <t>Solver</t>
    </r>
    <r>
      <rPr>
        <sz val="8"/>
        <rFont val="Montserrat"/>
      </rPr>
      <t xml:space="preserve"> </t>
    </r>
  </si>
  <si>
    <r>
      <t>Options</t>
    </r>
    <r>
      <rPr>
        <sz val="8"/>
        <rFont val="Montserrat"/>
      </rPr>
      <t xml:space="preserve"> dialog box before clicking </t>
    </r>
    <r>
      <rPr>
        <b/>
        <sz val="8"/>
        <rFont val="Montserrat"/>
      </rPr>
      <t>Solve</t>
    </r>
    <r>
      <rPr>
        <sz val="8"/>
        <rFont val="Montserrat"/>
      </rPr>
      <t>.  A problem of this type has an optimum solution at which</t>
    </r>
  </si>
  <si>
    <r>
      <t xml:space="preserve">employees on each schedule.  Selecting the </t>
    </r>
    <r>
      <rPr>
        <b/>
        <sz val="8"/>
        <rFont val="Montserrat"/>
      </rPr>
      <t>Assume linear model</t>
    </r>
    <r>
      <rPr>
        <sz val="8"/>
        <rFont val="Montserrat"/>
      </rPr>
      <t xml:space="preserve"> check box in the </t>
    </r>
    <r>
      <rPr>
        <b/>
        <sz val="8"/>
        <rFont val="Montserrat"/>
      </rPr>
      <t>Solver Options</t>
    </r>
    <r>
      <rPr>
        <sz val="8"/>
        <rFont val="Montserrat"/>
      </rPr>
      <t xml:space="preserve"> </t>
    </r>
  </si>
  <si>
    <r>
      <t xml:space="preserve">dialog box before you click </t>
    </r>
    <r>
      <rPr>
        <b/>
        <sz val="8"/>
        <rFont val="Montserrat"/>
      </rPr>
      <t>Solve</t>
    </r>
    <r>
      <rPr>
        <sz val="8"/>
        <rFont val="Montserrat"/>
      </rPr>
      <t xml:space="preserve"> will greatly speed up the solution process.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</si>
</sst>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164" formatCode="0.0"/>
  </numFmts>
  <fonts count="14">
    <font>
      <sz val="10"/>
      <name val="Arial"/>
    </font>
    <font>
      <b/>
      <sz val="10"/>
      <name val="Helv"/>
    </font>
    <font>
      <i/>
      <sz val="8"/>
      <name val="Helv"/>
    </font>
    <font>
      <b/>
      <sz val="8"/>
      <name val="Helv"/>
    </font>
    <font>
      <sz val="8"/>
      <name val="MS Sans Serif"/>
    </font>
    <font>
      <sz val="8"/>
      <name val="Helv"/>
    </font>
    <font>
      <sz val="4"/>
      <name val="ZapfDingbats"/>
      <family val="5"/>
      <charset val="2"/>
    </font>
    <font>
      <sz val="10"/>
      <name val="Arial"/>
      <family val="2"/>
    </font>
    <font>
      <b/>
      <sz val="10"/>
      <name val="Montserrat"/>
    </font>
    <font>
      <sz val="8"/>
      <name val="Montserrat"/>
    </font>
    <font>
      <b/>
      <sz val="8"/>
      <name val="Montserrat"/>
    </font>
    <font>
      <sz val="10"/>
      <name val="Montserrat"/>
    </font>
    <font>
      <i/>
      <sz val="8"/>
      <name val="Montserrat"/>
    </font>
    <font>
      <b/>
      <i/>
      <sz val="8"/>
      <name val="Montserrat"/>
    </font>
  </fonts>
  <fills count="3">
    <fill>
      <patternFill patternType="none"/>
    </fill>
    <fill>
      <patternFill patternType="gray125"/>
    </fill>
    <fill>
      <patternFill patternType="gray125">
        <fgColor indexed="13"/>
      </patternFill>
    </fill>
  </fills>
  <borders count="78">
    <border>
      <left/>
      <right/>
      <top/>
      <bottom/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8"/>
      </left>
      <right/>
      <top/>
      <bottom style="thick">
        <color indexed="18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18"/>
      </bottom>
      <diagonal/>
    </border>
    <border>
      <left/>
      <right/>
      <top style="thick">
        <color indexed="18"/>
      </top>
      <bottom style="thin">
        <color indexed="18"/>
      </bottom>
      <diagonal/>
    </border>
    <border>
      <left/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ck">
        <color indexed="18"/>
      </left>
      <right style="double">
        <color indexed="18"/>
      </right>
      <top style="thick">
        <color indexed="18"/>
      </top>
      <bottom style="double">
        <color indexed="18"/>
      </bottom>
      <diagonal/>
    </border>
    <border>
      <left/>
      <right/>
      <top style="thick">
        <color indexed="18"/>
      </top>
      <bottom style="double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double">
        <color indexed="18"/>
      </bottom>
      <diagonal/>
    </border>
    <border>
      <left style="thick">
        <color indexed="18"/>
      </left>
      <right style="double">
        <color indexed="18"/>
      </right>
      <top/>
      <bottom/>
      <diagonal/>
    </border>
    <border>
      <left style="thin">
        <color indexed="18"/>
      </left>
      <right style="thick">
        <color indexed="18"/>
      </right>
      <top/>
      <bottom/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double">
        <color indexed="18"/>
      </right>
      <top/>
      <bottom style="thick">
        <color indexed="18"/>
      </bottom>
      <diagonal/>
    </border>
    <border>
      <left style="thin">
        <color indexed="18"/>
      </left>
      <right style="thick">
        <color indexed="18"/>
      </right>
      <top/>
      <bottom style="thick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18"/>
      </right>
      <top/>
      <bottom style="thin">
        <color indexed="64"/>
      </bottom>
      <diagonal/>
    </border>
    <border>
      <left style="thick">
        <color indexed="18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8"/>
      </right>
      <top style="thick">
        <color indexed="1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8"/>
      </top>
      <bottom/>
      <diagonal/>
    </border>
    <border>
      <left/>
      <right style="thick">
        <color indexed="18"/>
      </right>
      <top/>
      <bottom style="thin">
        <color indexed="22"/>
      </bottom>
      <diagonal/>
    </border>
    <border>
      <left/>
      <right style="thin">
        <color indexed="22"/>
      </right>
      <top/>
      <bottom style="thick">
        <color indexed="18"/>
      </bottom>
      <diagonal/>
    </border>
    <border>
      <left style="thin">
        <color indexed="22"/>
      </left>
      <right style="thin">
        <color indexed="22"/>
      </right>
      <top/>
      <bottom style="thick">
        <color indexed="18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/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ck">
        <color indexed="1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ck">
        <color indexed="18"/>
      </bottom>
      <diagonal/>
    </border>
    <border>
      <left style="thick">
        <color indexed="18"/>
      </left>
      <right/>
      <top style="thin">
        <color indexed="22"/>
      </top>
      <bottom/>
      <diagonal/>
    </border>
    <border>
      <left style="thick">
        <color indexed="18"/>
      </left>
      <right/>
      <top style="thin">
        <color indexed="22"/>
      </top>
      <bottom style="thick">
        <color indexed="18"/>
      </bottom>
      <diagonal/>
    </border>
    <border>
      <left style="thick">
        <color indexed="17"/>
      </left>
      <right/>
      <top/>
      <bottom style="thick">
        <color indexed="18"/>
      </bottom>
      <diagonal/>
    </border>
    <border>
      <left/>
      <right style="medium">
        <color indexed="17"/>
      </right>
      <top style="thin">
        <color indexed="22"/>
      </top>
      <bottom style="thick">
        <color indexed="18"/>
      </bottom>
      <diagonal/>
    </border>
    <border>
      <left style="thick">
        <color indexed="1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18"/>
      </right>
      <top/>
      <bottom style="thin">
        <color indexed="8"/>
      </bottom>
      <diagonal/>
    </border>
    <border>
      <left style="thick">
        <color indexed="18"/>
      </left>
      <right style="thick">
        <color indexed="21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7"/>
      </right>
      <top/>
      <bottom/>
      <diagonal/>
    </border>
    <border>
      <left/>
      <right style="thick">
        <color indexed="18"/>
      </right>
      <top style="thick">
        <color indexed="18"/>
      </top>
      <bottom style="thick">
        <color indexed="17"/>
      </bottom>
      <diagonal/>
    </border>
  </borders>
  <cellStyleXfs count="5">
    <xf numFmtId="0" fontId="0" fillId="0" borderId="0"/>
    <xf numFmtId="0" fontId="4" fillId="0" borderId="0"/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</cellStyleXfs>
  <cellXfs count="236">
    <xf numFmtId="0" fontId="0" fillId="0" borderId="0" xfId="0"/>
    <xf numFmtId="38" fontId="5" fillId="0" borderId="14" xfId="4" applyNumberFormat="1" applyFill="1" applyBorder="1" applyAlignment="1"/>
    <xf numFmtId="0" fontId="5" fillId="0" borderId="0" xfId="3" applyAlignment="1"/>
    <xf numFmtId="0" fontId="5" fillId="0" borderId="0" xfId="3">
      <alignment horizontal="left"/>
    </xf>
    <xf numFmtId="5" fontId="3" fillId="0" borderId="11" xfId="3" applyNumberFormat="1" applyFont="1" applyFill="1" applyBorder="1" applyAlignment="1">
      <alignment horizontal="center"/>
    </xf>
    <xf numFmtId="0" fontId="1" fillId="0" borderId="0" xfId="2" applyFont="1">
      <alignment horizontal="left"/>
    </xf>
    <xf numFmtId="0" fontId="5" fillId="0" borderId="0" xfId="2" applyAlignment="1"/>
    <xf numFmtId="0" fontId="5" fillId="0" borderId="0" xfId="2">
      <alignment horizontal="left"/>
    </xf>
    <xf numFmtId="0" fontId="5" fillId="2" borderId="1" xfId="2" applyFill="1" applyBorder="1">
      <alignment horizontal="left"/>
    </xf>
    <xf numFmtId="0" fontId="5" fillId="2" borderId="2" xfId="2" applyFill="1" applyBorder="1">
      <alignment horizontal="left"/>
    </xf>
    <xf numFmtId="0" fontId="5" fillId="2" borderId="12" xfId="2" applyFill="1" applyBorder="1">
      <alignment horizontal="left"/>
    </xf>
    <xf numFmtId="0" fontId="5" fillId="2" borderId="0" xfId="2" applyFill="1" applyBorder="1">
      <alignment horizontal="left"/>
    </xf>
    <xf numFmtId="0" fontId="5" fillId="2" borderId="13" xfId="2" applyFill="1" applyBorder="1">
      <alignment horizontal="left"/>
    </xf>
    <xf numFmtId="0" fontId="5" fillId="2" borderId="15" xfId="2" applyFill="1" applyBorder="1">
      <alignment horizontal="left"/>
    </xf>
    <xf numFmtId="1" fontId="2" fillId="0" borderId="43" xfId="1" applyNumberFormat="1" applyFont="1" applyFill="1" applyBorder="1" applyAlignment="1">
      <alignment horizontal="left"/>
    </xf>
    <xf numFmtId="1" fontId="2" fillId="0" borderId="44" xfId="1" applyNumberFormat="1" applyFont="1" applyFill="1" applyBorder="1" applyAlignment="1">
      <alignment horizontal="right"/>
    </xf>
    <xf numFmtId="1" fontId="2" fillId="0" borderId="45" xfId="1" applyNumberFormat="1" applyFont="1" applyFill="1" applyBorder="1" applyAlignment="1">
      <alignment horizontal="right"/>
    </xf>
    <xf numFmtId="0" fontId="4" fillId="0" borderId="0" xfId="1"/>
    <xf numFmtId="1" fontId="2" fillId="0" borderId="46" xfId="1" applyNumberFormat="1" applyFont="1" applyFill="1" applyBorder="1" applyAlignment="1">
      <alignment horizontal="left"/>
    </xf>
    <xf numFmtId="0" fontId="5" fillId="0" borderId="0" xfId="1" applyFont="1" applyFill="1" applyBorder="1"/>
    <xf numFmtId="164" fontId="5" fillId="0" borderId="0" xfId="1" applyNumberFormat="1" applyFont="1" applyFill="1" applyBorder="1" applyAlignment="1"/>
    <xf numFmtId="1" fontId="5" fillId="0" borderId="47" xfId="1" applyNumberFormat="1" applyFont="1" applyFill="1" applyBorder="1" applyAlignment="1"/>
    <xf numFmtId="1" fontId="2" fillId="0" borderId="46" xfId="1" applyNumberFormat="1" applyFont="1" applyFill="1" applyBorder="1" applyAlignment="1"/>
    <xf numFmtId="1" fontId="5" fillId="0" borderId="0" xfId="1" applyNumberFormat="1" applyFont="1" applyFill="1" applyBorder="1" applyAlignment="1"/>
    <xf numFmtId="37" fontId="5" fillId="0" borderId="0" xfId="1" applyNumberFormat="1" applyFont="1" applyFill="1" applyBorder="1" applyAlignment="1"/>
    <xf numFmtId="37" fontId="5" fillId="0" borderId="47" xfId="1" applyNumberFormat="1" applyFont="1" applyFill="1" applyBorder="1" applyAlignment="1"/>
    <xf numFmtId="5" fontId="5" fillId="0" borderId="0" xfId="1" applyNumberFormat="1" applyFont="1" applyFill="1" applyBorder="1" applyAlignment="1"/>
    <xf numFmtId="5" fontId="5" fillId="0" borderId="47" xfId="1" applyNumberFormat="1" applyFont="1" applyFill="1" applyBorder="1" applyAlignment="1"/>
    <xf numFmtId="5" fontId="5" fillId="0" borderId="48" xfId="1" applyNumberFormat="1" applyFont="1" applyFill="1" applyBorder="1" applyAlignment="1"/>
    <xf numFmtId="5" fontId="5" fillId="0" borderId="49" xfId="1" applyNumberFormat="1" applyFont="1" applyFill="1" applyBorder="1" applyAlignment="1"/>
    <xf numFmtId="1" fontId="2" fillId="0" borderId="50" xfId="1" applyNumberFormat="1" applyFont="1" applyFill="1" applyBorder="1" applyAlignment="1">
      <alignment horizontal="left"/>
    </xf>
    <xf numFmtId="9" fontId="5" fillId="0" borderId="3" xfId="1" applyNumberFormat="1" applyFont="1" applyFill="1" applyBorder="1" applyAlignment="1"/>
    <xf numFmtId="9" fontId="5" fillId="0" borderId="51" xfId="1" applyNumberFormat="1" applyFont="1" applyFill="1" applyBorder="1" applyAlignment="1"/>
    <xf numFmtId="1" fontId="2" fillId="0" borderId="0" xfId="1" applyNumberFormat="1" applyFont="1" applyAlignment="1"/>
    <xf numFmtId="1" fontId="4" fillId="0" borderId="0" xfId="1" applyNumberFormat="1" applyAlignment="1"/>
    <xf numFmtId="1" fontId="2" fillId="0" borderId="5" xfId="1" applyNumberFormat="1" applyFont="1" applyFill="1" applyBorder="1" applyAlignment="1">
      <alignment horizontal="right"/>
    </xf>
    <xf numFmtId="7" fontId="4" fillId="0" borderId="2" xfId="1" applyNumberFormat="1" applyFill="1" applyBorder="1" applyAlignment="1"/>
    <xf numFmtId="1" fontId="2" fillId="0" borderId="15" xfId="1" applyNumberFormat="1" applyFont="1" applyFill="1" applyBorder="1" applyAlignment="1">
      <alignment horizontal="right"/>
    </xf>
    <xf numFmtId="7" fontId="4" fillId="0" borderId="4" xfId="1" applyNumberFormat="1" applyFill="1" applyBorder="1" applyAlignment="1"/>
    <xf numFmtId="0" fontId="5" fillId="2" borderId="5" xfId="2" applyFont="1" applyFill="1" applyBorder="1">
      <alignment horizontal="left"/>
    </xf>
    <xf numFmtId="0" fontId="5" fillId="2" borderId="12" xfId="2" applyFont="1" applyFill="1" applyBorder="1">
      <alignment horizontal="left"/>
    </xf>
    <xf numFmtId="0" fontId="3" fillId="2" borderId="52" xfId="2" applyFont="1" applyFill="1" applyBorder="1">
      <alignment horizontal="left"/>
    </xf>
    <xf numFmtId="0" fontId="5" fillId="2" borderId="52" xfId="2" applyFill="1" applyBorder="1">
      <alignment horizontal="left"/>
    </xf>
    <xf numFmtId="0" fontId="5" fillId="2" borderId="53" xfId="2" applyFill="1" applyBorder="1">
      <alignment horizontal="left"/>
    </xf>
    <xf numFmtId="49" fontId="5" fillId="2" borderId="0" xfId="2" applyNumberFormat="1" applyFill="1" applyBorder="1">
      <alignment horizontal="left"/>
    </xf>
    <xf numFmtId="49" fontId="5" fillId="2" borderId="13" xfId="2" applyNumberFormat="1" applyFill="1" applyBorder="1">
      <alignment horizontal="left"/>
    </xf>
    <xf numFmtId="49" fontId="5" fillId="2" borderId="3" xfId="2" applyNumberFormat="1" applyFill="1" applyBorder="1">
      <alignment horizontal="left"/>
    </xf>
    <xf numFmtId="49" fontId="5" fillId="2" borderId="4" xfId="2" applyNumberFormat="1" applyFill="1" applyBorder="1">
      <alignment horizontal="left"/>
    </xf>
    <xf numFmtId="49" fontId="5" fillId="2" borderId="0" xfId="2" applyNumberFormat="1" applyFont="1" applyFill="1" applyBorder="1">
      <alignment horizontal="left"/>
    </xf>
    <xf numFmtId="0" fontId="3" fillId="2" borderId="54" xfId="2" applyFont="1" applyFill="1" applyBorder="1" applyAlignment="1">
      <alignment horizontal="center"/>
    </xf>
    <xf numFmtId="0" fontId="5" fillId="2" borderId="12" xfId="2" applyFill="1" applyBorder="1" applyAlignment="1">
      <alignment horizontal="center"/>
    </xf>
    <xf numFmtId="49" fontId="5" fillId="2" borderId="12" xfId="2" applyNumberFormat="1" applyFill="1" applyBorder="1">
      <alignment horizontal="left"/>
    </xf>
    <xf numFmtId="0" fontId="6" fillId="2" borderId="12" xfId="2" applyFont="1" applyFill="1" applyBorder="1" applyAlignment="1">
      <alignment horizontal="right" vertical="center"/>
    </xf>
    <xf numFmtId="49" fontId="3" fillId="2" borderId="0" xfId="2" applyNumberFormat="1" applyFont="1" applyFill="1" applyBorder="1">
      <alignment horizontal="left"/>
    </xf>
    <xf numFmtId="0" fontId="1" fillId="2" borderId="12" xfId="2" applyFont="1" applyFill="1" applyBorder="1">
      <alignment horizontal="left"/>
    </xf>
    <xf numFmtId="0" fontId="5" fillId="2" borderId="54" xfId="2" applyFont="1" applyFill="1" applyBorder="1">
      <alignment horizontal="left"/>
    </xf>
    <xf numFmtId="49" fontId="5" fillId="2" borderId="52" xfId="2" applyNumberFormat="1" applyFill="1" applyBorder="1">
      <alignment horizontal="left"/>
    </xf>
    <xf numFmtId="49" fontId="5" fillId="2" borderId="53" xfId="2" applyNumberFormat="1" applyFill="1" applyBorder="1">
      <alignment horizontal="left"/>
    </xf>
    <xf numFmtId="0" fontId="3" fillId="2" borderId="12" xfId="2" applyFont="1" applyFill="1" applyBorder="1" applyAlignment="1">
      <alignment horizontal="left"/>
    </xf>
    <xf numFmtId="49" fontId="5" fillId="2" borderId="54" xfId="2" applyNumberFormat="1" applyFill="1" applyBorder="1">
      <alignment horizontal="left"/>
    </xf>
    <xf numFmtId="49" fontId="5" fillId="2" borderId="12" xfId="2" applyNumberFormat="1" applyFont="1" applyFill="1" applyBorder="1">
      <alignment horizontal="left"/>
    </xf>
    <xf numFmtId="49" fontId="5" fillId="0" borderId="1" xfId="2" applyNumberFormat="1" applyFont="1" applyFill="1" applyBorder="1" applyAlignment="1">
      <alignment vertical="top"/>
    </xf>
    <xf numFmtId="49" fontId="4" fillId="0" borderId="2" xfId="1" applyNumberFormat="1" applyFont="1" applyFill="1" applyBorder="1" applyAlignment="1">
      <alignment vertical="top"/>
    </xf>
    <xf numFmtId="49" fontId="5" fillId="0" borderId="12" xfId="2" applyNumberFormat="1" applyFont="1" applyFill="1" applyBorder="1" applyAlignment="1">
      <alignment vertical="top"/>
    </xf>
    <xf numFmtId="49" fontId="7" fillId="0" borderId="0" xfId="0" applyNumberFormat="1" applyFont="1" applyAlignment="1">
      <alignment vertical="top"/>
    </xf>
    <xf numFmtId="49" fontId="5" fillId="0" borderId="13" xfId="2" applyNumberFormat="1" applyFont="1" applyFill="1" applyBorder="1" applyAlignment="1">
      <alignment vertical="top"/>
    </xf>
    <xf numFmtId="49" fontId="5" fillId="0" borderId="0" xfId="2" applyNumberFormat="1" applyFont="1" applyAlignment="1">
      <alignment vertical="top"/>
    </xf>
    <xf numFmtId="49" fontId="5" fillId="0" borderId="15" xfId="1" applyNumberFormat="1" applyFont="1" applyFill="1" applyBorder="1" applyAlignment="1">
      <alignment vertical="top"/>
    </xf>
    <xf numFmtId="49" fontId="5" fillId="0" borderId="3" xfId="2" applyNumberFormat="1" applyFont="1" applyFill="1" applyBorder="1" applyAlignment="1">
      <alignment vertical="top"/>
    </xf>
    <xf numFmtId="49" fontId="4" fillId="0" borderId="4" xfId="1" applyNumberFormat="1" applyFont="1" applyFill="1" applyBorder="1" applyAlignment="1">
      <alignment vertical="top"/>
    </xf>
    <xf numFmtId="49" fontId="3" fillId="0" borderId="5" xfId="1" applyNumberFormat="1" applyFont="1" applyFill="1" applyBorder="1" applyAlignment="1">
      <alignment vertical="top"/>
    </xf>
    <xf numFmtId="0" fontId="0" fillId="0" borderId="16" xfId="0" applyBorder="1"/>
    <xf numFmtId="5" fontId="5" fillId="0" borderId="11" xfId="1" applyNumberFormat="1" applyFont="1" applyFill="1" applyBorder="1" applyAlignment="1"/>
    <xf numFmtId="1" fontId="2" fillId="0" borderId="75" xfId="1" applyNumberFormat="1" applyFont="1" applyFill="1" applyBorder="1" applyAlignment="1">
      <alignment horizontal="left"/>
    </xf>
    <xf numFmtId="37" fontId="5" fillId="0" borderId="17" xfId="1" applyNumberFormat="1" applyFont="1" applyFill="1" applyBorder="1" applyAlignment="1"/>
    <xf numFmtId="37" fontId="5" fillId="0" borderId="29" xfId="1" applyNumberFormat="1" applyFont="1" applyFill="1" applyBorder="1" applyAlignment="1"/>
    <xf numFmtId="37" fontId="5" fillId="0" borderId="30" xfId="1" applyNumberFormat="1" applyFont="1" applyFill="1" applyBorder="1" applyAlignment="1"/>
    <xf numFmtId="1" fontId="2" fillId="0" borderId="76" xfId="1" applyNumberFormat="1" applyFont="1" applyFill="1" applyBorder="1" applyAlignment="1">
      <alignment horizontal="left"/>
    </xf>
    <xf numFmtId="37" fontId="5" fillId="0" borderId="16" xfId="1" applyNumberFormat="1" applyFont="1" applyFill="1" applyBorder="1" applyAlignment="1"/>
    <xf numFmtId="0" fontId="8" fillId="0" borderId="0" xfId="2" applyFont="1">
      <alignment horizontal="left"/>
    </xf>
    <xf numFmtId="0" fontId="9" fillId="0" borderId="0" xfId="2" applyFont="1" applyAlignment="1"/>
    <xf numFmtId="0" fontId="9" fillId="0" borderId="0" xfId="2" applyFont="1">
      <alignment horizontal="left"/>
    </xf>
    <xf numFmtId="0" fontId="9" fillId="2" borderId="5" xfId="2" applyFont="1" applyFill="1" applyBorder="1">
      <alignment horizontal="left"/>
    </xf>
    <xf numFmtId="0" fontId="9" fillId="2" borderId="1" xfId="2" applyFont="1" applyFill="1" applyBorder="1">
      <alignment horizontal="left"/>
    </xf>
    <xf numFmtId="0" fontId="9" fillId="2" borderId="2" xfId="2" applyFont="1" applyFill="1" applyBorder="1">
      <alignment horizontal="left"/>
    </xf>
    <xf numFmtId="49" fontId="10" fillId="0" borderId="5" xfId="1" applyNumberFormat="1" applyFont="1" applyFill="1" applyBorder="1" applyAlignment="1">
      <alignment vertical="top"/>
    </xf>
    <xf numFmtId="49" fontId="9" fillId="0" borderId="1" xfId="2" applyNumberFormat="1" applyFont="1" applyFill="1" applyBorder="1" applyAlignment="1">
      <alignment vertical="top"/>
    </xf>
    <xf numFmtId="49" fontId="9" fillId="0" borderId="2" xfId="1" applyNumberFormat="1" applyFont="1" applyFill="1" applyBorder="1" applyAlignment="1">
      <alignment vertical="top"/>
    </xf>
    <xf numFmtId="0" fontId="9" fillId="2" borderId="12" xfId="2" applyFont="1" applyFill="1" applyBorder="1">
      <alignment horizontal="left"/>
    </xf>
    <xf numFmtId="0" fontId="9" fillId="2" borderId="0" xfId="2" applyFont="1" applyFill="1" applyBorder="1">
      <alignment horizontal="left"/>
    </xf>
    <xf numFmtId="0" fontId="9" fillId="2" borderId="13" xfId="2" applyFont="1" applyFill="1" applyBorder="1">
      <alignment horizontal="left"/>
    </xf>
    <xf numFmtId="49" fontId="9" fillId="0" borderId="12" xfId="2" applyNumberFormat="1" applyFont="1" applyFill="1" applyBorder="1" applyAlignment="1">
      <alignment vertical="top"/>
    </xf>
    <xf numFmtId="49" fontId="11" fillId="0" borderId="0" xfId="0" applyNumberFormat="1" applyFont="1" applyAlignment="1">
      <alignment vertical="top"/>
    </xf>
    <xf numFmtId="49" fontId="9" fillId="0" borderId="13" xfId="2" applyNumberFormat="1" applyFont="1" applyFill="1" applyBorder="1" applyAlignment="1">
      <alignment vertical="top"/>
    </xf>
    <xf numFmtId="5" fontId="10" fillId="0" borderId="11" xfId="3" applyNumberFormat="1" applyFont="1" applyFill="1" applyBorder="1" applyAlignment="1">
      <alignment horizontal="center"/>
    </xf>
    <xf numFmtId="49" fontId="9" fillId="0" borderId="0" xfId="2" applyNumberFormat="1" applyFont="1" applyAlignment="1">
      <alignment vertical="top"/>
    </xf>
    <xf numFmtId="0" fontId="9" fillId="2" borderId="15" xfId="2" applyFont="1" applyFill="1" applyBorder="1">
      <alignment horizontal="left"/>
    </xf>
    <xf numFmtId="0" fontId="9" fillId="2" borderId="3" xfId="2" applyFont="1" applyFill="1" applyBorder="1">
      <alignment horizontal="left"/>
    </xf>
    <xf numFmtId="0" fontId="9" fillId="2" borderId="4" xfId="2" applyFont="1" applyFill="1" applyBorder="1">
      <alignment horizontal="left"/>
    </xf>
    <xf numFmtId="38" fontId="9" fillId="0" borderId="14" xfId="4" applyNumberFormat="1" applyFont="1" applyFill="1" applyBorder="1" applyAlignment="1"/>
    <xf numFmtId="0" fontId="9" fillId="0" borderId="5" xfId="2" applyFont="1" applyFill="1" applyBorder="1">
      <alignment horizontal="left"/>
    </xf>
    <xf numFmtId="0" fontId="9" fillId="0" borderId="1" xfId="2" applyFont="1" applyFill="1" applyBorder="1">
      <alignment horizontal="left"/>
    </xf>
    <xf numFmtId="0" fontId="9" fillId="0" borderId="1" xfId="2" applyFont="1" applyFill="1" applyBorder="1" applyAlignment="1"/>
    <xf numFmtId="0" fontId="12" fillId="0" borderId="1" xfId="2" applyNumberFormat="1" applyFont="1" applyFill="1" applyBorder="1" applyAlignment="1">
      <alignment horizontal="right"/>
    </xf>
    <xf numFmtId="0" fontId="12" fillId="0" borderId="77" xfId="2" applyNumberFormat="1" applyFont="1" applyFill="1" applyBorder="1" applyAlignment="1">
      <alignment horizontal="right"/>
    </xf>
    <xf numFmtId="0" fontId="11" fillId="0" borderId="16" xfId="0" applyFont="1" applyBorder="1"/>
    <xf numFmtId="0" fontId="9" fillId="0" borderId="12" xfId="2" applyFont="1" applyFill="1" applyBorder="1" applyAlignment="1"/>
    <xf numFmtId="0" fontId="9" fillId="0" borderId="0" xfId="2" applyFont="1" applyFill="1" applyBorder="1">
      <alignment horizontal="left"/>
    </xf>
    <xf numFmtId="0" fontId="12" fillId="0" borderId="0" xfId="2" applyNumberFormat="1" applyFont="1" applyFill="1" applyBorder="1" applyAlignment="1">
      <alignment horizontal="right"/>
    </xf>
    <xf numFmtId="1" fontId="9" fillId="0" borderId="17" xfId="2" applyNumberFormat="1" applyFont="1" applyFill="1" applyBorder="1" applyAlignment="1">
      <alignment horizontal="right"/>
    </xf>
    <xf numFmtId="1" fontId="9" fillId="0" borderId="29" xfId="2" applyNumberFormat="1" applyFont="1" applyFill="1" applyBorder="1" applyAlignment="1">
      <alignment horizontal="right"/>
    </xf>
    <xf numFmtId="1" fontId="9" fillId="0" borderId="30" xfId="2" applyNumberFormat="1" applyFont="1" applyFill="1" applyBorder="1" applyAlignment="1">
      <alignment horizontal="right"/>
    </xf>
    <xf numFmtId="49" fontId="9" fillId="0" borderId="15" xfId="1" applyNumberFormat="1" applyFont="1" applyFill="1" applyBorder="1" applyAlignment="1">
      <alignment vertical="top"/>
    </xf>
    <xf numFmtId="49" fontId="9" fillId="0" borderId="3" xfId="2" applyNumberFormat="1" applyFont="1" applyFill="1" applyBorder="1" applyAlignment="1">
      <alignment vertical="top"/>
    </xf>
    <xf numFmtId="49" fontId="9" fillId="0" borderId="4" xfId="1" applyNumberFormat="1" applyFont="1" applyFill="1" applyBorder="1" applyAlignment="1">
      <alignment vertical="top"/>
    </xf>
    <xf numFmtId="0" fontId="12" fillId="0" borderId="12" xfId="2" applyNumberFormat="1" applyFont="1" applyFill="1" applyBorder="1" applyAlignment="1">
      <alignment horizontal="left"/>
    </xf>
    <xf numFmtId="0" fontId="9" fillId="0" borderId="0" xfId="2" applyFont="1" applyFill="1" applyBorder="1" applyAlignment="1">
      <alignment horizontal="right"/>
    </xf>
    <xf numFmtId="0" fontId="9" fillId="0" borderId="13" xfId="2" applyFont="1" applyFill="1" applyBorder="1" applyAlignment="1">
      <alignment horizontal="right"/>
    </xf>
    <xf numFmtId="0" fontId="11" fillId="0" borderId="0" xfId="0" applyFont="1"/>
    <xf numFmtId="0" fontId="9" fillId="0" borderId="31" xfId="2" applyFont="1" applyFill="1" applyBorder="1" applyAlignment="1">
      <alignment horizontal="right"/>
    </xf>
    <xf numFmtId="1" fontId="9" fillId="0" borderId="32" xfId="2" applyNumberFormat="1" applyFont="1" applyFill="1" applyBorder="1" applyAlignment="1">
      <alignment horizontal="right"/>
    </xf>
    <xf numFmtId="0" fontId="9" fillId="0" borderId="33" xfId="2" applyFont="1" applyFill="1" applyBorder="1" applyAlignment="1">
      <alignment horizontal="right"/>
    </xf>
    <xf numFmtId="1" fontId="9" fillId="0" borderId="34" xfId="2" applyNumberFormat="1" applyFont="1" applyFill="1" applyBorder="1" applyAlignment="1">
      <alignment horizontal="right"/>
    </xf>
    <xf numFmtId="0" fontId="12" fillId="2" borderId="35" xfId="2" applyNumberFormat="1" applyFont="1" applyFill="1" applyBorder="1" applyAlignment="1">
      <alignment horizontal="center"/>
    </xf>
    <xf numFmtId="0" fontId="12" fillId="2" borderId="36" xfId="2" applyFont="1" applyFill="1" applyBorder="1" applyAlignment="1">
      <alignment horizontal="center"/>
    </xf>
    <xf numFmtId="0" fontId="12" fillId="0" borderId="15" xfId="2" applyNumberFormat="1" applyFont="1" applyFill="1" applyBorder="1" applyAlignment="1">
      <alignment horizontal="left"/>
    </xf>
    <xf numFmtId="0" fontId="9" fillId="0" borderId="37" xfId="2" applyFont="1" applyFill="1" applyBorder="1" applyAlignment="1">
      <alignment horizontal="right"/>
    </xf>
    <xf numFmtId="1" fontId="9" fillId="0" borderId="38" xfId="2" applyNumberFormat="1" applyFont="1" applyFill="1" applyBorder="1" applyAlignment="1">
      <alignment horizontal="right"/>
    </xf>
    <xf numFmtId="0" fontId="9" fillId="0" borderId="3" xfId="2" applyFont="1" applyFill="1" applyBorder="1" applyAlignment="1">
      <alignment horizontal="right"/>
    </xf>
    <xf numFmtId="0" fontId="9" fillId="0" borderId="4" xfId="2" applyFont="1" applyFill="1" applyBorder="1" applyAlignment="1">
      <alignment horizontal="right"/>
    </xf>
    <xf numFmtId="0" fontId="9" fillId="2" borderId="39" xfId="2" applyFont="1" applyFill="1" applyBorder="1" applyAlignment="1">
      <alignment horizontal="center"/>
    </xf>
    <xf numFmtId="0" fontId="13" fillId="0" borderId="0" xfId="2" applyFont="1" applyAlignment="1"/>
    <xf numFmtId="0" fontId="9" fillId="0" borderId="40" xfId="2" applyFont="1" applyFill="1" applyBorder="1">
      <alignment horizontal="left"/>
    </xf>
    <xf numFmtId="0" fontId="12" fillId="0" borderId="41" xfId="2" applyNumberFormat="1" applyFont="1" applyFill="1" applyBorder="1" applyAlignment="1">
      <alignment horizontal="right"/>
    </xf>
    <xf numFmtId="5" fontId="9" fillId="0" borderId="41" xfId="2" applyNumberFormat="1" applyFont="1" applyFill="1" applyBorder="1" applyAlignment="1"/>
    <xf numFmtId="5" fontId="9" fillId="0" borderId="42" xfId="2" applyNumberFormat="1" applyFont="1" applyFill="1" applyBorder="1" applyAlignment="1"/>
    <xf numFmtId="0" fontId="9" fillId="0" borderId="15" xfId="2" applyFont="1" applyFill="1" applyBorder="1">
      <alignment horizontal="left"/>
    </xf>
    <xf numFmtId="0" fontId="10" fillId="0" borderId="3" xfId="2" applyNumberFormat="1" applyFont="1" applyFill="1" applyBorder="1" applyAlignment="1">
      <alignment horizontal="right"/>
    </xf>
    <xf numFmtId="0" fontId="9" fillId="0" borderId="3" xfId="2" applyFont="1" applyFill="1" applyBorder="1" applyAlignment="1"/>
    <xf numFmtId="0" fontId="9" fillId="0" borderId="4" xfId="2" applyFont="1" applyFill="1" applyBorder="1" applyAlignment="1"/>
    <xf numFmtId="0" fontId="10" fillId="2" borderId="72" xfId="2" applyFont="1" applyFill="1" applyBorder="1">
      <alignment horizontal="left"/>
    </xf>
    <xf numFmtId="0" fontId="9" fillId="2" borderId="73" xfId="2" applyFont="1" applyFill="1" applyBorder="1">
      <alignment horizontal="left"/>
    </xf>
    <xf numFmtId="0" fontId="9" fillId="2" borderId="74" xfId="2" applyFont="1" applyFill="1" applyBorder="1">
      <alignment horizontal="left"/>
    </xf>
    <xf numFmtId="49" fontId="9" fillId="2" borderId="3" xfId="2" applyNumberFormat="1" applyFont="1" applyFill="1" applyBorder="1">
      <alignment horizontal="left"/>
    </xf>
    <xf numFmtId="49" fontId="9" fillId="2" borderId="4" xfId="2" applyNumberFormat="1" applyFont="1" applyFill="1" applyBorder="1">
      <alignment horizontal="left"/>
    </xf>
    <xf numFmtId="0" fontId="8" fillId="0" borderId="0" xfId="3" applyFont="1">
      <alignment horizontal="left"/>
    </xf>
    <xf numFmtId="0" fontId="9" fillId="0" borderId="0" xfId="3" applyFont="1" applyAlignment="1"/>
    <xf numFmtId="0" fontId="9" fillId="0" borderId="0" xfId="3" applyFont="1">
      <alignment horizontal="left"/>
    </xf>
    <xf numFmtId="0" fontId="9" fillId="2" borderId="5" xfId="3" applyNumberFormat="1" applyFont="1" applyFill="1" applyBorder="1" applyAlignment="1">
      <alignment horizontal="left"/>
    </xf>
    <xf numFmtId="0" fontId="9" fillId="2" borderId="1" xfId="3" applyFont="1" applyFill="1" applyBorder="1" applyAlignment="1"/>
    <xf numFmtId="0" fontId="9" fillId="2" borderId="2" xfId="3" applyFont="1" applyFill="1" applyBorder="1">
      <alignment horizontal="left"/>
    </xf>
    <xf numFmtId="0" fontId="9" fillId="2" borderId="12" xfId="3" applyNumberFormat="1" applyFont="1" applyFill="1" applyBorder="1" applyAlignment="1">
      <alignment horizontal="left"/>
    </xf>
    <xf numFmtId="0" fontId="9" fillId="2" borderId="0" xfId="3" applyFont="1" applyFill="1" applyBorder="1" applyAlignment="1"/>
    <xf numFmtId="0" fontId="9" fillId="2" borderId="13" xfId="3" applyFont="1" applyFill="1" applyBorder="1">
      <alignment horizontal="left"/>
    </xf>
    <xf numFmtId="0" fontId="9" fillId="2" borderId="15" xfId="3" applyNumberFormat="1" applyFont="1" applyFill="1" applyBorder="1" applyAlignment="1">
      <alignment horizontal="left"/>
    </xf>
    <xf numFmtId="0" fontId="9" fillId="2" borderId="3" xfId="3" applyFont="1" applyFill="1" applyBorder="1" applyAlignment="1"/>
    <xf numFmtId="0" fontId="9" fillId="2" borderId="4" xfId="3" applyFont="1" applyFill="1" applyBorder="1">
      <alignment horizontal="left"/>
    </xf>
    <xf numFmtId="0" fontId="9" fillId="0" borderId="5" xfId="3" applyFont="1" applyFill="1" applyBorder="1">
      <alignment horizontal="left"/>
    </xf>
    <xf numFmtId="0" fontId="9" fillId="0" borderId="1" xfId="3" applyFont="1" applyFill="1" applyBorder="1">
      <alignment horizontal="left"/>
    </xf>
    <xf numFmtId="0" fontId="12" fillId="0" borderId="1" xfId="3" applyNumberFormat="1" applyFont="1" applyFill="1" applyBorder="1" applyAlignment="1">
      <alignment horizontal="left"/>
    </xf>
    <xf numFmtId="0" fontId="9" fillId="0" borderId="2" xfId="3" applyFont="1" applyFill="1" applyBorder="1">
      <alignment horizontal="left"/>
    </xf>
    <xf numFmtId="0" fontId="12" fillId="0" borderId="12" xfId="3" applyNumberFormat="1" applyFont="1" applyFill="1" applyBorder="1" applyAlignment="1">
      <alignment horizontal="left"/>
    </xf>
    <xf numFmtId="0" fontId="12" fillId="0" borderId="0" xfId="3" applyNumberFormat="1" applyFont="1" applyFill="1" applyBorder="1" applyAlignment="1">
      <alignment horizontal="center"/>
    </xf>
    <xf numFmtId="0" fontId="12" fillId="0" borderId="0" xfId="3" applyNumberFormat="1" applyFont="1" applyFill="1" applyBorder="1" applyAlignment="1">
      <alignment horizontal="right"/>
    </xf>
    <xf numFmtId="0" fontId="9" fillId="0" borderId="13" xfId="3" applyFont="1" applyFill="1" applyBorder="1">
      <alignment horizontal="left"/>
    </xf>
    <xf numFmtId="0" fontId="9" fillId="0" borderId="12" xfId="3" applyNumberFormat="1" applyFont="1" applyFill="1" applyBorder="1" applyAlignment="1">
      <alignment horizontal="left"/>
    </xf>
    <xf numFmtId="1" fontId="9" fillId="0" borderId="18" xfId="3" applyNumberFormat="1" applyFont="1" applyFill="1" applyBorder="1" applyAlignment="1">
      <alignment horizontal="center"/>
    </xf>
    <xf numFmtId="1" fontId="9" fillId="0" borderId="19" xfId="3" applyNumberFormat="1" applyFont="1" applyFill="1" applyBorder="1" applyAlignment="1"/>
    <xf numFmtId="1" fontId="9" fillId="0" borderId="20" xfId="3" applyNumberFormat="1" applyFont="1" applyFill="1" applyBorder="1" applyAlignment="1"/>
    <xf numFmtId="1" fontId="9" fillId="0" borderId="21" xfId="3" applyNumberFormat="1" applyFont="1" applyFill="1" applyBorder="1" applyAlignment="1"/>
    <xf numFmtId="1" fontId="9" fillId="0" borderId="22" xfId="3" applyNumberFormat="1" applyFont="1" applyFill="1" applyBorder="1" applyAlignment="1">
      <alignment horizontal="center"/>
    </xf>
    <xf numFmtId="1" fontId="9" fillId="0" borderId="23" xfId="3" applyNumberFormat="1" applyFont="1" applyFill="1" applyBorder="1" applyAlignment="1"/>
    <xf numFmtId="1" fontId="9" fillId="0" borderId="0" xfId="3" applyNumberFormat="1" applyFont="1" applyFill="1" applyBorder="1" applyAlignment="1"/>
    <xf numFmtId="1" fontId="9" fillId="0" borderId="24" xfId="3" applyNumberFormat="1" applyFont="1" applyFill="1" applyBorder="1" applyAlignment="1"/>
    <xf numFmtId="1" fontId="9" fillId="0" borderId="25" xfId="3" applyNumberFormat="1" applyFont="1" applyFill="1" applyBorder="1" applyAlignment="1">
      <alignment horizontal="center"/>
    </xf>
    <xf numFmtId="1" fontId="9" fillId="0" borderId="26" xfId="3" applyNumberFormat="1" applyFont="1" applyFill="1" applyBorder="1" applyAlignment="1"/>
    <xf numFmtId="1" fontId="9" fillId="0" borderId="27" xfId="3" applyNumberFormat="1" applyFont="1" applyFill="1" applyBorder="1" applyAlignment="1"/>
    <xf numFmtId="1" fontId="9" fillId="0" borderId="28" xfId="3" applyNumberFormat="1" applyFont="1" applyFill="1" applyBorder="1" applyAlignment="1"/>
    <xf numFmtId="0" fontId="9" fillId="0" borderId="12" xfId="3" applyFont="1" applyFill="1" applyBorder="1" applyAlignment="1"/>
    <xf numFmtId="1" fontId="9" fillId="0" borderId="0" xfId="3" applyNumberFormat="1" applyFont="1" applyFill="1" applyBorder="1" applyAlignment="1">
      <alignment horizontal="right"/>
    </xf>
    <xf numFmtId="1" fontId="9" fillId="0" borderId="8" xfId="3" applyNumberFormat="1" applyFont="1" applyFill="1" applyBorder="1" applyAlignment="1"/>
    <xf numFmtId="1" fontId="9" fillId="0" borderId="9" xfId="3" applyNumberFormat="1" applyFont="1" applyFill="1" applyBorder="1" applyAlignment="1"/>
    <xf numFmtId="1" fontId="9" fillId="0" borderId="10" xfId="3" applyNumberFormat="1" applyFont="1" applyFill="1" applyBorder="1" applyAlignment="1"/>
    <xf numFmtId="0" fontId="9" fillId="0" borderId="15" xfId="3" applyFont="1" applyFill="1" applyBorder="1">
      <alignment horizontal="left"/>
    </xf>
    <xf numFmtId="0" fontId="12" fillId="0" borderId="3" xfId="3" applyNumberFormat="1" applyFont="1" applyFill="1" applyBorder="1" applyAlignment="1">
      <alignment horizontal="right"/>
    </xf>
    <xf numFmtId="0" fontId="9" fillId="0" borderId="4" xfId="3" applyFont="1" applyFill="1" applyBorder="1">
      <alignment horizontal="left"/>
    </xf>
    <xf numFmtId="0" fontId="12" fillId="0" borderId="5" xfId="3" applyFont="1" applyFill="1" applyBorder="1">
      <alignment horizontal="left"/>
    </xf>
    <xf numFmtId="1" fontId="12" fillId="0" borderId="1" xfId="3" applyNumberFormat="1" applyFont="1" applyFill="1" applyBorder="1" applyAlignment="1">
      <alignment horizontal="center"/>
    </xf>
    <xf numFmtId="1" fontId="12" fillId="0" borderId="0" xfId="3" applyNumberFormat="1" applyFont="1" applyFill="1" applyBorder="1" applyAlignment="1">
      <alignment horizontal="left"/>
    </xf>
    <xf numFmtId="0" fontId="9" fillId="0" borderId="0" xfId="3" applyFont="1" applyFill="1" applyBorder="1">
      <alignment horizontal="left"/>
    </xf>
    <xf numFmtId="1" fontId="9" fillId="0" borderId="3" xfId="3" applyNumberFormat="1" applyFont="1" applyFill="1" applyBorder="1" applyAlignment="1"/>
    <xf numFmtId="0" fontId="9" fillId="0" borderId="5" xfId="3" applyFont="1" applyFill="1" applyBorder="1" applyAlignment="1"/>
    <xf numFmtId="1" fontId="9" fillId="0" borderId="1" xfId="3" applyNumberFormat="1" applyFont="1" applyFill="1" applyBorder="1" applyAlignment="1"/>
    <xf numFmtId="0" fontId="12" fillId="0" borderId="15" xfId="3" applyNumberFormat="1" applyFont="1" applyFill="1" applyBorder="1" applyAlignment="1">
      <alignment horizontal="left"/>
    </xf>
    <xf numFmtId="5" fontId="9" fillId="0" borderId="3" xfId="3" applyNumberFormat="1" applyFont="1" applyFill="1" applyBorder="1" applyAlignment="1"/>
    <xf numFmtId="0" fontId="10" fillId="2" borderId="12" xfId="2" applyFont="1" applyFill="1" applyBorder="1">
      <alignment horizontal="left"/>
    </xf>
    <xf numFmtId="0" fontId="8" fillId="0" borderId="0" xfId="0" applyFont="1"/>
    <xf numFmtId="0" fontId="11" fillId="0" borderId="0" xfId="0" applyFont="1" applyAlignment="1"/>
    <xf numFmtId="0" fontId="11" fillId="2" borderId="1" xfId="0" applyFont="1" applyFill="1" applyBorder="1" applyAlignment="1"/>
    <xf numFmtId="0" fontId="11" fillId="2" borderId="2" xfId="0" applyFont="1" applyFill="1" applyBorder="1" applyAlignment="1"/>
    <xf numFmtId="0" fontId="11" fillId="2" borderId="3" xfId="0" applyFont="1" applyFill="1" applyBorder="1" applyAlignment="1"/>
    <xf numFmtId="0" fontId="11" fillId="2" borderId="4" xfId="0" applyFont="1" applyFill="1" applyBorder="1" applyAlignment="1"/>
    <xf numFmtId="0" fontId="13" fillId="0" borderId="5" xfId="0" applyNumberFormat="1" applyFont="1" applyFill="1" applyBorder="1" applyAlignment="1">
      <alignment horizontal="left"/>
    </xf>
    <xf numFmtId="0" fontId="13" fillId="0" borderId="65" xfId="0" applyNumberFormat="1" applyFont="1" applyFill="1" applyBorder="1" applyAlignment="1">
      <alignment horizontal="left"/>
    </xf>
    <xf numFmtId="0" fontId="13" fillId="0" borderId="1" xfId="0" applyFont="1" applyFill="1" applyBorder="1" applyAlignment="1"/>
    <xf numFmtId="0" fontId="13" fillId="0" borderId="57" xfId="0" applyNumberFormat="1" applyFont="1" applyFill="1" applyBorder="1" applyAlignment="1">
      <alignment horizontal="center"/>
    </xf>
    <xf numFmtId="0" fontId="13" fillId="0" borderId="56" xfId="0" applyNumberFormat="1" applyFont="1" applyFill="1" applyBorder="1" applyAlignment="1">
      <alignment horizontal="center"/>
    </xf>
    <xf numFmtId="0" fontId="13" fillId="0" borderId="68" xfId="0" applyNumberFormat="1" applyFont="1" applyFill="1" applyBorder="1" applyAlignment="1">
      <alignment horizontal="left"/>
    </xf>
    <xf numFmtId="0" fontId="12" fillId="0" borderId="66" xfId="0" applyNumberFormat="1" applyFont="1" applyFill="1" applyBorder="1" applyAlignment="1">
      <alignment horizontal="left"/>
    </xf>
    <xf numFmtId="0" fontId="12" fillId="0" borderId="61" xfId="0" applyFont="1" applyFill="1" applyBorder="1" applyAlignment="1"/>
    <xf numFmtId="1" fontId="11" fillId="0" borderId="6" xfId="0" applyNumberFormat="1" applyFont="1" applyFill="1" applyBorder="1" applyAlignment="1">
      <alignment horizontal="center"/>
    </xf>
    <xf numFmtId="1" fontId="11" fillId="0" borderId="61" xfId="0" applyNumberFormat="1" applyFont="1" applyFill="1" applyBorder="1" applyAlignment="1"/>
    <xf numFmtId="1" fontId="11" fillId="0" borderId="55" xfId="0" applyNumberFormat="1" applyFont="1" applyFill="1" applyBorder="1" applyAlignment="1">
      <alignment horizontal="center"/>
    </xf>
    <xf numFmtId="1" fontId="11" fillId="0" borderId="58" xfId="0" applyNumberFormat="1" applyFont="1" applyFill="1" applyBorder="1" applyAlignment="1">
      <alignment horizontal="center"/>
    </xf>
    <xf numFmtId="1" fontId="11" fillId="0" borderId="63" xfId="0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1" fontId="11" fillId="0" borderId="62" xfId="0" applyNumberFormat="1" applyFont="1" applyFill="1" applyBorder="1" applyAlignment="1"/>
    <xf numFmtId="0" fontId="13" fillId="0" borderId="69" xfId="0" applyNumberFormat="1" applyFont="1" applyFill="1" applyBorder="1" applyAlignment="1">
      <alignment horizontal="left"/>
    </xf>
    <xf numFmtId="0" fontId="12" fillId="0" borderId="67" xfId="0" applyNumberFormat="1" applyFont="1" applyFill="1" applyBorder="1" applyAlignment="1">
      <alignment horizontal="left"/>
    </xf>
    <xf numFmtId="0" fontId="12" fillId="0" borderId="71" xfId="0" applyFont="1" applyFill="1" applyBorder="1" applyAlignment="1"/>
    <xf numFmtId="1" fontId="11" fillId="0" borderId="7" xfId="0" applyNumberFormat="1" applyFont="1" applyFill="1" applyBorder="1" applyAlignment="1">
      <alignment horizontal="center"/>
    </xf>
    <xf numFmtId="1" fontId="11" fillId="0" borderId="70" xfId="0" applyNumberFormat="1" applyFont="1" applyFill="1" applyBorder="1" applyAlignment="1"/>
    <xf numFmtId="1" fontId="11" fillId="0" borderId="60" xfId="0" applyNumberFormat="1" applyFont="1" applyFill="1" applyBorder="1" applyAlignment="1">
      <alignment horizontal="center"/>
    </xf>
    <xf numFmtId="1" fontId="11" fillId="0" borderId="59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0" fontId="13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center"/>
    </xf>
    <xf numFmtId="1" fontId="11" fillId="0" borderId="8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1" fontId="11" fillId="0" borderId="10" xfId="0" applyNumberFormat="1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1" fillId="0" borderId="0" xfId="0" applyNumberFormat="1" applyFont="1" applyAlignment="1">
      <alignment horizontal="left"/>
    </xf>
    <xf numFmtId="5" fontId="11" fillId="0" borderId="0" xfId="0" applyNumberFormat="1" applyFont="1" applyAlignment="1">
      <alignment horizontal="center"/>
    </xf>
    <xf numFmtId="5" fontId="10" fillId="0" borderId="11" xfId="0" applyNumberFormat="1" applyFont="1" applyFill="1" applyBorder="1" applyAlignment="1"/>
    <xf numFmtId="1" fontId="11" fillId="0" borderId="0" xfId="0" applyNumberFormat="1" applyFont="1" applyAlignment="1">
      <alignment horizontal="left"/>
    </xf>
  </cellXfs>
  <cellStyles count="5">
    <cellStyle name="Normal" xfId="0" builtinId="0"/>
    <cellStyle name="Normal_Solver Example" xfId="1" xr:uid="{00000000-0005-0000-0000-000001000000}"/>
    <cellStyle name="Normal_SOLVER1" xfId="2" xr:uid="{00000000-0005-0000-0000-000002000000}"/>
    <cellStyle name="Normal_SOLVER2" xfId="3" xr:uid="{00000000-0005-0000-0000-000003000000}"/>
    <cellStyle name="Normal_SOLVER4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0"/>
  <sheetViews>
    <sheetView showGridLines="0" zoomScale="124" workbookViewId="0">
      <selection activeCell="G243" sqref="G243"/>
    </sheetView>
  </sheetViews>
  <sheetFormatPr defaultRowHeight="11.25"/>
  <cols>
    <col min="1" max="1" width="12.28515625" style="17" customWidth="1"/>
    <col min="2" max="6" width="8.7109375" style="17" customWidth="1"/>
    <col min="7" max="7" width="4.28515625" style="17" customWidth="1"/>
    <col min="8" max="8" width="3.5703125" style="17" customWidth="1"/>
    <col min="9" max="9" width="6.85546875" style="17" customWidth="1"/>
    <col min="10" max="10" width="7.85546875" style="17" customWidth="1"/>
    <col min="11" max="11" width="4.7109375" style="17" customWidth="1"/>
    <col min="12" max="16384" width="9.140625" style="17"/>
  </cols>
  <sheetData>
    <row r="1" spans="1:11" ht="14.25" customHeight="1" thickBot="1">
      <c r="A1" s="5" t="s">
        <v>0</v>
      </c>
    </row>
    <row r="2" spans="1:11" ht="13.5" customHeight="1" thickTop="1" thickBot="1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6" t="s">
        <v>6</v>
      </c>
      <c r="H2"/>
      <c r="I2"/>
      <c r="J2"/>
      <c r="K2"/>
    </row>
    <row r="3" spans="1:11" ht="11.25" customHeight="1" thickTop="1">
      <c r="A3" s="18" t="s">
        <v>7</v>
      </c>
      <c r="B3" s="19">
        <v>0.9</v>
      </c>
      <c r="C3" s="20">
        <v>1.1000000000000001</v>
      </c>
      <c r="D3" s="20">
        <v>0.8</v>
      </c>
      <c r="E3" s="20">
        <v>1.2</v>
      </c>
      <c r="F3" s="21"/>
      <c r="H3"/>
      <c r="I3"/>
      <c r="J3"/>
      <c r="K3"/>
    </row>
    <row r="4" spans="1:11" ht="7.5" customHeight="1">
      <c r="A4" s="22"/>
      <c r="B4" s="19"/>
      <c r="C4" s="23"/>
      <c r="D4" s="23"/>
      <c r="E4" s="23"/>
      <c r="F4" s="21"/>
      <c r="H4"/>
      <c r="I4"/>
      <c r="J4"/>
      <c r="K4"/>
    </row>
    <row r="5" spans="1:11" ht="10.5" customHeight="1" thickBot="1">
      <c r="A5" s="18" t="s">
        <v>8</v>
      </c>
      <c r="B5" s="24">
        <f>35*B3*(B11+3000)^0.5</f>
        <v>3591.5525890622844</v>
      </c>
      <c r="C5" s="24">
        <f>35*C3*(C11+3000)^0.5</f>
        <v>4389.6753866316812</v>
      </c>
      <c r="D5" s="24">
        <f>35*D3*(D11+3000)^0.5</f>
        <v>3192.4911902775862</v>
      </c>
      <c r="E5" s="24">
        <f>35*E3*(E11+3000)^0.5</f>
        <v>4788.7367854163795</v>
      </c>
      <c r="F5" s="25">
        <f>SUM(B5:E5)</f>
        <v>15962.455951387932</v>
      </c>
      <c r="H5"/>
      <c r="I5"/>
      <c r="J5"/>
      <c r="K5"/>
    </row>
    <row r="6" spans="1:11" ht="10.5" customHeight="1" thickTop="1">
      <c r="A6" s="18" t="s">
        <v>9</v>
      </c>
      <c r="B6" s="26">
        <f>B5*$B$18</f>
        <v>143662.10356249136</v>
      </c>
      <c r="C6" s="26">
        <f>C5*$B$18</f>
        <v>175587.01546526724</v>
      </c>
      <c r="D6" s="26">
        <f>D5*$B$18</f>
        <v>127699.64761110344</v>
      </c>
      <c r="E6" s="26">
        <f>E5*$B$18</f>
        <v>191549.47141665517</v>
      </c>
      <c r="F6" s="27">
        <f>SUM(B6:E6)</f>
        <v>638498.2380555172</v>
      </c>
      <c r="H6" s="70" t="s">
        <v>10</v>
      </c>
      <c r="I6" s="61"/>
      <c r="J6" s="61"/>
      <c r="K6" s="62"/>
    </row>
    <row r="7" spans="1:11" ht="10.5" customHeight="1" thickBot="1">
      <c r="A7" s="18" t="s">
        <v>11</v>
      </c>
      <c r="B7" s="24">
        <f>B5*$B$19</f>
        <v>89788.814726557102</v>
      </c>
      <c r="C7" s="24">
        <f>C5*$B$19</f>
        <v>109741.88466579204</v>
      </c>
      <c r="D7" s="24">
        <f>D5*$B$19</f>
        <v>79812.27975693965</v>
      </c>
      <c r="E7" s="24">
        <f>E5*$B$19</f>
        <v>119718.41963540949</v>
      </c>
      <c r="F7" s="25">
        <f>SUM(B7:E7)</f>
        <v>399061.39878469828</v>
      </c>
      <c r="H7" s="63"/>
      <c r="I7" s="64"/>
      <c r="J7" s="64"/>
      <c r="K7" s="65"/>
    </row>
    <row r="8" spans="1:11" ht="10.5" customHeight="1" thickTop="1" thickBot="1">
      <c r="A8" s="18" t="s">
        <v>12</v>
      </c>
      <c r="B8" s="24">
        <f>B6-B7</f>
        <v>53873.288835934261</v>
      </c>
      <c r="C8" s="24">
        <f>C6-C7</f>
        <v>65845.130799475199</v>
      </c>
      <c r="D8" s="24">
        <f>D6-D7</f>
        <v>47887.367854163793</v>
      </c>
      <c r="E8" s="24">
        <f>E6-E7</f>
        <v>71831.051781245682</v>
      </c>
      <c r="F8" s="25">
        <f>SUM(B8:E8)</f>
        <v>239436.83927081892</v>
      </c>
      <c r="H8" s="63"/>
      <c r="I8" s="4"/>
      <c r="J8" s="66" t="s">
        <v>13</v>
      </c>
      <c r="K8" s="65"/>
    </row>
    <row r="9" spans="1:11" ht="7.5" customHeight="1" thickTop="1" thickBot="1">
      <c r="A9" s="22"/>
      <c r="B9" s="23"/>
      <c r="C9" s="23"/>
      <c r="D9" s="23"/>
      <c r="E9" s="23"/>
      <c r="F9" s="21"/>
      <c r="H9" s="63"/>
      <c r="I9" s="66"/>
      <c r="J9" s="66"/>
      <c r="K9" s="65"/>
    </row>
    <row r="10" spans="1:11" ht="10.5" customHeight="1" thickTop="1" thickBot="1">
      <c r="A10" s="18" t="s">
        <v>14</v>
      </c>
      <c r="B10" s="24">
        <v>8000</v>
      </c>
      <c r="C10" s="24">
        <v>8000</v>
      </c>
      <c r="D10" s="24">
        <v>9000</v>
      </c>
      <c r="E10" s="24">
        <v>9000</v>
      </c>
      <c r="F10" s="25">
        <f>SUM(B10:E10)</f>
        <v>34000</v>
      </c>
      <c r="H10" s="63"/>
      <c r="I10" s="1"/>
      <c r="J10" s="66" t="s">
        <v>15</v>
      </c>
      <c r="K10" s="65"/>
    </row>
    <row r="11" spans="1:11" ht="10.5" customHeight="1" thickTop="1" thickBot="1">
      <c r="A11" s="77" t="s">
        <v>16</v>
      </c>
      <c r="B11" s="74">
        <f>10000</f>
        <v>10000</v>
      </c>
      <c r="C11" s="75">
        <f>10000</f>
        <v>10000</v>
      </c>
      <c r="D11" s="75">
        <f>10000</f>
        <v>10000</v>
      </c>
      <c r="E11" s="76">
        <f>10000</f>
        <v>10000</v>
      </c>
      <c r="F11" s="78">
        <f>SUM(B11:E11)</f>
        <v>40000</v>
      </c>
      <c r="H11" s="63"/>
      <c r="I11" s="66"/>
      <c r="J11" s="66"/>
      <c r="K11" s="65"/>
    </row>
    <row r="12" spans="1:11" ht="10.5" customHeight="1" thickTop="1" thickBot="1">
      <c r="A12" s="18" t="s">
        <v>17</v>
      </c>
      <c r="B12" s="24">
        <f>0.15*B6</f>
        <v>21549.315534373705</v>
      </c>
      <c r="C12" s="24">
        <f>0.15*C6</f>
        <v>26338.052319790084</v>
      </c>
      <c r="D12" s="24">
        <f>0.15*D6</f>
        <v>19154.947141665514</v>
      </c>
      <c r="E12" s="24">
        <f>0.15*E6</f>
        <v>28732.420712498275</v>
      </c>
      <c r="F12" s="25">
        <f>SUM(B12:E12)</f>
        <v>95774.735708327586</v>
      </c>
      <c r="H12" s="63"/>
      <c r="I12" s="71"/>
      <c r="J12" s="66" t="s">
        <v>18</v>
      </c>
      <c r="K12" s="65"/>
    </row>
    <row r="13" spans="1:11" ht="10.5" customHeight="1" thickTop="1" thickBot="1">
      <c r="A13" s="18" t="s">
        <v>19</v>
      </c>
      <c r="B13" s="24">
        <f>SUM(B10:B12)</f>
        <v>39549.315534373702</v>
      </c>
      <c r="C13" s="24">
        <f>SUM(C10:C12)</f>
        <v>44338.052319790084</v>
      </c>
      <c r="D13" s="24">
        <f>SUM(D10:D12)</f>
        <v>38154.947141665514</v>
      </c>
      <c r="E13" s="24">
        <f>SUM(E10:E12)</f>
        <v>47732.420712498279</v>
      </c>
      <c r="F13" s="25">
        <f>SUM(B13:E13)</f>
        <v>169774.73570832756</v>
      </c>
      <c r="H13" s="67"/>
      <c r="I13" s="68"/>
      <c r="J13" s="68"/>
      <c r="K13" s="69"/>
    </row>
    <row r="14" spans="1:11" ht="7.5" customHeight="1" thickTop="1" thickBot="1">
      <c r="A14" s="22"/>
      <c r="B14" s="23"/>
      <c r="C14" s="23"/>
      <c r="D14" s="23"/>
      <c r="E14" s="23"/>
      <c r="F14" s="21"/>
      <c r="H14"/>
      <c r="I14"/>
      <c r="J14"/>
      <c r="K14"/>
    </row>
    <row r="15" spans="1:11" ht="11.25" customHeight="1" thickTop="1" thickBot="1">
      <c r="A15" s="73" t="s">
        <v>20</v>
      </c>
      <c r="B15" s="72">
        <f>B8-B13</f>
        <v>14323.97330156056</v>
      </c>
      <c r="C15" s="28">
        <f>C8-C13</f>
        <v>21507.078479685115</v>
      </c>
      <c r="D15" s="28">
        <f>D8-D13</f>
        <v>9732.4207124982786</v>
      </c>
      <c r="E15" s="28">
        <f>E8-E13</f>
        <v>24098.631068747403</v>
      </c>
      <c r="F15" s="29">
        <f>SUM(B15:E15)</f>
        <v>69662.103562491364</v>
      </c>
      <c r="H15"/>
      <c r="I15"/>
      <c r="J15"/>
      <c r="K15"/>
    </row>
    <row r="16" spans="1:11" ht="11.25" customHeight="1" thickTop="1" thickBot="1">
      <c r="A16" s="30" t="s">
        <v>21</v>
      </c>
      <c r="B16" s="31">
        <f>B15/B6</f>
        <v>9.9705997241852973E-2</v>
      </c>
      <c r="C16" s="31">
        <f>C15/C6</f>
        <v>0.12248672501606143</v>
      </c>
      <c r="D16" s="31">
        <f>D15/D6</f>
        <v>7.6213371724700413E-2</v>
      </c>
      <c r="E16" s="31">
        <f>E15/E6</f>
        <v>0.12580891448313355</v>
      </c>
      <c r="F16" s="32">
        <f>F15/F6</f>
        <v>0.10910304744871398</v>
      </c>
      <c r="H16"/>
      <c r="I16"/>
      <c r="J16"/>
      <c r="K16"/>
    </row>
    <row r="17" spans="1:9" ht="5.25" customHeight="1" thickTop="1" thickBot="1">
      <c r="A17" s="33"/>
      <c r="B17" s="34"/>
      <c r="C17" s="34"/>
      <c r="D17" s="34"/>
      <c r="E17" s="34"/>
      <c r="F17" s="34"/>
    </row>
    <row r="18" spans="1:9" ht="11.25" customHeight="1" thickTop="1">
      <c r="A18" s="35" t="s">
        <v>22</v>
      </c>
      <c r="B18" s="36">
        <v>40</v>
      </c>
      <c r="C18" s="34"/>
      <c r="D18" s="34"/>
      <c r="E18" s="34"/>
      <c r="F18" s="34"/>
    </row>
    <row r="19" spans="1:9" ht="11.25" customHeight="1" thickBot="1">
      <c r="A19" s="37" t="s">
        <v>23</v>
      </c>
      <c r="B19" s="38">
        <v>25</v>
      </c>
      <c r="C19" s="34"/>
      <c r="D19" s="34"/>
      <c r="E19" s="34"/>
      <c r="F19" s="34"/>
    </row>
    <row r="20" spans="1:9" ht="5.25" customHeight="1" thickTop="1" thickBot="1">
      <c r="A20" s="34"/>
      <c r="B20" s="34"/>
      <c r="C20" s="34"/>
      <c r="D20" s="34"/>
      <c r="E20" s="34"/>
      <c r="F20" s="34"/>
    </row>
    <row r="21" spans="1:9" ht="12" thickTop="1">
      <c r="A21" s="39" t="s">
        <v>24</v>
      </c>
      <c r="B21" s="8"/>
      <c r="C21" s="8"/>
      <c r="D21" s="8"/>
      <c r="E21" s="8"/>
      <c r="F21" s="8"/>
      <c r="G21" s="8"/>
      <c r="H21" s="8"/>
      <c r="I21" s="9"/>
    </row>
    <row r="22" spans="1:9">
      <c r="A22" s="40" t="s">
        <v>25</v>
      </c>
      <c r="B22" s="11"/>
      <c r="C22" s="11"/>
      <c r="D22" s="11"/>
      <c r="E22" s="11"/>
      <c r="F22" s="11"/>
      <c r="G22" s="11"/>
      <c r="H22" s="11"/>
      <c r="I22" s="12"/>
    </row>
    <row r="23" spans="1:9" ht="5.25" customHeight="1">
      <c r="A23" s="10"/>
      <c r="B23" s="11"/>
      <c r="C23" s="11"/>
      <c r="D23" s="11"/>
      <c r="E23" s="11"/>
      <c r="F23" s="11"/>
      <c r="G23" s="11"/>
      <c r="H23" s="11"/>
      <c r="I23" s="12"/>
    </row>
    <row r="24" spans="1:9">
      <c r="A24" s="49" t="s">
        <v>26</v>
      </c>
      <c r="B24" s="41" t="s">
        <v>27</v>
      </c>
      <c r="C24" s="42"/>
      <c r="D24" s="41" t="s">
        <v>28</v>
      </c>
      <c r="E24" s="42"/>
      <c r="F24" s="42"/>
      <c r="G24" s="42"/>
      <c r="H24" s="42"/>
      <c r="I24" s="43"/>
    </row>
    <row r="25" spans="1:9">
      <c r="A25" s="50">
        <v>3</v>
      </c>
      <c r="B25" s="48" t="s">
        <v>29</v>
      </c>
      <c r="C25" s="44"/>
      <c r="D25" s="48" t="s">
        <v>30</v>
      </c>
      <c r="E25" s="44"/>
      <c r="F25" s="44"/>
      <c r="G25" s="44"/>
      <c r="H25" s="44"/>
      <c r="I25" s="45"/>
    </row>
    <row r="26" spans="1:9">
      <c r="A26" s="50"/>
      <c r="B26" s="48"/>
      <c r="C26" s="44"/>
      <c r="D26" s="48" t="s">
        <v>31</v>
      </c>
      <c r="E26" s="44"/>
      <c r="F26" s="44"/>
      <c r="G26" s="44"/>
      <c r="H26" s="44"/>
      <c r="I26" s="45"/>
    </row>
    <row r="27" spans="1:9" ht="5.25" customHeight="1">
      <c r="A27" s="10"/>
      <c r="B27" s="44"/>
      <c r="C27" s="44"/>
      <c r="D27" s="44"/>
      <c r="E27" s="44"/>
      <c r="F27" s="44"/>
      <c r="G27" s="44"/>
      <c r="H27" s="44"/>
      <c r="I27" s="45"/>
    </row>
    <row r="28" spans="1:9">
      <c r="A28" s="50">
        <v>5</v>
      </c>
      <c r="B28" s="48" t="s">
        <v>32</v>
      </c>
      <c r="C28" s="44"/>
      <c r="D28" s="48" t="s">
        <v>33</v>
      </c>
      <c r="E28" s="44"/>
      <c r="F28" s="44"/>
      <c r="G28" s="44"/>
      <c r="H28" s="44"/>
      <c r="I28" s="45"/>
    </row>
    <row r="29" spans="1:9">
      <c r="A29" s="10"/>
      <c r="B29" s="44"/>
      <c r="C29" s="44"/>
      <c r="D29" s="48" t="s">
        <v>34</v>
      </c>
      <c r="E29" s="44"/>
      <c r="F29" s="44"/>
      <c r="G29" s="44"/>
      <c r="H29" s="44"/>
      <c r="I29" s="45"/>
    </row>
    <row r="30" spans="1:9">
      <c r="A30" s="10"/>
      <c r="B30" s="44"/>
      <c r="C30" s="44"/>
      <c r="D30" s="48" t="s">
        <v>35</v>
      </c>
      <c r="E30" s="44"/>
      <c r="F30" s="44"/>
      <c r="G30" s="44"/>
      <c r="H30" s="44"/>
      <c r="I30" s="45"/>
    </row>
    <row r="31" spans="1:9" ht="5.25" customHeight="1">
      <c r="A31" s="10"/>
      <c r="B31" s="44"/>
      <c r="C31" s="44"/>
      <c r="D31" s="44"/>
      <c r="E31" s="44"/>
      <c r="F31" s="44"/>
      <c r="G31" s="44"/>
      <c r="H31" s="44"/>
      <c r="I31" s="45"/>
    </row>
    <row r="32" spans="1:9">
      <c r="A32" s="50">
        <v>6</v>
      </c>
      <c r="B32" s="48" t="s">
        <v>36</v>
      </c>
      <c r="C32" s="44"/>
      <c r="D32" s="48" t="s">
        <v>37</v>
      </c>
      <c r="E32" s="44"/>
      <c r="F32" s="44"/>
      <c r="G32" s="44"/>
      <c r="H32" s="44"/>
      <c r="I32" s="45"/>
    </row>
    <row r="33" spans="1:9">
      <c r="A33" s="10"/>
      <c r="B33" s="44"/>
      <c r="C33" s="44"/>
      <c r="D33" s="48" t="s">
        <v>38</v>
      </c>
      <c r="E33" s="44"/>
      <c r="F33" s="44"/>
      <c r="G33" s="44"/>
      <c r="H33" s="44"/>
      <c r="I33" s="45"/>
    </row>
    <row r="34" spans="1:9" ht="5.25" customHeight="1">
      <c r="A34" s="10"/>
      <c r="B34" s="44"/>
      <c r="C34" s="44"/>
      <c r="D34" s="48"/>
      <c r="E34" s="44"/>
      <c r="F34" s="44"/>
      <c r="G34" s="44"/>
      <c r="H34" s="44"/>
      <c r="I34" s="45"/>
    </row>
    <row r="35" spans="1:9">
      <c r="A35" s="50">
        <v>7</v>
      </c>
      <c r="B35" s="48" t="s">
        <v>39</v>
      </c>
      <c r="C35" s="44"/>
      <c r="D35" s="48" t="s">
        <v>40</v>
      </c>
      <c r="E35" s="44"/>
      <c r="F35" s="44"/>
      <c r="G35" s="44"/>
      <c r="H35" s="44"/>
      <c r="I35" s="45"/>
    </row>
    <row r="36" spans="1:9">
      <c r="A36" s="10"/>
      <c r="B36" s="44"/>
      <c r="C36" s="44"/>
      <c r="D36" s="48" t="s">
        <v>41</v>
      </c>
      <c r="E36" s="44"/>
      <c r="F36" s="44"/>
      <c r="G36" s="44"/>
      <c r="H36" s="44"/>
      <c r="I36" s="45"/>
    </row>
    <row r="37" spans="1:9" ht="5.25" customHeight="1">
      <c r="A37" s="10"/>
      <c r="B37" s="44"/>
      <c r="C37" s="44"/>
      <c r="D37" s="44"/>
      <c r="E37" s="44"/>
      <c r="F37" s="44"/>
      <c r="G37" s="44"/>
      <c r="H37" s="44"/>
      <c r="I37" s="45"/>
    </row>
    <row r="38" spans="1:9">
      <c r="A38" s="50">
        <v>8</v>
      </c>
      <c r="B38" s="48" t="s">
        <v>42</v>
      </c>
      <c r="C38" s="44"/>
      <c r="D38" s="48" t="s">
        <v>43</v>
      </c>
      <c r="E38" s="44"/>
      <c r="F38" s="44"/>
      <c r="G38" s="44"/>
      <c r="H38" s="44"/>
      <c r="I38" s="45"/>
    </row>
    <row r="39" spans="1:9">
      <c r="A39" s="10"/>
      <c r="B39" s="44"/>
      <c r="C39" s="44"/>
      <c r="D39" s="48" t="s">
        <v>44</v>
      </c>
      <c r="E39" s="44"/>
      <c r="F39" s="44"/>
      <c r="G39" s="44"/>
      <c r="H39" s="44"/>
      <c r="I39" s="45"/>
    </row>
    <row r="40" spans="1:9" ht="5.25" customHeight="1">
      <c r="A40" s="10"/>
      <c r="B40" s="44"/>
      <c r="C40" s="44"/>
      <c r="D40" s="44"/>
      <c r="E40" s="44"/>
      <c r="F40" s="44"/>
      <c r="G40" s="44"/>
      <c r="H40" s="44"/>
      <c r="I40" s="45"/>
    </row>
    <row r="41" spans="1:9">
      <c r="A41" s="50">
        <v>10</v>
      </c>
      <c r="B41" s="48" t="s">
        <v>29</v>
      </c>
      <c r="C41" s="44"/>
      <c r="D41" s="48" t="s">
        <v>45</v>
      </c>
      <c r="E41" s="44"/>
      <c r="F41" s="44"/>
      <c r="G41" s="44"/>
      <c r="H41" s="44"/>
      <c r="I41" s="45"/>
    </row>
    <row r="42" spans="1:9" ht="5.25" customHeight="1">
      <c r="A42" s="10"/>
      <c r="B42" s="44"/>
      <c r="C42" s="44"/>
      <c r="D42" s="44"/>
      <c r="E42" s="44"/>
      <c r="F42" s="44"/>
      <c r="G42" s="44"/>
      <c r="H42" s="44"/>
      <c r="I42" s="45"/>
    </row>
    <row r="43" spans="1:9">
      <c r="A43" s="50">
        <v>11</v>
      </c>
      <c r="B43" s="48" t="s">
        <v>29</v>
      </c>
      <c r="C43" s="44"/>
      <c r="D43" s="48" t="s">
        <v>46</v>
      </c>
      <c r="E43" s="44"/>
      <c r="F43" s="44"/>
      <c r="G43" s="44"/>
      <c r="H43" s="44"/>
      <c r="I43" s="45"/>
    </row>
    <row r="44" spans="1:9" ht="5.25" customHeight="1">
      <c r="A44" s="10"/>
      <c r="B44" s="44"/>
      <c r="C44" s="44"/>
      <c r="D44" s="44"/>
      <c r="E44" s="44"/>
      <c r="F44" s="44"/>
      <c r="G44" s="44"/>
      <c r="H44" s="44"/>
      <c r="I44" s="45"/>
    </row>
    <row r="45" spans="1:9">
      <c r="A45" s="50">
        <v>12</v>
      </c>
      <c r="B45" s="48" t="s">
        <v>47</v>
      </c>
      <c r="C45" s="44"/>
      <c r="D45" s="48" t="s">
        <v>48</v>
      </c>
      <c r="E45" s="44"/>
      <c r="F45" s="44"/>
      <c r="G45" s="44"/>
      <c r="H45" s="44"/>
      <c r="I45" s="45"/>
    </row>
    <row r="46" spans="1:9">
      <c r="A46" s="10"/>
      <c r="B46" s="44"/>
      <c r="C46" s="44"/>
      <c r="D46" s="48" t="s">
        <v>49</v>
      </c>
      <c r="E46" s="44"/>
      <c r="F46" s="44"/>
      <c r="G46" s="44"/>
      <c r="H46" s="44"/>
      <c r="I46" s="45"/>
    </row>
    <row r="47" spans="1:9" ht="5.25" customHeight="1">
      <c r="A47" s="10"/>
      <c r="B47" s="44"/>
      <c r="C47" s="44"/>
      <c r="D47" s="48"/>
      <c r="E47" s="44"/>
      <c r="F47" s="44"/>
      <c r="G47" s="44"/>
      <c r="H47" s="44"/>
      <c r="I47" s="45"/>
    </row>
    <row r="48" spans="1:9">
      <c r="A48" s="50">
        <v>13</v>
      </c>
      <c r="B48" s="48" t="s">
        <v>50</v>
      </c>
      <c r="C48" s="44"/>
      <c r="D48" s="48" t="s">
        <v>51</v>
      </c>
      <c r="E48" s="44"/>
      <c r="F48" s="44"/>
      <c r="G48" s="44"/>
      <c r="H48" s="44"/>
      <c r="I48" s="45"/>
    </row>
    <row r="49" spans="1:9">
      <c r="A49" s="10"/>
      <c r="B49" s="44"/>
      <c r="C49" s="44"/>
      <c r="D49" s="48" t="s">
        <v>52</v>
      </c>
      <c r="E49" s="44"/>
      <c r="F49" s="44"/>
      <c r="G49" s="44"/>
      <c r="H49" s="44"/>
      <c r="I49" s="45"/>
    </row>
    <row r="50" spans="1:9" ht="5.25" customHeight="1">
      <c r="A50" s="10"/>
      <c r="B50" s="44"/>
      <c r="C50" s="44"/>
      <c r="D50" s="44"/>
      <c r="E50" s="44"/>
      <c r="F50" s="44"/>
      <c r="G50" s="44"/>
      <c r="H50" s="44"/>
      <c r="I50" s="45"/>
    </row>
    <row r="51" spans="1:9">
      <c r="A51" s="50">
        <v>15</v>
      </c>
      <c r="B51" s="48" t="s">
        <v>53</v>
      </c>
      <c r="C51" s="44"/>
      <c r="D51" s="48" t="s">
        <v>54</v>
      </c>
      <c r="E51" s="44"/>
      <c r="F51" s="44"/>
      <c r="G51" s="44"/>
      <c r="H51" s="44"/>
      <c r="I51" s="45"/>
    </row>
    <row r="52" spans="1:9">
      <c r="A52" s="10"/>
      <c r="B52" s="44"/>
      <c r="C52" s="44"/>
      <c r="D52" s="48" t="s">
        <v>55</v>
      </c>
      <c r="E52" s="44"/>
      <c r="F52" s="44"/>
      <c r="G52" s="44"/>
      <c r="H52" s="44"/>
      <c r="I52" s="45"/>
    </row>
    <row r="53" spans="1:9" ht="5.25" customHeight="1">
      <c r="A53" s="10"/>
      <c r="B53" s="44"/>
      <c r="C53" s="44"/>
      <c r="D53" s="44"/>
      <c r="E53" s="44"/>
      <c r="F53" s="44"/>
      <c r="G53" s="44"/>
      <c r="H53" s="44"/>
      <c r="I53" s="45"/>
    </row>
    <row r="54" spans="1:9">
      <c r="A54" s="50">
        <v>16</v>
      </c>
      <c r="B54" s="48" t="s">
        <v>56</v>
      </c>
      <c r="C54" s="44"/>
      <c r="D54" s="48" t="s">
        <v>57</v>
      </c>
      <c r="E54" s="44"/>
      <c r="F54" s="44"/>
      <c r="G54" s="44"/>
      <c r="H54" s="44"/>
      <c r="I54" s="45"/>
    </row>
    <row r="55" spans="1:9">
      <c r="A55" s="10"/>
      <c r="B55" s="44"/>
      <c r="C55" s="44"/>
      <c r="D55" s="48" t="s">
        <v>58</v>
      </c>
      <c r="E55" s="44"/>
      <c r="F55" s="44"/>
      <c r="G55" s="44"/>
      <c r="H55" s="44"/>
      <c r="I55" s="45"/>
    </row>
    <row r="56" spans="1:9" ht="5.25" customHeight="1">
      <c r="A56" s="10"/>
      <c r="B56" s="44"/>
      <c r="C56" s="44"/>
      <c r="D56" s="44"/>
      <c r="E56" s="44"/>
      <c r="F56" s="44"/>
      <c r="G56" s="44"/>
      <c r="H56" s="44"/>
      <c r="I56" s="45"/>
    </row>
    <row r="57" spans="1:9">
      <c r="A57" s="50">
        <v>18</v>
      </c>
      <c r="B57" s="48" t="s">
        <v>29</v>
      </c>
      <c r="C57" s="44"/>
      <c r="D57" s="48" t="s">
        <v>59</v>
      </c>
      <c r="E57" s="44"/>
      <c r="F57" s="44"/>
      <c r="G57" s="44"/>
      <c r="H57" s="44"/>
      <c r="I57" s="45"/>
    </row>
    <row r="58" spans="1:9" ht="5.25" customHeight="1">
      <c r="A58" s="10"/>
      <c r="B58" s="44"/>
      <c r="C58" s="44"/>
      <c r="D58" s="44"/>
      <c r="E58" s="44"/>
      <c r="F58" s="44"/>
      <c r="G58" s="44"/>
      <c r="H58" s="44"/>
      <c r="I58" s="45"/>
    </row>
    <row r="59" spans="1:9">
      <c r="A59" s="50">
        <v>19</v>
      </c>
      <c r="B59" s="48" t="s">
        <v>29</v>
      </c>
      <c r="C59" s="44"/>
      <c r="D59" s="48" t="s">
        <v>60</v>
      </c>
      <c r="E59" s="44"/>
      <c r="F59" s="44"/>
      <c r="G59" s="44"/>
      <c r="H59" s="44"/>
      <c r="I59" s="45"/>
    </row>
    <row r="60" spans="1:9" ht="5.25" customHeight="1">
      <c r="A60" s="10"/>
      <c r="B60" s="44"/>
      <c r="C60" s="44"/>
      <c r="D60" s="44"/>
      <c r="E60" s="44"/>
      <c r="F60" s="44"/>
      <c r="G60" s="44"/>
      <c r="H60" s="44"/>
      <c r="I60" s="45"/>
    </row>
    <row r="61" spans="1:9">
      <c r="A61" s="40" t="s">
        <v>61</v>
      </c>
      <c r="B61" s="44"/>
      <c r="C61" s="44"/>
      <c r="D61" s="44"/>
      <c r="E61" s="44"/>
      <c r="F61" s="44"/>
      <c r="G61" s="44"/>
      <c r="H61" s="44"/>
      <c r="I61" s="45"/>
    </row>
    <row r="62" spans="1:9">
      <c r="A62" s="40" t="s">
        <v>62</v>
      </c>
      <c r="B62" s="44"/>
      <c r="C62" s="44"/>
      <c r="D62" s="44"/>
      <c r="E62" s="44"/>
      <c r="F62" s="44"/>
      <c r="G62" s="44"/>
      <c r="H62" s="44"/>
      <c r="I62" s="45"/>
    </row>
    <row r="63" spans="1:9">
      <c r="A63" s="40" t="s">
        <v>63</v>
      </c>
      <c r="B63" s="44"/>
      <c r="C63" s="44"/>
      <c r="D63" s="44"/>
      <c r="E63" s="44"/>
      <c r="F63" s="44"/>
      <c r="G63" s="44"/>
      <c r="H63" s="44"/>
      <c r="I63" s="45"/>
    </row>
    <row r="64" spans="1:9">
      <c r="A64" s="40" t="s">
        <v>64</v>
      </c>
      <c r="B64" s="44"/>
      <c r="C64" s="44"/>
      <c r="D64" s="44"/>
      <c r="E64" s="44"/>
      <c r="F64" s="44"/>
      <c r="G64" s="44"/>
      <c r="H64" s="44"/>
      <c r="I64" s="45"/>
    </row>
    <row r="65" spans="1:9" ht="5.25" customHeight="1">
      <c r="A65" s="40"/>
      <c r="B65" s="44"/>
      <c r="C65" s="44"/>
      <c r="D65" s="44"/>
      <c r="E65" s="44"/>
      <c r="F65" s="44"/>
      <c r="G65" s="44"/>
      <c r="H65" s="44"/>
      <c r="I65" s="45"/>
    </row>
    <row r="66" spans="1:9">
      <c r="A66" s="40" t="s">
        <v>65</v>
      </c>
      <c r="B66" s="44"/>
      <c r="C66" s="44"/>
      <c r="D66" s="44"/>
      <c r="E66" s="44"/>
      <c r="F66" s="44"/>
      <c r="G66" s="44"/>
      <c r="H66" s="44"/>
      <c r="I66" s="45"/>
    </row>
    <row r="67" spans="1:9">
      <c r="A67" s="40" t="s">
        <v>66</v>
      </c>
      <c r="B67" s="44"/>
      <c r="C67" s="44"/>
      <c r="D67" s="44"/>
      <c r="E67" s="44"/>
      <c r="F67" s="44"/>
      <c r="G67" s="44"/>
      <c r="H67" s="44"/>
      <c r="I67" s="45"/>
    </row>
    <row r="68" spans="1:9">
      <c r="A68" s="40"/>
      <c r="B68" s="44"/>
      <c r="C68" s="44"/>
      <c r="D68" s="44"/>
      <c r="E68" s="44"/>
      <c r="F68" s="44"/>
      <c r="G68" s="44"/>
      <c r="H68" s="44"/>
      <c r="I68" s="45"/>
    </row>
    <row r="69" spans="1:9" ht="12.75">
      <c r="A69" s="54" t="s">
        <v>67</v>
      </c>
      <c r="B69" s="44"/>
      <c r="C69" s="44"/>
      <c r="D69" s="44"/>
      <c r="E69" s="44"/>
      <c r="F69" s="44"/>
      <c r="G69" s="44"/>
      <c r="H69" s="44"/>
      <c r="I69" s="45"/>
    </row>
    <row r="70" spans="1:9">
      <c r="A70" s="40" t="s">
        <v>68</v>
      </c>
      <c r="B70" s="44"/>
      <c r="C70" s="44"/>
      <c r="D70" s="44"/>
      <c r="E70" s="44"/>
      <c r="F70" s="44"/>
      <c r="G70" s="44"/>
      <c r="H70" s="44"/>
      <c r="I70" s="45"/>
    </row>
    <row r="71" spans="1:9">
      <c r="A71" s="40" t="s">
        <v>69</v>
      </c>
      <c r="B71" s="44"/>
      <c r="C71" s="44"/>
      <c r="D71" s="44"/>
      <c r="E71" s="44"/>
      <c r="F71" s="44"/>
      <c r="G71" s="44"/>
      <c r="H71" s="44"/>
      <c r="I71" s="45"/>
    </row>
    <row r="72" spans="1:9">
      <c r="A72" s="40" t="s">
        <v>70</v>
      </c>
      <c r="B72" s="44"/>
      <c r="C72" s="44"/>
      <c r="D72" s="44"/>
      <c r="E72" s="44"/>
      <c r="F72" s="44"/>
      <c r="G72" s="44"/>
      <c r="H72" s="44"/>
      <c r="I72" s="45"/>
    </row>
    <row r="73" spans="1:9" ht="5.25" customHeight="1">
      <c r="A73" s="40"/>
      <c r="B73" s="44"/>
      <c r="C73" s="44"/>
      <c r="D73" s="44"/>
      <c r="E73" s="44"/>
      <c r="F73" s="44"/>
      <c r="G73" s="44"/>
      <c r="H73" s="44"/>
      <c r="I73" s="45"/>
    </row>
    <row r="74" spans="1:9">
      <c r="A74" s="40" t="s">
        <v>71</v>
      </c>
      <c r="B74" s="44"/>
      <c r="C74" s="44"/>
      <c r="D74" s="44"/>
      <c r="E74" s="44"/>
      <c r="F74" s="44"/>
      <c r="G74" s="44"/>
      <c r="H74" s="44"/>
      <c r="I74" s="45"/>
    </row>
    <row r="75" spans="1:9">
      <c r="A75" s="40" t="s">
        <v>72</v>
      </c>
      <c r="B75" s="44"/>
      <c r="C75" s="44"/>
      <c r="D75" s="44"/>
      <c r="E75" s="44"/>
      <c r="F75" s="44"/>
      <c r="G75" s="44"/>
      <c r="H75" s="44"/>
      <c r="I75" s="45"/>
    </row>
    <row r="76" spans="1:9">
      <c r="A76" s="40" t="s">
        <v>73</v>
      </c>
      <c r="B76" s="44"/>
      <c r="C76" s="44"/>
      <c r="D76" s="44"/>
      <c r="E76" s="44"/>
      <c r="F76" s="44"/>
      <c r="G76" s="44"/>
      <c r="H76" s="44"/>
      <c r="I76" s="45"/>
    </row>
    <row r="77" spans="1:9" ht="5.25" customHeight="1">
      <c r="A77" s="40"/>
      <c r="B77" s="44"/>
      <c r="C77" s="44"/>
      <c r="D77" s="44"/>
      <c r="E77" s="44"/>
      <c r="F77" s="44"/>
      <c r="G77" s="44"/>
      <c r="H77" s="44"/>
      <c r="I77" s="45"/>
    </row>
    <row r="78" spans="1:9">
      <c r="A78" s="52" t="s">
        <v>74</v>
      </c>
      <c r="B78" s="48" t="s">
        <v>75</v>
      </c>
      <c r="C78" s="44"/>
      <c r="D78" s="44"/>
      <c r="E78" s="44"/>
      <c r="F78" s="44"/>
      <c r="G78" s="44"/>
      <c r="H78" s="44"/>
      <c r="I78" s="45"/>
    </row>
    <row r="79" spans="1:9">
      <c r="A79" s="40"/>
      <c r="B79" s="48" t="s">
        <v>76</v>
      </c>
      <c r="C79" s="44"/>
      <c r="D79" s="44"/>
      <c r="E79" s="44"/>
      <c r="F79" s="44"/>
      <c r="G79" s="44"/>
      <c r="H79" s="44"/>
      <c r="I79" s="45"/>
    </row>
    <row r="80" spans="1:9">
      <c r="A80" s="40"/>
      <c r="B80" s="48" t="s">
        <v>77</v>
      </c>
      <c r="C80" s="44"/>
      <c r="D80" s="44"/>
      <c r="E80" s="44"/>
      <c r="F80" s="44"/>
      <c r="G80" s="44"/>
      <c r="H80" s="44"/>
      <c r="I80" s="45"/>
    </row>
    <row r="81" spans="1:9">
      <c r="A81" s="40"/>
      <c r="B81" s="48" t="s">
        <v>78</v>
      </c>
      <c r="C81" s="44"/>
      <c r="D81" s="44"/>
      <c r="E81" s="44"/>
      <c r="F81" s="44"/>
      <c r="G81" s="44"/>
      <c r="H81" s="44"/>
      <c r="I81" s="45"/>
    </row>
    <row r="82" spans="1:9" ht="5.25" customHeight="1">
      <c r="A82" s="40"/>
      <c r="B82" s="44"/>
      <c r="C82" s="44"/>
      <c r="D82" s="44"/>
      <c r="E82" s="44"/>
      <c r="F82" s="44"/>
      <c r="G82" s="44"/>
      <c r="H82" s="44"/>
      <c r="I82" s="45"/>
    </row>
    <row r="83" spans="1:9">
      <c r="A83" s="40" t="s">
        <v>79</v>
      </c>
      <c r="B83" s="44"/>
      <c r="C83" s="44"/>
      <c r="D83" s="44"/>
      <c r="E83" s="44"/>
      <c r="F83" s="44"/>
      <c r="G83" s="44"/>
      <c r="H83" s="44"/>
      <c r="I83" s="45"/>
    </row>
    <row r="84" spans="1:9">
      <c r="A84" s="40" t="s">
        <v>80</v>
      </c>
      <c r="B84" s="44"/>
      <c r="C84" s="44"/>
      <c r="D84" s="44"/>
      <c r="E84" s="44"/>
      <c r="F84" s="44"/>
      <c r="G84" s="44"/>
      <c r="H84" s="44"/>
      <c r="I84" s="45"/>
    </row>
    <row r="85" spans="1:9">
      <c r="A85" s="40" t="s">
        <v>81</v>
      </c>
      <c r="B85" s="44"/>
      <c r="C85" s="44"/>
      <c r="D85" s="44"/>
      <c r="E85" s="44"/>
      <c r="F85" s="44"/>
      <c r="G85" s="44"/>
      <c r="H85" s="44"/>
      <c r="I85" s="45"/>
    </row>
    <row r="86" spans="1:9" ht="5.25" customHeight="1">
      <c r="A86" s="40"/>
      <c r="B86" s="44"/>
      <c r="C86" s="44"/>
      <c r="D86" s="44"/>
      <c r="E86" s="44"/>
      <c r="F86" s="44"/>
      <c r="G86" s="44"/>
      <c r="H86" s="44"/>
      <c r="I86" s="45"/>
    </row>
    <row r="87" spans="1:9">
      <c r="A87" s="52" t="s">
        <v>74</v>
      </c>
      <c r="B87" s="48" t="s">
        <v>82</v>
      </c>
      <c r="C87" s="44"/>
      <c r="D87" s="44"/>
      <c r="E87" s="44"/>
      <c r="F87" s="44"/>
      <c r="G87" s="44"/>
      <c r="H87" s="44"/>
      <c r="I87" s="45"/>
    </row>
    <row r="88" spans="1:9">
      <c r="A88" s="40"/>
      <c r="B88" s="48" t="s">
        <v>83</v>
      </c>
      <c r="C88" s="44"/>
      <c r="D88" s="44"/>
      <c r="E88" s="44"/>
      <c r="F88" s="44"/>
      <c r="G88" s="44"/>
      <c r="H88" s="44"/>
      <c r="I88" s="45"/>
    </row>
    <row r="89" spans="1:9">
      <c r="A89" s="40"/>
      <c r="B89" s="44"/>
      <c r="C89" s="44"/>
      <c r="D89" s="44"/>
      <c r="E89" s="44"/>
      <c r="F89" s="44"/>
      <c r="G89" s="44"/>
      <c r="H89" s="44"/>
      <c r="I89" s="45"/>
    </row>
    <row r="90" spans="1:9" ht="12.75">
      <c r="A90" s="54" t="s">
        <v>84</v>
      </c>
      <c r="B90" s="44"/>
      <c r="C90" s="44"/>
      <c r="D90" s="44"/>
      <c r="E90" s="44"/>
      <c r="F90" s="44"/>
      <c r="G90" s="44"/>
      <c r="H90" s="44"/>
      <c r="I90" s="45"/>
    </row>
    <row r="91" spans="1:9" ht="5.25" customHeight="1">
      <c r="A91" s="40"/>
      <c r="B91" s="44"/>
      <c r="C91" s="44"/>
      <c r="D91" s="44"/>
      <c r="E91" s="44"/>
      <c r="F91" s="44"/>
      <c r="G91" s="44"/>
      <c r="H91" s="44"/>
      <c r="I91" s="45"/>
    </row>
    <row r="92" spans="1:9">
      <c r="A92" s="40" t="s">
        <v>85</v>
      </c>
      <c r="B92" s="44"/>
      <c r="C92" s="44"/>
      <c r="D92" s="44"/>
      <c r="E92" s="44"/>
      <c r="F92" s="44"/>
      <c r="G92" s="44"/>
      <c r="H92" s="44"/>
      <c r="I92" s="45"/>
    </row>
    <row r="93" spans="1:9">
      <c r="A93" s="40" t="s">
        <v>86</v>
      </c>
      <c r="B93" s="44"/>
      <c r="C93" s="44"/>
      <c r="D93" s="44"/>
      <c r="E93" s="44"/>
      <c r="F93" s="44"/>
      <c r="G93" s="44"/>
      <c r="H93" s="44"/>
      <c r="I93" s="45"/>
    </row>
    <row r="94" spans="1:9">
      <c r="A94" s="40"/>
      <c r="B94" s="44"/>
      <c r="C94" s="44"/>
      <c r="D94" s="44"/>
      <c r="E94" s="44"/>
      <c r="F94" s="44"/>
      <c r="G94" s="44"/>
      <c r="H94" s="44"/>
      <c r="I94" s="45"/>
    </row>
    <row r="95" spans="1:9" ht="12.75">
      <c r="A95" s="54" t="s">
        <v>87</v>
      </c>
      <c r="B95" s="44"/>
      <c r="C95" s="44"/>
      <c r="D95" s="44"/>
      <c r="E95" s="44"/>
      <c r="F95" s="44"/>
      <c r="G95" s="44"/>
      <c r="H95" s="44"/>
      <c r="I95" s="45"/>
    </row>
    <row r="96" spans="1:9" ht="5.25" customHeight="1">
      <c r="A96" s="40"/>
      <c r="B96" s="44"/>
      <c r="C96" s="44"/>
      <c r="D96" s="44"/>
      <c r="E96" s="44"/>
      <c r="F96" s="44"/>
      <c r="G96" s="44"/>
      <c r="H96" s="44"/>
      <c r="I96" s="45"/>
    </row>
    <row r="97" spans="1:9">
      <c r="A97" s="40" t="s">
        <v>88</v>
      </c>
      <c r="B97" s="44"/>
      <c r="C97" s="44"/>
      <c r="D97" s="44"/>
      <c r="E97" s="44"/>
      <c r="F97" s="44"/>
      <c r="G97" s="44"/>
      <c r="H97" s="44"/>
      <c r="I97" s="45"/>
    </row>
    <row r="98" spans="1:9">
      <c r="A98" s="40" t="s">
        <v>89</v>
      </c>
      <c r="B98" s="44"/>
      <c r="C98" s="44"/>
      <c r="D98" s="44"/>
      <c r="E98" s="44"/>
      <c r="F98" s="44"/>
      <c r="G98" s="44"/>
      <c r="H98" s="44"/>
      <c r="I98" s="45"/>
    </row>
    <row r="99" spans="1:9">
      <c r="A99" s="40" t="s">
        <v>90</v>
      </c>
      <c r="B99" s="44"/>
      <c r="C99" s="44"/>
      <c r="D99" s="44"/>
      <c r="E99" s="44"/>
      <c r="F99" s="44"/>
      <c r="G99" s="44"/>
      <c r="H99" s="44"/>
      <c r="I99" s="45"/>
    </row>
    <row r="100" spans="1:9">
      <c r="A100" s="40" t="s">
        <v>91</v>
      </c>
      <c r="B100" s="44"/>
      <c r="C100" s="44"/>
      <c r="D100" s="44"/>
      <c r="E100" s="44"/>
      <c r="F100" s="44"/>
      <c r="G100" s="44"/>
      <c r="H100" s="44"/>
      <c r="I100" s="45"/>
    </row>
    <row r="101" spans="1:9">
      <c r="A101" s="40" t="s">
        <v>92</v>
      </c>
      <c r="B101" s="44"/>
      <c r="C101" s="44"/>
      <c r="D101" s="44"/>
      <c r="E101" s="44"/>
      <c r="F101" s="44"/>
      <c r="G101" s="44"/>
      <c r="H101" s="44"/>
      <c r="I101" s="45"/>
    </row>
    <row r="102" spans="1:9">
      <c r="A102" s="40" t="s">
        <v>93</v>
      </c>
      <c r="B102" s="44"/>
      <c r="C102" s="44"/>
      <c r="D102" s="44"/>
      <c r="E102" s="44"/>
      <c r="F102" s="44"/>
      <c r="G102" s="44"/>
      <c r="H102" s="44"/>
      <c r="I102" s="45"/>
    </row>
    <row r="103" spans="1:9" ht="5.25" customHeight="1">
      <c r="A103" s="40"/>
      <c r="B103" s="44"/>
      <c r="C103" s="44"/>
      <c r="D103" s="44"/>
      <c r="E103" s="44"/>
      <c r="F103" s="44"/>
      <c r="G103" s="44"/>
      <c r="H103" s="44"/>
      <c r="I103" s="45"/>
    </row>
    <row r="104" spans="1:9">
      <c r="A104" s="52" t="s">
        <v>74</v>
      </c>
      <c r="B104" s="48" t="s">
        <v>94</v>
      </c>
      <c r="C104" s="44"/>
      <c r="D104" s="44"/>
      <c r="E104" s="44"/>
      <c r="F104" s="44"/>
      <c r="G104" s="44"/>
      <c r="H104" s="44"/>
      <c r="I104" s="45"/>
    </row>
    <row r="105" spans="1:9">
      <c r="A105" s="40"/>
      <c r="B105" s="48" t="s">
        <v>95</v>
      </c>
      <c r="C105" s="44"/>
      <c r="D105" s="44"/>
      <c r="E105" s="44"/>
      <c r="F105" s="44"/>
      <c r="G105" s="44"/>
      <c r="H105" s="44"/>
      <c r="I105" s="45"/>
    </row>
    <row r="106" spans="1:9">
      <c r="A106" s="40"/>
      <c r="B106" s="48" t="s">
        <v>96</v>
      </c>
      <c r="C106" s="44"/>
      <c r="D106" s="44"/>
      <c r="E106" s="44"/>
      <c r="F106" s="44"/>
      <c r="G106" s="44"/>
      <c r="H106" s="44"/>
      <c r="I106" s="45"/>
    </row>
    <row r="107" spans="1:9">
      <c r="A107" s="40"/>
      <c r="B107" s="48" t="s">
        <v>97</v>
      </c>
      <c r="C107" s="44"/>
      <c r="D107" s="44"/>
      <c r="E107" s="44"/>
      <c r="F107" s="44"/>
      <c r="G107" s="44"/>
      <c r="H107" s="44"/>
      <c r="I107" s="45"/>
    </row>
    <row r="108" spans="1:9" ht="5.25" customHeight="1">
      <c r="A108" s="40"/>
      <c r="B108" s="44"/>
      <c r="C108" s="44"/>
      <c r="D108" s="44"/>
      <c r="E108" s="44"/>
      <c r="F108" s="44"/>
      <c r="G108" s="44"/>
      <c r="H108" s="44"/>
      <c r="I108" s="45"/>
    </row>
    <row r="109" spans="1:9">
      <c r="A109" s="52" t="s">
        <v>74</v>
      </c>
      <c r="B109" s="48" t="s">
        <v>98</v>
      </c>
      <c r="C109" s="44"/>
      <c r="D109" s="44"/>
      <c r="E109" s="44"/>
      <c r="F109" s="44"/>
      <c r="G109" s="44"/>
      <c r="H109" s="44"/>
      <c r="I109" s="45"/>
    </row>
    <row r="110" spans="1:9">
      <c r="A110" s="40"/>
      <c r="B110" s="48" t="s">
        <v>99</v>
      </c>
      <c r="C110" s="44"/>
      <c r="D110" s="44"/>
      <c r="E110" s="44"/>
      <c r="F110" s="44"/>
      <c r="G110" s="44"/>
      <c r="H110" s="44"/>
      <c r="I110" s="45"/>
    </row>
    <row r="111" spans="1:9" ht="5.25" customHeight="1">
      <c r="A111" s="40"/>
      <c r="B111" s="44"/>
      <c r="C111" s="44"/>
      <c r="D111" s="44"/>
      <c r="E111" s="44"/>
      <c r="F111" s="44"/>
      <c r="G111" s="44"/>
      <c r="H111" s="44"/>
      <c r="I111" s="45"/>
    </row>
    <row r="112" spans="1:9">
      <c r="A112" s="40" t="s">
        <v>100</v>
      </c>
      <c r="B112" s="44"/>
      <c r="C112" s="44"/>
      <c r="D112" s="44"/>
      <c r="E112" s="44"/>
      <c r="F112" s="44"/>
      <c r="G112" s="44"/>
      <c r="H112" s="44"/>
      <c r="I112" s="45"/>
    </row>
    <row r="113" spans="1:9">
      <c r="A113" s="40" t="s">
        <v>101</v>
      </c>
      <c r="B113" s="44"/>
      <c r="C113" s="44"/>
      <c r="D113" s="44"/>
      <c r="E113" s="44"/>
      <c r="F113" s="44"/>
      <c r="G113" s="44"/>
      <c r="H113" s="44"/>
      <c r="I113" s="45"/>
    </row>
    <row r="114" spans="1:9">
      <c r="A114" s="40" t="s">
        <v>102</v>
      </c>
      <c r="B114" s="44"/>
      <c r="C114" s="44"/>
      <c r="D114" s="44"/>
      <c r="E114" s="44"/>
      <c r="F114" s="44"/>
      <c r="G114" s="44"/>
      <c r="H114" s="44"/>
      <c r="I114" s="45"/>
    </row>
    <row r="115" spans="1:9">
      <c r="A115" s="40" t="s">
        <v>103</v>
      </c>
      <c r="B115" s="44"/>
      <c r="C115" s="44"/>
      <c r="D115" s="44"/>
      <c r="E115" s="44"/>
      <c r="F115" s="44"/>
      <c r="G115" s="44"/>
      <c r="H115" s="44"/>
      <c r="I115" s="45"/>
    </row>
    <row r="116" spans="1:9">
      <c r="A116" s="40" t="s">
        <v>104</v>
      </c>
      <c r="B116" s="44"/>
      <c r="C116" s="44"/>
      <c r="D116" s="44"/>
      <c r="E116" s="44"/>
      <c r="F116" s="44"/>
      <c r="G116" s="44"/>
      <c r="H116" s="44"/>
      <c r="I116" s="45"/>
    </row>
    <row r="117" spans="1:9" ht="5.25" customHeight="1">
      <c r="A117" s="40"/>
      <c r="B117" s="44"/>
      <c r="C117" s="44"/>
      <c r="D117" s="44"/>
      <c r="E117" s="44"/>
      <c r="F117" s="44"/>
      <c r="G117" s="44"/>
      <c r="H117" s="44"/>
      <c r="I117" s="45"/>
    </row>
    <row r="118" spans="1:9">
      <c r="A118" s="40" t="s">
        <v>105</v>
      </c>
      <c r="B118" s="44"/>
      <c r="C118" s="44"/>
      <c r="D118" s="44"/>
      <c r="E118" s="44"/>
      <c r="F118" s="44"/>
      <c r="G118" s="44"/>
      <c r="H118" s="44"/>
      <c r="I118" s="45"/>
    </row>
    <row r="119" spans="1:9">
      <c r="A119" s="40" t="s">
        <v>106</v>
      </c>
      <c r="B119" s="44"/>
      <c r="C119" s="44"/>
      <c r="D119" s="44"/>
      <c r="E119" s="44"/>
      <c r="F119" s="44"/>
      <c r="G119" s="44"/>
      <c r="H119" s="44"/>
      <c r="I119" s="45"/>
    </row>
    <row r="120" spans="1:9">
      <c r="A120" s="40" t="s">
        <v>107</v>
      </c>
      <c r="B120" s="44"/>
      <c r="C120" s="44"/>
      <c r="D120" s="44"/>
      <c r="E120" s="44"/>
      <c r="F120" s="44"/>
      <c r="G120" s="44"/>
      <c r="H120" s="44"/>
      <c r="I120" s="45"/>
    </row>
    <row r="121" spans="1:9">
      <c r="A121" s="40"/>
      <c r="B121" s="44"/>
      <c r="C121" s="44"/>
      <c r="D121" s="44"/>
      <c r="E121" s="44"/>
      <c r="F121" s="44"/>
      <c r="G121" s="44"/>
      <c r="H121" s="44"/>
      <c r="I121" s="45"/>
    </row>
    <row r="122" spans="1:9" ht="12.75">
      <c r="A122" s="54" t="s">
        <v>108</v>
      </c>
      <c r="B122" s="44"/>
      <c r="C122" s="44"/>
      <c r="D122" s="44"/>
      <c r="E122" s="44"/>
      <c r="F122" s="44"/>
      <c r="G122" s="44"/>
      <c r="H122" s="44"/>
      <c r="I122" s="45"/>
    </row>
    <row r="123" spans="1:9" ht="5.25" customHeight="1">
      <c r="A123" s="40"/>
      <c r="B123" s="44"/>
      <c r="C123" s="44"/>
      <c r="D123" s="44"/>
      <c r="E123" s="44"/>
      <c r="F123" s="44"/>
      <c r="G123" s="44"/>
      <c r="H123" s="44"/>
      <c r="I123" s="45"/>
    </row>
    <row r="124" spans="1:9">
      <c r="A124" s="40" t="s">
        <v>109</v>
      </c>
      <c r="B124" s="44"/>
      <c r="C124" s="44"/>
      <c r="D124" s="44"/>
      <c r="E124" s="44"/>
      <c r="F124" s="44"/>
      <c r="G124" s="44"/>
      <c r="H124" s="44"/>
      <c r="I124" s="45"/>
    </row>
    <row r="125" spans="1:9">
      <c r="A125" s="40" t="s">
        <v>110</v>
      </c>
      <c r="B125" s="44"/>
      <c r="C125" s="44"/>
      <c r="D125" s="44"/>
      <c r="E125" s="44"/>
      <c r="F125" s="44"/>
      <c r="G125" s="44"/>
      <c r="H125" s="44"/>
      <c r="I125" s="45"/>
    </row>
    <row r="126" spans="1:9">
      <c r="A126" s="40" t="s">
        <v>111</v>
      </c>
      <c r="B126" s="44"/>
      <c r="C126" s="44"/>
      <c r="D126" s="44"/>
      <c r="E126" s="44"/>
      <c r="F126" s="44"/>
      <c r="G126" s="44"/>
      <c r="H126" s="44"/>
      <c r="I126" s="45"/>
    </row>
    <row r="127" spans="1:9">
      <c r="A127" s="40" t="s">
        <v>112</v>
      </c>
      <c r="B127" s="44"/>
      <c r="C127" s="44"/>
      <c r="D127" s="44"/>
      <c r="E127" s="44"/>
      <c r="F127" s="44"/>
      <c r="G127" s="44"/>
      <c r="H127" s="44"/>
      <c r="I127" s="45"/>
    </row>
    <row r="128" spans="1:9" ht="5.25" customHeight="1">
      <c r="A128" s="40"/>
      <c r="B128" s="44"/>
      <c r="C128" s="44"/>
      <c r="D128" s="44"/>
      <c r="E128" s="44"/>
      <c r="F128" s="44"/>
      <c r="G128" s="44"/>
      <c r="H128" s="44"/>
      <c r="I128" s="45"/>
    </row>
    <row r="129" spans="1:9">
      <c r="A129" s="40" t="s">
        <v>113</v>
      </c>
      <c r="B129" s="44"/>
      <c r="C129" s="44"/>
      <c r="D129" s="44"/>
      <c r="E129" s="44"/>
      <c r="F129" s="44"/>
      <c r="G129" s="44"/>
      <c r="H129" s="44"/>
      <c r="I129" s="45"/>
    </row>
    <row r="130" spans="1:9">
      <c r="A130" s="40" t="s">
        <v>114</v>
      </c>
      <c r="B130" s="44"/>
      <c r="C130" s="44"/>
      <c r="D130" s="44"/>
      <c r="E130" s="44"/>
      <c r="F130" s="44"/>
      <c r="G130" s="44"/>
      <c r="H130" s="44"/>
      <c r="I130" s="45"/>
    </row>
    <row r="131" spans="1:9" ht="5.25" customHeight="1">
      <c r="A131" s="40"/>
      <c r="B131" s="44"/>
      <c r="C131" s="44"/>
      <c r="D131" s="44"/>
      <c r="E131" s="44"/>
      <c r="F131" s="44"/>
      <c r="G131" s="44"/>
      <c r="H131" s="44"/>
      <c r="I131" s="45"/>
    </row>
    <row r="132" spans="1:9">
      <c r="A132" s="52" t="s">
        <v>74</v>
      </c>
      <c r="B132" s="48" t="s">
        <v>115</v>
      </c>
      <c r="C132" s="44"/>
      <c r="D132" s="44"/>
      <c r="E132" s="44"/>
      <c r="F132" s="44"/>
      <c r="G132" s="44"/>
      <c r="H132" s="44"/>
      <c r="I132" s="45"/>
    </row>
    <row r="133" spans="1:9">
      <c r="A133" s="40"/>
      <c r="B133" s="48" t="s">
        <v>116</v>
      </c>
      <c r="C133" s="44"/>
      <c r="D133" s="44"/>
      <c r="E133" s="44"/>
      <c r="F133" s="44"/>
      <c r="G133" s="44"/>
      <c r="H133" s="44"/>
      <c r="I133" s="45"/>
    </row>
    <row r="134" spans="1:9">
      <c r="A134" s="40"/>
      <c r="B134" s="48" t="s">
        <v>117</v>
      </c>
      <c r="C134" s="44"/>
      <c r="D134" s="44"/>
      <c r="E134" s="44"/>
      <c r="F134" s="44"/>
      <c r="G134" s="44"/>
      <c r="H134" s="44"/>
      <c r="I134" s="45"/>
    </row>
    <row r="135" spans="1:9">
      <c r="A135" s="40"/>
      <c r="B135" s="48" t="s">
        <v>118</v>
      </c>
      <c r="C135" s="44"/>
      <c r="D135" s="44"/>
      <c r="E135" s="44"/>
      <c r="F135" s="44"/>
      <c r="G135" s="44"/>
      <c r="H135" s="44"/>
      <c r="I135" s="45"/>
    </row>
    <row r="136" spans="1:9">
      <c r="A136" s="40"/>
      <c r="B136" s="48" t="s">
        <v>119</v>
      </c>
      <c r="C136" s="44"/>
      <c r="D136" s="44"/>
      <c r="E136" s="44"/>
      <c r="F136" s="44"/>
      <c r="G136" s="44"/>
      <c r="H136" s="44"/>
      <c r="I136" s="45"/>
    </row>
    <row r="137" spans="1:9">
      <c r="A137" s="40"/>
      <c r="B137" s="53" t="s">
        <v>120</v>
      </c>
      <c r="C137" s="44"/>
      <c r="D137" s="44"/>
      <c r="E137" s="44"/>
      <c r="F137" s="44"/>
      <c r="G137" s="44"/>
      <c r="H137" s="44"/>
      <c r="I137" s="45"/>
    </row>
    <row r="138" spans="1:9" ht="5.25" customHeight="1">
      <c r="A138" s="40"/>
      <c r="B138" s="44"/>
      <c r="C138" s="44"/>
      <c r="D138" s="44"/>
      <c r="E138" s="44"/>
      <c r="F138" s="44"/>
      <c r="G138" s="44"/>
      <c r="H138" s="44"/>
      <c r="I138" s="45"/>
    </row>
    <row r="139" spans="1:9">
      <c r="A139" s="52" t="s">
        <v>74</v>
      </c>
      <c r="B139" s="48" t="s">
        <v>121</v>
      </c>
      <c r="C139" s="44"/>
      <c r="D139" s="44"/>
      <c r="E139" s="44"/>
      <c r="F139" s="44"/>
      <c r="G139" s="44"/>
      <c r="H139" s="44"/>
      <c r="I139" s="45"/>
    </row>
    <row r="140" spans="1:9">
      <c r="A140" s="40"/>
      <c r="B140" s="48" t="s">
        <v>122</v>
      </c>
      <c r="C140" s="44"/>
      <c r="D140" s="44"/>
      <c r="E140" s="44"/>
      <c r="F140" s="44"/>
      <c r="G140" s="44"/>
      <c r="H140" s="44"/>
      <c r="I140" s="45"/>
    </row>
    <row r="141" spans="1:9" ht="5.25" customHeight="1">
      <c r="A141" s="40"/>
      <c r="B141" s="44"/>
      <c r="C141" s="44"/>
      <c r="D141" s="44"/>
      <c r="E141" s="44"/>
      <c r="F141" s="44"/>
      <c r="G141" s="44"/>
      <c r="H141" s="44"/>
      <c r="I141" s="45"/>
    </row>
    <row r="142" spans="1:9">
      <c r="A142" s="40" t="s">
        <v>123</v>
      </c>
      <c r="B142" s="44"/>
      <c r="C142" s="44"/>
      <c r="D142" s="44"/>
      <c r="E142" s="44"/>
      <c r="F142" s="44"/>
      <c r="G142" s="44"/>
      <c r="H142" s="44"/>
      <c r="I142" s="45"/>
    </row>
    <row r="143" spans="1:9">
      <c r="A143" s="40" t="s">
        <v>124</v>
      </c>
      <c r="B143" s="44"/>
      <c r="C143" s="44"/>
      <c r="D143" s="44"/>
      <c r="E143" s="44"/>
      <c r="F143" s="44"/>
      <c r="G143" s="44"/>
      <c r="H143" s="44"/>
      <c r="I143" s="45"/>
    </row>
    <row r="144" spans="1:9">
      <c r="A144" s="40" t="s">
        <v>125</v>
      </c>
      <c r="B144" s="44"/>
      <c r="C144" s="44"/>
      <c r="D144" s="44"/>
      <c r="E144" s="44"/>
      <c r="F144" s="44"/>
      <c r="G144" s="44"/>
      <c r="H144" s="44"/>
      <c r="I144" s="45"/>
    </row>
    <row r="145" spans="1:9">
      <c r="A145" s="40"/>
      <c r="B145" s="44"/>
      <c r="C145" s="44"/>
      <c r="D145" s="44"/>
      <c r="E145" s="44"/>
      <c r="F145" s="44"/>
      <c r="G145" s="44"/>
      <c r="H145" s="44"/>
      <c r="I145" s="45"/>
    </row>
    <row r="146" spans="1:9" ht="12.75">
      <c r="A146" s="54" t="s">
        <v>126</v>
      </c>
      <c r="B146" s="44"/>
      <c r="C146" s="44"/>
      <c r="D146" s="44"/>
      <c r="E146" s="44"/>
      <c r="F146" s="44"/>
      <c r="G146" s="44"/>
      <c r="H146" s="44"/>
      <c r="I146" s="45"/>
    </row>
    <row r="147" spans="1:9" ht="5.25" customHeight="1">
      <c r="A147" s="40"/>
      <c r="B147" s="44"/>
      <c r="C147" s="44"/>
      <c r="D147" s="44"/>
      <c r="E147" s="44"/>
      <c r="F147" s="44"/>
      <c r="G147" s="44"/>
      <c r="H147" s="44"/>
      <c r="I147" s="45"/>
    </row>
    <row r="148" spans="1:9">
      <c r="A148" s="40" t="s">
        <v>127</v>
      </c>
      <c r="B148" s="44"/>
      <c r="C148" s="44"/>
      <c r="D148" s="44"/>
      <c r="E148" s="44"/>
      <c r="F148" s="44"/>
      <c r="G148" s="44"/>
      <c r="H148" s="44"/>
      <c r="I148" s="45"/>
    </row>
    <row r="149" spans="1:9">
      <c r="A149" s="40" t="s">
        <v>128</v>
      </c>
      <c r="B149" s="44"/>
      <c r="C149" s="44"/>
      <c r="D149" s="44"/>
      <c r="E149" s="44"/>
      <c r="F149" s="44"/>
      <c r="G149" s="44"/>
      <c r="H149" s="44"/>
      <c r="I149" s="45"/>
    </row>
    <row r="150" spans="1:9">
      <c r="A150" s="40" t="s">
        <v>129</v>
      </c>
      <c r="B150" s="44"/>
      <c r="C150" s="44"/>
      <c r="D150" s="44"/>
      <c r="E150" s="44"/>
      <c r="F150" s="44"/>
      <c r="G150" s="44"/>
      <c r="H150" s="44"/>
      <c r="I150" s="45"/>
    </row>
    <row r="151" spans="1:9">
      <c r="A151" s="40" t="s">
        <v>130</v>
      </c>
      <c r="B151" s="44"/>
      <c r="C151" s="44"/>
      <c r="D151" s="44"/>
      <c r="E151" s="44"/>
      <c r="F151" s="44"/>
      <c r="G151" s="44"/>
      <c r="H151" s="44"/>
      <c r="I151" s="45"/>
    </row>
    <row r="152" spans="1:9" ht="5.25" customHeight="1">
      <c r="A152" s="40"/>
      <c r="B152" s="44"/>
      <c r="C152" s="44"/>
      <c r="D152" s="44"/>
      <c r="E152" s="44"/>
      <c r="F152" s="44"/>
      <c r="G152" s="44"/>
      <c r="H152" s="44"/>
      <c r="I152" s="45"/>
    </row>
    <row r="153" spans="1:9">
      <c r="A153" s="52" t="s">
        <v>74</v>
      </c>
      <c r="B153" s="48" t="s">
        <v>131</v>
      </c>
      <c r="C153" s="44"/>
      <c r="D153" s="44"/>
      <c r="E153" s="44"/>
      <c r="F153" s="44"/>
      <c r="G153" s="44"/>
      <c r="H153" s="44"/>
      <c r="I153" s="45"/>
    </row>
    <row r="154" spans="1:9">
      <c r="A154" s="40"/>
      <c r="B154" s="48" t="s">
        <v>132</v>
      </c>
      <c r="C154" s="44"/>
      <c r="D154" s="44"/>
      <c r="E154" s="44"/>
      <c r="F154" s="44"/>
      <c r="G154" s="44"/>
      <c r="H154" s="44"/>
      <c r="I154" s="45"/>
    </row>
    <row r="155" spans="1:9">
      <c r="A155" s="40"/>
      <c r="B155" s="48" t="s">
        <v>133</v>
      </c>
      <c r="C155" s="44"/>
      <c r="D155" s="44"/>
      <c r="E155" s="44"/>
      <c r="F155" s="44"/>
      <c r="G155" s="44"/>
      <c r="H155" s="44"/>
      <c r="I155" s="45"/>
    </row>
    <row r="156" spans="1:9">
      <c r="A156" s="40"/>
      <c r="B156" s="48" t="s">
        <v>134</v>
      </c>
      <c r="C156" s="44"/>
      <c r="D156" s="44"/>
      <c r="E156" s="44"/>
      <c r="F156" s="44"/>
      <c r="G156" s="44"/>
      <c r="H156" s="44"/>
      <c r="I156" s="45"/>
    </row>
    <row r="157" spans="1:9">
      <c r="A157" s="40"/>
      <c r="B157" s="48" t="s">
        <v>135</v>
      </c>
      <c r="C157" s="44"/>
      <c r="D157" s="44"/>
      <c r="E157" s="44"/>
      <c r="F157" s="44"/>
      <c r="G157" s="44"/>
      <c r="H157" s="44"/>
      <c r="I157" s="45"/>
    </row>
    <row r="158" spans="1:9" ht="5.25" customHeight="1">
      <c r="A158" s="40"/>
      <c r="B158" s="44"/>
      <c r="C158" s="44"/>
      <c r="D158" s="44"/>
      <c r="E158" s="44"/>
      <c r="F158" s="44"/>
      <c r="G158" s="44"/>
      <c r="H158" s="44"/>
      <c r="I158" s="45"/>
    </row>
    <row r="159" spans="1:9">
      <c r="A159" s="40" t="s">
        <v>136</v>
      </c>
      <c r="B159" s="44"/>
      <c r="C159" s="44"/>
      <c r="D159" s="44"/>
      <c r="E159" s="44"/>
      <c r="F159" s="44"/>
      <c r="G159" s="44"/>
      <c r="H159" s="44"/>
      <c r="I159" s="45"/>
    </row>
    <row r="160" spans="1:9">
      <c r="A160" s="40" t="s">
        <v>137</v>
      </c>
      <c r="B160" s="44"/>
      <c r="C160" s="44"/>
      <c r="D160" s="44"/>
      <c r="E160" s="44"/>
      <c r="F160" s="44"/>
      <c r="G160" s="44"/>
      <c r="H160" s="44"/>
      <c r="I160" s="45"/>
    </row>
    <row r="161" spans="1:9">
      <c r="A161" s="40" t="s">
        <v>138</v>
      </c>
      <c r="B161" s="44"/>
      <c r="C161" s="44"/>
      <c r="D161" s="44"/>
      <c r="E161" s="44"/>
      <c r="F161" s="44"/>
      <c r="G161" s="44"/>
      <c r="H161" s="44"/>
      <c r="I161" s="45"/>
    </row>
    <row r="162" spans="1:9">
      <c r="A162" s="40" t="s">
        <v>139</v>
      </c>
      <c r="B162" s="44"/>
      <c r="C162" s="44"/>
      <c r="D162" s="44"/>
      <c r="E162" s="44"/>
      <c r="F162" s="44"/>
      <c r="G162" s="44"/>
      <c r="H162" s="44"/>
      <c r="I162" s="45"/>
    </row>
    <row r="163" spans="1:9">
      <c r="A163" s="40"/>
      <c r="B163" s="44"/>
      <c r="C163" s="44"/>
      <c r="D163" s="44"/>
      <c r="E163" s="44"/>
      <c r="F163" s="44"/>
      <c r="G163" s="44"/>
      <c r="H163" s="44"/>
      <c r="I163" s="45"/>
    </row>
    <row r="164" spans="1:9" ht="12.75">
      <c r="A164" s="54" t="s">
        <v>140</v>
      </c>
      <c r="B164" s="44"/>
      <c r="C164" s="44"/>
      <c r="D164" s="44"/>
      <c r="E164" s="44"/>
      <c r="F164" s="44"/>
      <c r="G164" s="44"/>
      <c r="H164" s="44"/>
      <c r="I164" s="45"/>
    </row>
    <row r="165" spans="1:9" ht="5.25" customHeight="1">
      <c r="A165" s="40"/>
      <c r="B165" s="44"/>
      <c r="C165" s="44"/>
      <c r="D165" s="44"/>
      <c r="E165" s="44"/>
      <c r="F165" s="44"/>
      <c r="G165" s="44"/>
      <c r="H165" s="44"/>
      <c r="I165" s="45"/>
    </row>
    <row r="166" spans="1:9">
      <c r="A166" s="40" t="s">
        <v>141</v>
      </c>
      <c r="B166" s="44"/>
      <c r="C166" s="44"/>
      <c r="D166" s="44"/>
      <c r="E166" s="44"/>
      <c r="F166" s="44"/>
      <c r="G166" s="44"/>
      <c r="H166" s="44"/>
      <c r="I166" s="45"/>
    </row>
    <row r="167" spans="1:9">
      <c r="A167" s="40" t="s">
        <v>142</v>
      </c>
      <c r="B167" s="44"/>
      <c r="C167" s="44"/>
      <c r="D167" s="44"/>
      <c r="E167" s="44"/>
      <c r="F167" s="44"/>
      <c r="G167" s="44"/>
      <c r="H167" s="44"/>
      <c r="I167" s="45"/>
    </row>
    <row r="168" spans="1:9">
      <c r="A168" s="40" t="s">
        <v>143</v>
      </c>
      <c r="B168" s="44"/>
      <c r="C168" s="44"/>
      <c r="D168" s="44"/>
      <c r="E168" s="44"/>
      <c r="F168" s="44"/>
      <c r="G168" s="44"/>
      <c r="H168" s="44"/>
      <c r="I168" s="45"/>
    </row>
    <row r="169" spans="1:9">
      <c r="A169" s="40" t="s">
        <v>144</v>
      </c>
      <c r="B169" s="44"/>
      <c r="C169" s="44"/>
      <c r="D169" s="44"/>
      <c r="E169" s="44"/>
      <c r="F169" s="44"/>
      <c r="G169" s="44"/>
      <c r="H169" s="44"/>
      <c r="I169" s="45"/>
    </row>
    <row r="170" spans="1:9">
      <c r="A170" s="40" t="s">
        <v>145</v>
      </c>
      <c r="B170" s="44"/>
      <c r="C170" s="44"/>
      <c r="D170" s="44"/>
      <c r="E170" s="44"/>
      <c r="F170" s="44"/>
      <c r="G170" s="44"/>
      <c r="H170" s="44"/>
      <c r="I170" s="45"/>
    </row>
    <row r="171" spans="1:9" ht="5.25" customHeight="1">
      <c r="A171" s="40"/>
      <c r="B171" s="44"/>
      <c r="C171" s="44"/>
      <c r="D171" s="44"/>
      <c r="E171" s="44"/>
      <c r="F171" s="44"/>
      <c r="G171" s="44"/>
      <c r="H171" s="44"/>
      <c r="I171" s="45"/>
    </row>
    <row r="172" spans="1:9">
      <c r="A172" s="40" t="s">
        <v>146</v>
      </c>
      <c r="B172" s="44"/>
      <c r="C172" s="44"/>
      <c r="D172" s="44"/>
      <c r="E172" s="44"/>
      <c r="F172" s="44"/>
      <c r="G172" s="44"/>
      <c r="H172" s="44"/>
      <c r="I172" s="45"/>
    </row>
    <row r="173" spans="1:9">
      <c r="A173" s="40" t="s">
        <v>147</v>
      </c>
      <c r="B173" s="44"/>
      <c r="C173" s="44"/>
      <c r="D173" s="44"/>
      <c r="E173" s="44"/>
      <c r="F173" s="44"/>
      <c r="G173" s="44"/>
      <c r="H173" s="44"/>
      <c r="I173" s="45"/>
    </row>
    <row r="174" spans="1:9">
      <c r="A174" s="40" t="s">
        <v>148</v>
      </c>
      <c r="B174" s="44"/>
      <c r="C174" s="44"/>
      <c r="D174" s="44"/>
      <c r="E174" s="44"/>
      <c r="F174" s="44"/>
      <c r="G174" s="44"/>
      <c r="H174" s="44"/>
      <c r="I174" s="45"/>
    </row>
    <row r="175" spans="1:9">
      <c r="A175" s="40" t="s">
        <v>149</v>
      </c>
      <c r="B175" s="44"/>
      <c r="C175" s="44"/>
      <c r="D175" s="44"/>
      <c r="E175" s="44"/>
      <c r="F175" s="44"/>
      <c r="G175" s="44"/>
      <c r="H175" s="44"/>
      <c r="I175" s="45"/>
    </row>
    <row r="176" spans="1:9" ht="5.25" customHeight="1">
      <c r="A176" s="40"/>
      <c r="B176" s="44"/>
      <c r="C176" s="44"/>
      <c r="D176" s="44"/>
      <c r="E176" s="44"/>
      <c r="F176" s="44"/>
      <c r="G176" s="44"/>
      <c r="H176" s="44"/>
      <c r="I176" s="45"/>
    </row>
    <row r="177" spans="1:9">
      <c r="A177" s="52" t="s">
        <v>74</v>
      </c>
      <c r="B177" s="48" t="s">
        <v>150</v>
      </c>
      <c r="C177" s="44"/>
      <c r="D177" s="44"/>
      <c r="E177" s="44"/>
      <c r="F177" s="44"/>
      <c r="G177" s="44"/>
      <c r="H177" s="44"/>
      <c r="I177" s="45"/>
    </row>
    <row r="178" spans="1:9">
      <c r="A178" s="40"/>
      <c r="B178" s="48" t="s">
        <v>151</v>
      </c>
      <c r="C178" s="44"/>
      <c r="D178" s="44"/>
      <c r="E178" s="44"/>
      <c r="F178" s="44"/>
      <c r="G178" s="44"/>
      <c r="H178" s="44"/>
      <c r="I178" s="45"/>
    </row>
    <row r="179" spans="1:9">
      <c r="A179" s="40"/>
      <c r="B179" s="48" t="s">
        <v>152</v>
      </c>
      <c r="C179" s="44"/>
      <c r="D179" s="44"/>
      <c r="E179" s="44"/>
      <c r="F179" s="44"/>
      <c r="G179" s="44"/>
      <c r="H179" s="44"/>
      <c r="I179" s="45"/>
    </row>
    <row r="180" spans="1:9">
      <c r="A180" s="55"/>
      <c r="B180" s="56"/>
      <c r="C180" s="56"/>
      <c r="D180" s="56"/>
      <c r="E180" s="56"/>
      <c r="F180" s="56"/>
      <c r="G180" s="56"/>
      <c r="H180" s="56"/>
      <c r="I180" s="57"/>
    </row>
    <row r="181" spans="1:9">
      <c r="A181" s="58" t="s">
        <v>153</v>
      </c>
      <c r="B181" s="48"/>
      <c r="C181" s="44"/>
      <c r="D181" s="44"/>
      <c r="E181" s="44"/>
      <c r="F181" s="44"/>
      <c r="G181" s="44"/>
      <c r="H181" s="44"/>
      <c r="I181" s="45"/>
    </row>
    <row r="182" spans="1:9">
      <c r="A182" s="40" t="s">
        <v>154</v>
      </c>
      <c r="B182" s="44"/>
      <c r="C182" s="44"/>
      <c r="D182" s="44"/>
      <c r="E182" s="44"/>
      <c r="F182" s="44"/>
      <c r="G182" s="44"/>
      <c r="H182" s="44"/>
      <c r="I182" s="45"/>
    </row>
    <row r="183" spans="1:9" ht="4.5" customHeight="1">
      <c r="A183" s="59"/>
      <c r="B183" s="56"/>
      <c r="C183" s="56"/>
      <c r="D183" s="56"/>
      <c r="E183" s="56"/>
      <c r="F183" s="56"/>
      <c r="G183" s="56"/>
      <c r="H183" s="56"/>
      <c r="I183" s="57"/>
    </row>
    <row r="184" spans="1:9" ht="8.25" customHeight="1">
      <c r="A184" s="51"/>
      <c r="B184" s="44"/>
      <c r="C184" s="44"/>
      <c r="D184" s="44"/>
      <c r="E184" s="44"/>
      <c r="F184" s="44"/>
      <c r="G184" s="44"/>
      <c r="H184" s="44"/>
      <c r="I184" s="45"/>
    </row>
    <row r="185" spans="1:9">
      <c r="A185" s="60" t="s">
        <v>155</v>
      </c>
      <c r="B185" s="44"/>
      <c r="C185" s="44"/>
      <c r="D185" s="44"/>
      <c r="E185" s="44"/>
      <c r="F185" s="44"/>
      <c r="G185" s="44"/>
      <c r="H185" s="44"/>
      <c r="I185" s="45"/>
    </row>
    <row r="186" spans="1:9">
      <c r="A186" s="60" t="s">
        <v>156</v>
      </c>
      <c r="B186" s="44"/>
      <c r="C186" s="44"/>
      <c r="D186" s="44"/>
      <c r="E186" s="44"/>
      <c r="F186" s="44"/>
      <c r="G186" s="44"/>
      <c r="H186" s="44"/>
      <c r="I186" s="45"/>
    </row>
    <row r="187" spans="1:9">
      <c r="A187" s="60" t="s">
        <v>157</v>
      </c>
      <c r="B187" s="44"/>
      <c r="C187" s="44"/>
      <c r="D187" s="44"/>
      <c r="E187" s="44"/>
      <c r="F187" s="44"/>
      <c r="G187" s="44"/>
      <c r="H187" s="44"/>
      <c r="I187" s="45"/>
    </row>
    <row r="188" spans="1:9">
      <c r="A188" s="60" t="s">
        <v>158</v>
      </c>
      <c r="B188" s="44"/>
      <c r="C188" s="44"/>
      <c r="D188" s="44"/>
      <c r="E188" s="44"/>
      <c r="F188" s="44"/>
      <c r="G188" s="44"/>
      <c r="H188" s="44"/>
      <c r="I188" s="45"/>
    </row>
    <row r="189" spans="1:9" ht="5.25" customHeight="1" thickBot="1">
      <c r="A189" s="13"/>
      <c r="B189" s="46"/>
      <c r="C189" s="46"/>
      <c r="D189" s="46"/>
      <c r="E189" s="46"/>
      <c r="F189" s="46"/>
      <c r="G189" s="46"/>
      <c r="H189" s="46"/>
      <c r="I189" s="47"/>
    </row>
    <row r="190" spans="1:9" ht="12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showGridLines="0" zoomScale="167" zoomScaleNormal="184" workbookViewId="0">
      <selection activeCell="B11" sqref="B11:C15"/>
    </sheetView>
  </sheetViews>
  <sheetFormatPr defaultColWidth="7.5703125" defaultRowHeight="11.25"/>
  <cols>
    <col min="1" max="1" width="37.28515625" style="6" customWidth="1"/>
    <col min="2" max="2" width="8.85546875" style="6" bestFit="1" customWidth="1"/>
    <col min="3" max="3" width="16.140625" style="6" bestFit="1" customWidth="1"/>
    <col min="4" max="4" width="8.42578125" style="6" bestFit="1" customWidth="1"/>
    <col min="5" max="5" width="38.28515625" style="6" bestFit="1" customWidth="1"/>
    <col min="6" max="6" width="8" style="6" bestFit="1" customWidth="1"/>
    <col min="7" max="7" width="5.5703125" style="7" customWidth="1"/>
    <col min="8" max="8" width="11.140625" style="7" bestFit="1" customWidth="1"/>
    <col min="9" max="9" width="13.140625" style="7" bestFit="1" customWidth="1"/>
    <col min="10" max="10" width="7.5703125" style="7" customWidth="1"/>
    <col min="11" max="11" width="14" style="7" bestFit="1" customWidth="1"/>
    <col min="12" max="12" width="6.7109375" style="7" customWidth="1"/>
    <col min="13" max="16384" width="7.5703125" style="7"/>
  </cols>
  <sheetData>
    <row r="1" spans="1:12" ht="15.75" thickBot="1">
      <c r="A1" s="79" t="s">
        <v>159</v>
      </c>
      <c r="B1" s="80"/>
      <c r="C1" s="80"/>
      <c r="D1" s="80"/>
      <c r="E1" s="80"/>
      <c r="F1" s="80"/>
      <c r="G1" s="81"/>
      <c r="H1" s="81"/>
      <c r="I1" s="81"/>
      <c r="J1" s="81"/>
      <c r="K1" s="81"/>
      <c r="L1" s="81"/>
    </row>
    <row r="2" spans="1:12" ht="13.5" thickTop="1">
      <c r="A2" s="82" t="s">
        <v>160</v>
      </c>
      <c r="B2" s="83"/>
      <c r="C2" s="83"/>
      <c r="D2" s="83"/>
      <c r="E2" s="83"/>
      <c r="F2" s="83"/>
      <c r="G2" s="84"/>
      <c r="H2" s="81"/>
      <c r="I2" s="85" t="s">
        <v>10</v>
      </c>
      <c r="J2" s="86"/>
      <c r="K2" s="86"/>
      <c r="L2" s="87"/>
    </row>
    <row r="3" spans="1:12" ht="15.75" thickBot="1">
      <c r="A3" s="88" t="s">
        <v>161</v>
      </c>
      <c r="B3" s="89"/>
      <c r="C3" s="89"/>
      <c r="D3" s="89"/>
      <c r="E3" s="89"/>
      <c r="F3" s="89"/>
      <c r="G3" s="90"/>
      <c r="H3" s="81"/>
      <c r="I3" s="91"/>
      <c r="J3" s="92"/>
      <c r="K3" s="92"/>
      <c r="L3" s="93"/>
    </row>
    <row r="4" spans="1:12" ht="14.25" thickTop="1" thickBot="1">
      <c r="A4" s="88" t="s">
        <v>162</v>
      </c>
      <c r="B4" s="89"/>
      <c r="C4" s="89"/>
      <c r="D4" s="89"/>
      <c r="E4" s="89"/>
      <c r="F4" s="89"/>
      <c r="G4" s="90"/>
      <c r="H4" s="81"/>
      <c r="I4" s="91"/>
      <c r="J4" s="94"/>
      <c r="K4" s="95" t="s">
        <v>13</v>
      </c>
      <c r="L4" s="93"/>
    </row>
    <row r="5" spans="1:12" ht="14.25" thickTop="1" thickBot="1">
      <c r="A5" s="96" t="s">
        <v>163</v>
      </c>
      <c r="B5" s="97"/>
      <c r="C5" s="97"/>
      <c r="D5" s="97"/>
      <c r="E5" s="97"/>
      <c r="F5" s="97"/>
      <c r="G5" s="98"/>
      <c r="H5" s="81"/>
      <c r="I5" s="91"/>
      <c r="J5" s="95"/>
      <c r="K5" s="95"/>
      <c r="L5" s="93"/>
    </row>
    <row r="6" spans="1:12" ht="14.25" thickTop="1" thickBot="1">
      <c r="A6" s="81"/>
      <c r="B6" s="81"/>
      <c r="C6" s="81"/>
      <c r="D6" s="81"/>
      <c r="E6" s="81"/>
      <c r="F6" s="81"/>
      <c r="G6" s="81"/>
      <c r="H6" s="81"/>
      <c r="I6" s="91"/>
      <c r="J6" s="99"/>
      <c r="K6" s="95" t="s">
        <v>15</v>
      </c>
      <c r="L6" s="93"/>
    </row>
    <row r="7" spans="1:12" ht="14.25" thickTop="1" thickBot="1">
      <c r="A7" s="81"/>
      <c r="B7" s="81"/>
      <c r="C7" s="81"/>
      <c r="D7" s="81"/>
      <c r="E7" s="81"/>
      <c r="F7" s="81"/>
      <c r="G7" s="81"/>
      <c r="H7" s="81"/>
      <c r="I7" s="91"/>
      <c r="J7" s="95"/>
      <c r="K7" s="95"/>
      <c r="L7" s="93"/>
    </row>
    <row r="8" spans="1:12" ht="16.5" thickTop="1" thickBot="1">
      <c r="A8" s="100"/>
      <c r="B8" s="101"/>
      <c r="C8" s="102"/>
      <c r="D8" s="103" t="s">
        <v>164</v>
      </c>
      <c r="E8" s="103" t="s">
        <v>165</v>
      </c>
      <c r="F8" s="104" t="s">
        <v>166</v>
      </c>
      <c r="G8" s="81"/>
      <c r="H8" s="81"/>
      <c r="I8" s="91"/>
      <c r="J8" s="105"/>
      <c r="K8" s="95" t="s">
        <v>18</v>
      </c>
      <c r="L8" s="93"/>
    </row>
    <row r="9" spans="1:12" ht="14.25" thickTop="1" thickBot="1">
      <c r="A9" s="106"/>
      <c r="B9" s="107"/>
      <c r="C9" s="108" t="s">
        <v>167</v>
      </c>
      <c r="D9" s="109">
        <v>10</v>
      </c>
      <c r="E9" s="110">
        <v>10</v>
      </c>
      <c r="F9" s="111">
        <v>10</v>
      </c>
      <c r="G9" s="81"/>
      <c r="H9" s="81"/>
      <c r="I9" s="112"/>
      <c r="J9" s="113"/>
      <c r="K9" s="113"/>
      <c r="L9" s="114"/>
    </row>
    <row r="10" spans="1:12" ht="16.5" thickTop="1" thickBot="1">
      <c r="A10" s="115" t="s">
        <v>168</v>
      </c>
      <c r="B10" s="108" t="s">
        <v>169</v>
      </c>
      <c r="C10" s="108" t="s">
        <v>170</v>
      </c>
      <c r="D10" s="116"/>
      <c r="E10" s="116"/>
      <c r="F10" s="117"/>
      <c r="G10" s="81"/>
      <c r="H10" s="81"/>
      <c r="I10" s="118"/>
      <c r="J10" s="118"/>
      <c r="K10" s="118"/>
      <c r="L10" s="118"/>
    </row>
    <row r="11" spans="1:12" ht="14.25" thickTop="1" thickBot="1">
      <c r="A11" s="115" t="s">
        <v>171</v>
      </c>
      <c r="B11" s="119">
        <v>450</v>
      </c>
      <c r="C11" s="120">
        <f>SUMPRODUCT(D9:F9,D11:F11)</f>
        <v>20</v>
      </c>
      <c r="D11" s="116">
        <v>1</v>
      </c>
      <c r="E11" s="116">
        <v>1</v>
      </c>
      <c r="F11" s="117">
        <v>0</v>
      </c>
      <c r="G11" s="81"/>
      <c r="H11" s="81"/>
      <c r="I11" s="81"/>
      <c r="J11" s="81"/>
      <c r="K11" s="81"/>
      <c r="L11" s="81"/>
    </row>
    <row r="12" spans="1:12" ht="13.5" thickTop="1">
      <c r="A12" s="115" t="s">
        <v>172</v>
      </c>
      <c r="B12" s="121">
        <v>250</v>
      </c>
      <c r="C12" s="122">
        <f>$D$9*D12+$E$9*E12+$F$9*F12</f>
        <v>10</v>
      </c>
      <c r="D12" s="116">
        <v>1</v>
      </c>
      <c r="E12" s="116">
        <v>0</v>
      </c>
      <c r="F12" s="117">
        <v>0</v>
      </c>
      <c r="G12" s="81"/>
      <c r="H12" s="123" t="s">
        <v>173</v>
      </c>
      <c r="I12" s="81"/>
      <c r="J12" s="81"/>
      <c r="K12" s="81"/>
      <c r="L12" s="81"/>
    </row>
    <row r="13" spans="1:12" ht="12.75">
      <c r="A13" s="115" t="s">
        <v>174</v>
      </c>
      <c r="B13" s="121">
        <v>800</v>
      </c>
      <c r="C13" s="122">
        <f>$D$9*D13+$E$9*E13+$F$9*F13</f>
        <v>50</v>
      </c>
      <c r="D13" s="116">
        <v>2</v>
      </c>
      <c r="E13" s="116">
        <v>2</v>
      </c>
      <c r="F13" s="117">
        <v>1</v>
      </c>
      <c r="G13" s="81"/>
      <c r="H13" s="124" t="s">
        <v>175</v>
      </c>
      <c r="I13" s="81"/>
      <c r="J13" s="81"/>
      <c r="K13" s="81"/>
      <c r="L13" s="81"/>
    </row>
    <row r="14" spans="1:12" ht="12.75">
      <c r="A14" s="115" t="s">
        <v>176</v>
      </c>
      <c r="B14" s="121">
        <v>450</v>
      </c>
      <c r="C14" s="122">
        <f>$D$9*D14+$E$9*E14+$F$9*F14</f>
        <v>20</v>
      </c>
      <c r="D14" s="116">
        <v>1</v>
      </c>
      <c r="E14" s="116">
        <v>1</v>
      </c>
      <c r="F14" s="117">
        <v>0</v>
      </c>
      <c r="G14" s="81"/>
      <c r="H14" s="124" t="s">
        <v>177</v>
      </c>
      <c r="I14" s="81"/>
      <c r="J14" s="81"/>
      <c r="K14" s="81"/>
      <c r="L14" s="81"/>
    </row>
    <row r="15" spans="1:12" ht="13.5" thickBot="1">
      <c r="A15" s="125" t="s">
        <v>178</v>
      </c>
      <c r="B15" s="126">
        <v>600</v>
      </c>
      <c r="C15" s="127">
        <f>$D$9*D15+$E$9*E15+$F$9*F15</f>
        <v>40</v>
      </c>
      <c r="D15" s="128">
        <v>2</v>
      </c>
      <c r="E15" s="128">
        <v>1</v>
      </c>
      <c r="F15" s="129">
        <v>1</v>
      </c>
      <c r="G15" s="81"/>
      <c r="H15" s="130">
        <v>0.9</v>
      </c>
      <c r="I15" s="81"/>
      <c r="J15" s="81"/>
      <c r="K15" s="81"/>
      <c r="L15" s="81"/>
    </row>
    <row r="16" spans="1:12" ht="14.25" thickTop="1" thickBot="1">
      <c r="A16" s="80"/>
      <c r="B16" s="80"/>
      <c r="C16" s="80"/>
      <c r="D16" s="131" t="s">
        <v>179</v>
      </c>
      <c r="E16" s="80"/>
      <c r="F16" s="80"/>
      <c r="G16" s="81"/>
      <c r="H16" s="81"/>
      <c r="I16" s="81"/>
      <c r="J16" s="81"/>
      <c r="K16" s="81"/>
      <c r="L16" s="81"/>
    </row>
    <row r="17" spans="1:12" ht="14.25" thickTop="1" thickBot="1">
      <c r="A17" s="81"/>
      <c r="B17" s="132"/>
      <c r="C17" s="133" t="s">
        <v>180</v>
      </c>
      <c r="D17" s="134">
        <f>75*MAX(D9,0)^$H$15</f>
        <v>595.74617604321134</v>
      </c>
      <c r="E17" s="134">
        <f>50*MAX(E9,0)^$H$15</f>
        <v>397.16411736214087</v>
      </c>
      <c r="F17" s="135">
        <f>35*MAX(F9,0)^$H$15</f>
        <v>278.0148821534986</v>
      </c>
      <c r="G17" s="81"/>
      <c r="H17" s="81"/>
      <c r="I17" s="81"/>
      <c r="J17" s="81"/>
      <c r="K17" s="81"/>
      <c r="L17" s="81"/>
    </row>
    <row r="18" spans="1:12" ht="14.25" thickTop="1" thickBot="1">
      <c r="A18" s="81"/>
      <c r="B18" s="136"/>
      <c r="C18" s="137" t="s">
        <v>181</v>
      </c>
      <c r="D18" s="94">
        <f>SUM(D17:F17)</f>
        <v>1270.9251755588507</v>
      </c>
      <c r="E18" s="138"/>
      <c r="F18" s="139"/>
      <c r="G18" s="81"/>
      <c r="H18" s="81"/>
      <c r="I18" s="81"/>
      <c r="J18" s="81"/>
      <c r="K18" s="81"/>
      <c r="L18" s="81"/>
    </row>
    <row r="19" spans="1:12" ht="14.25" thickTop="1" thickBot="1">
      <c r="A19" s="80"/>
      <c r="B19" s="80"/>
      <c r="C19" s="80"/>
      <c r="D19" s="80"/>
      <c r="E19" s="80"/>
      <c r="F19" s="80"/>
      <c r="G19" s="81"/>
      <c r="H19" s="81"/>
      <c r="I19" s="81"/>
      <c r="J19" s="81"/>
      <c r="K19" s="81"/>
      <c r="L19" s="81"/>
    </row>
    <row r="20" spans="1:12" ht="13.5" thickTop="1">
      <c r="A20" s="82" t="s">
        <v>182</v>
      </c>
      <c r="B20" s="83"/>
      <c r="C20" s="83"/>
      <c r="D20" s="83"/>
      <c r="E20" s="83"/>
      <c r="F20" s="83"/>
      <c r="G20" s="83"/>
      <c r="H20" s="84"/>
      <c r="I20" s="81"/>
      <c r="J20" s="81"/>
      <c r="K20" s="81"/>
      <c r="L20" s="81"/>
    </row>
    <row r="21" spans="1:12" ht="12.75">
      <c r="A21" s="88" t="s">
        <v>183</v>
      </c>
      <c r="B21" s="89"/>
      <c r="C21" s="89"/>
      <c r="D21" s="89"/>
      <c r="E21" s="89"/>
      <c r="F21" s="89"/>
      <c r="G21" s="89"/>
      <c r="H21" s="90"/>
      <c r="I21" s="81"/>
      <c r="J21" s="81"/>
      <c r="K21" s="81"/>
      <c r="L21" s="81"/>
    </row>
    <row r="22" spans="1:12" ht="12.75">
      <c r="A22" s="88" t="s">
        <v>184</v>
      </c>
      <c r="B22" s="89"/>
      <c r="C22" s="89"/>
      <c r="D22" s="89"/>
      <c r="E22" s="89"/>
      <c r="F22" s="89"/>
      <c r="G22" s="89"/>
      <c r="H22" s="90"/>
      <c r="I22" s="81"/>
      <c r="J22" s="81"/>
      <c r="K22" s="81"/>
      <c r="L22" s="81"/>
    </row>
    <row r="23" spans="1:12" ht="12.75">
      <c r="A23" s="88"/>
      <c r="B23" s="89"/>
      <c r="C23" s="89"/>
      <c r="D23" s="89"/>
      <c r="E23" s="89"/>
      <c r="F23" s="89"/>
      <c r="G23" s="89"/>
      <c r="H23" s="90"/>
      <c r="I23" s="81"/>
      <c r="J23" s="81"/>
      <c r="K23" s="81"/>
      <c r="L23" s="81"/>
    </row>
    <row r="24" spans="1:12" ht="12.75">
      <c r="A24" s="140" t="s">
        <v>185</v>
      </c>
      <c r="B24" s="141"/>
      <c r="C24" s="141"/>
      <c r="D24" s="141"/>
      <c r="E24" s="141"/>
      <c r="F24" s="141"/>
      <c r="G24" s="141"/>
      <c r="H24" s="142"/>
      <c r="I24" s="81"/>
      <c r="J24" s="81"/>
      <c r="K24" s="81"/>
      <c r="L24" s="81"/>
    </row>
    <row r="25" spans="1:12" ht="12.75">
      <c r="A25" s="88"/>
      <c r="B25" s="89"/>
      <c r="C25" s="89"/>
      <c r="D25" s="89"/>
      <c r="E25" s="89"/>
      <c r="F25" s="89"/>
      <c r="G25" s="89"/>
      <c r="H25" s="90"/>
      <c r="I25" s="81"/>
      <c r="J25" s="81"/>
      <c r="K25" s="81"/>
      <c r="L25" s="81"/>
    </row>
    <row r="26" spans="1:12" ht="12.75">
      <c r="A26" s="88" t="s">
        <v>186</v>
      </c>
      <c r="B26" s="89"/>
      <c r="C26" s="89" t="s">
        <v>187</v>
      </c>
      <c r="D26" s="89"/>
      <c r="E26" s="89" t="s">
        <v>188</v>
      </c>
      <c r="F26" s="89"/>
      <c r="G26" s="89"/>
      <c r="H26" s="90"/>
      <c r="I26" s="81"/>
      <c r="J26" s="81"/>
      <c r="K26" s="81"/>
      <c r="L26" s="81"/>
    </row>
    <row r="27" spans="1:12" ht="12.75">
      <c r="A27" s="88"/>
      <c r="B27" s="89"/>
      <c r="C27" s="89"/>
      <c r="D27" s="89"/>
      <c r="E27" s="89"/>
      <c r="F27" s="89"/>
      <c r="G27" s="89"/>
      <c r="H27" s="90"/>
      <c r="I27" s="81"/>
      <c r="J27" s="81"/>
      <c r="K27" s="81"/>
      <c r="L27" s="81"/>
    </row>
    <row r="28" spans="1:12" ht="12.75">
      <c r="A28" s="88" t="s">
        <v>189</v>
      </c>
      <c r="B28" s="89"/>
      <c r="C28" s="89" t="s">
        <v>190</v>
      </c>
      <c r="D28" s="89"/>
      <c r="E28" s="89" t="s">
        <v>191</v>
      </c>
      <c r="F28" s="89"/>
      <c r="G28" s="89"/>
      <c r="H28" s="90"/>
      <c r="I28" s="81"/>
      <c r="J28" s="81"/>
      <c r="K28" s="81"/>
      <c r="L28" s="81"/>
    </row>
    <row r="29" spans="1:12" ht="12.75">
      <c r="A29" s="88"/>
      <c r="B29" s="89"/>
      <c r="C29" s="89"/>
      <c r="D29" s="89"/>
      <c r="E29" s="89"/>
      <c r="F29" s="89"/>
      <c r="G29" s="89"/>
      <c r="H29" s="90"/>
      <c r="I29" s="81"/>
      <c r="J29" s="81"/>
      <c r="K29" s="81"/>
      <c r="L29" s="81"/>
    </row>
    <row r="30" spans="1:12" ht="12.75">
      <c r="A30" s="88" t="s">
        <v>192</v>
      </c>
      <c r="B30" s="89"/>
      <c r="C30" s="89" t="s">
        <v>193</v>
      </c>
      <c r="D30" s="89"/>
      <c r="E30" s="89" t="s">
        <v>194</v>
      </c>
      <c r="F30" s="89"/>
      <c r="G30" s="89"/>
      <c r="H30" s="90"/>
      <c r="I30" s="81"/>
      <c r="J30" s="81"/>
      <c r="K30" s="81"/>
      <c r="L30" s="81"/>
    </row>
    <row r="31" spans="1:12" ht="12.75">
      <c r="A31" s="88"/>
      <c r="B31" s="89"/>
      <c r="C31" s="89"/>
      <c r="D31" s="89"/>
      <c r="E31" s="89" t="s">
        <v>195</v>
      </c>
      <c r="F31" s="89"/>
      <c r="G31" s="89"/>
      <c r="H31" s="90"/>
      <c r="I31" s="81"/>
      <c r="J31" s="81"/>
      <c r="K31" s="81"/>
      <c r="L31" s="81"/>
    </row>
    <row r="32" spans="1:12" ht="12.75">
      <c r="A32" s="88"/>
      <c r="B32" s="89"/>
      <c r="C32" s="89"/>
      <c r="D32" s="89"/>
      <c r="E32" s="89"/>
      <c r="F32" s="89"/>
      <c r="G32" s="89"/>
      <c r="H32" s="90"/>
      <c r="I32" s="81"/>
      <c r="J32" s="81"/>
      <c r="K32" s="81"/>
      <c r="L32" s="81"/>
    </row>
    <row r="33" spans="1:12" ht="12.75">
      <c r="A33" s="88"/>
      <c r="B33" s="89"/>
      <c r="C33" s="89" t="s">
        <v>196</v>
      </c>
      <c r="D33" s="89"/>
      <c r="E33" s="89" t="s">
        <v>197</v>
      </c>
      <c r="F33" s="89"/>
      <c r="G33" s="89"/>
      <c r="H33" s="90"/>
      <c r="I33" s="81"/>
      <c r="J33" s="81"/>
      <c r="K33" s="81"/>
      <c r="L33" s="81"/>
    </row>
    <row r="34" spans="1:12" ht="12.75">
      <c r="A34" s="88"/>
      <c r="B34" s="89"/>
      <c r="C34" s="89"/>
      <c r="D34" s="89"/>
      <c r="E34" s="89" t="s">
        <v>198</v>
      </c>
      <c r="F34" s="89"/>
      <c r="G34" s="89"/>
      <c r="H34" s="90"/>
      <c r="I34" s="81"/>
      <c r="J34" s="81"/>
      <c r="K34" s="81"/>
      <c r="L34" s="81"/>
    </row>
    <row r="35" spans="1:12" ht="12.75">
      <c r="A35" s="88"/>
      <c r="B35" s="89"/>
      <c r="C35" s="89"/>
      <c r="D35" s="89"/>
      <c r="E35" s="89"/>
      <c r="F35" s="89"/>
      <c r="G35" s="89"/>
      <c r="H35" s="90"/>
      <c r="I35" s="81"/>
      <c r="J35" s="81"/>
      <c r="K35" s="81"/>
      <c r="L35" s="81"/>
    </row>
    <row r="36" spans="1:12" ht="12.75">
      <c r="A36" s="88" t="s">
        <v>199</v>
      </c>
      <c r="B36" s="89"/>
      <c r="C36" s="89"/>
      <c r="D36" s="89"/>
      <c r="E36" s="89"/>
      <c r="F36" s="89"/>
      <c r="G36" s="89"/>
      <c r="H36" s="90"/>
      <c r="I36" s="81"/>
      <c r="J36" s="81"/>
      <c r="K36" s="81"/>
      <c r="L36" s="81"/>
    </row>
    <row r="37" spans="1:12" ht="12.75">
      <c r="A37" s="88" t="s">
        <v>200</v>
      </c>
      <c r="B37" s="89"/>
      <c r="C37" s="89"/>
      <c r="D37" s="89"/>
      <c r="E37" s="89"/>
      <c r="F37" s="89"/>
      <c r="G37" s="89"/>
      <c r="H37" s="90"/>
      <c r="I37" s="81"/>
      <c r="J37" s="81"/>
      <c r="K37" s="81"/>
      <c r="L37" s="81"/>
    </row>
    <row r="38" spans="1:12" ht="12.75">
      <c r="A38" s="88" t="s">
        <v>293</v>
      </c>
      <c r="B38" s="89"/>
      <c r="C38" s="89"/>
      <c r="D38" s="89"/>
      <c r="E38" s="89"/>
      <c r="F38" s="89"/>
      <c r="G38" s="89"/>
      <c r="H38" s="90"/>
      <c r="I38" s="81"/>
      <c r="J38" s="81"/>
      <c r="K38" s="81"/>
      <c r="L38" s="81"/>
    </row>
    <row r="39" spans="1:12" ht="12.75">
      <c r="A39" s="88" t="s">
        <v>201</v>
      </c>
      <c r="B39" s="89"/>
      <c r="C39" s="89"/>
      <c r="D39" s="89"/>
      <c r="E39" s="89"/>
      <c r="F39" s="89"/>
      <c r="G39" s="89"/>
      <c r="H39" s="90"/>
      <c r="I39" s="81"/>
      <c r="J39" s="81"/>
      <c r="K39" s="81"/>
      <c r="L39" s="81"/>
    </row>
    <row r="40" spans="1:12" ht="13.5" thickBot="1">
      <c r="A40" s="96"/>
      <c r="B40" s="143"/>
      <c r="C40" s="143"/>
      <c r="D40" s="143"/>
      <c r="E40" s="143"/>
      <c r="F40" s="143"/>
      <c r="G40" s="143"/>
      <c r="H40" s="144"/>
      <c r="I40" s="81"/>
      <c r="J40" s="81"/>
      <c r="K40" s="81"/>
      <c r="L40" s="81"/>
    </row>
    <row r="41" spans="1:12" ht="13.5" thickTop="1">
      <c r="A41" s="80"/>
      <c r="B41" s="80"/>
      <c r="C41" s="80"/>
      <c r="D41" s="80"/>
      <c r="E41" s="80"/>
      <c r="F41" s="80"/>
      <c r="G41" s="81"/>
      <c r="H41" s="81"/>
      <c r="I41" s="81"/>
      <c r="J41" s="81"/>
      <c r="K41" s="81"/>
      <c r="L41" s="81"/>
    </row>
  </sheetData>
  <phoneticPr fontId="0" type="noConversion"/>
  <printOptions gridLinesSet="0"/>
  <pageMargins left="0.75" right="0.75" top="1" bottom="1" header="0.5" footer="0.5"/>
  <pageSetup orientation="portrait" horizontalDpi="4294967292" verticalDpi="4294967292" copies="12334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showGridLines="0" zoomScale="117" workbookViewId="0">
      <selection activeCell="C20" sqref="C20"/>
    </sheetView>
  </sheetViews>
  <sheetFormatPr defaultColWidth="7.5703125" defaultRowHeight="11.25"/>
  <cols>
    <col min="1" max="1" width="84" style="2" bestFit="1" customWidth="1"/>
    <col min="2" max="2" width="19" style="2" bestFit="1" customWidth="1"/>
    <col min="3" max="3" width="50" style="2" bestFit="1" customWidth="1"/>
    <col min="4" max="4" width="7.28515625" style="2" bestFit="1" customWidth="1"/>
    <col min="5" max="5" width="38.140625" style="2" bestFit="1" customWidth="1"/>
    <col min="6" max="6" width="6.140625" style="2" bestFit="1" customWidth="1"/>
    <col min="7" max="7" width="9.28515625" style="2" bestFit="1" customWidth="1"/>
    <col min="8" max="8" width="9.28515625" style="3" customWidth="1"/>
    <col min="9" max="9" width="2.85546875" style="3" customWidth="1"/>
    <col min="10" max="10" width="13.140625" style="3" bestFit="1" customWidth="1"/>
    <col min="11" max="11" width="6.42578125" style="3" customWidth="1"/>
    <col min="12" max="12" width="14" style="3" bestFit="1" customWidth="1"/>
    <col min="13" max="13" width="7.140625" style="3" customWidth="1"/>
    <col min="14" max="16384" width="7.5703125" style="3"/>
  </cols>
  <sheetData>
    <row r="1" spans="1:15" ht="15.75" thickBot="1">
      <c r="A1" s="145" t="s">
        <v>202</v>
      </c>
      <c r="B1" s="146"/>
      <c r="C1" s="146"/>
      <c r="D1" s="146"/>
      <c r="E1" s="146"/>
      <c r="F1" s="146"/>
      <c r="G1" s="146"/>
      <c r="H1" s="147"/>
      <c r="I1" s="147"/>
      <c r="J1" s="147"/>
      <c r="K1" s="147"/>
      <c r="L1" s="147"/>
      <c r="M1" s="147"/>
      <c r="N1" s="147"/>
      <c r="O1" s="147"/>
    </row>
    <row r="2" spans="1:15" ht="15.75" thickTop="1">
      <c r="A2" s="148" t="s">
        <v>203</v>
      </c>
      <c r="B2" s="149"/>
      <c r="C2" s="149"/>
      <c r="D2" s="149"/>
      <c r="E2" s="149"/>
      <c r="F2" s="149"/>
      <c r="G2" s="149"/>
      <c r="H2" s="150"/>
      <c r="I2" s="147"/>
      <c r="J2" s="118"/>
      <c r="K2" s="118"/>
      <c r="L2" s="118"/>
      <c r="M2" s="118"/>
      <c r="N2" s="147"/>
      <c r="O2" s="147"/>
    </row>
    <row r="3" spans="1:15" ht="15">
      <c r="A3" s="151" t="s">
        <v>204</v>
      </c>
      <c r="B3" s="152"/>
      <c r="C3" s="152"/>
      <c r="D3" s="152"/>
      <c r="E3" s="152"/>
      <c r="F3" s="152"/>
      <c r="G3" s="152"/>
      <c r="H3" s="153"/>
      <c r="I3" s="147"/>
      <c r="J3" s="118"/>
      <c r="K3" s="118"/>
      <c r="L3" s="118"/>
      <c r="M3" s="118"/>
      <c r="N3" s="147"/>
      <c r="O3" s="147"/>
    </row>
    <row r="4" spans="1:15" ht="15.75" thickBot="1">
      <c r="A4" s="154" t="s">
        <v>205</v>
      </c>
      <c r="B4" s="155"/>
      <c r="C4" s="155"/>
      <c r="D4" s="155"/>
      <c r="E4" s="155"/>
      <c r="F4" s="155"/>
      <c r="G4" s="155"/>
      <c r="H4" s="156"/>
      <c r="I4" s="147"/>
      <c r="J4" s="118"/>
      <c r="K4" s="118"/>
      <c r="L4" s="118"/>
      <c r="M4" s="118"/>
      <c r="N4" s="147"/>
      <c r="O4" s="147"/>
    </row>
    <row r="5" spans="1:15" ht="16.5" thickTop="1" thickBot="1">
      <c r="A5" s="146"/>
      <c r="B5" s="146"/>
      <c r="C5" s="146"/>
      <c r="D5" s="147"/>
      <c r="E5" s="146"/>
      <c r="F5" s="146"/>
      <c r="G5" s="146"/>
      <c r="H5" s="147"/>
      <c r="I5" s="147"/>
      <c r="J5" s="118"/>
      <c r="K5" s="118"/>
      <c r="L5" s="118"/>
      <c r="M5" s="118"/>
      <c r="N5" s="147"/>
      <c r="O5" s="147"/>
    </row>
    <row r="6" spans="1:15" ht="13.5" thickTop="1">
      <c r="A6" s="157"/>
      <c r="B6" s="158"/>
      <c r="C6" s="159" t="s">
        <v>206</v>
      </c>
      <c r="D6" s="158"/>
      <c r="E6" s="158"/>
      <c r="F6" s="158"/>
      <c r="G6" s="158"/>
      <c r="H6" s="160"/>
      <c r="I6" s="147"/>
      <c r="J6" s="85" t="s">
        <v>10</v>
      </c>
      <c r="K6" s="86"/>
      <c r="L6" s="86"/>
      <c r="M6" s="87"/>
      <c r="N6" s="147"/>
      <c r="O6" s="147"/>
    </row>
    <row r="7" spans="1:15" ht="15.75" thickBot="1">
      <c r="A7" s="161" t="s">
        <v>207</v>
      </c>
      <c r="B7" s="162" t="s">
        <v>6</v>
      </c>
      <c r="C7" s="163" t="s">
        <v>208</v>
      </c>
      <c r="D7" s="163" t="s">
        <v>209</v>
      </c>
      <c r="E7" s="163" t="s">
        <v>210</v>
      </c>
      <c r="F7" s="163" t="s">
        <v>211</v>
      </c>
      <c r="G7" s="163" t="s">
        <v>212</v>
      </c>
      <c r="H7" s="164"/>
      <c r="I7" s="147"/>
      <c r="J7" s="91"/>
      <c r="K7" s="92"/>
      <c r="L7" s="92"/>
      <c r="M7" s="93"/>
      <c r="N7" s="147"/>
      <c r="O7" s="147"/>
    </row>
    <row r="8" spans="1:15" ht="14.25" thickTop="1" thickBot="1">
      <c r="A8" s="165" t="s">
        <v>213</v>
      </c>
      <c r="B8" s="166">
        <f>SUM(C8:G8)</f>
        <v>5</v>
      </c>
      <c r="C8" s="167">
        <v>1</v>
      </c>
      <c r="D8" s="168">
        <v>1</v>
      </c>
      <c r="E8" s="168">
        <v>1</v>
      </c>
      <c r="F8" s="168">
        <v>1</v>
      </c>
      <c r="G8" s="169">
        <v>1</v>
      </c>
      <c r="H8" s="164"/>
      <c r="I8" s="147"/>
      <c r="J8" s="91"/>
      <c r="K8" s="94"/>
      <c r="L8" s="95" t="s">
        <v>13</v>
      </c>
      <c r="M8" s="93"/>
      <c r="N8" s="147"/>
      <c r="O8" s="147"/>
    </row>
    <row r="9" spans="1:15" ht="14.25" thickTop="1" thickBot="1">
      <c r="A9" s="165" t="s">
        <v>214</v>
      </c>
      <c r="B9" s="170">
        <f>SUM(C9:G9)</f>
        <v>5</v>
      </c>
      <c r="C9" s="171">
        <v>1</v>
      </c>
      <c r="D9" s="172">
        <v>1</v>
      </c>
      <c r="E9" s="172">
        <v>1</v>
      </c>
      <c r="F9" s="172">
        <v>1</v>
      </c>
      <c r="G9" s="173">
        <v>1</v>
      </c>
      <c r="H9" s="164"/>
      <c r="I9" s="147"/>
      <c r="J9" s="91"/>
      <c r="K9" s="95"/>
      <c r="L9" s="95"/>
      <c r="M9" s="93"/>
      <c r="N9" s="147"/>
      <c r="O9" s="147"/>
    </row>
    <row r="10" spans="1:15" ht="14.25" thickTop="1" thickBot="1">
      <c r="A10" s="165" t="s">
        <v>215</v>
      </c>
      <c r="B10" s="174">
        <f>SUM(C10:G10)</f>
        <v>5</v>
      </c>
      <c r="C10" s="175">
        <v>1</v>
      </c>
      <c r="D10" s="176">
        <v>1</v>
      </c>
      <c r="E10" s="176">
        <v>1</v>
      </c>
      <c r="F10" s="176">
        <v>1</v>
      </c>
      <c r="G10" s="177">
        <v>1</v>
      </c>
      <c r="H10" s="164"/>
      <c r="I10" s="147"/>
      <c r="J10" s="91"/>
      <c r="K10" s="99"/>
      <c r="L10" s="95" t="s">
        <v>15</v>
      </c>
      <c r="M10" s="93"/>
      <c r="N10" s="147"/>
      <c r="O10" s="147"/>
    </row>
    <row r="11" spans="1:15" ht="14.25" thickTop="1" thickBot="1">
      <c r="A11" s="178"/>
      <c r="B11" s="172"/>
      <c r="C11" s="179" t="s">
        <v>216</v>
      </c>
      <c r="D11" s="179" t="s">
        <v>216</v>
      </c>
      <c r="E11" s="179" t="s">
        <v>216</v>
      </c>
      <c r="F11" s="179" t="s">
        <v>216</v>
      </c>
      <c r="G11" s="179" t="s">
        <v>216</v>
      </c>
      <c r="H11" s="164"/>
      <c r="I11" s="147"/>
      <c r="J11" s="91"/>
      <c r="K11" s="95"/>
      <c r="L11" s="95"/>
      <c r="M11" s="93"/>
      <c r="N11" s="147"/>
      <c r="O11" s="147"/>
    </row>
    <row r="12" spans="1:15" ht="16.5" thickTop="1" thickBot="1">
      <c r="A12" s="165" t="s">
        <v>217</v>
      </c>
      <c r="B12" s="172"/>
      <c r="C12" s="180">
        <f>SUM(C8:C10)</f>
        <v>3</v>
      </c>
      <c r="D12" s="181">
        <f>SUM(D8:D10)</f>
        <v>3</v>
      </c>
      <c r="E12" s="181">
        <f>SUM(E8:E10)</f>
        <v>3</v>
      </c>
      <c r="F12" s="181">
        <f>SUM(F8:F10)</f>
        <v>3</v>
      </c>
      <c r="G12" s="182">
        <f>SUM(G8:G10)</f>
        <v>3</v>
      </c>
      <c r="H12" s="164"/>
      <c r="I12" s="147"/>
      <c r="J12" s="91"/>
      <c r="K12" s="105"/>
      <c r="L12" s="95" t="s">
        <v>18</v>
      </c>
      <c r="M12" s="93"/>
      <c r="N12" s="147"/>
      <c r="O12" s="147"/>
    </row>
    <row r="13" spans="1:15" ht="14.25" thickTop="1" thickBot="1">
      <c r="A13" s="178"/>
      <c r="B13" s="172"/>
      <c r="C13" s="172"/>
      <c r="D13" s="172"/>
      <c r="E13" s="172"/>
      <c r="F13" s="172"/>
      <c r="G13" s="172"/>
      <c r="H13" s="164"/>
      <c r="I13" s="147"/>
      <c r="J13" s="112"/>
      <c r="K13" s="113"/>
      <c r="L13" s="113"/>
      <c r="M13" s="114"/>
      <c r="N13" s="147"/>
      <c r="O13" s="147"/>
    </row>
    <row r="14" spans="1:15" ht="14.25" thickTop="1" thickBot="1">
      <c r="A14" s="183"/>
      <c r="B14" s="184" t="s">
        <v>218</v>
      </c>
      <c r="C14" s="180">
        <v>180</v>
      </c>
      <c r="D14" s="181">
        <v>80</v>
      </c>
      <c r="E14" s="181">
        <v>200</v>
      </c>
      <c r="F14" s="181">
        <v>160</v>
      </c>
      <c r="G14" s="182">
        <v>220</v>
      </c>
      <c r="H14" s="185"/>
      <c r="I14" s="147"/>
      <c r="J14" s="147"/>
      <c r="K14" s="147"/>
      <c r="L14" s="147"/>
      <c r="M14" s="147"/>
      <c r="N14" s="147"/>
      <c r="O14" s="147"/>
    </row>
    <row r="15" spans="1:15" ht="14.25" thickTop="1" thickBot="1">
      <c r="A15" s="186" t="s">
        <v>207</v>
      </c>
      <c r="B15" s="187" t="s">
        <v>219</v>
      </c>
      <c r="C15" s="188" t="s">
        <v>220</v>
      </c>
      <c r="D15" s="189"/>
      <c r="E15" s="172"/>
      <c r="F15" s="172"/>
      <c r="G15" s="172"/>
      <c r="H15" s="160"/>
      <c r="I15" s="147"/>
      <c r="J15" s="147"/>
      <c r="K15" s="147"/>
      <c r="L15" s="147"/>
      <c r="M15" s="147"/>
      <c r="N15" s="147"/>
      <c r="O15" s="147"/>
    </row>
    <row r="16" spans="1:15" ht="13.5" thickTop="1">
      <c r="A16" s="165" t="s">
        <v>213</v>
      </c>
      <c r="B16" s="166">
        <v>310</v>
      </c>
      <c r="C16" s="172">
        <v>10</v>
      </c>
      <c r="D16" s="172">
        <v>8</v>
      </c>
      <c r="E16" s="172">
        <v>6</v>
      </c>
      <c r="F16" s="172">
        <v>5</v>
      </c>
      <c r="G16" s="172">
        <v>4</v>
      </c>
      <c r="H16" s="164"/>
      <c r="I16" s="147"/>
      <c r="J16" s="147"/>
      <c r="K16" s="147"/>
      <c r="L16" s="147"/>
      <c r="M16" s="147"/>
      <c r="N16" s="147"/>
      <c r="O16" s="147"/>
    </row>
    <row r="17" spans="1:15" ht="12.75">
      <c r="A17" s="165" t="s">
        <v>214</v>
      </c>
      <c r="B17" s="170">
        <v>260</v>
      </c>
      <c r="C17" s="172">
        <v>6</v>
      </c>
      <c r="D17" s="172">
        <v>5</v>
      </c>
      <c r="E17" s="172">
        <v>4</v>
      </c>
      <c r="F17" s="172">
        <v>3</v>
      </c>
      <c r="G17" s="172">
        <v>6</v>
      </c>
      <c r="H17" s="164"/>
      <c r="I17" s="147"/>
      <c r="J17" s="147"/>
      <c r="K17" s="147"/>
      <c r="L17" s="147"/>
      <c r="M17" s="147"/>
      <c r="N17" s="147"/>
      <c r="O17" s="147"/>
    </row>
    <row r="18" spans="1:15" ht="13.5" thickBot="1">
      <c r="A18" s="165" t="s">
        <v>215</v>
      </c>
      <c r="B18" s="174">
        <v>280</v>
      </c>
      <c r="C18" s="190">
        <v>3</v>
      </c>
      <c r="D18" s="190">
        <v>4</v>
      </c>
      <c r="E18" s="190">
        <v>5</v>
      </c>
      <c r="F18" s="190">
        <v>5</v>
      </c>
      <c r="G18" s="190">
        <v>9</v>
      </c>
      <c r="H18" s="185"/>
      <c r="I18" s="147"/>
      <c r="J18" s="147"/>
      <c r="K18" s="147"/>
      <c r="L18" s="147"/>
      <c r="M18" s="147"/>
      <c r="N18" s="147"/>
      <c r="O18" s="147"/>
    </row>
    <row r="19" spans="1:15" ht="14.25" thickTop="1" thickBot="1">
      <c r="A19" s="191"/>
      <c r="B19" s="172"/>
      <c r="C19" s="192"/>
      <c r="D19" s="192"/>
      <c r="E19" s="192"/>
      <c r="F19" s="192"/>
      <c r="G19" s="192"/>
      <c r="H19" s="160"/>
      <c r="I19" s="147"/>
      <c r="J19" s="147"/>
      <c r="K19" s="147"/>
      <c r="L19" s="147"/>
      <c r="M19" s="147"/>
      <c r="N19" s="147"/>
      <c r="O19" s="147"/>
    </row>
    <row r="20" spans="1:15" ht="14.25" thickTop="1" thickBot="1">
      <c r="A20" s="193" t="s">
        <v>221</v>
      </c>
      <c r="B20" s="94">
        <f>SUM(C20:G20)</f>
        <v>83</v>
      </c>
      <c r="C20" s="194">
        <f>C8*C16+C9*C17+C10*C18</f>
        <v>19</v>
      </c>
      <c r="D20" s="194">
        <f>D8*D16+D9*D17+D10*D18</f>
        <v>17</v>
      </c>
      <c r="E20" s="194">
        <f>E8*E16+E9*E17+E10*E18</f>
        <v>15</v>
      </c>
      <c r="F20" s="194">
        <f>F8*F16+F9*F17+F10*F18</f>
        <v>13</v>
      </c>
      <c r="G20" s="194">
        <f>G8*G16+G9*G17+G10*G18</f>
        <v>19</v>
      </c>
      <c r="H20" s="185"/>
      <c r="I20" s="147"/>
      <c r="J20" s="147"/>
      <c r="K20" s="147"/>
      <c r="L20" s="147"/>
      <c r="M20" s="147"/>
      <c r="N20" s="147"/>
      <c r="O20" s="147"/>
    </row>
    <row r="21" spans="1:15" ht="14.25" thickTop="1" thickBot="1">
      <c r="A21" s="146"/>
      <c r="B21" s="146"/>
      <c r="C21" s="146"/>
      <c r="D21" s="146"/>
      <c r="E21" s="146"/>
      <c r="F21" s="146"/>
      <c r="G21" s="146"/>
      <c r="H21" s="147"/>
      <c r="I21" s="147"/>
      <c r="J21" s="147"/>
      <c r="K21" s="147"/>
      <c r="L21" s="147"/>
      <c r="M21" s="147"/>
      <c r="N21" s="147"/>
      <c r="O21" s="147"/>
    </row>
    <row r="22" spans="1:15" ht="13.5" thickTop="1">
      <c r="A22" s="82" t="s">
        <v>222</v>
      </c>
      <c r="B22" s="83"/>
      <c r="C22" s="83"/>
      <c r="D22" s="83"/>
      <c r="E22" s="83"/>
      <c r="F22" s="83"/>
      <c r="G22" s="83"/>
      <c r="H22" s="84"/>
      <c r="I22" s="147"/>
      <c r="J22" s="147"/>
      <c r="K22" s="147"/>
      <c r="L22" s="147"/>
      <c r="M22" s="147"/>
      <c r="N22" s="147"/>
      <c r="O22" s="147"/>
    </row>
    <row r="23" spans="1:15" ht="12.75">
      <c r="A23" s="88" t="s">
        <v>223</v>
      </c>
      <c r="B23" s="89"/>
      <c r="C23" s="89"/>
      <c r="D23" s="89"/>
      <c r="E23" s="89"/>
      <c r="F23" s="89"/>
      <c r="G23" s="89"/>
      <c r="H23" s="90"/>
      <c r="I23" s="147"/>
      <c r="J23" s="147"/>
      <c r="K23" s="147"/>
      <c r="L23" s="147"/>
      <c r="M23" s="147"/>
      <c r="N23" s="147"/>
      <c r="O23" s="147"/>
    </row>
    <row r="24" spans="1:15" ht="12.75">
      <c r="A24" s="88" t="s">
        <v>224</v>
      </c>
      <c r="B24" s="89"/>
      <c r="C24" s="89"/>
      <c r="D24" s="89"/>
      <c r="E24" s="89"/>
      <c r="F24" s="89"/>
      <c r="G24" s="89"/>
      <c r="H24" s="90"/>
      <c r="I24" s="147"/>
      <c r="J24" s="147"/>
      <c r="K24" s="147"/>
      <c r="L24" s="147"/>
      <c r="M24" s="147"/>
      <c r="N24" s="147"/>
      <c r="O24" s="147"/>
    </row>
    <row r="25" spans="1:15" ht="12.75">
      <c r="A25" s="88" t="s">
        <v>225</v>
      </c>
      <c r="B25" s="89"/>
      <c r="C25" s="89"/>
      <c r="D25" s="89"/>
      <c r="E25" s="89"/>
      <c r="F25" s="89"/>
      <c r="G25" s="89"/>
      <c r="H25" s="90"/>
      <c r="I25" s="147"/>
      <c r="J25" s="147"/>
      <c r="K25" s="147"/>
      <c r="L25" s="147"/>
      <c r="M25" s="147"/>
      <c r="N25" s="147"/>
      <c r="O25" s="147"/>
    </row>
    <row r="26" spans="1:15" ht="12.75">
      <c r="A26" s="88" t="s">
        <v>226</v>
      </c>
      <c r="B26" s="89"/>
      <c r="C26" s="89"/>
      <c r="D26" s="89"/>
      <c r="E26" s="89"/>
      <c r="F26" s="89"/>
      <c r="G26" s="89"/>
      <c r="H26" s="90"/>
      <c r="I26" s="147"/>
      <c r="J26" s="147"/>
      <c r="K26" s="147"/>
      <c r="L26" s="147"/>
      <c r="M26" s="147"/>
      <c r="N26" s="147"/>
      <c r="O26" s="147"/>
    </row>
    <row r="27" spans="1:15" ht="12.75">
      <c r="A27" s="88"/>
      <c r="B27" s="89"/>
      <c r="C27" s="89"/>
      <c r="D27" s="89"/>
      <c r="E27" s="89"/>
      <c r="F27" s="89"/>
      <c r="G27" s="89"/>
      <c r="H27" s="90"/>
      <c r="I27" s="147"/>
      <c r="J27" s="147"/>
      <c r="K27" s="147"/>
      <c r="L27" s="147"/>
      <c r="M27" s="147"/>
      <c r="N27" s="147"/>
      <c r="O27" s="147"/>
    </row>
    <row r="28" spans="1:15" s="7" customFormat="1" ht="12.75">
      <c r="A28" s="140" t="s">
        <v>185</v>
      </c>
      <c r="B28" s="141"/>
      <c r="C28" s="141"/>
      <c r="D28" s="141"/>
      <c r="E28" s="141"/>
      <c r="F28" s="141"/>
      <c r="G28" s="141"/>
      <c r="H28" s="142"/>
      <c r="I28" s="81"/>
      <c r="J28" s="81"/>
      <c r="K28" s="81"/>
      <c r="L28" s="81"/>
      <c r="M28" s="81"/>
      <c r="N28" s="81"/>
      <c r="O28" s="81"/>
    </row>
    <row r="29" spans="1:15" ht="12.75">
      <c r="A29" s="88"/>
      <c r="B29" s="89"/>
      <c r="C29" s="89"/>
      <c r="D29" s="89"/>
      <c r="E29" s="89"/>
      <c r="F29" s="89"/>
      <c r="G29" s="89"/>
      <c r="H29" s="90"/>
      <c r="I29" s="147"/>
      <c r="J29" s="147"/>
      <c r="K29" s="147"/>
      <c r="L29" s="147"/>
      <c r="M29" s="147"/>
      <c r="N29" s="147"/>
      <c r="O29" s="147"/>
    </row>
    <row r="30" spans="1:15" ht="15">
      <c r="A30" s="88" t="s">
        <v>227</v>
      </c>
      <c r="B30" s="89"/>
      <c r="C30" s="89" t="s">
        <v>228</v>
      </c>
      <c r="D30" s="89"/>
      <c r="E30" s="89" t="s">
        <v>229</v>
      </c>
      <c r="F30" s="89"/>
      <c r="G30" s="89"/>
      <c r="H30" s="90"/>
      <c r="I30" s="147"/>
      <c r="J30" s="147"/>
      <c r="K30" s="118"/>
      <c r="L30" s="147"/>
      <c r="M30" s="147"/>
      <c r="N30" s="147"/>
      <c r="O30" s="147"/>
    </row>
    <row r="31" spans="1:15" ht="12.75">
      <c r="A31" s="88"/>
      <c r="B31" s="89"/>
      <c r="C31" s="89"/>
      <c r="D31" s="89"/>
      <c r="E31" s="89"/>
      <c r="F31" s="89"/>
      <c r="G31" s="89"/>
      <c r="H31" s="90"/>
      <c r="I31" s="147"/>
      <c r="J31" s="147"/>
      <c r="K31" s="147"/>
      <c r="L31" s="147"/>
      <c r="M31" s="147"/>
      <c r="N31" s="147"/>
      <c r="O31" s="147"/>
    </row>
    <row r="32" spans="1:15" ht="12.75">
      <c r="A32" s="88" t="s">
        <v>189</v>
      </c>
      <c r="B32" s="89"/>
      <c r="C32" s="89" t="s">
        <v>230</v>
      </c>
      <c r="D32" s="89"/>
      <c r="E32" s="89" t="s">
        <v>231</v>
      </c>
      <c r="F32" s="89"/>
      <c r="G32" s="89"/>
      <c r="H32" s="90"/>
      <c r="I32" s="147"/>
      <c r="J32" s="147"/>
      <c r="K32" s="147"/>
      <c r="L32" s="147"/>
      <c r="M32" s="147"/>
      <c r="N32" s="147"/>
      <c r="O32" s="147"/>
    </row>
    <row r="33" spans="1:15" ht="12.75">
      <c r="A33" s="88"/>
      <c r="B33" s="89"/>
      <c r="C33" s="89"/>
      <c r="D33" s="89"/>
      <c r="E33" s="89" t="s">
        <v>232</v>
      </c>
      <c r="F33" s="89"/>
      <c r="G33" s="89"/>
      <c r="H33" s="90"/>
      <c r="I33" s="147"/>
      <c r="J33" s="147"/>
      <c r="K33" s="147"/>
      <c r="L33" s="147"/>
      <c r="M33" s="147"/>
      <c r="N33" s="147"/>
      <c r="O33" s="147"/>
    </row>
    <row r="34" spans="1:15" ht="12.75">
      <c r="A34" s="88"/>
      <c r="B34" s="89"/>
      <c r="C34" s="89"/>
      <c r="D34" s="89"/>
      <c r="E34" s="89"/>
      <c r="F34" s="89"/>
      <c r="G34" s="89"/>
      <c r="H34" s="90"/>
      <c r="I34" s="147"/>
      <c r="J34" s="147"/>
      <c r="K34" s="147"/>
      <c r="L34" s="147"/>
      <c r="M34" s="147"/>
      <c r="N34" s="147"/>
      <c r="O34" s="147"/>
    </row>
    <row r="35" spans="1:15" ht="12.75">
      <c r="A35" s="88" t="s">
        <v>192</v>
      </c>
      <c r="B35" s="89"/>
      <c r="C35" s="89" t="s">
        <v>233</v>
      </c>
      <c r="D35" s="89"/>
      <c r="E35" s="89" t="s">
        <v>234</v>
      </c>
      <c r="F35" s="89"/>
      <c r="G35" s="89"/>
      <c r="H35" s="90"/>
      <c r="I35" s="147"/>
      <c r="J35" s="147"/>
      <c r="K35" s="147"/>
      <c r="L35" s="147"/>
      <c r="M35" s="147"/>
      <c r="N35" s="147"/>
      <c r="O35" s="147"/>
    </row>
    <row r="36" spans="1:15" ht="12.75">
      <c r="A36" s="88"/>
      <c r="B36" s="89"/>
      <c r="C36" s="89"/>
      <c r="D36" s="89"/>
      <c r="E36" s="89" t="s">
        <v>235</v>
      </c>
      <c r="F36" s="89"/>
      <c r="G36" s="89"/>
      <c r="H36" s="90"/>
      <c r="I36" s="147"/>
      <c r="J36" s="147"/>
      <c r="K36" s="147"/>
      <c r="L36" s="147"/>
      <c r="M36" s="147"/>
      <c r="N36" s="147"/>
      <c r="O36" s="147"/>
    </row>
    <row r="37" spans="1:15" ht="12.75">
      <c r="A37" s="88"/>
      <c r="B37" s="89"/>
      <c r="C37" s="89"/>
      <c r="D37" s="89"/>
      <c r="E37" s="89"/>
      <c r="F37" s="89"/>
      <c r="G37" s="89"/>
      <c r="H37" s="90"/>
      <c r="I37" s="147"/>
      <c r="J37" s="147"/>
      <c r="K37" s="147"/>
      <c r="L37" s="147"/>
      <c r="M37" s="147"/>
      <c r="N37" s="147"/>
      <c r="O37" s="147"/>
    </row>
    <row r="38" spans="1:15" ht="12.75">
      <c r="A38" s="88"/>
      <c r="B38" s="89"/>
      <c r="C38" s="89" t="s">
        <v>236</v>
      </c>
      <c r="D38" s="89"/>
      <c r="E38" s="89" t="s">
        <v>237</v>
      </c>
      <c r="F38" s="89"/>
      <c r="G38" s="89"/>
      <c r="H38" s="90"/>
      <c r="I38" s="147"/>
      <c r="J38" s="147"/>
      <c r="K38" s="147"/>
      <c r="L38" s="147"/>
      <c r="M38" s="147"/>
      <c r="N38" s="147"/>
      <c r="O38" s="147"/>
    </row>
    <row r="39" spans="1:15" ht="12.75">
      <c r="A39" s="88"/>
      <c r="B39" s="89"/>
      <c r="C39" s="89"/>
      <c r="D39" s="89"/>
      <c r="E39" s="89" t="s">
        <v>238</v>
      </c>
      <c r="F39" s="89"/>
      <c r="G39" s="89"/>
      <c r="H39" s="90"/>
      <c r="I39" s="147"/>
      <c r="J39" s="147"/>
      <c r="K39" s="147"/>
      <c r="L39" s="147"/>
      <c r="M39" s="147"/>
      <c r="N39" s="147"/>
      <c r="O39" s="147"/>
    </row>
    <row r="40" spans="1:15" ht="12.75">
      <c r="A40" s="88"/>
      <c r="B40" s="89"/>
      <c r="C40" s="89"/>
      <c r="D40" s="89"/>
      <c r="E40" s="89"/>
      <c r="F40" s="89"/>
      <c r="G40" s="89"/>
      <c r="H40" s="90"/>
      <c r="I40" s="147"/>
      <c r="J40" s="147"/>
      <c r="K40" s="147"/>
      <c r="L40" s="147"/>
      <c r="M40" s="147"/>
      <c r="N40" s="147"/>
      <c r="O40" s="147"/>
    </row>
    <row r="41" spans="1:15" ht="12.75">
      <c r="A41" s="88"/>
      <c r="B41" s="89"/>
      <c r="C41" s="89" t="s">
        <v>239</v>
      </c>
      <c r="D41" s="89"/>
      <c r="E41" s="89" t="s">
        <v>240</v>
      </c>
      <c r="F41" s="89"/>
      <c r="G41" s="89"/>
      <c r="H41" s="90"/>
      <c r="I41" s="147"/>
      <c r="J41" s="147"/>
      <c r="K41" s="147"/>
      <c r="L41" s="147"/>
      <c r="M41" s="147"/>
      <c r="N41" s="147"/>
      <c r="O41" s="147"/>
    </row>
    <row r="42" spans="1:15" ht="12.75">
      <c r="A42" s="88"/>
      <c r="B42" s="89"/>
      <c r="C42" s="89"/>
      <c r="D42" s="89"/>
      <c r="E42" s="89" t="s">
        <v>241</v>
      </c>
      <c r="F42" s="89"/>
      <c r="G42" s="89"/>
      <c r="H42" s="90"/>
      <c r="I42" s="147"/>
      <c r="J42" s="147"/>
      <c r="K42" s="147"/>
      <c r="L42" s="147"/>
      <c r="M42" s="147"/>
      <c r="N42" s="147"/>
      <c r="O42" s="147"/>
    </row>
    <row r="43" spans="1:15" ht="12.75">
      <c r="A43" s="88"/>
      <c r="B43" s="89"/>
      <c r="C43" s="89"/>
      <c r="D43" s="89"/>
      <c r="E43" s="89"/>
      <c r="F43" s="89"/>
      <c r="G43" s="89"/>
      <c r="H43" s="90"/>
      <c r="I43" s="147"/>
      <c r="J43" s="147"/>
      <c r="K43" s="147"/>
      <c r="L43" s="147"/>
      <c r="M43" s="147"/>
      <c r="N43" s="147"/>
      <c r="O43" s="147"/>
    </row>
    <row r="44" spans="1:15" ht="12.75">
      <c r="A44" s="88" t="s">
        <v>294</v>
      </c>
      <c r="B44" s="89"/>
      <c r="C44" s="89"/>
      <c r="D44" s="89"/>
      <c r="E44" s="89"/>
      <c r="F44" s="89"/>
      <c r="G44" s="89"/>
      <c r="H44" s="90"/>
      <c r="I44" s="147"/>
      <c r="J44" s="147"/>
      <c r="K44" s="147"/>
      <c r="L44" s="147"/>
      <c r="M44" s="147"/>
      <c r="N44" s="147"/>
      <c r="O44" s="147"/>
    </row>
    <row r="45" spans="1:15" ht="12.75">
      <c r="A45" s="195" t="s">
        <v>295</v>
      </c>
      <c r="B45" s="89"/>
      <c r="C45" s="89"/>
      <c r="D45" s="89"/>
      <c r="E45" s="89"/>
      <c r="F45" s="89"/>
      <c r="G45" s="89"/>
      <c r="H45" s="90"/>
      <c r="I45" s="147"/>
      <c r="J45" s="147"/>
      <c r="K45" s="147"/>
      <c r="L45" s="147"/>
      <c r="M45" s="147"/>
      <c r="N45" s="147"/>
      <c r="O45" s="147"/>
    </row>
    <row r="46" spans="1:15" ht="12.75">
      <c r="A46" s="88" t="s">
        <v>242</v>
      </c>
      <c r="B46" s="89"/>
      <c r="C46" s="89"/>
      <c r="D46" s="89"/>
      <c r="E46" s="89"/>
      <c r="F46" s="89"/>
      <c r="G46" s="89"/>
      <c r="H46" s="90"/>
      <c r="I46" s="147"/>
      <c r="J46" s="147"/>
      <c r="K46" s="147"/>
      <c r="L46" s="147"/>
      <c r="M46" s="147"/>
      <c r="N46" s="147"/>
      <c r="O46" s="147"/>
    </row>
    <row r="47" spans="1:15" ht="13.5" thickBot="1">
      <c r="A47" s="96"/>
      <c r="B47" s="143"/>
      <c r="C47" s="143"/>
      <c r="D47" s="143"/>
      <c r="E47" s="143"/>
      <c r="F47" s="143"/>
      <c r="G47" s="143"/>
      <c r="H47" s="144"/>
      <c r="I47" s="147"/>
      <c r="J47" s="147"/>
      <c r="K47" s="147"/>
      <c r="L47" s="147"/>
      <c r="M47" s="147"/>
      <c r="N47" s="147"/>
      <c r="O47" s="147"/>
    </row>
    <row r="48" spans="1:15" ht="13.5" thickTop="1">
      <c r="A48" s="146"/>
      <c r="B48" s="146"/>
      <c r="C48" s="146"/>
      <c r="D48" s="146"/>
      <c r="E48" s="146"/>
      <c r="F48" s="146"/>
      <c r="G48" s="146"/>
      <c r="H48" s="147"/>
      <c r="I48" s="147"/>
      <c r="J48" s="147"/>
      <c r="K48" s="147"/>
      <c r="L48" s="147"/>
      <c r="M48" s="147"/>
      <c r="N48" s="147"/>
      <c r="O48" s="147"/>
    </row>
    <row r="49" spans="1:15" ht="12.75">
      <c r="A49" s="146"/>
      <c r="B49" s="146"/>
      <c r="C49" s="146"/>
      <c r="D49" s="146"/>
      <c r="E49" s="146"/>
      <c r="F49" s="146"/>
      <c r="G49" s="146"/>
      <c r="H49" s="147"/>
      <c r="I49" s="147"/>
      <c r="J49" s="147"/>
      <c r="K49" s="147"/>
      <c r="L49" s="147"/>
      <c r="M49" s="147"/>
      <c r="N49" s="147"/>
      <c r="O49" s="147"/>
    </row>
    <row r="50" spans="1:15" ht="12.75">
      <c r="A50" s="146"/>
      <c r="B50" s="146"/>
      <c r="C50" s="146"/>
      <c r="D50" s="146"/>
      <c r="E50" s="146"/>
      <c r="F50" s="146"/>
      <c r="G50" s="146"/>
      <c r="H50" s="147"/>
      <c r="I50" s="147"/>
      <c r="J50" s="147"/>
      <c r="K50" s="147"/>
      <c r="L50" s="147"/>
      <c r="M50" s="147"/>
      <c r="N50" s="147"/>
      <c r="O50" s="147"/>
    </row>
  </sheetData>
  <phoneticPr fontId="0" type="noConversion"/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7"/>
  <sheetViews>
    <sheetView showGridLines="0" tabSelected="1" topLeftCell="B1" zoomScale="153" workbookViewId="0">
      <selection activeCell="E10" sqref="E10"/>
    </sheetView>
  </sheetViews>
  <sheetFormatPr defaultRowHeight="12.75"/>
  <cols>
    <col min="1" max="1" width="86.85546875" bestFit="1" customWidth="1"/>
    <col min="2" max="2" width="19.85546875" bestFit="1" customWidth="1"/>
    <col min="3" max="3" width="16.42578125" bestFit="1" customWidth="1"/>
    <col min="4" max="4" width="11.5703125" bestFit="1" customWidth="1"/>
    <col min="5" max="5" width="44" bestFit="1" customWidth="1"/>
    <col min="6" max="6" width="5" bestFit="1" customWidth="1"/>
    <col min="7" max="7" width="5.5703125" bestFit="1" customWidth="1"/>
    <col min="8" max="8" width="4.85546875" bestFit="1" customWidth="1"/>
    <col min="9" max="9" width="5.7109375" customWidth="1"/>
    <col min="10" max="10" width="4.85546875" bestFit="1" customWidth="1"/>
    <col min="11" max="11" width="4" customWidth="1"/>
    <col min="12" max="12" width="4.42578125" bestFit="1" customWidth="1"/>
    <col min="13" max="13" width="3.28515625" customWidth="1"/>
    <col min="14" max="14" width="13.140625" bestFit="1" customWidth="1"/>
    <col min="15" max="15" width="7.7109375" customWidth="1"/>
    <col min="16" max="16" width="14" bestFit="1" customWidth="1"/>
    <col min="17" max="17" width="5.85546875" customWidth="1"/>
  </cols>
  <sheetData>
    <row r="1" spans="1:19" ht="15.75" thickBot="1">
      <c r="A1" s="196" t="s">
        <v>243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18"/>
      <c r="N1" s="118"/>
      <c r="O1" s="118"/>
      <c r="P1" s="118"/>
      <c r="Q1" s="118"/>
      <c r="R1" s="118"/>
      <c r="S1" s="118"/>
    </row>
    <row r="2" spans="1:19" ht="15.75" thickTop="1">
      <c r="A2" s="148" t="s">
        <v>244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9"/>
      <c r="M2" s="118"/>
      <c r="N2" s="118"/>
      <c r="O2" s="118"/>
      <c r="P2" s="118"/>
      <c r="Q2" s="118"/>
      <c r="R2" s="118"/>
      <c r="S2" s="118"/>
    </row>
    <row r="3" spans="1:19" ht="15.75" thickBot="1">
      <c r="A3" s="154" t="s">
        <v>245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1"/>
      <c r="M3" s="118"/>
      <c r="N3" s="118"/>
      <c r="O3" s="118"/>
      <c r="P3" s="118"/>
      <c r="Q3" s="118"/>
      <c r="R3" s="118"/>
      <c r="S3" s="118"/>
    </row>
    <row r="4" spans="1:19" ht="15.75" thickTop="1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18"/>
      <c r="N4" s="118"/>
      <c r="O4" s="118"/>
      <c r="P4" s="118"/>
      <c r="Q4" s="118"/>
      <c r="R4" s="118"/>
      <c r="S4" s="118"/>
    </row>
    <row r="5" spans="1:19" ht="15.75" thickBo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</row>
    <row r="6" spans="1:19" ht="16.5" thickTop="1" thickBot="1">
      <c r="A6" s="202" t="s">
        <v>246</v>
      </c>
      <c r="B6" s="203" t="s">
        <v>247</v>
      </c>
      <c r="C6" s="204"/>
      <c r="D6" s="205" t="s">
        <v>248</v>
      </c>
      <c r="E6" s="205"/>
      <c r="F6" s="205" t="s">
        <v>249</v>
      </c>
      <c r="G6" s="205" t="s">
        <v>250</v>
      </c>
      <c r="H6" s="205" t="s">
        <v>251</v>
      </c>
      <c r="I6" s="205" t="s">
        <v>252</v>
      </c>
      <c r="J6" s="205" t="s">
        <v>253</v>
      </c>
      <c r="K6" s="205" t="s">
        <v>254</v>
      </c>
      <c r="L6" s="206" t="s">
        <v>255</v>
      </c>
      <c r="M6" s="118"/>
      <c r="N6" s="85" t="s">
        <v>10</v>
      </c>
      <c r="O6" s="86"/>
      <c r="P6" s="86"/>
      <c r="Q6" s="87"/>
      <c r="R6" s="118"/>
      <c r="S6" s="118"/>
    </row>
    <row r="7" spans="1:19" ht="16.5" thickTop="1" thickBot="1">
      <c r="A7" s="207" t="s">
        <v>256</v>
      </c>
      <c r="B7" s="208" t="s">
        <v>257</v>
      </c>
      <c r="C7" s="209"/>
      <c r="D7" s="210">
        <v>4</v>
      </c>
      <c r="E7" s="211"/>
      <c r="F7" s="212">
        <v>0</v>
      </c>
      <c r="G7" s="212">
        <v>0</v>
      </c>
      <c r="H7" s="212">
        <v>1</v>
      </c>
      <c r="I7" s="212">
        <v>1</v>
      </c>
      <c r="J7" s="212">
        <v>1</v>
      </c>
      <c r="K7" s="212">
        <v>1</v>
      </c>
      <c r="L7" s="213">
        <v>1</v>
      </c>
      <c r="M7" s="118"/>
      <c r="N7" s="91"/>
      <c r="O7" s="92"/>
      <c r="P7" s="92"/>
      <c r="Q7" s="93"/>
      <c r="R7" s="118"/>
      <c r="S7" s="118"/>
    </row>
    <row r="8" spans="1:19" ht="16.5" thickTop="1" thickBot="1">
      <c r="A8" s="207" t="s">
        <v>258</v>
      </c>
      <c r="B8" s="208" t="s">
        <v>259</v>
      </c>
      <c r="C8" s="209"/>
      <c r="D8" s="214">
        <v>4</v>
      </c>
      <c r="E8" s="211"/>
      <c r="F8" s="212">
        <v>1</v>
      </c>
      <c r="G8" s="212">
        <v>0</v>
      </c>
      <c r="H8" s="212">
        <v>0</v>
      </c>
      <c r="I8" s="212">
        <v>1</v>
      </c>
      <c r="J8" s="212">
        <v>1</v>
      </c>
      <c r="K8" s="212">
        <v>1</v>
      </c>
      <c r="L8" s="213">
        <v>1</v>
      </c>
      <c r="M8" s="118"/>
      <c r="N8" s="91"/>
      <c r="O8" s="94"/>
      <c r="P8" s="95" t="s">
        <v>13</v>
      </c>
      <c r="Q8" s="93"/>
      <c r="R8" s="118"/>
      <c r="S8" s="118"/>
    </row>
    <row r="9" spans="1:19" ht="16.5" thickTop="1" thickBot="1">
      <c r="A9" s="207" t="s">
        <v>260</v>
      </c>
      <c r="B9" s="208" t="s">
        <v>261</v>
      </c>
      <c r="C9" s="209"/>
      <c r="D9" s="214">
        <v>4</v>
      </c>
      <c r="E9" s="211"/>
      <c r="F9" s="212">
        <v>1</v>
      </c>
      <c r="G9" s="212">
        <v>1</v>
      </c>
      <c r="H9" s="212">
        <v>0</v>
      </c>
      <c r="I9" s="212">
        <v>0</v>
      </c>
      <c r="J9" s="212">
        <v>1</v>
      </c>
      <c r="K9" s="212">
        <v>1</v>
      </c>
      <c r="L9" s="213">
        <v>1</v>
      </c>
      <c r="M9" s="118"/>
      <c r="N9" s="91"/>
      <c r="O9" s="95"/>
      <c r="P9" s="95"/>
      <c r="Q9" s="93"/>
      <c r="R9" s="118"/>
      <c r="S9" s="118"/>
    </row>
    <row r="10" spans="1:19" ht="16.5" thickTop="1" thickBot="1">
      <c r="A10" s="207" t="s">
        <v>262</v>
      </c>
      <c r="B10" s="208" t="s">
        <v>263</v>
      </c>
      <c r="C10" s="209"/>
      <c r="D10" s="214">
        <v>6</v>
      </c>
      <c r="E10" s="211"/>
      <c r="F10" s="212">
        <v>1</v>
      </c>
      <c r="G10" s="212">
        <v>1</v>
      </c>
      <c r="H10" s="212">
        <v>1</v>
      </c>
      <c r="I10" s="212">
        <v>0</v>
      </c>
      <c r="J10" s="212">
        <v>0</v>
      </c>
      <c r="K10" s="212">
        <v>1</v>
      </c>
      <c r="L10" s="213">
        <v>1</v>
      </c>
      <c r="M10" s="118"/>
      <c r="N10" s="91"/>
      <c r="O10" s="99"/>
      <c r="P10" s="95" t="s">
        <v>15</v>
      </c>
      <c r="Q10" s="93"/>
      <c r="R10" s="118"/>
      <c r="S10" s="118"/>
    </row>
    <row r="11" spans="1:19" ht="16.5" thickTop="1" thickBot="1">
      <c r="A11" s="207" t="s">
        <v>264</v>
      </c>
      <c r="B11" s="208" t="s">
        <v>265</v>
      </c>
      <c r="C11" s="209"/>
      <c r="D11" s="214">
        <v>6</v>
      </c>
      <c r="E11" s="211"/>
      <c r="F11" s="212">
        <v>1</v>
      </c>
      <c r="G11" s="212">
        <v>1</v>
      </c>
      <c r="H11" s="212">
        <v>1</v>
      </c>
      <c r="I11" s="212">
        <v>1</v>
      </c>
      <c r="J11" s="212">
        <v>0</v>
      </c>
      <c r="K11" s="212">
        <v>0</v>
      </c>
      <c r="L11" s="213">
        <v>1</v>
      </c>
      <c r="M11" s="118"/>
      <c r="N11" s="91"/>
      <c r="O11" s="95"/>
      <c r="P11" s="95"/>
      <c r="Q11" s="93"/>
      <c r="R11" s="118"/>
      <c r="S11" s="118"/>
    </row>
    <row r="12" spans="1:19" ht="16.5" thickTop="1" thickBot="1">
      <c r="A12" s="207" t="s">
        <v>266</v>
      </c>
      <c r="B12" s="208" t="s">
        <v>267</v>
      </c>
      <c r="C12" s="209"/>
      <c r="D12" s="215">
        <v>4</v>
      </c>
      <c r="E12" s="216"/>
      <c r="F12" s="212">
        <v>1</v>
      </c>
      <c r="G12" s="212">
        <v>1</v>
      </c>
      <c r="H12" s="212">
        <v>1</v>
      </c>
      <c r="I12" s="212">
        <v>1</v>
      </c>
      <c r="J12" s="212">
        <v>1</v>
      </c>
      <c r="K12" s="212">
        <v>0</v>
      </c>
      <c r="L12" s="213">
        <v>1</v>
      </c>
      <c r="M12" s="118"/>
      <c r="N12" s="91"/>
      <c r="O12" s="105"/>
      <c r="P12" s="95" t="s">
        <v>18</v>
      </c>
      <c r="Q12" s="93"/>
      <c r="R12" s="118"/>
      <c r="S12" s="118"/>
    </row>
    <row r="13" spans="1:19" ht="16.5" thickTop="1" thickBot="1">
      <c r="A13" s="217" t="s">
        <v>268</v>
      </c>
      <c r="B13" s="218" t="s">
        <v>269</v>
      </c>
      <c r="C13" s="219"/>
      <c r="D13" s="220">
        <v>4</v>
      </c>
      <c r="E13" s="221"/>
      <c r="F13" s="222">
        <v>0</v>
      </c>
      <c r="G13" s="223">
        <v>1</v>
      </c>
      <c r="H13" s="223">
        <v>1</v>
      </c>
      <c r="I13" s="223">
        <v>1</v>
      </c>
      <c r="J13" s="223">
        <v>1</v>
      </c>
      <c r="K13" s="223">
        <v>1</v>
      </c>
      <c r="L13" s="224">
        <v>0</v>
      </c>
      <c r="M13" s="118"/>
      <c r="N13" s="112"/>
      <c r="O13" s="113"/>
      <c r="P13" s="113"/>
      <c r="Q13" s="114"/>
      <c r="R13" s="118"/>
      <c r="S13" s="118"/>
    </row>
    <row r="14" spans="1:19" ht="16.5" thickTop="1" thickBot="1">
      <c r="A14" s="197"/>
      <c r="B14" s="197"/>
      <c r="C14" s="197"/>
      <c r="D14" s="225"/>
      <c r="E14" s="225"/>
      <c r="F14" s="225"/>
      <c r="G14" s="225"/>
      <c r="H14" s="225"/>
      <c r="I14" s="225"/>
      <c r="J14" s="225"/>
      <c r="K14" s="225"/>
      <c r="L14" s="225"/>
      <c r="M14" s="118"/>
      <c r="N14" s="118"/>
      <c r="O14" s="118"/>
      <c r="P14" s="118"/>
      <c r="Q14" s="118"/>
      <c r="R14" s="118"/>
      <c r="S14" s="118"/>
    </row>
    <row r="15" spans="1:19" ht="16.5" thickTop="1" thickBot="1">
      <c r="A15" s="197"/>
      <c r="B15" s="197"/>
      <c r="C15" s="226" t="s">
        <v>270</v>
      </c>
      <c r="D15" s="227">
        <f>SUM(D7:D13)</f>
        <v>32</v>
      </c>
      <c r="E15" s="227"/>
      <c r="F15" s="228">
        <f t="shared" ref="F15:L15" si="0">$D$7*F7+$D$8*F8+$D$9*F9+$D$10*F10+$D$11*F11+$D$12*F12+$D$13*F13</f>
        <v>24</v>
      </c>
      <c r="G15" s="229">
        <f t="shared" si="0"/>
        <v>24</v>
      </c>
      <c r="H15" s="229">
        <f t="shared" si="0"/>
        <v>24</v>
      </c>
      <c r="I15" s="229">
        <f t="shared" si="0"/>
        <v>22</v>
      </c>
      <c r="J15" s="229">
        <f t="shared" si="0"/>
        <v>20</v>
      </c>
      <c r="K15" s="229">
        <f t="shared" si="0"/>
        <v>22</v>
      </c>
      <c r="L15" s="230">
        <f t="shared" si="0"/>
        <v>28</v>
      </c>
      <c r="M15" s="118"/>
      <c r="N15" s="118"/>
      <c r="O15" s="118"/>
      <c r="P15" s="118"/>
      <c r="Q15" s="118"/>
      <c r="R15" s="118"/>
      <c r="S15" s="118"/>
    </row>
    <row r="16" spans="1:19" ht="16.5" thickTop="1" thickBot="1">
      <c r="A16" s="197"/>
      <c r="B16" s="197"/>
      <c r="C16" s="231"/>
      <c r="D16" s="227"/>
      <c r="E16" s="227"/>
      <c r="F16" s="227"/>
      <c r="G16" s="227"/>
      <c r="H16" s="227"/>
      <c r="I16" s="227"/>
      <c r="J16" s="227"/>
      <c r="K16" s="227"/>
      <c r="L16" s="227"/>
      <c r="M16" s="118"/>
      <c r="N16" s="118"/>
      <c r="O16" s="118"/>
      <c r="P16" s="118"/>
      <c r="Q16" s="118"/>
      <c r="R16" s="118"/>
      <c r="S16" s="118"/>
    </row>
    <row r="17" spans="1:19" ht="16.5" thickTop="1" thickBot="1">
      <c r="A17" s="197"/>
      <c r="B17" s="197"/>
      <c r="C17" s="226" t="s">
        <v>271</v>
      </c>
      <c r="D17" s="118"/>
      <c r="E17" s="118"/>
      <c r="F17" s="228">
        <v>22</v>
      </c>
      <c r="G17" s="229">
        <v>17</v>
      </c>
      <c r="H17" s="229">
        <v>13</v>
      </c>
      <c r="I17" s="229">
        <v>14</v>
      </c>
      <c r="J17" s="229">
        <v>15</v>
      </c>
      <c r="K17" s="229">
        <v>18</v>
      </c>
      <c r="L17" s="230">
        <v>24</v>
      </c>
      <c r="M17" s="118"/>
      <c r="N17" s="118"/>
      <c r="O17" s="118"/>
      <c r="P17" s="118"/>
      <c r="Q17" s="118"/>
      <c r="R17" s="118"/>
      <c r="S17" s="118"/>
    </row>
    <row r="18" spans="1:19" ht="15.75" thickTop="1">
      <c r="A18" s="118"/>
      <c r="B18" s="197"/>
      <c r="C18" s="197"/>
      <c r="D18" s="225"/>
      <c r="E18" s="225"/>
      <c r="F18" s="225"/>
      <c r="G18" s="225"/>
      <c r="H18" s="225"/>
      <c r="I18" s="225"/>
      <c r="J18" s="225"/>
      <c r="K18" s="225"/>
      <c r="L18" s="225"/>
      <c r="M18" s="118"/>
      <c r="N18" s="118"/>
      <c r="O18" s="118"/>
      <c r="P18" s="118"/>
      <c r="Q18" s="118"/>
      <c r="R18" s="118"/>
      <c r="S18" s="118"/>
    </row>
    <row r="19" spans="1:19" ht="15.75" thickBot="1">
      <c r="A19" s="197"/>
      <c r="B19" s="232" t="s">
        <v>272</v>
      </c>
      <c r="C19" s="197"/>
      <c r="D19" s="233">
        <v>40</v>
      </c>
      <c r="E19" s="225"/>
      <c r="F19" s="225"/>
      <c r="G19" s="225"/>
      <c r="H19" s="225"/>
      <c r="I19" s="225"/>
      <c r="J19" s="225"/>
      <c r="K19" s="225"/>
      <c r="L19" s="225"/>
      <c r="M19" s="118"/>
      <c r="N19" s="118"/>
      <c r="O19" s="118"/>
      <c r="P19" s="118"/>
      <c r="Q19" s="118"/>
      <c r="R19" s="118"/>
      <c r="S19" s="118"/>
    </row>
    <row r="20" spans="1:19" ht="16.5" thickTop="1" thickBot="1">
      <c r="A20" s="197"/>
      <c r="B20" s="232" t="s">
        <v>273</v>
      </c>
      <c r="C20" s="197"/>
      <c r="D20" s="234">
        <f>D15*D19</f>
        <v>1280</v>
      </c>
      <c r="E20" s="225"/>
      <c r="F20" s="235"/>
      <c r="G20" s="225"/>
      <c r="H20" s="225"/>
      <c r="I20" s="225"/>
      <c r="J20" s="225"/>
      <c r="K20" s="225"/>
      <c r="L20" s="225"/>
      <c r="M20" s="118"/>
      <c r="N20" s="118"/>
      <c r="O20" s="118"/>
      <c r="P20" s="118"/>
      <c r="Q20" s="118"/>
      <c r="R20" s="118"/>
      <c r="S20" s="118"/>
    </row>
    <row r="21" spans="1:19" ht="16.5" thickTop="1" thickBo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</row>
    <row r="22" spans="1:19" ht="15.75" thickTop="1">
      <c r="A22" s="82" t="s">
        <v>274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4"/>
      <c r="M22" s="118"/>
      <c r="N22" s="118"/>
      <c r="O22" s="118"/>
      <c r="P22" s="118"/>
      <c r="Q22" s="118"/>
      <c r="R22" s="118"/>
      <c r="S22" s="118"/>
    </row>
    <row r="23" spans="1:19" ht="15">
      <c r="A23" s="88" t="s">
        <v>275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90"/>
      <c r="M23" s="118"/>
      <c r="N23" s="118"/>
      <c r="O23" s="118"/>
      <c r="P23" s="118"/>
      <c r="Q23" s="118"/>
      <c r="R23" s="118"/>
      <c r="S23" s="118"/>
    </row>
    <row r="24" spans="1:19" ht="15">
      <c r="A24" s="88" t="s">
        <v>276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90"/>
      <c r="M24" s="118"/>
      <c r="N24" s="118"/>
      <c r="O24" s="118"/>
      <c r="P24" s="118"/>
      <c r="Q24" s="118"/>
      <c r="R24" s="118"/>
      <c r="S24" s="118"/>
    </row>
    <row r="25" spans="1:19" ht="15">
      <c r="A25" s="88" t="s">
        <v>277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  <c r="M25" s="118"/>
      <c r="N25" s="118"/>
      <c r="O25" s="118"/>
      <c r="P25" s="118"/>
      <c r="Q25" s="118"/>
      <c r="R25" s="118"/>
      <c r="S25" s="118"/>
    </row>
    <row r="26" spans="1:19" ht="15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90"/>
      <c r="M26" s="118"/>
      <c r="N26" s="118"/>
      <c r="O26" s="118"/>
      <c r="P26" s="118"/>
      <c r="Q26" s="118"/>
      <c r="R26" s="118"/>
      <c r="S26" s="118"/>
    </row>
    <row r="27" spans="1:19" s="7" customFormat="1">
      <c r="A27" s="140" t="s">
        <v>185</v>
      </c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2"/>
      <c r="M27" s="81"/>
      <c r="N27" s="81"/>
      <c r="O27" s="81"/>
      <c r="P27" s="81"/>
      <c r="Q27" s="81"/>
      <c r="R27" s="81"/>
      <c r="S27" s="81"/>
    </row>
    <row r="28" spans="1:19" ht="15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90"/>
      <c r="M28" s="118"/>
      <c r="N28" s="118"/>
      <c r="O28" s="118"/>
      <c r="P28" s="118"/>
      <c r="Q28" s="118"/>
      <c r="R28" s="118"/>
      <c r="S28" s="118"/>
    </row>
    <row r="29" spans="1:19" ht="15">
      <c r="A29" s="88" t="s">
        <v>227</v>
      </c>
      <c r="B29" s="89"/>
      <c r="C29" s="89" t="s">
        <v>278</v>
      </c>
      <c r="D29" s="89"/>
      <c r="E29" s="89" t="s">
        <v>279</v>
      </c>
      <c r="F29" s="89"/>
      <c r="G29" s="89"/>
      <c r="H29" s="89"/>
      <c r="I29" s="89"/>
      <c r="J29" s="89"/>
      <c r="K29" s="89"/>
      <c r="L29" s="90"/>
      <c r="M29" s="118"/>
      <c r="N29" s="118"/>
      <c r="O29" s="118"/>
      <c r="P29" s="118"/>
      <c r="Q29" s="118"/>
      <c r="R29" s="118"/>
      <c r="S29" s="118"/>
    </row>
    <row r="30" spans="1:19" ht="15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90"/>
      <c r="M30" s="118"/>
      <c r="N30" s="118"/>
      <c r="O30" s="118"/>
      <c r="P30" s="118"/>
      <c r="Q30" s="118"/>
      <c r="R30" s="118"/>
      <c r="S30" s="118"/>
    </row>
    <row r="31" spans="1:19" ht="15">
      <c r="A31" s="88" t="s">
        <v>189</v>
      </c>
      <c r="B31" s="89"/>
      <c r="C31" s="89" t="s">
        <v>280</v>
      </c>
      <c r="D31" s="89"/>
      <c r="E31" s="89" t="s">
        <v>281</v>
      </c>
      <c r="F31" s="89"/>
      <c r="G31" s="89"/>
      <c r="H31" s="89"/>
      <c r="I31" s="89"/>
      <c r="J31" s="89"/>
      <c r="K31" s="89"/>
      <c r="L31" s="90"/>
      <c r="M31" s="118"/>
      <c r="N31" s="118"/>
      <c r="O31" s="118"/>
      <c r="P31" s="118"/>
      <c r="Q31" s="118"/>
      <c r="R31" s="118"/>
      <c r="S31" s="118"/>
    </row>
    <row r="32" spans="1:19" ht="15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90"/>
      <c r="M32" s="118"/>
      <c r="N32" s="118"/>
      <c r="O32" s="118"/>
      <c r="P32" s="118"/>
      <c r="Q32" s="118"/>
      <c r="R32" s="118"/>
      <c r="S32" s="118"/>
    </row>
    <row r="33" spans="1:19" ht="15">
      <c r="A33" s="88" t="s">
        <v>192</v>
      </c>
      <c r="B33" s="89"/>
      <c r="C33" s="89" t="s">
        <v>282</v>
      </c>
      <c r="D33" s="89"/>
      <c r="E33" s="89" t="s">
        <v>283</v>
      </c>
      <c r="F33" s="89"/>
      <c r="G33" s="89"/>
      <c r="H33" s="89"/>
      <c r="I33" s="89"/>
      <c r="J33" s="89"/>
      <c r="K33" s="89"/>
      <c r="L33" s="90"/>
      <c r="M33" s="118"/>
      <c r="N33" s="118"/>
      <c r="O33" s="118"/>
      <c r="P33" s="118"/>
      <c r="Q33" s="118"/>
      <c r="R33" s="118"/>
      <c r="S33" s="118"/>
    </row>
    <row r="34" spans="1:19" ht="15">
      <c r="A34" s="88"/>
      <c r="B34" s="89"/>
      <c r="C34" s="89"/>
      <c r="D34" s="89"/>
      <c r="E34" s="89" t="s">
        <v>241</v>
      </c>
      <c r="F34" s="89"/>
      <c r="G34" s="89"/>
      <c r="H34" s="89"/>
      <c r="I34" s="89"/>
      <c r="J34" s="89"/>
      <c r="K34" s="89"/>
      <c r="L34" s="90"/>
      <c r="M34" s="118"/>
      <c r="N34" s="118"/>
      <c r="O34" s="118"/>
      <c r="P34" s="118"/>
      <c r="Q34" s="118"/>
      <c r="R34" s="118"/>
      <c r="S34" s="118"/>
    </row>
    <row r="35" spans="1:19" ht="15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118"/>
      <c r="N35" s="118"/>
      <c r="O35" s="118"/>
      <c r="P35" s="118"/>
      <c r="Q35" s="118"/>
      <c r="R35" s="118"/>
      <c r="S35" s="118"/>
    </row>
    <row r="36" spans="1:19" ht="15">
      <c r="A36" s="88"/>
      <c r="B36" s="89"/>
      <c r="C36" s="89" t="s">
        <v>284</v>
      </c>
      <c r="D36" s="89"/>
      <c r="E36" s="89" t="s">
        <v>285</v>
      </c>
      <c r="F36" s="89"/>
      <c r="G36" s="89"/>
      <c r="H36" s="89"/>
      <c r="I36" s="89"/>
      <c r="J36" s="89"/>
      <c r="K36" s="89"/>
      <c r="L36" s="90"/>
      <c r="M36" s="118"/>
      <c r="N36" s="118"/>
      <c r="O36" s="118"/>
      <c r="P36" s="118"/>
      <c r="Q36" s="118"/>
      <c r="R36" s="118"/>
      <c r="S36" s="118"/>
    </row>
    <row r="37" spans="1:19" ht="15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  <c r="M37" s="118"/>
      <c r="N37" s="118"/>
      <c r="O37" s="118"/>
      <c r="P37" s="118"/>
      <c r="Q37" s="118"/>
      <c r="R37" s="118"/>
      <c r="S37" s="118"/>
    </row>
    <row r="38" spans="1:19" ht="15">
      <c r="A38" s="88"/>
      <c r="B38" s="89"/>
      <c r="C38" s="89" t="s">
        <v>286</v>
      </c>
      <c r="D38" s="89"/>
      <c r="E38" s="89" t="s">
        <v>287</v>
      </c>
      <c r="F38" s="89"/>
      <c r="G38" s="89"/>
      <c r="H38" s="89"/>
      <c r="I38" s="89"/>
      <c r="J38" s="89"/>
      <c r="K38" s="89"/>
      <c r="L38" s="90"/>
      <c r="M38" s="118"/>
      <c r="N38" s="118"/>
      <c r="O38" s="118"/>
      <c r="P38" s="118"/>
      <c r="Q38" s="118"/>
      <c r="R38" s="118"/>
      <c r="S38" s="118"/>
    </row>
    <row r="39" spans="1:19" ht="15">
      <c r="A39" s="88"/>
      <c r="B39" s="89"/>
      <c r="C39" s="89"/>
      <c r="D39" s="89"/>
      <c r="E39" s="89" t="s">
        <v>288</v>
      </c>
      <c r="F39" s="89"/>
      <c r="G39" s="89"/>
      <c r="H39" s="89"/>
      <c r="I39" s="89"/>
      <c r="J39" s="89"/>
      <c r="K39" s="89"/>
      <c r="L39" s="90"/>
      <c r="M39" s="118"/>
      <c r="N39" s="118"/>
      <c r="O39" s="118"/>
      <c r="P39" s="118"/>
      <c r="Q39" s="118"/>
      <c r="R39" s="118"/>
      <c r="S39" s="118"/>
    </row>
    <row r="40" spans="1:19" ht="15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90"/>
      <c r="M40" s="118"/>
      <c r="N40" s="118"/>
      <c r="O40" s="118"/>
      <c r="P40" s="118"/>
      <c r="Q40" s="118"/>
      <c r="R40" s="118"/>
      <c r="S40" s="118"/>
    </row>
    <row r="41" spans="1:19" ht="15">
      <c r="A41" s="88" t="s">
        <v>289</v>
      </c>
      <c r="B41" s="89"/>
      <c r="C41" s="89" t="s">
        <v>290</v>
      </c>
      <c r="D41" s="89"/>
      <c r="E41" s="89" t="s">
        <v>291</v>
      </c>
      <c r="F41" s="89"/>
      <c r="G41" s="89"/>
      <c r="H41" s="89"/>
      <c r="I41" s="89"/>
      <c r="J41" s="89"/>
      <c r="K41" s="89"/>
      <c r="L41" s="90"/>
      <c r="M41" s="118"/>
      <c r="N41" s="118"/>
      <c r="O41" s="118"/>
      <c r="P41" s="118"/>
      <c r="Q41" s="118"/>
      <c r="R41" s="118"/>
      <c r="S41" s="118"/>
    </row>
    <row r="42" spans="1:19" ht="15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90"/>
      <c r="M42" s="118"/>
      <c r="N42" s="118"/>
      <c r="O42" s="118"/>
      <c r="P42" s="118"/>
      <c r="Q42" s="118"/>
      <c r="R42" s="118"/>
      <c r="S42" s="118"/>
    </row>
    <row r="43" spans="1:19" ht="15">
      <c r="A43" s="88" t="s">
        <v>292</v>
      </c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90"/>
      <c r="M43" s="118"/>
      <c r="N43" s="118"/>
      <c r="O43" s="118"/>
      <c r="P43" s="118"/>
      <c r="Q43" s="118"/>
      <c r="R43" s="118"/>
      <c r="S43" s="118"/>
    </row>
    <row r="44" spans="1:19" ht="15">
      <c r="A44" s="88" t="s">
        <v>296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90"/>
      <c r="M44" s="118"/>
      <c r="N44" s="118"/>
      <c r="O44" s="118"/>
      <c r="P44" s="118"/>
      <c r="Q44" s="118"/>
      <c r="R44" s="118"/>
      <c r="S44" s="118"/>
    </row>
    <row r="45" spans="1:19" ht="15">
      <c r="A45" s="88" t="s">
        <v>297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90"/>
      <c r="M45" s="118"/>
      <c r="N45" s="118"/>
      <c r="O45" s="118"/>
      <c r="P45" s="118"/>
      <c r="Q45" s="118"/>
      <c r="R45" s="118"/>
      <c r="S45" s="118"/>
    </row>
    <row r="46" spans="1:19" ht="15.75" thickBot="1">
      <c r="A46" s="96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4"/>
      <c r="M46" s="118"/>
      <c r="N46" s="118"/>
      <c r="O46" s="118"/>
      <c r="P46" s="118"/>
      <c r="Q46" s="118"/>
      <c r="R46" s="118"/>
      <c r="S46" s="118"/>
    </row>
    <row r="47" spans="1:19" ht="15.75" thickTop="1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Quick Tour</vt:lpstr>
      <vt:lpstr>Product Mix</vt:lpstr>
      <vt:lpstr>Shipping Routes</vt:lpstr>
      <vt:lpstr>Staff Scheduling</vt:lpstr>
      <vt:lpstr>'Quick Tour'!BudgetTab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Solver Samples</dc:title>
  <dc:creator>Microsoft Corp.</dc:creator>
  <dc:description>Example models illustrating applications of Microsoft Excel's Solver.</dc:description>
  <cp:lastModifiedBy>triple m</cp:lastModifiedBy>
  <dcterms:created xsi:type="dcterms:W3CDTF">1996-10-03T21:59:12Z</dcterms:created>
  <dcterms:modified xsi:type="dcterms:W3CDTF">2021-03-17T05:35:36Z</dcterms:modified>
</cp:coreProperties>
</file>