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5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8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0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1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2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3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4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5.xml" ContentType="application/vnd.openxmlformats-officedocument.drawing+xml"/>
  <Override PartName="/xl/charts/chart15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6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7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18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6.xml" ContentType="application/vnd.openxmlformats-officedocument.drawing+xml"/>
  <Override PartName="/xl/charts/chart19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0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1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2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3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4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7.xml" ContentType="application/vnd.openxmlformats-officedocument.drawing+xml"/>
  <Override PartName="/xl/charts/chart25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Yuya\Dropbox\paper_ws\CODES+ISSS2017\figure\"/>
    </mc:Choice>
  </mc:AlternateContent>
  <bookViews>
    <workbookView xWindow="15300" yWindow="0" windowWidth="7476" windowHeight="7524" activeTab="5"/>
  </bookViews>
  <sheets>
    <sheet name="eMCOS" sheetId="2" r:id="rId1"/>
    <sheet name="MEM" sheetId="3" r:id="rId2"/>
    <sheet name="NoC" sheetId="1" r:id="rId3"/>
    <sheet name="Tx, UC" sheetId="4" r:id="rId4"/>
    <sheet name="matrix 1" sheetId="6" r:id="rId5"/>
    <sheet name="matrix 2" sheetId="8" r:id="rId6"/>
    <sheet name="matrix 3" sheetId="9" r:id="rId7"/>
    <sheet name="Sheet3" sheetId="7" r:id="rId8"/>
  </sheets>
  <definedNames>
    <definedName name="_xlchart.v1.0" hidden="1">eMCOS!$A$2</definedName>
    <definedName name="_xlchart.v1.1" hidden="1">eMCOS!$B$3:$K$3</definedName>
    <definedName name="_xlchart.v1.2" hidden="1">eMCOS!$B$7:$K$7</definedName>
    <definedName name="_xlnm.Print_Area" localSheetId="4">'matrix 1'!$B$18:$N$45</definedName>
    <definedName name="_xlnm.Print_Area" localSheetId="5">'matrix 2'!$B$18:$N$45</definedName>
    <definedName name="_xlnm.Print_Area" localSheetId="6">'matrix 3'!$B$18:$N$45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6" i="8" l="1"/>
  <c r="O6" i="9"/>
  <c r="I8" i="3" l="1"/>
  <c r="I9" i="3" s="1"/>
  <c r="I10" i="3" s="1"/>
  <c r="I11" i="3" s="1"/>
  <c r="J4" i="4" l="1"/>
  <c r="O6" i="6" l="1"/>
  <c r="D14" i="6"/>
  <c r="D15" i="6"/>
  <c r="H14" i="6"/>
  <c r="H15" i="6"/>
  <c r="C4" i="4"/>
  <c r="D4" i="4"/>
  <c r="E4" i="4"/>
  <c r="F4" i="4"/>
  <c r="G4" i="4"/>
  <c r="H4" i="4"/>
  <c r="D4" i="3"/>
  <c r="E4" i="3" s="1"/>
  <c r="I12" i="3"/>
  <c r="I13" i="3" s="1"/>
  <c r="I14" i="3" s="1"/>
  <c r="I15" i="3" s="1"/>
  <c r="I16" i="3" s="1"/>
  <c r="I17" i="3" s="1"/>
  <c r="I18" i="3" s="1"/>
  <c r="I19" i="3" s="1"/>
  <c r="I20" i="3" s="1"/>
  <c r="I21" i="3" s="1"/>
  <c r="I22" i="3" s="1"/>
  <c r="F4" i="3" l="1"/>
  <c r="G4" i="3" l="1"/>
  <c r="H4" i="3" l="1"/>
  <c r="F29" i="3"/>
  <c r="F30" i="3"/>
  <c r="F31" i="3"/>
  <c r="F32" i="3"/>
  <c r="F33" i="3"/>
  <c r="F34" i="3"/>
  <c r="E30" i="3"/>
  <c r="G30" i="3" s="1"/>
  <c r="E31" i="3"/>
  <c r="E32" i="3"/>
  <c r="G32" i="3" s="1"/>
  <c r="E33" i="3"/>
  <c r="G33" i="3" s="1"/>
  <c r="E34" i="3"/>
  <c r="G34" i="3" s="1"/>
  <c r="E29" i="3"/>
  <c r="G29" i="3" s="1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8" i="3"/>
  <c r="F26" i="3" l="1"/>
  <c r="G31" i="3"/>
  <c r="C2" i="1"/>
  <c r="D7" i="2" l="1"/>
  <c r="E7" i="2"/>
  <c r="F7" i="2"/>
  <c r="G7" i="2"/>
  <c r="H7" i="2"/>
  <c r="I7" i="2"/>
  <c r="J7" i="2"/>
  <c r="K7" i="2"/>
  <c r="C7" i="2"/>
  <c r="B7" i="2"/>
  <c r="C8" i="1"/>
  <c r="D16" i="1"/>
  <c r="C18" i="1"/>
  <c r="D17" i="1"/>
  <c r="C17" i="1"/>
  <c r="C6" i="1" s="1"/>
  <c r="E16" i="1"/>
  <c r="C15" i="1"/>
  <c r="C7" i="1" l="1"/>
  <c r="D6" i="1"/>
  <c r="C4" i="1"/>
  <c r="E5" i="1"/>
  <c r="D5" i="1"/>
  <c r="G9" i="1"/>
  <c r="F9" i="1"/>
  <c r="E9" i="1"/>
  <c r="H8" i="1"/>
  <c r="H7" i="1"/>
  <c r="H6" i="1"/>
  <c r="F4" i="1"/>
  <c r="G8" i="1"/>
  <c r="G7" i="1"/>
  <c r="G6" i="1"/>
  <c r="H5" i="1"/>
  <c r="E4" i="1"/>
  <c r="F8" i="1"/>
  <c r="F7" i="1"/>
  <c r="F6" i="1"/>
  <c r="G5" i="1"/>
  <c r="H4" i="1"/>
  <c r="D4" i="1"/>
  <c r="C5" i="1"/>
  <c r="E8" i="1"/>
  <c r="E7" i="1"/>
  <c r="E6" i="1"/>
  <c r="F5" i="1"/>
  <c r="G4" i="1"/>
</calcChain>
</file>

<file path=xl/sharedStrings.xml><?xml version="1.0" encoding="utf-8"?>
<sst xmlns="http://schemas.openxmlformats.org/spreadsheetml/2006/main" count="234" uniqueCount="132">
  <si>
    <t>CC間</t>
    <rPh sb="2" eb="3">
      <t>アイダ</t>
    </rPh>
    <phoneticPr fontId="1"/>
  </si>
  <si>
    <t>サイズ[B]</t>
    <phoneticPr fontId="1"/>
  </si>
  <si>
    <t>IOS-&gt;CC</t>
    <phoneticPr fontId="1"/>
  </si>
  <si>
    <t>CC-&gt;IOS</t>
    <phoneticPr fontId="1"/>
  </si>
  <si>
    <t>CC-&gt;IOS (s)</t>
    <phoneticPr fontId="1"/>
  </si>
  <si>
    <t>IOS-&gt;CC (s)</t>
    <phoneticPr fontId="1"/>
  </si>
  <si>
    <t>CC内 (f)</t>
    <rPh sb="2" eb="3">
      <t>ナイ</t>
    </rPh>
    <phoneticPr fontId="1"/>
  </si>
  <si>
    <t>同期メッセージ送信時間[ms]</t>
    <rPh sb="0" eb="2">
      <t>ドウ</t>
    </rPh>
    <rPh sb="7" eb="9">
      <t>ソウ</t>
    </rPh>
    <rPh sb="9" eb="11">
      <t>ジカン</t>
    </rPh>
    <phoneticPr fontId="1"/>
  </si>
  <si>
    <t>グラフ用データ</t>
    <rPh sb="3" eb="4">
      <t>ヨウ</t>
    </rPh>
    <phoneticPr fontId="1"/>
  </si>
  <si>
    <r>
      <t>mcos_thread_delay(</t>
    </r>
    <r>
      <rPr>
        <sz val="10"/>
        <color rgb="FF008800"/>
        <rFont val="Source Code Pro"/>
        <family val="3"/>
      </rPr>
      <t>1000</t>
    </r>
    <r>
      <rPr>
        <sz val="10"/>
        <color rgb="FF000000"/>
        <rFont val="Source Code Pro"/>
        <family val="3"/>
      </rPr>
      <t>);</t>
    </r>
    <phoneticPr fontId="1"/>
  </si>
  <si>
    <t>empty_func();</t>
    <phoneticPr fontId="1"/>
  </si>
  <si>
    <t>ms</t>
    <phoneticPr fontId="1"/>
  </si>
  <si>
    <t>us</t>
    <phoneticPr fontId="1"/>
  </si>
  <si>
    <t>計測データ[ns]</t>
    <rPh sb="0" eb="2">
      <t>ケイソク</t>
    </rPh>
    <phoneticPr fontId="1"/>
  </si>
  <si>
    <t>100K</t>
    <phoneticPr fontId="1"/>
  </si>
  <si>
    <t>1K</t>
    <phoneticPr fontId="1"/>
  </si>
  <si>
    <t>10K</t>
    <phoneticPr fontId="1"/>
  </si>
  <si>
    <t>1M</t>
    <phoneticPr fontId="1"/>
  </si>
  <si>
    <t>MEM_GLOBAL1,</t>
  </si>
  <si>
    <t>MEM_CLUSTER1</t>
  </si>
  <si>
    <t xml:space="preserve">MEM_CORE1,  </t>
  </si>
  <si>
    <t xml:space="preserve">MEM_CORE2,  </t>
  </si>
  <si>
    <t xml:space="preserve">MEM_CORE3,  </t>
  </si>
  <si>
    <t xml:space="preserve">MEM_CORE4,  </t>
  </si>
  <si>
    <t xml:space="preserve">MEM_CORE5,  </t>
  </si>
  <si>
    <t xml:space="preserve">MEM_CORE6,  </t>
  </si>
  <si>
    <t xml:space="preserve">MEM_CORE7,  </t>
  </si>
  <si>
    <t xml:space="preserve">MEM_CORE8,  </t>
  </si>
  <si>
    <t xml:space="preserve">MEM_CORE9,  </t>
  </si>
  <si>
    <t xml:space="preserve">MEM_CORE10, </t>
  </si>
  <si>
    <t xml:space="preserve">MEM_CORE11, </t>
  </si>
  <si>
    <t xml:space="preserve">MEM_CORE12, </t>
  </si>
  <si>
    <t xml:space="preserve">MEM_CORE13, </t>
  </si>
  <si>
    <t xml:space="preserve">MEM_CORE14, </t>
  </si>
  <si>
    <t xml:space="preserve">MEM_CORE15, </t>
  </si>
  <si>
    <t xml:space="preserve">MEM_CORE16, </t>
  </si>
  <si>
    <t>0017C000</t>
  </si>
  <si>
    <t>001980C0</t>
  </si>
  <si>
    <t>001A0100</t>
  </si>
  <si>
    <t>001A8140</t>
  </si>
  <si>
    <t>001B0180</t>
  </si>
  <si>
    <t>001B81C0</t>
  </si>
  <si>
    <t>001C0200</t>
  </si>
  <si>
    <t>001C8240</t>
  </si>
  <si>
    <t>001D0280</t>
  </si>
  <si>
    <t>001D82C0</t>
  </si>
  <si>
    <t>001E8340</t>
  </si>
  <si>
    <t>001F0380</t>
  </si>
  <si>
    <t>001F83C0</t>
  </si>
  <si>
    <t>0000C000</t>
  </si>
  <si>
    <t>0000C040</t>
  </si>
  <si>
    <t>001E0300</t>
    <phoneticPr fontId="1"/>
  </si>
  <si>
    <t>00190080</t>
    <phoneticPr fontId="1"/>
  </si>
  <si>
    <t>008040</t>
  </si>
  <si>
    <t>008040</t>
    <phoneticPr fontId="1"/>
  </si>
  <si>
    <t>0070000</t>
    <phoneticPr fontId="1"/>
  </si>
  <si>
    <t>00188040</t>
    <phoneticPr fontId="1"/>
  </si>
  <si>
    <t>006C40</t>
    <phoneticPr fontId="1"/>
  </si>
  <si>
    <t xml:space="preserve">MEM_GLOBAL1, </t>
  </si>
  <si>
    <t>MEM_CLUSTER1,</t>
  </si>
  <si>
    <t xml:space="preserve">MEM_CORE1,   </t>
  </si>
  <si>
    <t xml:space="preserve">MEM_CORE2,   </t>
  </si>
  <si>
    <t xml:space="preserve">MEM_CORE3,   </t>
  </si>
  <si>
    <t xml:space="preserve">MEM_CORE4,   </t>
  </si>
  <si>
    <t>B0000000</t>
  </si>
  <si>
    <t>A0000000</t>
  </si>
  <si>
    <t>001BEF00</t>
  </si>
  <si>
    <t>001CEF40</t>
  </si>
  <si>
    <t>001DEF80</t>
  </si>
  <si>
    <t>001EEFC0</t>
  </si>
  <si>
    <t>10000000</t>
  </si>
  <si>
    <t>00010040</t>
  </si>
  <si>
    <t>ios</t>
    <phoneticPr fontId="1"/>
  </si>
  <si>
    <t>B -&gt; MB</t>
    <phoneticPr fontId="1"/>
  </si>
  <si>
    <t>hwcl1</t>
    <phoneticPr fontId="1"/>
  </si>
  <si>
    <t>HEX</t>
    <phoneticPr fontId="1"/>
  </si>
  <si>
    <t>00170000</t>
    <phoneticPr fontId="1"/>
  </si>
  <si>
    <t>00100000</t>
    <phoneticPr fontId="1"/>
  </si>
  <si>
    <t>size [MB]</t>
    <phoneticPr fontId="1"/>
  </si>
  <si>
    <t>先頭アドレス[HEX]</t>
    <rPh sb="0" eb="2">
      <t>セ</t>
    </rPh>
    <phoneticPr fontId="1"/>
  </si>
  <si>
    <t>先頭アドレス[DEC]</t>
    <phoneticPr fontId="1"/>
  </si>
  <si>
    <t>size[HEX]</t>
    <phoneticPr fontId="1"/>
  </si>
  <si>
    <t>size[DEC]</t>
    <phoneticPr fontId="1"/>
  </si>
  <si>
    <t>Tx</t>
    <phoneticPr fontId="1"/>
  </si>
  <si>
    <t>UC</t>
    <phoneticPr fontId="1"/>
  </si>
  <si>
    <t>理論値</t>
    <rPh sb="0" eb="3">
      <t>リロン</t>
    </rPh>
    <phoneticPr fontId="1"/>
  </si>
  <si>
    <t>HEX</t>
    <phoneticPr fontId="1"/>
  </si>
  <si>
    <t>C000</t>
    <phoneticPr fontId="1"/>
  </si>
  <si>
    <t>メモリアクセス</t>
    <phoneticPr fontId="1"/>
  </si>
  <si>
    <t>IO DDR</t>
    <phoneticPr fontId="1"/>
  </si>
  <si>
    <t>ms</t>
    <phoneticPr fontId="1"/>
  </si>
  <si>
    <t>IO SMEM</t>
    <phoneticPr fontId="1"/>
  </si>
  <si>
    <t>SMEM</t>
    <phoneticPr fontId="1"/>
  </si>
  <si>
    <t>行列計算</t>
    <rPh sb="0" eb="4">
      <t>ギョウレ</t>
    </rPh>
    <phoneticPr fontId="1"/>
  </si>
  <si>
    <t>IO DDR 1thread</t>
    <phoneticPr fontId="1"/>
  </si>
  <si>
    <t>ms</t>
    <phoneticPr fontId="1"/>
  </si>
  <si>
    <t>IO DDR 2thread</t>
    <phoneticPr fontId="1"/>
  </si>
  <si>
    <t>IO DDR 4thread</t>
    <phoneticPr fontId="1"/>
  </si>
  <si>
    <t>IO SMEM 1thread</t>
    <phoneticPr fontId="1"/>
  </si>
  <si>
    <t>IO SMEM 2thread</t>
  </si>
  <si>
    <t>IO SMEM 4thread</t>
    <phoneticPr fontId="1"/>
  </si>
  <si>
    <t>IO DDR</t>
    <phoneticPr fontId="1"/>
  </si>
  <si>
    <t>IO SMEM</t>
    <phoneticPr fontId="1"/>
  </si>
  <si>
    <t>SMEM</t>
    <phoneticPr fontId="1"/>
  </si>
  <si>
    <t>行列計算：1thread</t>
    <rPh sb="0" eb="4">
      <t>ギョウ</t>
    </rPh>
    <phoneticPr fontId="1"/>
  </si>
  <si>
    <t>行列計算：UNCACHE</t>
    <rPh sb="0" eb="4">
      <t>ギョウレ</t>
    </rPh>
    <phoneticPr fontId="1"/>
  </si>
  <si>
    <t>行列計算：UNCACHE, 1thread</t>
    <rPh sb="0" eb="4">
      <t>ギョウ</t>
    </rPh>
    <phoneticPr fontId="1"/>
  </si>
  <si>
    <t>SMEM 2thread</t>
    <phoneticPr fontId="1"/>
  </si>
  <si>
    <t>SMEM 4thread</t>
    <phoneticPr fontId="1"/>
  </si>
  <si>
    <t>ms</t>
    <phoneticPr fontId="1"/>
  </si>
  <si>
    <t>SMEM  1thread</t>
    <phoneticPr fontId="1"/>
  </si>
  <si>
    <t>キャッシュ有りより早い？</t>
    <rPh sb="5" eb="6">
      <t>ア</t>
    </rPh>
    <rPh sb="9" eb="10">
      <t>ハヤ</t>
    </rPh>
    <phoneticPr fontId="1"/>
  </si>
  <si>
    <t>行列計算：CC</t>
    <rPh sb="0" eb="4">
      <t>ギョウ</t>
    </rPh>
    <phoneticPr fontId="1"/>
  </si>
  <si>
    <t>CC1-4: each 1thread</t>
    <phoneticPr fontId="1"/>
  </si>
  <si>
    <t>input matC</t>
    <phoneticPr fontId="1"/>
  </si>
  <si>
    <t>calculation</t>
    <phoneticPr fontId="1"/>
  </si>
  <si>
    <t>inverse matB</t>
    <phoneticPr fontId="1"/>
  </si>
  <si>
    <t>IO DDR 4thread(cached)</t>
    <phoneticPr fontId="1"/>
  </si>
  <si>
    <t>CC1-4: each 2thread</t>
    <phoneticPr fontId="1"/>
  </si>
  <si>
    <t>CC1-4: each 4thread</t>
    <phoneticPr fontId="1"/>
  </si>
  <si>
    <t>1a81c,</t>
  </si>
  <si>
    <t>HEX[KB]</t>
    <phoneticPr fontId="1"/>
  </si>
  <si>
    <t>HEX[MB]</t>
    <phoneticPr fontId="1"/>
  </si>
  <si>
    <t>1897e0</t>
  </si>
  <si>
    <t>SMEM 8thread</t>
    <phoneticPr fontId="1"/>
  </si>
  <si>
    <t>SMEM 16thread</t>
    <phoneticPr fontId="1"/>
  </si>
  <si>
    <t>Without CACHE</t>
    <phoneticPr fontId="1"/>
  </si>
  <si>
    <t>With CACHE</t>
    <phoneticPr fontId="1"/>
  </si>
  <si>
    <t>title</t>
    <phoneticPr fontId="1"/>
  </si>
  <si>
    <t>title</t>
    <phoneticPr fontId="1"/>
  </si>
  <si>
    <t>IOS with CC1-4</t>
    <phoneticPr fontId="1"/>
  </si>
  <si>
    <t>IO DDR 4thread(with cache)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</si>
</sst>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_);[Red]\(0.0\)"/>
  </numFmts>
  <fonts count="14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rgb="FF000000"/>
      <name val="Source Code Pro"/>
      <family val="3"/>
    </font>
    <font>
      <sz val="10"/>
      <color rgb="FF008800"/>
      <name val="Source Code Pro"/>
      <family val="3"/>
    </font>
    <font>
      <sz val="10"/>
      <color rgb="FF888888"/>
      <name val="Source Code Pro"/>
      <family val="3"/>
    </font>
    <font>
      <sz val="11"/>
      <color rgb="FFFFC000"/>
      <name val="游ゴシック"/>
      <family val="2"/>
      <charset val="128"/>
      <scheme val="minor"/>
    </font>
    <font>
      <sz val="11"/>
      <color rgb="FF00B050"/>
      <name val="游ゴシック"/>
      <family val="2"/>
      <charset val="128"/>
      <scheme val="minor"/>
    </font>
    <font>
      <sz val="11"/>
      <color rgb="FF00B050"/>
      <name val="游ゴシック"/>
      <family val="3"/>
      <charset val="128"/>
      <scheme val="minor"/>
    </font>
    <font>
      <sz val="10"/>
      <color theme="1"/>
      <name val="Source Code Pro"/>
      <family val="3"/>
    </font>
    <font>
      <b/>
      <sz val="11"/>
      <color theme="1"/>
      <name val="游ゴシック"/>
      <family val="3"/>
      <charset val="128"/>
      <scheme val="minor"/>
    </font>
    <font>
      <sz val="10"/>
      <color rgb="FF880000"/>
      <name val="Source Code Pro"/>
      <family val="3"/>
    </font>
    <font>
      <sz val="11"/>
      <color rgb="FFFF0000"/>
      <name val="游ゴシック"/>
      <family val="2"/>
      <charset val="128"/>
      <scheme val="minor"/>
    </font>
    <font>
      <sz val="9"/>
      <color rgb="FF333333"/>
      <name val="メイリオ"/>
      <family val="3"/>
      <charset val="128"/>
    </font>
    <font>
      <sz val="11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11" fillId="0" borderId="0" applyNumberFormat="0" applyFill="0" applyBorder="0" applyAlignment="0" applyProtection="0">
      <alignment vertical="center"/>
    </xf>
  </cellStyleXfs>
  <cellXfs count="46"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0" fillId="0" borderId="0" xfId="0" applyFont="1">
      <alignment vertical="center"/>
    </xf>
    <xf numFmtId="176" fontId="0" fillId="0" borderId="0" xfId="0" applyNumberFormat="1">
      <alignment vertical="center"/>
    </xf>
    <xf numFmtId="176" fontId="0" fillId="0" borderId="2" xfId="0" applyNumberFormat="1" applyBorder="1">
      <alignment vertical="center"/>
    </xf>
    <xf numFmtId="49" fontId="0" fillId="0" borderId="0" xfId="0" applyNumberFormat="1" applyBorder="1">
      <alignment vertical="center"/>
    </xf>
    <xf numFmtId="176" fontId="0" fillId="0" borderId="3" xfId="0" applyNumberFormat="1" applyBorder="1">
      <alignment vertical="center"/>
    </xf>
    <xf numFmtId="49" fontId="0" fillId="0" borderId="4" xfId="0" applyNumberFormat="1" applyBorder="1">
      <alignment vertical="center"/>
    </xf>
    <xf numFmtId="176" fontId="0" fillId="0" borderId="5" xfId="0" applyNumberFormat="1" applyBorder="1">
      <alignment vertical="center"/>
    </xf>
    <xf numFmtId="49" fontId="0" fillId="0" borderId="1" xfId="0" applyNumberFormat="1" applyBorder="1">
      <alignment vertical="center"/>
    </xf>
    <xf numFmtId="0" fontId="9" fillId="0" borderId="0" xfId="0" applyFont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176" fontId="0" fillId="0" borderId="12" xfId="0" applyNumberFormat="1" applyBorder="1">
      <alignment vertical="center"/>
    </xf>
    <xf numFmtId="0" fontId="0" fillId="0" borderId="13" xfId="0" applyBorder="1">
      <alignment vertical="center"/>
    </xf>
    <xf numFmtId="176" fontId="0" fillId="0" borderId="14" xfId="0" applyNumberFormat="1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176" fontId="0" fillId="0" borderId="18" xfId="0" applyNumberFormat="1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0" borderId="21" xfId="0" applyBorder="1">
      <alignment vertical="center"/>
    </xf>
    <xf numFmtId="0" fontId="0" fillId="0" borderId="7" xfId="0" applyFill="1" applyBorder="1">
      <alignment vertical="center"/>
    </xf>
    <xf numFmtId="0" fontId="10" fillId="0" borderId="0" xfId="0" applyFont="1">
      <alignment vertical="center"/>
    </xf>
    <xf numFmtId="0" fontId="0" fillId="0" borderId="22" xfId="0" applyBorder="1">
      <alignment vertical="center"/>
    </xf>
    <xf numFmtId="0" fontId="2" fillId="0" borderId="23" xfId="0" applyFont="1" applyBorder="1">
      <alignment vertical="center"/>
    </xf>
    <xf numFmtId="0" fontId="0" fillId="0" borderId="4" xfId="0" applyBorder="1">
      <alignment vertical="center"/>
    </xf>
    <xf numFmtId="0" fontId="2" fillId="0" borderId="4" xfId="0" applyFont="1" applyBorder="1">
      <alignment vertical="center"/>
    </xf>
    <xf numFmtId="0" fontId="2" fillId="0" borderId="5" xfId="0" applyFont="1" applyBorder="1">
      <alignment vertical="center"/>
    </xf>
    <xf numFmtId="0" fontId="13" fillId="0" borderId="0" xfId="0" applyFont="1">
      <alignment vertical="center"/>
    </xf>
    <xf numFmtId="0" fontId="0" fillId="0" borderId="0" xfId="0" applyFill="1">
      <alignment vertical="center"/>
    </xf>
    <xf numFmtId="0" fontId="11" fillId="0" borderId="0" xfId="0" applyFont="1">
      <alignment vertical="center"/>
    </xf>
    <xf numFmtId="0" fontId="0" fillId="0" borderId="0" xfId="0" applyAlignment="1">
      <alignment vertical="center"/>
    </xf>
    <xf numFmtId="0" fontId="11" fillId="0" borderId="0" xfId="1">
      <alignment vertical="center"/>
    </xf>
    <xf numFmtId="20" fontId="0" fillId="0" borderId="0" xfId="0" applyNumberFormat="1">
      <alignment vertical="center"/>
    </xf>
    <xf numFmtId="49" fontId="12" fillId="0" borderId="0" xfId="0" applyNumberFormat="1" applyFont="1">
      <alignment vertical="center"/>
    </xf>
  </cellXfs>
  <cellStyles count="2">
    <cellStyle name="警告文" xfId="1" builtinId="11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NoC!$C$3</c:f>
              <c:strCache>
                <c:ptCount val="1"/>
                <c:pt idx="0">
                  <c:v>CC間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NoC!$B$4:$B$8</c:f>
              <c:numCache>
                <c:formatCode>General</c:formatCode>
                <c:ptCount val="5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</c:numCache>
            </c:numRef>
          </c:xVal>
          <c:yVal>
            <c:numRef>
              <c:f>NoC!$C$4:$C$8</c:f>
              <c:numCache>
                <c:formatCode>General</c:formatCode>
                <c:ptCount val="5"/>
                <c:pt idx="0">
                  <c:v>9.1079999999999994E-2</c:v>
                </c:pt>
                <c:pt idx="1">
                  <c:v>9.1980000000000006E-2</c:v>
                </c:pt>
                <c:pt idx="2">
                  <c:v>20.197130000000001</c:v>
                </c:pt>
                <c:pt idx="3">
                  <c:v>221.73093</c:v>
                </c:pt>
                <c:pt idx="4">
                  <c:v>2275.1335199999999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7B-446C-9E4D-60DB4F424C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7809535"/>
        <c:axId val="257810367"/>
      </c:scatterChart>
      <c:valAx>
        <c:axId val="257809535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57810367"/>
        <c:crosses val="autoZero"/>
        <c:crossBetween val="midCat"/>
      </c:valAx>
      <c:valAx>
        <c:axId val="257810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NoC!$D$2</c:f>
              <c:strCache>
                <c:ptCount val="1"/>
                <c:pt idx="0">
                  <c:v>同期メッセージ送信時間[ms]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578095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'matrix 1'!$B$5</c:f>
          <c:strCache>
            <c:ptCount val="1"/>
            <c:pt idx="0">
              <c:v>行列計算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FAAF-4306-8E4F-1B487A0BB284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FAAF-4306-8E4F-1B487A0BB284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CD37-4C55-944E-D3B806DBF54B}"/>
              </c:ext>
            </c:extLst>
          </c:dPt>
          <c:dPt>
            <c:idx val="5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FAAF-4306-8E4F-1B487A0BB284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CD37-4C55-944E-D3B806DBF54B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0-FAAF-4306-8E4F-1B487A0BB284}"/>
              </c:ext>
            </c:extLst>
          </c:dPt>
          <c:dPt>
            <c:idx val="8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4-FAAF-4306-8E4F-1B487A0BB284}"/>
              </c:ext>
            </c:extLst>
          </c:dPt>
          <c:cat>
            <c:strRef>
              <c:f>'matrix 1'!$C$5:$C$13</c:f>
              <c:strCache>
                <c:ptCount val="9"/>
                <c:pt idx="0">
                  <c:v>IO DDR 1thread</c:v>
                </c:pt>
                <c:pt idx="1">
                  <c:v>IO SMEM 1thread</c:v>
                </c:pt>
                <c:pt idx="2">
                  <c:v>SMEM  1thread</c:v>
                </c:pt>
                <c:pt idx="3">
                  <c:v>IO DDR 2thread</c:v>
                </c:pt>
                <c:pt idx="4">
                  <c:v>IO SMEM 2thread</c:v>
                </c:pt>
                <c:pt idx="5">
                  <c:v>SMEM 2thread</c:v>
                </c:pt>
                <c:pt idx="6">
                  <c:v>IO DDR 4thread</c:v>
                </c:pt>
                <c:pt idx="7">
                  <c:v>IO SMEM 4thread</c:v>
                </c:pt>
                <c:pt idx="8">
                  <c:v>SMEM 4thread</c:v>
                </c:pt>
              </c:strCache>
            </c:strRef>
          </c:cat>
          <c:val>
            <c:numRef>
              <c:f>'matrix 1'!$D$5:$D$13</c:f>
              <c:numCache>
                <c:formatCode>General</c:formatCode>
                <c:ptCount val="9"/>
                <c:pt idx="0">
                  <c:v>1054.86142</c:v>
                </c:pt>
                <c:pt idx="1">
                  <c:v>950.18173000000002</c:v>
                </c:pt>
                <c:pt idx="2">
                  <c:v>1032.3326</c:v>
                </c:pt>
                <c:pt idx="3">
                  <c:v>568.11611000000005</c:v>
                </c:pt>
                <c:pt idx="4">
                  <c:v>514.09495000000004</c:v>
                </c:pt>
                <c:pt idx="5">
                  <c:v>516.17075999999997</c:v>
                </c:pt>
                <c:pt idx="6">
                  <c:v>276.10667000000001</c:v>
                </c:pt>
                <c:pt idx="7">
                  <c:v>230.81462999999999</c:v>
                </c:pt>
                <c:pt idx="8">
                  <c:v>258.40530000000001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F-4306-8E4F-1B487A0BB2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8973039"/>
        <c:axId val="508978031"/>
      </c:barChart>
      <c:catAx>
        <c:axId val="508973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08978031"/>
        <c:crosses val="autoZero"/>
        <c:auto val="1"/>
        <c:lblAlgn val="ctr"/>
        <c:lblOffset val="100"/>
        <c:noMultiLvlLbl val="0"/>
      </c:catAx>
      <c:valAx>
        <c:axId val="508978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ms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0897303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'matrix 1'!$F$5</c:f>
          <c:strCache>
            <c:ptCount val="1"/>
            <c:pt idx="0">
              <c:v>行列計算：UNCACHE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0A33-4E95-B77A-13C79358DEA7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0A33-4E95-B77A-13C79358DEA7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C22-4E6E-AE34-3844003EE2BF}"/>
              </c:ext>
            </c:extLst>
          </c:dPt>
          <c:dPt>
            <c:idx val="5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0A33-4E95-B77A-13C79358DEA7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8C22-4E6E-AE34-3844003EE2BF}"/>
              </c:ext>
            </c:extLst>
          </c:dPt>
          <c:dPt>
            <c:idx val="8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0A33-4E95-B77A-13C79358DEA7}"/>
              </c:ext>
            </c:extLst>
          </c:dPt>
          <c:cat>
            <c:strRef>
              <c:f>'matrix 1'!$G$5:$G$13</c:f>
              <c:strCache>
                <c:ptCount val="9"/>
                <c:pt idx="0">
                  <c:v>IO DDR 1thread</c:v>
                </c:pt>
                <c:pt idx="1">
                  <c:v>IO SMEM 1thread</c:v>
                </c:pt>
                <c:pt idx="2">
                  <c:v>SMEM  1thread</c:v>
                </c:pt>
                <c:pt idx="3">
                  <c:v>IO DDR 2thread</c:v>
                </c:pt>
                <c:pt idx="4">
                  <c:v>IO SMEM 2thread</c:v>
                </c:pt>
                <c:pt idx="5">
                  <c:v>SMEM 2thread</c:v>
                </c:pt>
                <c:pt idx="6">
                  <c:v>IO DDR 4thread</c:v>
                </c:pt>
                <c:pt idx="7">
                  <c:v>IO SMEM 4thread</c:v>
                </c:pt>
                <c:pt idx="8">
                  <c:v>SMEM 4thread</c:v>
                </c:pt>
              </c:strCache>
            </c:strRef>
          </c:cat>
          <c:val>
            <c:numRef>
              <c:f>'matrix 1'!$H$5:$H$13</c:f>
              <c:numCache>
                <c:formatCode>General</c:formatCode>
                <c:ptCount val="9"/>
                <c:pt idx="0">
                  <c:v>4518.2401300000001</c:v>
                </c:pt>
                <c:pt idx="1">
                  <c:v>1567.8662899999999</c:v>
                </c:pt>
                <c:pt idx="2">
                  <c:v>808.92666999999994</c:v>
                </c:pt>
                <c:pt idx="3">
                  <c:v>2460.9614200000001</c:v>
                </c:pt>
                <c:pt idx="4">
                  <c:v>837.35150999999996</c:v>
                </c:pt>
                <c:pt idx="5">
                  <c:v>404.43290000000002</c:v>
                </c:pt>
                <c:pt idx="6">
                  <c:v>1638.1098099999999</c:v>
                </c:pt>
                <c:pt idx="7">
                  <c:v>425.92176999999998</c:v>
                </c:pt>
                <c:pt idx="8">
                  <c:v>202.19925000000001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33-4E95-B77A-13C79358DE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8985935"/>
        <c:axId val="508973871"/>
      </c:barChart>
      <c:catAx>
        <c:axId val="508985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08973871"/>
        <c:crosses val="autoZero"/>
        <c:auto val="1"/>
        <c:lblAlgn val="ctr"/>
        <c:lblOffset val="100"/>
        <c:noMultiLvlLbl val="0"/>
      </c:catAx>
      <c:valAx>
        <c:axId val="508973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ms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089859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'matrix 1'!$B$14</c:f>
          <c:strCache>
            <c:ptCount val="1"/>
            <c:pt idx="0">
              <c:v>行列計算：1thread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1F0A-452A-9FEA-0C0284B409A0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1F0A-452A-9FEA-0C0284B409A0}"/>
              </c:ext>
            </c:extLst>
          </c:dPt>
          <c:cat>
            <c:strRef>
              <c:f>'matrix 1'!$C$14:$C$16</c:f>
              <c:strCache>
                <c:ptCount val="3"/>
                <c:pt idx="0">
                  <c:v>IO DDR</c:v>
                </c:pt>
                <c:pt idx="1">
                  <c:v>IO SMEM</c:v>
                </c:pt>
                <c:pt idx="2">
                  <c:v>SMEM</c:v>
                </c:pt>
              </c:strCache>
            </c:strRef>
          </c:cat>
          <c:val>
            <c:numRef>
              <c:f>'matrix 1'!$D$14:$D$16</c:f>
              <c:numCache>
                <c:formatCode>General</c:formatCode>
                <c:ptCount val="3"/>
                <c:pt idx="0">
                  <c:v>1054.86142</c:v>
                </c:pt>
                <c:pt idx="1">
                  <c:v>950.18173000000002</c:v>
                </c:pt>
                <c:pt idx="2">
                  <c:v>1032.3326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0A-452A-9FEA-0C0284B409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8977615"/>
        <c:axId val="508975535"/>
      </c:barChart>
      <c:catAx>
        <c:axId val="508977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08975535"/>
        <c:crosses val="autoZero"/>
        <c:auto val="1"/>
        <c:lblAlgn val="ctr"/>
        <c:lblOffset val="100"/>
        <c:noMultiLvlLbl val="0"/>
      </c:catAx>
      <c:valAx>
        <c:axId val="508975535"/>
        <c:scaling>
          <c:orientation val="minMax"/>
          <c:max val="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089776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strRef>
          <c:f>'matrix 1'!$J$5</c:f>
          <c:strCache>
            <c:ptCount val="1"/>
            <c:pt idx="0">
              <c:v>行列計算：CC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'matrix 1'!$K$5</c:f>
              <c:strCache>
                <c:ptCount val="1"/>
                <c:pt idx="0">
                  <c:v>inverse matB</c:v>
                </c:pt>
              </c:strCache>
            </c:strRef>
          </c:tx>
          <c:spPr>
            <a:solidFill>
              <a:schemeClr val="accent6">
                <a:shade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'matrix 1'!$L$4:$O$4</c:f>
              <c:strCache>
                <c:ptCount val="4"/>
                <c:pt idx="0">
                  <c:v>CC1-4: each 1thread</c:v>
                </c:pt>
                <c:pt idx="1">
                  <c:v>CC1-4: each 2thread</c:v>
                </c:pt>
                <c:pt idx="2">
                  <c:v>CC1-4: each 4thread</c:v>
                </c:pt>
                <c:pt idx="3">
                  <c:v>IO DDR 4thread(cached)</c:v>
                </c:pt>
              </c:strCache>
            </c:strRef>
          </c:cat>
          <c:val>
            <c:numRef>
              <c:f>'matrix 1'!$L$5:$N$5</c:f>
              <c:numCache>
                <c:formatCode>General</c:formatCode>
                <c:ptCount val="3"/>
                <c:pt idx="0">
                  <c:v>10.16276</c:v>
                </c:pt>
                <c:pt idx="1">
                  <c:v>10.117279999999999</c:v>
                </c:pt>
                <c:pt idx="2">
                  <c:v>10.15048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2A-4372-84B3-963063F7FE49}"/>
            </c:ext>
          </c:extLst>
        </c:ser>
        <c:ser>
          <c:idx val="1"/>
          <c:order val="1"/>
          <c:tx>
            <c:strRef>
              <c:f>'matrix 1'!$K$6</c:f>
              <c:strCache>
                <c:ptCount val="1"/>
                <c:pt idx="0">
                  <c:v>calculation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BF9-4CAE-8CA3-E7379E12CE1C}"/>
              </c:ext>
            </c:extLst>
          </c:dPt>
          <c:cat>
            <c:strRef>
              <c:f>'matrix 1'!$L$4:$O$4</c:f>
              <c:strCache>
                <c:ptCount val="4"/>
                <c:pt idx="0">
                  <c:v>CC1-4: each 1thread</c:v>
                </c:pt>
                <c:pt idx="1">
                  <c:v>CC1-4: each 2thread</c:v>
                </c:pt>
                <c:pt idx="2">
                  <c:v>CC1-4: each 4thread</c:v>
                </c:pt>
                <c:pt idx="3">
                  <c:v>IO DDR 4thread(cached)</c:v>
                </c:pt>
              </c:strCache>
            </c:strRef>
          </c:cat>
          <c:val>
            <c:numRef>
              <c:f>'matrix 1'!$L$6:$O$6</c:f>
              <c:numCache>
                <c:formatCode>General</c:formatCode>
                <c:ptCount val="4"/>
                <c:pt idx="0">
                  <c:v>202.38105999999999</c:v>
                </c:pt>
                <c:pt idx="1">
                  <c:v>102.56751</c:v>
                </c:pt>
                <c:pt idx="2">
                  <c:v>51.788150000000002</c:v>
                </c:pt>
                <c:pt idx="3">
                  <c:v>230.81462999999999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2A-4372-84B3-963063F7FE49}"/>
            </c:ext>
          </c:extLst>
        </c:ser>
        <c:ser>
          <c:idx val="2"/>
          <c:order val="2"/>
          <c:tx>
            <c:strRef>
              <c:f>'matrix 1'!$K$7</c:f>
              <c:strCache>
                <c:ptCount val="1"/>
                <c:pt idx="0">
                  <c:v>input matC</c:v>
                </c:pt>
              </c:strCache>
            </c:strRef>
          </c:tx>
          <c:spPr>
            <a:solidFill>
              <a:schemeClr val="accent6">
                <a:tint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'matrix 1'!$L$4:$O$4</c:f>
              <c:strCache>
                <c:ptCount val="4"/>
                <c:pt idx="0">
                  <c:v>CC1-4: each 1thread</c:v>
                </c:pt>
                <c:pt idx="1">
                  <c:v>CC1-4: each 2thread</c:v>
                </c:pt>
                <c:pt idx="2">
                  <c:v>CC1-4: each 4thread</c:v>
                </c:pt>
                <c:pt idx="3">
                  <c:v>IO DDR 4thread(cached)</c:v>
                </c:pt>
              </c:strCache>
            </c:strRef>
          </c:cat>
          <c:val>
            <c:numRef>
              <c:f>'matrix 1'!$L$7:$N$7</c:f>
              <c:numCache>
                <c:formatCode>General</c:formatCode>
                <c:ptCount val="3"/>
                <c:pt idx="0">
                  <c:v>9.9779999999999998</c:v>
                </c:pt>
                <c:pt idx="1">
                  <c:v>9.9497599999999995</c:v>
                </c:pt>
                <c:pt idx="2">
                  <c:v>9.9109400000000001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12A-4372-84B3-963063F7FE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overlap val="100"/>
        <c:axId val="722146223"/>
        <c:axId val="722162447"/>
      </c:barChart>
      <c:catAx>
        <c:axId val="722146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2162447"/>
        <c:crosses val="autoZero"/>
        <c:auto val="1"/>
        <c:lblAlgn val="ctr"/>
        <c:lblOffset val="100"/>
        <c:noMultiLvlLbl val="0"/>
      </c:catAx>
      <c:valAx>
        <c:axId val="722162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ms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214622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strRef>
          <c:f>'matrix 1'!$L$4</c:f>
          <c:strCache>
            <c:ptCount val="1"/>
            <c:pt idx="0">
              <c:v>CC1-4: each 1thread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>
                  <a:shade val="65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E-D75C-4E37-AE39-C15D03E7E921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6-D75C-4E37-AE39-C15D03E7E921}"/>
              </c:ext>
            </c:extLst>
          </c:dPt>
          <c:dPt>
            <c:idx val="2"/>
            <c:bubble3D val="0"/>
            <c:spPr>
              <a:solidFill>
                <a:schemeClr val="accent6">
                  <a:tint val="65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D75C-4E37-AE39-C15D03E7E921}"/>
              </c:ext>
            </c:extLst>
          </c:dPt>
          <c:dLbls>
            <c:dLbl>
              <c:idx val="0"/>
              <c:layout>
                <c:manualLayout>
                  <c:x val="-5.5578187050496818E-3"/>
                  <c:y val="9.4127491989881476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75C-4E37-AE39-C15D03E7E921}"/>
                </c:ext>
              </c:extLst>
            </c:dLbl>
            <c:dLbl>
              <c:idx val="2"/>
              <c:layout>
                <c:manualLayout>
                  <c:x val="1.0546264899662431E-2"/>
                  <c:y val="9.878398340961457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75C-4E37-AE39-C15D03E7E921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'matrix 1'!$K$5:$K$7</c:f>
              <c:strCache>
                <c:ptCount val="3"/>
                <c:pt idx="0">
                  <c:v>inverse matB</c:v>
                </c:pt>
                <c:pt idx="1">
                  <c:v>calculation</c:v>
                </c:pt>
                <c:pt idx="2">
                  <c:v>input matC</c:v>
                </c:pt>
              </c:strCache>
            </c:strRef>
          </c:cat>
          <c:val>
            <c:numRef>
              <c:f>'matrix 1'!$L$5:$L$7</c:f>
              <c:numCache>
                <c:formatCode>General</c:formatCode>
                <c:ptCount val="3"/>
                <c:pt idx="0">
                  <c:v>10.16276</c:v>
                </c:pt>
                <c:pt idx="1">
                  <c:v>202.38105999999999</c:v>
                </c:pt>
                <c:pt idx="2">
                  <c:v>9.9779999999999998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5C-4E37-AE39-C15D03E7E92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557723821246273"/>
          <c:y val="0.34328268434738446"/>
          <c:w val="0.32780971991428959"/>
          <c:h val="0.44584892184394631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'matrix 2'!$B$5</c:f>
          <c:strCache>
            <c:ptCount val="1"/>
            <c:pt idx="0">
              <c:v>With CACHE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 time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C77-4105-AA56-B0AD2FDD2C0C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C77-4105-AA56-B0AD2FDD2C0C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CC77-4105-AA56-B0AD2FDD2C0C}"/>
              </c:ext>
            </c:extLst>
          </c:dPt>
          <c:dPt>
            <c:idx val="5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CC77-4105-AA56-B0AD2FDD2C0C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CC77-4105-AA56-B0AD2FDD2C0C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CC77-4105-AA56-B0AD2FDD2C0C}"/>
              </c:ext>
            </c:extLst>
          </c:dPt>
          <c:dPt>
            <c:idx val="8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CC77-4105-AA56-B0AD2FDD2C0C}"/>
              </c:ext>
            </c:extLst>
          </c:dPt>
          <c:dPt>
            <c:idx val="9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CC77-4105-AA56-B0AD2FDD2C0C}"/>
              </c:ext>
            </c:extLst>
          </c:dPt>
          <c:dPt>
            <c:idx val="1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CC77-4105-AA56-B0AD2FDD2C0C}"/>
              </c:ext>
            </c:extLst>
          </c:dPt>
          <c:cat>
            <c:strRef>
              <c:f>'matrix 2'!$C$5:$C$15</c:f>
              <c:strCache>
                <c:ptCount val="11"/>
                <c:pt idx="0">
                  <c:v>IO DDR 1thread</c:v>
                </c:pt>
                <c:pt idx="1">
                  <c:v>IO SMEM 1thread</c:v>
                </c:pt>
                <c:pt idx="2">
                  <c:v>SMEM  1thread</c:v>
                </c:pt>
                <c:pt idx="3">
                  <c:v>IO DDR 2thread</c:v>
                </c:pt>
                <c:pt idx="4">
                  <c:v>IO SMEM 2thread</c:v>
                </c:pt>
                <c:pt idx="5">
                  <c:v>SMEM 2thread</c:v>
                </c:pt>
                <c:pt idx="6">
                  <c:v>IO DDR 4thread</c:v>
                </c:pt>
                <c:pt idx="7">
                  <c:v>IO SMEM 4thread</c:v>
                </c:pt>
                <c:pt idx="8">
                  <c:v>SMEM 4thread</c:v>
                </c:pt>
                <c:pt idx="9">
                  <c:v>SMEM 8thread</c:v>
                </c:pt>
                <c:pt idx="10">
                  <c:v>SMEM 16thread</c:v>
                </c:pt>
              </c:strCache>
            </c:strRef>
          </c:cat>
          <c:val>
            <c:numRef>
              <c:f>'matrix 2'!$D$5:$D$15</c:f>
              <c:numCache>
                <c:formatCode>General</c:formatCode>
                <c:ptCount val="11"/>
                <c:pt idx="0">
                  <c:v>2921.6110899999999</c:v>
                </c:pt>
                <c:pt idx="1">
                  <c:v>2641.9325199999998</c:v>
                </c:pt>
                <c:pt idx="2">
                  <c:v>2880.8407900000002</c:v>
                </c:pt>
                <c:pt idx="3">
                  <c:v>1598.6288099999999</c:v>
                </c:pt>
                <c:pt idx="4">
                  <c:v>1388.23224</c:v>
                </c:pt>
                <c:pt idx="5">
                  <c:v>1439.9401399999999</c:v>
                </c:pt>
                <c:pt idx="6">
                  <c:v>745.86401999999998</c:v>
                </c:pt>
                <c:pt idx="7">
                  <c:v>609.21078999999997</c:v>
                </c:pt>
                <c:pt idx="8">
                  <c:v>719.77954999999997</c:v>
                </c:pt>
                <c:pt idx="9">
                  <c:v>360.11838999999998</c:v>
                </c:pt>
                <c:pt idx="10">
                  <c:v>181.19346999999999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CC77-4105-AA56-B0AD2FDD2C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8973039"/>
        <c:axId val="508978031"/>
      </c:barChart>
      <c:catAx>
        <c:axId val="508973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08978031"/>
        <c:crosses val="autoZero"/>
        <c:auto val="1"/>
        <c:lblAlgn val="ctr"/>
        <c:lblOffset val="100"/>
        <c:noMultiLvlLbl val="0"/>
      </c:catAx>
      <c:valAx>
        <c:axId val="508978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 calculation time [ms]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08973039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'matrix 2'!$F$5</c:f>
          <c:strCache>
            <c:ptCount val="1"/>
            <c:pt idx="0">
              <c:v>Without CACHE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 time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BD5-4514-BB39-410F43123623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BD5-4514-BB39-410F43123623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0BD5-4514-BB39-410F43123623}"/>
              </c:ext>
            </c:extLst>
          </c:dPt>
          <c:dPt>
            <c:idx val="5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0BD5-4514-BB39-410F43123623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0BD5-4514-BB39-410F43123623}"/>
              </c:ext>
            </c:extLst>
          </c:dPt>
          <c:dPt>
            <c:idx val="8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0BD5-4514-BB39-410F43123623}"/>
              </c:ext>
            </c:extLst>
          </c:dPt>
          <c:dPt>
            <c:idx val="9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0BD5-4514-BB39-410F43123623}"/>
              </c:ext>
            </c:extLst>
          </c:dPt>
          <c:dPt>
            <c:idx val="1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0BD5-4514-BB39-410F43123623}"/>
              </c:ext>
            </c:extLst>
          </c:dPt>
          <c:cat>
            <c:strRef>
              <c:f>'matrix 2'!$G$5:$G$15</c:f>
              <c:strCache>
                <c:ptCount val="11"/>
                <c:pt idx="0">
                  <c:v>IO DDR 1thread</c:v>
                </c:pt>
                <c:pt idx="1">
                  <c:v>IO SMEM 1thread</c:v>
                </c:pt>
                <c:pt idx="2">
                  <c:v>SMEM  1thread</c:v>
                </c:pt>
                <c:pt idx="3">
                  <c:v>IO DDR 2thread</c:v>
                </c:pt>
                <c:pt idx="4">
                  <c:v>IO SMEM 2thread</c:v>
                </c:pt>
                <c:pt idx="5">
                  <c:v>SMEM 2thread</c:v>
                </c:pt>
                <c:pt idx="6">
                  <c:v>IO DDR 4thread</c:v>
                </c:pt>
                <c:pt idx="7">
                  <c:v>IO SMEM 4thread</c:v>
                </c:pt>
                <c:pt idx="8">
                  <c:v>SMEM 4thread</c:v>
                </c:pt>
                <c:pt idx="9">
                  <c:v>SMEM 8thread</c:v>
                </c:pt>
                <c:pt idx="10">
                  <c:v>SMEM 16thread</c:v>
                </c:pt>
              </c:strCache>
            </c:strRef>
          </c:cat>
          <c:val>
            <c:numRef>
              <c:f>'matrix 2'!$H$5:$H$15</c:f>
              <c:numCache>
                <c:formatCode>General</c:formatCode>
                <c:ptCount val="11"/>
                <c:pt idx="0">
                  <c:v>12689.319649999999</c:v>
                </c:pt>
                <c:pt idx="1">
                  <c:v>4482.3279499999999</c:v>
                </c:pt>
                <c:pt idx="2">
                  <c:v>2221.61202</c:v>
                </c:pt>
                <c:pt idx="3">
                  <c:v>6692.7629500000003</c:v>
                </c:pt>
                <c:pt idx="4">
                  <c:v>2248.32258</c:v>
                </c:pt>
                <c:pt idx="5">
                  <c:v>1116.3334199999999</c:v>
                </c:pt>
                <c:pt idx="6">
                  <c:v>3508.7781100000002</c:v>
                </c:pt>
                <c:pt idx="7">
                  <c:v>1012.8751</c:v>
                </c:pt>
                <c:pt idx="8">
                  <c:v>554.49258999999995</c:v>
                </c:pt>
                <c:pt idx="9">
                  <c:v>276.83843000000002</c:v>
                </c:pt>
                <c:pt idx="10">
                  <c:v>184.25584000000001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BD5-4514-BB39-410F431236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8985935"/>
        <c:axId val="508973871"/>
      </c:barChart>
      <c:catAx>
        <c:axId val="508985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08973871"/>
        <c:crosses val="autoZero"/>
        <c:auto val="1"/>
        <c:lblAlgn val="ctr"/>
        <c:lblOffset val="100"/>
        <c:noMultiLvlLbl val="0"/>
      </c:catAx>
      <c:valAx>
        <c:axId val="508973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 </a:t>
                </a:r>
                <a:r>
                  <a:rPr lang="en-US" altLang="ja-JP" sz="1000" b="0" i="0" u="none" strike="noStrike" baseline="0">
                    <a:effectLst/>
                  </a:rPr>
                  <a:t>calculation time </a:t>
                </a:r>
                <a:r>
                  <a:rPr lang="en-US" altLang="ja-JP"/>
                  <a:t>[ms]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08985935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strRef>
          <c:f>'matrix 2'!$J$5</c:f>
          <c:strCache>
            <c:ptCount val="1"/>
            <c:pt idx="0">
              <c:v>IOS with CC1-4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'matrix 2'!$K$5</c:f>
              <c:strCache>
                <c:ptCount val="1"/>
                <c:pt idx="0">
                  <c:v>inverse matB</c:v>
                </c:pt>
              </c:strCache>
            </c:strRef>
          </c:tx>
          <c:spPr>
            <a:solidFill>
              <a:schemeClr val="accent6">
                <a:shade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'matrix 2'!$L$4:$O$4</c:f>
              <c:strCache>
                <c:ptCount val="4"/>
                <c:pt idx="0">
                  <c:v>CC1-4: each 1thread</c:v>
                </c:pt>
                <c:pt idx="1">
                  <c:v>CC1-4: each 2thread</c:v>
                </c:pt>
                <c:pt idx="2">
                  <c:v>CC1-4: each 4thread</c:v>
                </c:pt>
                <c:pt idx="3">
                  <c:v>IO DDR 4thread(with cache)</c:v>
                </c:pt>
              </c:strCache>
            </c:strRef>
          </c:cat>
          <c:val>
            <c:numRef>
              <c:f>'matrix 2'!$L$5:$N$5</c:f>
              <c:numCache>
                <c:formatCode>General</c:formatCode>
                <c:ptCount val="3"/>
                <c:pt idx="0">
                  <c:v>19.838640000000002</c:v>
                </c:pt>
                <c:pt idx="1">
                  <c:v>19.793849999999999</c:v>
                </c:pt>
                <c:pt idx="2">
                  <c:v>19.781369999999999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0B-4056-8AC9-705B41719841}"/>
            </c:ext>
          </c:extLst>
        </c:ser>
        <c:ser>
          <c:idx val="1"/>
          <c:order val="1"/>
          <c:tx>
            <c:strRef>
              <c:f>'matrix 2'!$K$6</c:f>
              <c:strCache>
                <c:ptCount val="1"/>
                <c:pt idx="0">
                  <c:v>calculation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1E0B-4056-8AC9-705B41719841}"/>
              </c:ext>
            </c:extLst>
          </c:dPt>
          <c:cat>
            <c:strRef>
              <c:f>'matrix 2'!$L$4:$O$4</c:f>
              <c:strCache>
                <c:ptCount val="4"/>
                <c:pt idx="0">
                  <c:v>CC1-4: each 1thread</c:v>
                </c:pt>
                <c:pt idx="1">
                  <c:v>CC1-4: each 2thread</c:v>
                </c:pt>
                <c:pt idx="2">
                  <c:v>CC1-4: each 4thread</c:v>
                </c:pt>
                <c:pt idx="3">
                  <c:v>IO DDR 4thread(with cache)</c:v>
                </c:pt>
              </c:strCache>
            </c:strRef>
          </c:cat>
          <c:val>
            <c:numRef>
              <c:f>'matrix 2'!$L$6:$O$6</c:f>
              <c:numCache>
                <c:formatCode>General</c:formatCode>
                <c:ptCount val="4"/>
                <c:pt idx="0">
                  <c:v>554.48348999999996</c:v>
                </c:pt>
                <c:pt idx="1">
                  <c:v>277.14643000000001</c:v>
                </c:pt>
                <c:pt idx="2">
                  <c:v>138.70299</c:v>
                </c:pt>
                <c:pt idx="3">
                  <c:v>745.86401999999998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E0B-4056-8AC9-705B41719841}"/>
            </c:ext>
          </c:extLst>
        </c:ser>
        <c:ser>
          <c:idx val="2"/>
          <c:order val="2"/>
          <c:tx>
            <c:strRef>
              <c:f>'matrix 2'!$K$7</c:f>
              <c:strCache>
                <c:ptCount val="1"/>
                <c:pt idx="0">
                  <c:v>input matC</c:v>
                </c:pt>
              </c:strCache>
            </c:strRef>
          </c:tx>
          <c:spPr>
            <a:solidFill>
              <a:schemeClr val="accent6">
                <a:tint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'matrix 2'!$L$4:$O$4</c:f>
              <c:strCache>
                <c:ptCount val="4"/>
                <c:pt idx="0">
                  <c:v>CC1-4: each 1thread</c:v>
                </c:pt>
                <c:pt idx="1">
                  <c:v>CC1-4: each 2thread</c:v>
                </c:pt>
                <c:pt idx="2">
                  <c:v>CC1-4: each 4thread</c:v>
                </c:pt>
                <c:pt idx="3">
                  <c:v>IO DDR 4thread(with cache)</c:v>
                </c:pt>
              </c:strCache>
            </c:strRef>
          </c:cat>
          <c:val>
            <c:numRef>
              <c:f>'matrix 2'!$L$8:$N$8</c:f>
              <c:numCache>
                <c:formatCode>General</c:formatCode>
                <c:ptCount val="3"/>
                <c:pt idx="0">
                  <c:v>5.3349299999999999</c:v>
                </c:pt>
                <c:pt idx="1">
                  <c:v>5.3328300000000004</c:v>
                </c:pt>
                <c:pt idx="2">
                  <c:v>5.3341500000000002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E0B-4056-8AC9-705B417198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overlap val="100"/>
        <c:axId val="722146223"/>
        <c:axId val="722162447"/>
      </c:barChart>
      <c:catAx>
        <c:axId val="722146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2162447"/>
        <c:crosses val="autoZero"/>
        <c:auto val="1"/>
        <c:lblAlgn val="ctr"/>
        <c:lblOffset val="100"/>
        <c:noMultiLvlLbl val="0"/>
      </c:catAx>
      <c:valAx>
        <c:axId val="722162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050" b="0" i="0" baseline="0">
                    <a:effectLst/>
                  </a:rPr>
                  <a:t> calculation time [ms]</a:t>
                </a:r>
                <a:endParaRPr lang="ja-JP" altLang="ja-JP" sz="500">
                  <a:effectLst/>
                </a:endParaRPr>
              </a:p>
            </c:rich>
          </c:tx>
          <c:layout>
            <c:manualLayout>
              <c:xMode val="edge"/>
              <c:yMode val="edge"/>
              <c:x val="6.6206637693298181E-2"/>
              <c:y val="0.209621819531582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214622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strRef>
          <c:f>'matrix 2'!$L$4</c:f>
          <c:strCache>
            <c:ptCount val="1"/>
            <c:pt idx="0">
              <c:v>CC1-4: each 1thread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>
                  <a:shade val="65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E77-47D7-B836-710A3B2CC509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E77-47D7-B836-710A3B2CC509}"/>
              </c:ext>
            </c:extLst>
          </c:dPt>
          <c:dPt>
            <c:idx val="2"/>
            <c:bubble3D val="0"/>
            <c:spPr>
              <a:solidFill>
                <a:schemeClr val="accent6">
                  <a:tint val="86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3E77-47D7-B836-710A3B2CC509}"/>
              </c:ext>
            </c:extLst>
          </c:dPt>
          <c:dPt>
            <c:idx val="3"/>
            <c:bubble3D val="0"/>
            <c:spPr>
              <a:solidFill>
                <a:schemeClr val="accent6">
                  <a:tint val="65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F2FD-4C9C-BF3A-BAFCA1F369A1}"/>
              </c:ext>
            </c:extLst>
          </c:dPt>
          <c:dLbls>
            <c:dLbl>
              <c:idx val="0"/>
              <c:layout>
                <c:manualLayout>
                  <c:x val="4.4246336966649633E-2"/>
                  <c:y val="7.5259775495734135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3E77-47D7-B836-710A3B2CC509}"/>
                </c:ext>
              </c:extLst>
            </c:dLbl>
            <c:dLbl>
              <c:idx val="3"/>
              <c:layout>
                <c:manualLayout>
                  <c:x val="5.8536376213989729E-4"/>
                  <c:y val="7.0482290845302401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F2FD-4C9C-BF3A-BAFCA1F369A1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'matrix 2'!$K$5:$K$7</c:f>
              <c:strCache>
                <c:ptCount val="3"/>
                <c:pt idx="0">
                  <c:v>inverse matB</c:v>
                </c:pt>
                <c:pt idx="1">
                  <c:v>calculation</c:v>
                </c:pt>
                <c:pt idx="2">
                  <c:v>input matC</c:v>
                </c:pt>
              </c:strCache>
            </c:strRef>
          </c:cat>
          <c:val>
            <c:numRef>
              <c:f>'matrix 2'!$L$5:$L$8</c:f>
              <c:numCache>
                <c:formatCode>General</c:formatCode>
                <c:ptCount val="4"/>
                <c:pt idx="0">
                  <c:v>19.838640000000002</c:v>
                </c:pt>
                <c:pt idx="1">
                  <c:v>554.48348999999996</c:v>
                </c:pt>
                <c:pt idx="2">
                  <c:v>19.38513</c:v>
                </c:pt>
                <c:pt idx="3">
                  <c:v>5.3349299999999999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E77-47D7-B836-710A3B2CC50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557723821246273"/>
          <c:y val="0.34328268434738446"/>
          <c:w val="0.32780971991428959"/>
          <c:h val="0.44584892184394631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'matrix 3'!$F$14</c:f>
          <c:strCache>
            <c:ptCount val="1"/>
            <c:pt idx="0">
              <c:v>行列計算：UNCACHE, 1thread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E7A-41C3-9BE3-F12AB44F009C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E7A-41C3-9BE3-F12AB44F009C}"/>
              </c:ext>
            </c:extLst>
          </c:dPt>
          <c:cat>
            <c:strRef>
              <c:f>'matrix 3'!$G$14:$G$16</c:f>
              <c:strCache>
                <c:ptCount val="3"/>
                <c:pt idx="0">
                  <c:v>IO DDR</c:v>
                </c:pt>
                <c:pt idx="1">
                  <c:v>IO SMEM</c:v>
                </c:pt>
                <c:pt idx="2">
                  <c:v>SMEM</c:v>
                </c:pt>
              </c:strCache>
            </c:strRef>
          </c:cat>
          <c:val>
            <c:numRef>
              <c:f>'matrix 3'!$H$14:$H$16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4-6E7A-41C3-9BE3-F12AB44F00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8978447"/>
        <c:axId val="508977199"/>
      </c:barChart>
      <c:catAx>
        <c:axId val="508978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08977199"/>
        <c:crosses val="autoZero"/>
        <c:auto val="1"/>
        <c:lblAlgn val="ctr"/>
        <c:lblOffset val="100"/>
        <c:noMultiLvlLbl val="0"/>
      </c:catAx>
      <c:valAx>
        <c:axId val="508977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08978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NoC!$E$3</c:f>
              <c:strCache>
                <c:ptCount val="1"/>
                <c:pt idx="0">
                  <c:v>CC-&gt;IOS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NoC!$B$4:$B$9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</c:numCache>
            </c:numRef>
          </c:xVal>
          <c:yVal>
            <c:numRef>
              <c:f>NoC!$E$4:$E$9</c:f>
              <c:numCache>
                <c:formatCode>General</c:formatCode>
                <c:ptCount val="6"/>
                <c:pt idx="0">
                  <c:v>0.97811999999999999</c:v>
                </c:pt>
                <c:pt idx="1">
                  <c:v>0.98694000000000004</c:v>
                </c:pt>
                <c:pt idx="2">
                  <c:v>50.301459999999999</c:v>
                </c:pt>
                <c:pt idx="3">
                  <c:v>224.52447000000001</c:v>
                </c:pt>
                <c:pt idx="4">
                  <c:v>2302.9252099999999</c:v>
                </c:pt>
                <c:pt idx="5">
                  <c:v>23172.517210000002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46-4F5A-A2F6-A8EEC2A9F2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7812863"/>
        <c:axId val="257802463"/>
      </c:scatterChart>
      <c:valAx>
        <c:axId val="257812863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57802463"/>
        <c:crosses val="autoZero"/>
        <c:crossBetween val="midCat"/>
      </c:valAx>
      <c:valAx>
        <c:axId val="257802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NoC!$D$2</c:f>
              <c:strCache>
                <c:ptCount val="1"/>
                <c:pt idx="0">
                  <c:v>同期メッセージ送信時間[ms]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57812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'matrix 3'!$B$5</c:f>
          <c:strCache>
            <c:ptCount val="1"/>
            <c:pt idx="0">
              <c:v>行列計算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4F5-4921-A799-72BB7166F93B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4F5-4921-A799-72BB7166F93B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4F5-4921-A799-72BB7166F93B}"/>
              </c:ext>
            </c:extLst>
          </c:dPt>
          <c:dPt>
            <c:idx val="5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4F5-4921-A799-72BB7166F93B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4F5-4921-A799-72BB7166F93B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24F5-4921-A799-72BB7166F93B}"/>
              </c:ext>
            </c:extLst>
          </c:dPt>
          <c:dPt>
            <c:idx val="8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24F5-4921-A799-72BB7166F93B}"/>
              </c:ext>
            </c:extLst>
          </c:dPt>
          <c:cat>
            <c:strRef>
              <c:f>'matrix 3'!$C$5:$C$13</c:f>
              <c:strCache>
                <c:ptCount val="9"/>
                <c:pt idx="0">
                  <c:v>IO DDR 1thread</c:v>
                </c:pt>
                <c:pt idx="1">
                  <c:v>IO SMEM 1thread</c:v>
                </c:pt>
                <c:pt idx="2">
                  <c:v>SMEM  1thread</c:v>
                </c:pt>
                <c:pt idx="3">
                  <c:v>IO DDR 2thread</c:v>
                </c:pt>
                <c:pt idx="4">
                  <c:v>IO SMEM 2thread</c:v>
                </c:pt>
                <c:pt idx="5">
                  <c:v>SMEM 2thread</c:v>
                </c:pt>
                <c:pt idx="6">
                  <c:v>IO DDR 4thread</c:v>
                </c:pt>
                <c:pt idx="7">
                  <c:v>IO SMEM 4thread</c:v>
                </c:pt>
                <c:pt idx="8">
                  <c:v>SMEM 4thread</c:v>
                </c:pt>
              </c:strCache>
            </c:strRef>
          </c:cat>
          <c:val>
            <c:numRef>
              <c:f>'matrix 3'!$D$5:$D$13</c:f>
              <c:numCache>
                <c:formatCode>General</c:formatCode>
                <c:ptCount val="9"/>
                <c:pt idx="6">
                  <c:v>2789.9469800000002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24F5-4921-A799-72BB7166F9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8973039"/>
        <c:axId val="508978031"/>
      </c:barChart>
      <c:catAx>
        <c:axId val="508973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08978031"/>
        <c:crosses val="autoZero"/>
        <c:auto val="1"/>
        <c:lblAlgn val="ctr"/>
        <c:lblOffset val="100"/>
        <c:noMultiLvlLbl val="0"/>
      </c:catAx>
      <c:valAx>
        <c:axId val="508978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ms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0897303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'matrix 3'!$F$5</c:f>
          <c:strCache>
            <c:ptCount val="1"/>
            <c:pt idx="0">
              <c:v>行列計算：UNCACHE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BBE-4ADC-B7BC-1A20CEC28299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BBE-4ADC-B7BC-1A20CEC28299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BBE-4ADC-B7BC-1A20CEC28299}"/>
              </c:ext>
            </c:extLst>
          </c:dPt>
          <c:dPt>
            <c:idx val="5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9BBE-4ADC-B7BC-1A20CEC28299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9BBE-4ADC-B7BC-1A20CEC28299}"/>
              </c:ext>
            </c:extLst>
          </c:dPt>
          <c:dPt>
            <c:idx val="8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9BBE-4ADC-B7BC-1A20CEC28299}"/>
              </c:ext>
            </c:extLst>
          </c:dPt>
          <c:cat>
            <c:strRef>
              <c:f>'matrix 3'!$G$5:$G$13</c:f>
              <c:strCache>
                <c:ptCount val="9"/>
                <c:pt idx="0">
                  <c:v>IO DDR 1thread</c:v>
                </c:pt>
                <c:pt idx="1">
                  <c:v>IO SMEM 1thread</c:v>
                </c:pt>
                <c:pt idx="2">
                  <c:v>SMEM  1thread</c:v>
                </c:pt>
                <c:pt idx="3">
                  <c:v>IO DDR 2thread</c:v>
                </c:pt>
                <c:pt idx="4">
                  <c:v>IO SMEM 2thread</c:v>
                </c:pt>
                <c:pt idx="5">
                  <c:v>SMEM 2thread</c:v>
                </c:pt>
                <c:pt idx="6">
                  <c:v>IO DDR 4thread</c:v>
                </c:pt>
                <c:pt idx="7">
                  <c:v>IO SMEM 4thread</c:v>
                </c:pt>
                <c:pt idx="8">
                  <c:v>SMEM 4thread</c:v>
                </c:pt>
              </c:strCache>
            </c:strRef>
          </c:cat>
          <c:val>
            <c:numRef>
              <c:f>'matrix 3'!$H$5:$H$13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C-9BBE-4ADC-B7BC-1A20CEC28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8985935"/>
        <c:axId val="508973871"/>
      </c:barChart>
      <c:catAx>
        <c:axId val="508985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08973871"/>
        <c:crosses val="autoZero"/>
        <c:auto val="1"/>
        <c:lblAlgn val="ctr"/>
        <c:lblOffset val="100"/>
        <c:noMultiLvlLbl val="0"/>
      </c:catAx>
      <c:valAx>
        <c:axId val="508973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ms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089859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'matrix 3'!$B$14</c:f>
          <c:strCache>
            <c:ptCount val="1"/>
            <c:pt idx="0">
              <c:v>行列計算：1thread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AE2-438A-9687-69D4A4A4167E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AE2-438A-9687-69D4A4A4167E}"/>
              </c:ext>
            </c:extLst>
          </c:dPt>
          <c:cat>
            <c:strRef>
              <c:f>'matrix 3'!$C$14:$C$16</c:f>
              <c:strCache>
                <c:ptCount val="3"/>
                <c:pt idx="0">
                  <c:v>IO DDR</c:v>
                </c:pt>
                <c:pt idx="1">
                  <c:v>IO SMEM</c:v>
                </c:pt>
                <c:pt idx="2">
                  <c:v>SMEM</c:v>
                </c:pt>
              </c:strCache>
            </c:strRef>
          </c:cat>
          <c:val>
            <c:numRef>
              <c:f>'matrix 3'!$D$14:$D$16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4-8AE2-438A-9687-69D4A4A416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8977615"/>
        <c:axId val="508975535"/>
      </c:barChart>
      <c:catAx>
        <c:axId val="508977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08975535"/>
        <c:crosses val="autoZero"/>
        <c:auto val="1"/>
        <c:lblAlgn val="ctr"/>
        <c:lblOffset val="100"/>
        <c:noMultiLvlLbl val="0"/>
      </c:catAx>
      <c:valAx>
        <c:axId val="508975535"/>
        <c:scaling>
          <c:orientation val="minMax"/>
          <c:max val="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089776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strRef>
          <c:f>'matrix 3'!$J$5</c:f>
          <c:strCache>
            <c:ptCount val="1"/>
            <c:pt idx="0">
              <c:v>行列計算：CC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'matrix 3'!$K$5</c:f>
              <c:strCache>
                <c:ptCount val="1"/>
                <c:pt idx="0">
                  <c:v>inverse matB</c:v>
                </c:pt>
              </c:strCache>
            </c:strRef>
          </c:tx>
          <c:spPr>
            <a:solidFill>
              <a:schemeClr val="accent6">
                <a:shade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'matrix 3'!$L$4:$O$4</c:f>
              <c:strCache>
                <c:ptCount val="4"/>
                <c:pt idx="0">
                  <c:v>CC1-4: each 1thread</c:v>
                </c:pt>
                <c:pt idx="1">
                  <c:v>CC1-4: each 2thread</c:v>
                </c:pt>
                <c:pt idx="2">
                  <c:v>CC1-4: each 4thread</c:v>
                </c:pt>
                <c:pt idx="3">
                  <c:v>IO DDR 4thread(cached)</c:v>
                </c:pt>
              </c:strCache>
            </c:strRef>
          </c:cat>
          <c:val>
            <c:numRef>
              <c:f>'matrix 3'!$L$5:$N$5</c:f>
              <c:numCache>
                <c:formatCode>General</c:formatCode>
                <c:ptCount val="3"/>
                <c:pt idx="0">
                  <c:v>40.417589999999997</c:v>
                </c:pt>
                <c:pt idx="1">
                  <c:v>40.414000000000001</c:v>
                </c:pt>
                <c:pt idx="2">
                  <c:v>40.428530000000002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AA-46AF-940F-1D0E2E6BE3AA}"/>
            </c:ext>
          </c:extLst>
        </c:ser>
        <c:ser>
          <c:idx val="1"/>
          <c:order val="1"/>
          <c:tx>
            <c:strRef>
              <c:f>'matrix 3'!$K$6</c:f>
              <c:strCache>
                <c:ptCount val="1"/>
                <c:pt idx="0">
                  <c:v>calculation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E3AA-46AF-940F-1D0E2E6BE3AA}"/>
              </c:ext>
            </c:extLst>
          </c:dPt>
          <c:cat>
            <c:strRef>
              <c:f>'matrix 3'!$L$4:$O$4</c:f>
              <c:strCache>
                <c:ptCount val="4"/>
                <c:pt idx="0">
                  <c:v>CC1-4: each 1thread</c:v>
                </c:pt>
                <c:pt idx="1">
                  <c:v>CC1-4: each 2thread</c:v>
                </c:pt>
                <c:pt idx="2">
                  <c:v>CC1-4: each 4thread</c:v>
                </c:pt>
                <c:pt idx="3">
                  <c:v>IO DDR 4thread(cached)</c:v>
                </c:pt>
              </c:strCache>
            </c:strRef>
          </c:cat>
          <c:val>
            <c:numRef>
              <c:f>'matrix 3'!$L$6:$O$6</c:f>
              <c:numCache>
                <c:formatCode>General</c:formatCode>
                <c:ptCount val="4"/>
                <c:pt idx="0">
                  <c:v>1614.5695800000001</c:v>
                </c:pt>
                <c:pt idx="1">
                  <c:v>806.92471</c:v>
                </c:pt>
                <c:pt idx="2">
                  <c:v>403.62455999999997</c:v>
                </c:pt>
                <c:pt idx="3">
                  <c:v>2789.9469800000002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3AA-46AF-940F-1D0E2E6BE3AA}"/>
            </c:ext>
          </c:extLst>
        </c:ser>
        <c:ser>
          <c:idx val="2"/>
          <c:order val="2"/>
          <c:tx>
            <c:strRef>
              <c:f>'matrix 3'!$K$7</c:f>
              <c:strCache>
                <c:ptCount val="1"/>
                <c:pt idx="0">
                  <c:v>input matC</c:v>
                </c:pt>
              </c:strCache>
            </c:strRef>
          </c:tx>
          <c:spPr>
            <a:solidFill>
              <a:schemeClr val="accent6">
                <a:tint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'matrix 3'!$L$4:$O$4</c:f>
              <c:strCache>
                <c:ptCount val="4"/>
                <c:pt idx="0">
                  <c:v>CC1-4: each 1thread</c:v>
                </c:pt>
                <c:pt idx="1">
                  <c:v>CC1-4: each 2thread</c:v>
                </c:pt>
                <c:pt idx="2">
                  <c:v>CC1-4: each 4thread</c:v>
                </c:pt>
                <c:pt idx="3">
                  <c:v>IO DDR 4thread(cached)</c:v>
                </c:pt>
              </c:strCache>
            </c:strRef>
          </c:cat>
          <c:val>
            <c:numRef>
              <c:f>'matrix 3'!$L$7:$N$7</c:f>
              <c:numCache>
                <c:formatCode>General</c:formatCode>
                <c:ptCount val="3"/>
                <c:pt idx="0">
                  <c:v>39.522010000000002</c:v>
                </c:pt>
                <c:pt idx="1">
                  <c:v>39.535080000000001</c:v>
                </c:pt>
                <c:pt idx="2">
                  <c:v>39.488579999999999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3AA-46AF-940F-1D0E2E6BE3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overlap val="100"/>
        <c:axId val="722146223"/>
        <c:axId val="722162447"/>
      </c:barChart>
      <c:catAx>
        <c:axId val="722146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2162447"/>
        <c:crosses val="autoZero"/>
        <c:auto val="1"/>
        <c:lblAlgn val="ctr"/>
        <c:lblOffset val="100"/>
        <c:noMultiLvlLbl val="0"/>
      </c:catAx>
      <c:valAx>
        <c:axId val="722162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ms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214622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strRef>
          <c:f>'matrix 3'!$L$4</c:f>
          <c:strCache>
            <c:ptCount val="1"/>
            <c:pt idx="0">
              <c:v>CC1-4: each 1thread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>
                  <a:shade val="65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A14-432D-8EE3-B787EC809C28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A14-432D-8EE3-B787EC809C28}"/>
              </c:ext>
            </c:extLst>
          </c:dPt>
          <c:dPt>
            <c:idx val="2"/>
            <c:bubble3D val="0"/>
            <c:spPr>
              <a:solidFill>
                <a:schemeClr val="accent6">
                  <a:tint val="65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A14-432D-8EE3-B787EC809C28}"/>
              </c:ext>
            </c:extLst>
          </c:dPt>
          <c:dLbls>
            <c:dLbl>
              <c:idx val="0"/>
              <c:layout>
                <c:manualLayout>
                  <c:x val="-5.5578187050496818E-3"/>
                  <c:y val="9.4127491989881476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A14-432D-8EE3-B787EC809C28}"/>
                </c:ext>
              </c:extLst>
            </c:dLbl>
            <c:dLbl>
              <c:idx val="2"/>
              <c:layout>
                <c:manualLayout>
                  <c:x val="1.0546264899662431E-2"/>
                  <c:y val="9.878398340961457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A14-432D-8EE3-B787EC809C28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'matrix 3'!$K$5:$K$7</c:f>
              <c:strCache>
                <c:ptCount val="3"/>
                <c:pt idx="0">
                  <c:v>inverse matB</c:v>
                </c:pt>
                <c:pt idx="1">
                  <c:v>calculation</c:v>
                </c:pt>
                <c:pt idx="2">
                  <c:v>input matC</c:v>
                </c:pt>
              </c:strCache>
            </c:strRef>
          </c:cat>
          <c:val>
            <c:numRef>
              <c:f>'matrix 3'!$L$5:$L$7</c:f>
              <c:numCache>
                <c:formatCode>General</c:formatCode>
                <c:ptCount val="3"/>
                <c:pt idx="0">
                  <c:v>40.417589999999997</c:v>
                </c:pt>
                <c:pt idx="1">
                  <c:v>1614.5695800000001</c:v>
                </c:pt>
                <c:pt idx="2">
                  <c:v>39.522010000000002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A14-432D-8EE3-B787EC809C28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557723821246273"/>
          <c:y val="0.34328268434738446"/>
          <c:w val="0.32780971991428959"/>
          <c:h val="0.44584892184394631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Sheet3!$C$4</c:f>
          <c:strCache>
            <c:ptCount val="1"/>
            <c:pt idx="0">
              <c:v>メモリアクセス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Sheet3!$D$5:$D$7</c:f>
              <c:strCache>
                <c:ptCount val="3"/>
                <c:pt idx="0">
                  <c:v>IO DDR</c:v>
                </c:pt>
                <c:pt idx="1">
                  <c:v>IO SMEM</c:v>
                </c:pt>
                <c:pt idx="2">
                  <c:v>SMEM</c:v>
                </c:pt>
              </c:strCache>
            </c:strRef>
          </c:cat>
          <c:val>
            <c:numRef>
              <c:f>Sheet3!$E$5:$E$7</c:f>
              <c:numCache>
                <c:formatCode>General</c:formatCode>
                <c:ptCount val="3"/>
                <c:pt idx="0">
                  <c:v>2.43493</c:v>
                </c:pt>
                <c:pt idx="1">
                  <c:v>1.93323</c:v>
                </c:pt>
                <c:pt idx="2">
                  <c:v>1.4959499999999999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2E-4B58-A446-B83F9C8348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2394607"/>
        <c:axId val="682389615"/>
      </c:barChart>
      <c:catAx>
        <c:axId val="682394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2389615"/>
        <c:crosses val="autoZero"/>
        <c:auto val="1"/>
        <c:lblAlgn val="ctr"/>
        <c:lblOffset val="100"/>
        <c:noMultiLvlLbl val="0"/>
      </c:catAx>
      <c:valAx>
        <c:axId val="682389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[ms]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2394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NoC!$F$3</c:f>
              <c:strCache>
                <c:ptCount val="1"/>
                <c:pt idx="0">
                  <c:v>IOS-&gt;CC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NoC!$B$4:$B$9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</c:numCache>
            </c:numRef>
          </c:xVal>
          <c:yVal>
            <c:numRef>
              <c:f>NoC!$F$4:$F$9</c:f>
              <c:numCache>
                <c:formatCode>General</c:formatCode>
                <c:ptCount val="6"/>
                <c:pt idx="0">
                  <c:v>4.3997999999999999</c:v>
                </c:pt>
                <c:pt idx="1">
                  <c:v>4.3712600000000004</c:v>
                </c:pt>
                <c:pt idx="2">
                  <c:v>18.570989999999998</c:v>
                </c:pt>
                <c:pt idx="3">
                  <c:v>220.31345999999999</c:v>
                </c:pt>
                <c:pt idx="4">
                  <c:v>2274.07096</c:v>
                </c:pt>
                <c:pt idx="5">
                  <c:v>22931.304189999999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88-4068-9962-0D6F844C6D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559647"/>
        <c:axId val="126566719"/>
      </c:scatterChart>
      <c:valAx>
        <c:axId val="126559647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6566719"/>
        <c:crosses val="autoZero"/>
        <c:crossBetween val="midCat"/>
      </c:valAx>
      <c:valAx>
        <c:axId val="126566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NoC!$D$2</c:f>
              <c:strCache>
                <c:ptCount val="1"/>
                <c:pt idx="0">
                  <c:v>同期メッセージ送信時間[ms]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65596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NoC!$G$3</c:f>
              <c:strCache>
                <c:ptCount val="1"/>
                <c:pt idx="0">
                  <c:v>CC-&gt;IOS (s)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NoC!$B$4:$B$9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</c:numCache>
            </c:numRef>
          </c:xVal>
          <c:yVal>
            <c:numRef>
              <c:f>NoC!$G$4:$G$9</c:f>
              <c:numCache>
                <c:formatCode>General</c:formatCode>
                <c:ptCount val="6"/>
                <c:pt idx="0">
                  <c:v>6.7099999999999998E-3</c:v>
                </c:pt>
                <c:pt idx="1">
                  <c:v>6.7200000000000003E-3</c:v>
                </c:pt>
                <c:pt idx="2">
                  <c:v>6.5399999999999998E-3</c:v>
                </c:pt>
                <c:pt idx="3">
                  <c:v>6.4700000000000001E-3</c:v>
                </c:pt>
                <c:pt idx="4">
                  <c:v>7.0000000000000001E-3</c:v>
                </c:pt>
                <c:pt idx="5">
                  <c:v>6.6699999999999997E-3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60-4F74-9B6D-7672DBF218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0642511"/>
        <c:axId val="250648751"/>
      </c:scatterChart>
      <c:valAx>
        <c:axId val="250642511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50648751"/>
        <c:crosses val="autoZero"/>
        <c:crossBetween val="midCat"/>
      </c:valAx>
      <c:valAx>
        <c:axId val="25064875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NoC!$D$2</c:f>
              <c:strCache>
                <c:ptCount val="1"/>
                <c:pt idx="0">
                  <c:v>同期メッセージ送信時間[ms]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506425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NoC!$H$3</c:f>
              <c:strCache>
                <c:ptCount val="1"/>
                <c:pt idx="0">
                  <c:v>IOS-&gt;CC (s)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NoC!$B$4:$B$8</c:f>
              <c:numCache>
                <c:formatCode>General</c:formatCode>
                <c:ptCount val="5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</c:numCache>
            </c:numRef>
          </c:xVal>
          <c:yVal>
            <c:numRef>
              <c:f>NoC!$H$4:$H$8</c:f>
              <c:numCache>
                <c:formatCode>General</c:formatCode>
                <c:ptCount val="5"/>
                <c:pt idx="0">
                  <c:v>7.1199999999999996E-3</c:v>
                </c:pt>
                <c:pt idx="1">
                  <c:v>7.1199999999999996E-3</c:v>
                </c:pt>
                <c:pt idx="2">
                  <c:v>7.28E-3</c:v>
                </c:pt>
                <c:pt idx="3">
                  <c:v>7.0600000000000003E-3</c:v>
                </c:pt>
                <c:pt idx="4">
                  <c:v>7.0899999999999999E-3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73-495E-9463-2AD19F264E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7816607"/>
        <c:axId val="257811199"/>
      </c:scatterChart>
      <c:valAx>
        <c:axId val="257816607"/>
        <c:scaling>
          <c:logBase val="10"/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57811199"/>
        <c:crosses val="autoZero"/>
        <c:crossBetween val="midCat"/>
      </c:valAx>
      <c:valAx>
        <c:axId val="257811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NoC!$D$2</c:f>
              <c:strCache>
                <c:ptCount val="1"/>
                <c:pt idx="0">
                  <c:v>同期メッセージ送信時間[ms]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57816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NoC!$D$3</c:f>
              <c:strCache>
                <c:ptCount val="1"/>
                <c:pt idx="0">
                  <c:v>CC内 (f)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NoC!$B$4:$B$8</c:f>
              <c:numCache>
                <c:formatCode>General</c:formatCode>
                <c:ptCount val="5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</c:numCache>
            </c:numRef>
          </c:xVal>
          <c:yVal>
            <c:numRef>
              <c:f>NoC!$D$4:$D$8</c:f>
              <c:numCache>
                <c:formatCode>General</c:formatCode>
                <c:ptCount val="5"/>
                <c:pt idx="0">
                  <c:v>5.1500000000000001E-3</c:v>
                </c:pt>
                <c:pt idx="1">
                  <c:v>5.1700000000000001E-3</c:v>
                </c:pt>
                <c:pt idx="2">
                  <c:v>5.9199999999999999E-3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16-44E8-B973-215E906FE1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570047"/>
        <c:axId val="126570879"/>
      </c:scatterChart>
      <c:valAx>
        <c:axId val="126570047"/>
        <c:scaling>
          <c:orientation val="minMax"/>
          <c:max val="100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6570879"/>
        <c:crosses val="autoZero"/>
        <c:crossBetween val="midCat"/>
      </c:valAx>
      <c:valAx>
        <c:axId val="126570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NoC!$D$2</c:f>
              <c:strCache>
                <c:ptCount val="1"/>
                <c:pt idx="0">
                  <c:v>同期メッセージ送信時間[ms]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65700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～</a:t>
            </a:r>
            <a:r>
              <a:rPr lang="en-US" altLang="ja-JP"/>
              <a:t>100KB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'Tx, UC'!$B$2</c:f>
              <c:strCache>
                <c:ptCount val="1"/>
                <c:pt idx="0">
                  <c:v>Tx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'Tx, UC'!$C$1:$H$1</c:f>
              <c:numCache>
                <c:formatCode>General</c:formatCode>
                <c:ptCount val="6"/>
                <c:pt idx="0">
                  <c:v>4</c:v>
                </c:pt>
                <c:pt idx="1">
                  <c:v>40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</c:numCache>
            </c:numRef>
          </c:xVal>
          <c:yVal>
            <c:numRef>
              <c:f>'Tx, UC'!$C$2:$H$2</c:f>
              <c:numCache>
                <c:formatCode>General</c:formatCode>
                <c:ptCount val="6"/>
                <c:pt idx="0">
                  <c:v>7.6999999999999996E-4</c:v>
                </c:pt>
                <c:pt idx="1">
                  <c:v>8.3000000000000001E-4</c:v>
                </c:pt>
                <c:pt idx="2">
                  <c:v>1.245E-3</c:v>
                </c:pt>
                <c:pt idx="3">
                  <c:v>4.7749999999999997E-3</c:v>
                </c:pt>
                <c:pt idx="4">
                  <c:v>4.3565E-2</c:v>
                </c:pt>
                <c:pt idx="5">
                  <c:v>0.44605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9F-4B20-AC38-A0107E8098ED}"/>
            </c:ext>
          </c:extLst>
        </c:ser>
        <c:ser>
          <c:idx val="1"/>
          <c:order val="1"/>
          <c:tx>
            <c:strRef>
              <c:f>'Tx, UC'!$B$3</c:f>
              <c:strCache>
                <c:ptCount val="1"/>
                <c:pt idx="0">
                  <c:v>UC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'Tx, UC'!$C$1:$H$1</c:f>
              <c:numCache>
                <c:formatCode>General</c:formatCode>
                <c:ptCount val="6"/>
                <c:pt idx="0">
                  <c:v>4</c:v>
                </c:pt>
                <c:pt idx="1">
                  <c:v>40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</c:numCache>
            </c:numRef>
          </c:xVal>
          <c:yVal>
            <c:numRef>
              <c:f>'Tx, UC'!$C$3:$H$3</c:f>
              <c:numCache>
                <c:formatCode>General</c:formatCode>
                <c:ptCount val="6"/>
                <c:pt idx="0">
                  <c:v>1.01E-3</c:v>
                </c:pt>
                <c:pt idx="1">
                  <c:v>9.8499999999999998E-4</c:v>
                </c:pt>
                <c:pt idx="2">
                  <c:v>1.3450000000000001E-3</c:v>
                </c:pt>
                <c:pt idx="3">
                  <c:v>1.7650000000000001E-3</c:v>
                </c:pt>
                <c:pt idx="4">
                  <c:v>8.4799999999999997E-3</c:v>
                </c:pt>
                <c:pt idx="5">
                  <c:v>7.3889999999999997E-2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B9F-4B20-AC38-A0107E8098ED}"/>
            </c:ext>
          </c:extLst>
        </c:ser>
        <c:ser>
          <c:idx val="2"/>
          <c:order val="2"/>
          <c:tx>
            <c:strRef>
              <c:f>'Tx, UC'!$B$4</c:f>
              <c:strCache>
                <c:ptCount val="1"/>
                <c:pt idx="0">
                  <c:v>理論値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'Tx, UC'!$C$1:$H$1</c:f>
              <c:numCache>
                <c:formatCode>General</c:formatCode>
                <c:ptCount val="6"/>
                <c:pt idx="0">
                  <c:v>4</c:v>
                </c:pt>
                <c:pt idx="1">
                  <c:v>40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</c:numCache>
            </c:numRef>
          </c:xVal>
          <c:yVal>
            <c:numRef>
              <c:f>'Tx, UC'!$C$4:$H$4</c:f>
              <c:numCache>
                <c:formatCode>General</c:formatCode>
                <c:ptCount val="6"/>
                <c:pt idx="0">
                  <c:v>1.2500000000000001E-6</c:v>
                </c:pt>
                <c:pt idx="1">
                  <c:v>1.2500000000000001E-5</c:v>
                </c:pt>
                <c:pt idx="2">
                  <c:v>3.1250000000000001E-5</c:v>
                </c:pt>
                <c:pt idx="3">
                  <c:v>3.1250000000000001E-4</c:v>
                </c:pt>
                <c:pt idx="4">
                  <c:v>3.1250000000000002E-3</c:v>
                </c:pt>
                <c:pt idx="5">
                  <c:v>3.125E-2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BC-41D8-BE6A-1718C30547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4963311"/>
        <c:axId val="1944960399"/>
      </c:scatterChart>
      <c:valAx>
        <c:axId val="1944963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baseline="0">
                    <a:effectLst/>
                  </a:rPr>
                  <a:t>データサイズ</a:t>
                </a:r>
                <a:r>
                  <a:rPr lang="en-US" altLang="ja-JP" sz="1000" b="0" i="0" baseline="0">
                    <a:effectLst/>
                  </a:rPr>
                  <a:t> [B]</a:t>
                </a:r>
                <a:endParaRPr lang="ja-JP" altLang="ja-JP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44960399"/>
        <c:crosses val="autoZero"/>
        <c:crossBetween val="midCat"/>
      </c:valAx>
      <c:valAx>
        <c:axId val="1944960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baseline="0">
                    <a:effectLst/>
                  </a:rPr>
                  <a:t>通信時間 </a:t>
                </a:r>
                <a:r>
                  <a:rPr lang="en-US" altLang="ja-JP" sz="1000" b="0" i="0" baseline="0">
                    <a:effectLst/>
                  </a:rPr>
                  <a:t>[ms]</a:t>
                </a:r>
                <a:endParaRPr lang="ja-JP" altLang="ja-JP" sz="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449633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～１</a:t>
            </a:r>
            <a:r>
              <a:rPr lang="en-US" altLang="ja-JP"/>
              <a:t>KB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'Tx, UC'!$B$2</c:f>
              <c:strCache>
                <c:ptCount val="1"/>
                <c:pt idx="0">
                  <c:v>Tx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'Tx, UC'!$C$1:$F$1</c:f>
              <c:numCache>
                <c:formatCode>General</c:formatCode>
                <c:ptCount val="4"/>
                <c:pt idx="0">
                  <c:v>4</c:v>
                </c:pt>
                <c:pt idx="1">
                  <c:v>40</c:v>
                </c:pt>
                <c:pt idx="2">
                  <c:v>100</c:v>
                </c:pt>
                <c:pt idx="3">
                  <c:v>1000</c:v>
                </c:pt>
              </c:numCache>
            </c:numRef>
          </c:xVal>
          <c:yVal>
            <c:numRef>
              <c:f>'Tx, UC'!$C$2:$F$2</c:f>
              <c:numCache>
                <c:formatCode>General</c:formatCode>
                <c:ptCount val="4"/>
                <c:pt idx="0">
                  <c:v>7.6999999999999996E-4</c:v>
                </c:pt>
                <c:pt idx="1">
                  <c:v>8.3000000000000001E-4</c:v>
                </c:pt>
                <c:pt idx="2">
                  <c:v>1.245E-3</c:v>
                </c:pt>
                <c:pt idx="3">
                  <c:v>4.7749999999999997E-3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B4-4F25-B9B1-8D03759DEFBD}"/>
            </c:ext>
          </c:extLst>
        </c:ser>
        <c:ser>
          <c:idx val="1"/>
          <c:order val="1"/>
          <c:tx>
            <c:strRef>
              <c:f>'Tx, UC'!$B$3</c:f>
              <c:strCache>
                <c:ptCount val="1"/>
                <c:pt idx="0">
                  <c:v>UC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'Tx, UC'!$C$1:$F$1</c:f>
              <c:numCache>
                <c:formatCode>General</c:formatCode>
                <c:ptCount val="4"/>
                <c:pt idx="0">
                  <c:v>4</c:v>
                </c:pt>
                <c:pt idx="1">
                  <c:v>40</c:v>
                </c:pt>
                <c:pt idx="2">
                  <c:v>100</c:v>
                </c:pt>
                <c:pt idx="3">
                  <c:v>1000</c:v>
                </c:pt>
              </c:numCache>
            </c:numRef>
          </c:xVal>
          <c:yVal>
            <c:numRef>
              <c:f>'Tx, UC'!$C$3:$F$3</c:f>
              <c:numCache>
                <c:formatCode>General</c:formatCode>
                <c:ptCount val="4"/>
                <c:pt idx="0">
                  <c:v>1.01E-3</c:v>
                </c:pt>
                <c:pt idx="1">
                  <c:v>9.8499999999999998E-4</c:v>
                </c:pt>
                <c:pt idx="2">
                  <c:v>1.3450000000000001E-3</c:v>
                </c:pt>
                <c:pt idx="3">
                  <c:v>1.7650000000000001E-3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B4-4F25-B9B1-8D03759DEFBD}"/>
            </c:ext>
          </c:extLst>
        </c:ser>
        <c:ser>
          <c:idx val="2"/>
          <c:order val="2"/>
          <c:tx>
            <c:strRef>
              <c:f>'Tx, UC'!$B$4</c:f>
              <c:strCache>
                <c:ptCount val="1"/>
                <c:pt idx="0">
                  <c:v>理論値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'Tx, UC'!$C$1:$F$1</c:f>
              <c:numCache>
                <c:formatCode>General</c:formatCode>
                <c:ptCount val="4"/>
                <c:pt idx="0">
                  <c:v>4</c:v>
                </c:pt>
                <c:pt idx="1">
                  <c:v>40</c:v>
                </c:pt>
                <c:pt idx="2">
                  <c:v>100</c:v>
                </c:pt>
                <c:pt idx="3">
                  <c:v>1000</c:v>
                </c:pt>
              </c:numCache>
            </c:numRef>
          </c:xVal>
          <c:yVal>
            <c:numRef>
              <c:f>'Tx, UC'!$C$4:$F$4</c:f>
              <c:numCache>
                <c:formatCode>General</c:formatCode>
                <c:ptCount val="4"/>
                <c:pt idx="0">
                  <c:v>1.2500000000000001E-6</c:v>
                </c:pt>
                <c:pt idx="1">
                  <c:v>1.2500000000000001E-5</c:v>
                </c:pt>
                <c:pt idx="2">
                  <c:v>3.1250000000000001E-5</c:v>
                </c:pt>
                <c:pt idx="3">
                  <c:v>3.1250000000000001E-4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63-4ECD-A8ED-2F5391DF58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4963727"/>
        <c:axId val="1944964559"/>
      </c:scatterChart>
      <c:valAx>
        <c:axId val="1944963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データサイズ</a:t>
                </a:r>
                <a:r>
                  <a:rPr lang="en-US" altLang="ja-JP" baseline="0"/>
                  <a:t> [B]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44964559"/>
        <c:crosses val="autoZero"/>
        <c:crossBetween val="midCat"/>
      </c:valAx>
      <c:valAx>
        <c:axId val="194496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通信時間 </a:t>
                </a:r>
                <a:r>
                  <a:rPr lang="en-US" altLang="ja-JP"/>
                  <a:t>[ms]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449637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'matrix 1'!$F$14</c:f>
          <c:strCache>
            <c:ptCount val="1"/>
            <c:pt idx="0">
              <c:v>行列計算：UNCACHE, 1thread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5E3C-4B83-8EC4-D3CDA73E6E3A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5E3C-4B83-8EC4-D3CDA73E6E3A}"/>
              </c:ext>
            </c:extLst>
          </c:dPt>
          <c:cat>
            <c:strRef>
              <c:f>'matrix 1'!$G$14:$G$16</c:f>
              <c:strCache>
                <c:ptCount val="3"/>
                <c:pt idx="0">
                  <c:v>IO DDR</c:v>
                </c:pt>
                <c:pt idx="1">
                  <c:v>IO SMEM</c:v>
                </c:pt>
                <c:pt idx="2">
                  <c:v>SMEM</c:v>
                </c:pt>
              </c:strCache>
            </c:strRef>
          </c:cat>
          <c:val>
            <c:numRef>
              <c:f>'matrix 1'!$H$14:$H$16</c:f>
              <c:numCache>
                <c:formatCode>General</c:formatCode>
                <c:ptCount val="3"/>
                <c:pt idx="0">
                  <c:v>4518.2401300000001</c:v>
                </c:pt>
                <c:pt idx="1">
                  <c:v>1567.8662899999999</c:v>
                </c:pt>
                <c:pt idx="2">
                  <c:v>808.92666999999994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3C-4B83-8EC4-D3CDA73E6E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8978447"/>
        <c:axId val="508977199"/>
      </c:barChart>
      <c:catAx>
        <c:axId val="508978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08977199"/>
        <c:crosses val="autoZero"/>
        <c:auto val="1"/>
        <c:lblAlgn val="ctr"/>
        <c:lblOffset val="100"/>
        <c:noMultiLvlLbl val="0"/>
      </c:catAx>
      <c:valAx>
        <c:axId val="508977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08978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_xlchart.v1.1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en-US" altLang="ja-JP"/>
              <a:t>mcos_thread_delay(1000);</a:t>
            </a:r>
            <a:endParaRPr lang="ja-JP"/>
          </a:p>
        </cx:rich>
      </cx:tx>
    </cx:title>
    <cx:plotArea>
      <cx:plotAreaRegion>
        <cx:series layoutId="boxWhisker" uniqueId="{E8A39902-AC8D-46BC-AC34-4CA396D138A6}">
          <cx:tx>
            <cx:txData>
              <cx:f>_xlchart.v1.0</cx:f>
              <cx:v>mcos_thread_delay(1000);</cx:v>
            </cx:txData>
          </cx:tx>
          <cx:dataId val="0"/>
          <cx:layoutPr>
            <cx:visibility meanLine="1" meanMarker="1" nonoutliers="0" outliers="1"/>
            <cx:statistics quartileMethod="inclusive"/>
          </cx:layoutPr>
        </cx:series>
      </cx:plotAreaRegion>
      <cx:axis id="0">
        <cx:catScaling gapWidth="1"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/>
                </a:pPr>
                <a:r>
                  <a:rPr lang="ja-JP"/>
                  <a:t>軸ラベル</a:t>
                </a:r>
              </a:p>
            </cx:rich>
          </cx:tx>
        </cx:title>
        <cx:tickLabels/>
      </cx:axis>
      <cx:axis id="1">
        <cx:valScaling min="1000"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/>
                </a:pPr>
                <a:r>
                  <a:rPr lang="en-US" altLang="ja-JP"/>
                  <a:t> delay time[ms]</a:t>
                </a:r>
                <a:endParaRPr lang="ja-JP"/>
              </a:p>
            </cx:rich>
          </cx:tx>
        </cx:title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_xlchart.v1.2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en-US" altLang="ja-JP"/>
              <a:t>empty_func();</a:t>
            </a:r>
            <a:endParaRPr lang="ja-JP"/>
          </a:p>
        </cx:rich>
      </cx:tx>
    </cx:title>
    <cx:plotArea>
      <cx:plotAreaRegion>
        <cx:series layoutId="boxWhisker" uniqueId="{9D378FCE-28DD-4E82-852C-A700A9C45A15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tle/>
        <cx:tickLabels/>
      </cx:axis>
      <cx:axis id="1">
        <cx:valScaling min="0.14000000000000001"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/>
                </a:pPr>
                <a:r>
                  <a:rPr lang="ja-JP" altLang="en-US"/>
                  <a:t>空の関数 </a:t>
                </a:r>
                <a:r>
                  <a:rPr lang="en-US" altLang="ja-JP"/>
                  <a:t>[μs]</a:t>
                </a:r>
                <a:endParaRPr lang="ja-JP"/>
              </a:p>
            </cx:rich>
          </cx:tx>
        </cx:title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16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26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4.xml"/><Relationship Id="rId3" Type="http://schemas.openxmlformats.org/officeDocument/2006/relationships/chart" Target="../charts/chart10.xml"/><Relationship Id="rId7" Type="http://schemas.openxmlformats.org/officeDocument/2006/relationships/chart" Target="../charts/chart13.xml"/><Relationship Id="rId2" Type="http://schemas.openxmlformats.org/officeDocument/2006/relationships/chart" Target="../charts/chart9.xml"/><Relationship Id="rId1" Type="http://schemas.openxmlformats.org/officeDocument/2006/relationships/image" Target="../media/image1.png"/><Relationship Id="rId6" Type="http://schemas.openxmlformats.org/officeDocument/2006/relationships/chart" Target="../charts/chart12.xml"/><Relationship Id="rId5" Type="http://schemas.openxmlformats.org/officeDocument/2006/relationships/image" Target="../media/image2.png"/><Relationship Id="rId4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4" Type="http://schemas.openxmlformats.org/officeDocument/2006/relationships/chart" Target="../charts/chart1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7" Type="http://schemas.openxmlformats.org/officeDocument/2006/relationships/chart" Target="../charts/chart24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3.xml"/><Relationship Id="rId5" Type="http://schemas.openxmlformats.org/officeDocument/2006/relationships/chart" Target="../charts/chart22.xml"/><Relationship Id="rId4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5.xml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152400</xdr:colOff>
      <xdr:row>7</xdr:row>
      <xdr:rowOff>220980</xdr:rowOff>
    </xdr:from>
    <xdr:to>
      <xdr:col>5</xdr:col>
      <xdr:colOff>403860</xdr:colOff>
      <xdr:row>23</xdr:row>
      <xdr:rowOff>220980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グラフ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  <xdr:twoCellAnchor>
    <xdr:from>
      <xdr:col>7</xdr:col>
      <xdr:colOff>182880</xdr:colOff>
      <xdr:row>8</xdr:row>
      <xdr:rowOff>41910</xdr:rowOff>
    </xdr:from>
    <xdr:to>
      <xdr:col>11</xdr:col>
      <xdr:colOff>266700</xdr:colOff>
      <xdr:row>24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グラフ 4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  <xdr:twoCellAnchor>
    <xdr:from>
      <xdr:col>1</xdr:col>
      <xdr:colOff>586740</xdr:colOff>
      <xdr:row>24</xdr:row>
      <xdr:rowOff>175260</xdr:rowOff>
    </xdr:from>
    <xdr:to>
      <xdr:col>4</xdr:col>
      <xdr:colOff>342900</xdr:colOff>
      <xdr:row>27</xdr:row>
      <xdr:rowOff>167640</xdr:rowOff>
    </xdr:to>
    <xdr:sp macro="" textlink="">
      <xdr:nvSpPr>
        <xdr:cNvPr id="6" name="テキスト ボックス 5"/>
        <xdr:cNvSpPr txBox="1"/>
      </xdr:nvSpPr>
      <xdr:spPr>
        <a:xfrm>
          <a:off x="1257300" y="5661660"/>
          <a:ext cx="1973580" cy="6781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ja-JP">
              <a:effectLst/>
            </a:rPr>
            <a:t>delay</a:t>
          </a:r>
          <a:r>
            <a:rPr lang="ja-JP" altLang="en-US">
              <a:effectLst/>
            </a:rPr>
            <a:t>は</a:t>
          </a:r>
          <a:r>
            <a:rPr lang="en-US" altLang="ja-JP">
              <a:effectLst/>
            </a:rPr>
            <a:t>0.2</a:t>
          </a:r>
          <a:r>
            <a:rPr lang="ja-JP" altLang="en-US">
              <a:effectLst/>
            </a:rPr>
            <a:t>～</a:t>
          </a:r>
          <a:r>
            <a:rPr lang="en-US" altLang="ja-JP">
              <a:effectLst/>
            </a:rPr>
            <a:t>1ms</a:t>
          </a:r>
          <a:r>
            <a:rPr lang="ja-JP" altLang="en-US">
              <a:effectLst/>
            </a:rPr>
            <a:t>の長くなる</a:t>
          </a:r>
        </a:p>
        <a:p>
          <a:endParaRPr kumimoji="1" lang="ja-JP" altLang="en-US" sz="1100"/>
        </a:p>
      </xdr:txBody>
    </xdr:sp>
    <xdr:clientData/>
  </xdr:twoCellAnchor>
  <xdr:twoCellAnchor>
    <xdr:from>
      <xdr:col>7</xdr:col>
      <xdr:colOff>190500</xdr:colOff>
      <xdr:row>24</xdr:row>
      <xdr:rowOff>182880</xdr:rowOff>
    </xdr:from>
    <xdr:to>
      <xdr:col>11</xdr:col>
      <xdr:colOff>457200</xdr:colOff>
      <xdr:row>28</xdr:row>
      <xdr:rowOff>175260</xdr:rowOff>
    </xdr:to>
    <xdr:sp macro="" textlink="">
      <xdr:nvSpPr>
        <xdr:cNvPr id="7" name="テキスト ボックス 6"/>
        <xdr:cNvSpPr txBox="1"/>
      </xdr:nvSpPr>
      <xdr:spPr>
        <a:xfrm>
          <a:off x="5090160" y="5669280"/>
          <a:ext cx="2948940" cy="9067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ja-JP">
              <a:effectLst/>
            </a:rPr>
            <a:t>time_get</a:t>
          </a:r>
          <a:r>
            <a:rPr lang="ja-JP" altLang="en-US">
              <a:effectLst/>
            </a:rPr>
            <a:t>は</a:t>
          </a:r>
          <a:r>
            <a:rPr lang="en-US" altLang="ja-JP">
              <a:effectLst/>
            </a:rPr>
            <a:t>0.1</a:t>
          </a:r>
          <a:r>
            <a:rPr lang="ja-JP" altLang="en-US">
              <a:effectLst/>
            </a:rPr>
            <a:t>～</a:t>
          </a:r>
          <a:r>
            <a:rPr lang="en-US" altLang="ja-JP">
              <a:effectLst/>
            </a:rPr>
            <a:t>0.2</a:t>
          </a:r>
          <a:r>
            <a:rPr lang="el-GR" altLang="ja-JP">
              <a:effectLst/>
            </a:rPr>
            <a:t>μ</a:t>
          </a:r>
          <a:r>
            <a:rPr lang="en-US" altLang="ja-JP">
              <a:effectLst/>
            </a:rPr>
            <a:t>s</a:t>
          </a:r>
          <a:r>
            <a:rPr lang="ja-JP" altLang="en-US">
              <a:effectLst/>
            </a:rPr>
            <a:t>のオーバーヘッドあり</a:t>
          </a:r>
        </a:p>
        <a:p>
          <a:endParaRPr kumimoji="1" lang="ja-JP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96884</xdr:colOff>
      <xdr:row>2</xdr:row>
      <xdr:rowOff>78377</xdr:rowOff>
    </xdr:from>
    <xdr:to>
      <xdr:col>17</xdr:col>
      <xdr:colOff>261258</xdr:colOff>
      <xdr:row>10</xdr:row>
      <xdr:rowOff>152400</xdr:rowOff>
    </xdr:to>
    <xdr:sp macro="" textlink="">
      <xdr:nvSpPr>
        <xdr:cNvPr id="5" name="テキスト ボックス 4"/>
        <xdr:cNvSpPr txBox="1"/>
      </xdr:nvSpPr>
      <xdr:spPr>
        <a:xfrm>
          <a:off x="7575370" y="535577"/>
          <a:ext cx="4888774" cy="190282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ja-JP" sz="1100" b="1" i="0" u="sng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memo</a:t>
          </a:r>
        </a:p>
        <a:p>
          <a:r>
            <a:rPr lang="en-US" altLang="ja-JP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</a:t>
          </a:r>
          <a:r>
            <a:rPr lang="ja-JP" altLang="en-US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全て同期送信の前後を計測</a:t>
          </a:r>
          <a:endParaRPr lang="en-US" altLang="ja-JP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altLang="ja-JP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ja-JP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通常メッセージ非同期のオーバーヘッド：約</a:t>
          </a:r>
          <a:r>
            <a:rPr lang="en-US" altLang="ja-JP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0.01ms</a:t>
          </a:r>
          <a:r>
            <a:rPr lang="en-US" altLang="ja-JP"/>
            <a:t> </a:t>
          </a:r>
        </a:p>
        <a:p>
          <a:r>
            <a:rPr lang="en-US" altLang="ja-JP"/>
            <a:t>* </a:t>
          </a:r>
          <a:r>
            <a:rPr lang="ja-JP" altLang="en-US"/>
            <a:t>セッションメッセージ非同期のオーバーヘッド：約</a:t>
          </a:r>
          <a:r>
            <a:rPr lang="en-US" altLang="ja-JP"/>
            <a:t>4-7us</a:t>
          </a:r>
        </a:p>
        <a:p>
          <a:endParaRPr lang="en-US" altLang="ja-JP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ja-JP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100KB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以上は奮闘中。。</a:t>
          </a:r>
          <a:endParaRPr lang="en-US" altLang="ja-JP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348343</xdr:colOff>
      <xdr:row>23</xdr:row>
      <xdr:rowOff>190502</xdr:rowOff>
    </xdr:from>
    <xdr:to>
      <xdr:col>7</xdr:col>
      <xdr:colOff>141514</xdr:colOff>
      <xdr:row>35</xdr:row>
      <xdr:rowOff>190502</xdr:rowOff>
    </xdr:to>
    <xdr:graphicFrame macro="">
      <xdr:nvGraphicFramePr>
        <xdr:cNvPr id="8" name="グラフ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</xdr:colOff>
      <xdr:row>23</xdr:row>
      <xdr:rowOff>201387</xdr:rowOff>
    </xdr:from>
    <xdr:to>
      <xdr:col>14</xdr:col>
      <xdr:colOff>522515</xdr:colOff>
      <xdr:row>35</xdr:row>
      <xdr:rowOff>201387</xdr:rowOff>
    </xdr:to>
    <xdr:graphicFrame macro="">
      <xdr:nvGraphicFramePr>
        <xdr:cNvPr id="10" name="グラフ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664029</xdr:colOff>
      <xdr:row>37</xdr:row>
      <xdr:rowOff>125188</xdr:rowOff>
    </xdr:from>
    <xdr:to>
      <xdr:col>14</xdr:col>
      <xdr:colOff>511629</xdr:colOff>
      <xdr:row>49</xdr:row>
      <xdr:rowOff>125188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65314</xdr:colOff>
      <xdr:row>37</xdr:row>
      <xdr:rowOff>157844</xdr:rowOff>
    </xdr:from>
    <xdr:to>
      <xdr:col>22</xdr:col>
      <xdr:colOff>587828</xdr:colOff>
      <xdr:row>49</xdr:row>
      <xdr:rowOff>157844</xdr:rowOff>
    </xdr:to>
    <xdr:graphicFrame macro="">
      <xdr:nvGraphicFramePr>
        <xdr:cNvPr id="12" name="グラフ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76202</xdr:colOff>
      <xdr:row>23</xdr:row>
      <xdr:rowOff>212273</xdr:rowOff>
    </xdr:from>
    <xdr:to>
      <xdr:col>22</xdr:col>
      <xdr:colOff>598716</xdr:colOff>
      <xdr:row>35</xdr:row>
      <xdr:rowOff>212273</xdr:rowOff>
    </xdr:to>
    <xdr:graphicFrame macro="">
      <xdr:nvGraphicFramePr>
        <xdr:cNvPr id="13" name="グラフ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359229</xdr:colOff>
      <xdr:row>37</xdr:row>
      <xdr:rowOff>136074</xdr:rowOff>
    </xdr:from>
    <xdr:to>
      <xdr:col>7</xdr:col>
      <xdr:colOff>152400</xdr:colOff>
      <xdr:row>49</xdr:row>
      <xdr:rowOff>136074</xdr:rowOff>
    </xdr:to>
    <xdr:graphicFrame macro="">
      <xdr:nvGraphicFramePr>
        <xdr:cNvPr id="14" name="グラフ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230360</xdr:colOff>
      <xdr:row>6</xdr:row>
      <xdr:rowOff>33997</xdr:rowOff>
    </xdr:from>
    <xdr:to>
      <xdr:col>8</xdr:col>
      <xdr:colOff>405620</xdr:colOff>
      <xdr:row>20</xdr:row>
      <xdr:rowOff>194017</xdr:rowOff>
    </xdr:to>
    <xdr:sp macro="" textlink="">
      <xdr:nvSpPr>
        <xdr:cNvPr id="5" name="正方形/長方形 4"/>
        <xdr:cNvSpPr/>
      </xdr:nvSpPr>
      <xdr:spPr>
        <a:xfrm>
          <a:off x="898575" y="1405597"/>
          <a:ext cx="4852768" cy="3360420"/>
        </a:xfrm>
        <a:prstGeom prst="rect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365760</xdr:colOff>
      <xdr:row>7</xdr:row>
      <xdr:rowOff>41910</xdr:rowOff>
    </xdr:from>
    <xdr:to>
      <xdr:col>16</xdr:col>
      <xdr:colOff>243840</xdr:colOff>
      <xdr:row>19</xdr:row>
      <xdr:rowOff>41910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304800</xdr:colOff>
      <xdr:row>6</xdr:row>
      <xdr:rowOff>99060</xdr:rowOff>
    </xdr:from>
    <xdr:to>
      <xdr:col>8</xdr:col>
      <xdr:colOff>335280</xdr:colOff>
      <xdr:row>20</xdr:row>
      <xdr:rowOff>121920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91440</xdr:colOff>
      <xdr:row>13</xdr:row>
      <xdr:rowOff>220980</xdr:rowOff>
    </xdr:from>
    <xdr:to>
      <xdr:col>11</xdr:col>
      <xdr:colOff>167640</xdr:colOff>
      <xdr:row>16</xdr:row>
      <xdr:rowOff>76200</xdr:rowOff>
    </xdr:to>
    <xdr:sp macro="" textlink="">
      <xdr:nvSpPr>
        <xdr:cNvPr id="4" name="楕円 3"/>
        <xdr:cNvSpPr/>
      </xdr:nvSpPr>
      <xdr:spPr>
        <a:xfrm>
          <a:off x="6797040" y="3192780"/>
          <a:ext cx="746760" cy="54102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1287075</xdr:colOff>
      <xdr:row>0</xdr:row>
      <xdr:rowOff>67492</xdr:rowOff>
    </xdr:from>
    <xdr:to>
      <xdr:col>5</xdr:col>
      <xdr:colOff>746048</xdr:colOff>
      <xdr:row>2</xdr:row>
      <xdr:rowOff>153149</xdr:rowOff>
    </xdr:to>
    <xdr:pic>
      <xdr:nvPicPr>
        <xdr:cNvPr id="6" name="図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86732" y="67492"/>
          <a:ext cx="3287543" cy="542857"/>
        </a:xfrm>
        <a:prstGeom prst="rect">
          <a:avLst/>
        </a:prstGeom>
      </xdr:spPr>
    </xdr:pic>
    <xdr:clientData/>
  </xdr:twoCellAnchor>
  <xdr:twoCellAnchor>
    <xdr:from>
      <xdr:col>5</xdr:col>
      <xdr:colOff>460401</xdr:colOff>
      <xdr:row>46</xdr:row>
      <xdr:rowOff>43643</xdr:rowOff>
    </xdr:from>
    <xdr:to>
      <xdr:col>7</xdr:col>
      <xdr:colOff>310341</xdr:colOff>
      <xdr:row>58</xdr:row>
      <xdr:rowOff>214618</xdr:rowOff>
    </xdr:to>
    <xdr:graphicFrame macro="">
      <xdr:nvGraphicFramePr>
        <xdr:cNvPr id="7" name="グラフ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486013</xdr:colOff>
      <xdr:row>18</xdr:row>
      <xdr:rowOff>54331</xdr:rowOff>
    </xdr:from>
    <xdr:to>
      <xdr:col>7</xdr:col>
      <xdr:colOff>140870</xdr:colOff>
      <xdr:row>30</xdr:row>
      <xdr:rowOff>54331</xdr:rowOff>
    </xdr:to>
    <xdr:graphicFrame macro="">
      <xdr:nvGraphicFramePr>
        <xdr:cNvPr id="9" name="グラフ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389965</xdr:colOff>
      <xdr:row>0</xdr:row>
      <xdr:rowOff>92849</xdr:rowOff>
    </xdr:from>
    <xdr:to>
      <xdr:col>10</xdr:col>
      <xdr:colOff>274705</xdr:colOff>
      <xdr:row>2</xdr:row>
      <xdr:rowOff>83884</xdr:rowOff>
    </xdr:to>
    <xdr:sp macro="" textlink="">
      <xdr:nvSpPr>
        <xdr:cNvPr id="10" name="テキスト ボックス 9"/>
        <xdr:cNvSpPr txBox="1"/>
      </xdr:nvSpPr>
      <xdr:spPr>
        <a:xfrm>
          <a:off x="8913479" y="92849"/>
          <a:ext cx="3270197" cy="4482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400" b="1"/>
            <a:t>matA, matB, matC: </a:t>
          </a:r>
          <a:r>
            <a:rPr kumimoji="1" lang="en-US" altLang="ja-JP" sz="1600" b="1">
              <a:solidFill>
                <a:srgbClr val="FF0000"/>
              </a:solidFill>
            </a:rPr>
            <a:t>160KB (MATSIZE</a:t>
          </a:r>
          <a:r>
            <a:rPr kumimoji="1" lang="en-US" altLang="ja-JP" sz="1600" b="1" baseline="0">
              <a:solidFill>
                <a:srgbClr val="FF0000"/>
              </a:solidFill>
            </a:rPr>
            <a:t> 200</a:t>
          </a:r>
          <a:r>
            <a:rPr kumimoji="1" lang="en-US" altLang="ja-JP" sz="1600" b="1">
              <a:solidFill>
                <a:srgbClr val="FF0000"/>
              </a:solidFill>
            </a:rPr>
            <a:t>)</a:t>
          </a:r>
          <a:endParaRPr kumimoji="1" lang="ja-JP" altLang="en-US" sz="1600" b="1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464820</xdr:colOff>
      <xdr:row>31</xdr:row>
      <xdr:rowOff>7814</xdr:rowOff>
    </xdr:from>
    <xdr:to>
      <xdr:col>7</xdr:col>
      <xdr:colOff>167767</xdr:colOff>
      <xdr:row>44</xdr:row>
      <xdr:rowOff>0</xdr:rowOff>
    </xdr:to>
    <xdr:graphicFrame macro="">
      <xdr:nvGraphicFramePr>
        <xdr:cNvPr id="14" name="グラフ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</xdr:col>
      <xdr:colOff>887540</xdr:colOff>
      <xdr:row>59</xdr:row>
      <xdr:rowOff>177820</xdr:rowOff>
    </xdr:from>
    <xdr:to>
      <xdr:col>6</xdr:col>
      <xdr:colOff>1170335</xdr:colOff>
      <xdr:row>66</xdr:row>
      <xdr:rowOff>127559</xdr:rowOff>
    </xdr:to>
    <xdr:pic>
      <xdr:nvPicPr>
        <xdr:cNvPr id="15" name="図 14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558100" y="13665220"/>
          <a:ext cx="6234015" cy="1549939"/>
        </a:xfrm>
        <a:prstGeom prst="rect">
          <a:avLst/>
        </a:prstGeom>
      </xdr:spPr>
    </xdr:pic>
    <xdr:clientData/>
  </xdr:twoCellAnchor>
  <xdr:twoCellAnchor>
    <xdr:from>
      <xdr:col>1</xdr:col>
      <xdr:colOff>469038</xdr:colOff>
      <xdr:row>46</xdr:row>
      <xdr:rowOff>38101</xdr:rowOff>
    </xdr:from>
    <xdr:to>
      <xdr:col>5</xdr:col>
      <xdr:colOff>382386</xdr:colOff>
      <xdr:row>58</xdr:row>
      <xdr:rowOff>116668</xdr:rowOff>
    </xdr:to>
    <xdr:graphicFrame macro="">
      <xdr:nvGraphicFramePr>
        <xdr:cNvPr id="18" name="グラフ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215732</xdr:colOff>
      <xdr:row>18</xdr:row>
      <xdr:rowOff>49713</xdr:rowOff>
    </xdr:from>
    <xdr:to>
      <xdr:col>12</xdr:col>
      <xdr:colOff>631253</xdr:colOff>
      <xdr:row>29</xdr:row>
      <xdr:rowOff>217598</xdr:rowOff>
    </xdr:to>
    <xdr:graphicFrame macro="">
      <xdr:nvGraphicFramePr>
        <xdr:cNvPr id="20" name="グラフ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319610</xdr:colOff>
      <xdr:row>31</xdr:row>
      <xdr:rowOff>168215</xdr:rowOff>
    </xdr:from>
    <xdr:to>
      <xdr:col>12</xdr:col>
      <xdr:colOff>530525</xdr:colOff>
      <xdr:row>43</xdr:row>
      <xdr:rowOff>117436</xdr:rowOff>
    </xdr:to>
    <xdr:graphicFrame macro="">
      <xdr:nvGraphicFramePr>
        <xdr:cNvPr id="21" name="グラフ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1470660</xdr:colOff>
      <xdr:row>24</xdr:row>
      <xdr:rowOff>143436</xdr:rowOff>
    </xdr:from>
    <xdr:to>
      <xdr:col>5</xdr:col>
      <xdr:colOff>2125980</xdr:colOff>
      <xdr:row>30</xdr:row>
      <xdr:rowOff>12808</xdr:rowOff>
    </xdr:to>
    <xdr:sp macro="" textlink="">
      <xdr:nvSpPr>
        <xdr:cNvPr id="19" name="正方形/長方形 18"/>
        <xdr:cNvSpPr/>
      </xdr:nvSpPr>
      <xdr:spPr>
        <a:xfrm>
          <a:off x="5958840" y="5629836"/>
          <a:ext cx="655320" cy="1240972"/>
        </a:xfrm>
        <a:prstGeom prst="rect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457200</xdr:colOff>
      <xdr:row>19</xdr:row>
      <xdr:rowOff>205740</xdr:rowOff>
    </xdr:from>
    <xdr:to>
      <xdr:col>12</xdr:col>
      <xdr:colOff>525780</xdr:colOff>
      <xdr:row>29</xdr:row>
      <xdr:rowOff>182879</xdr:rowOff>
    </xdr:to>
    <xdr:sp macro="" textlink="">
      <xdr:nvSpPr>
        <xdr:cNvPr id="22" name="正方形/長方形 21"/>
        <xdr:cNvSpPr/>
      </xdr:nvSpPr>
      <xdr:spPr>
        <a:xfrm>
          <a:off x="12047220" y="4549140"/>
          <a:ext cx="739140" cy="2263139"/>
        </a:xfrm>
        <a:prstGeom prst="rect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510540</xdr:colOff>
      <xdr:row>8</xdr:row>
      <xdr:rowOff>0</xdr:rowOff>
    </xdr:from>
    <xdr:to>
      <xdr:col>14</xdr:col>
      <xdr:colOff>261513</xdr:colOff>
      <xdr:row>9</xdr:row>
      <xdr:rowOff>219635</xdr:rowOff>
    </xdr:to>
    <xdr:sp macro="" textlink="">
      <xdr:nvSpPr>
        <xdr:cNvPr id="13" name="テキスト ボックス 12"/>
        <xdr:cNvSpPr txBox="1"/>
      </xdr:nvSpPr>
      <xdr:spPr>
        <a:xfrm>
          <a:off x="9837420" y="1828800"/>
          <a:ext cx="4025793" cy="4482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600" b="0">
              <a:solidFill>
                <a:schemeClr val="tx1"/>
              </a:solidFill>
            </a:rPr>
            <a:t>※matC</a:t>
          </a:r>
          <a:r>
            <a:rPr kumimoji="1" lang="ja-JP" altLang="en-US" sz="1600" b="0">
              <a:solidFill>
                <a:schemeClr val="tx1"/>
              </a:solidFill>
            </a:rPr>
            <a:t>も</a:t>
          </a:r>
          <a:r>
            <a:rPr kumimoji="1" lang="en-US" altLang="ja-JP" sz="1600" b="0">
              <a:solidFill>
                <a:schemeClr val="tx1"/>
              </a:solidFill>
            </a:rPr>
            <a:t>DDR</a:t>
          </a:r>
          <a:r>
            <a:rPr kumimoji="1" lang="ja-JP" altLang="en-US" sz="1600" b="0">
              <a:solidFill>
                <a:schemeClr val="tx1"/>
              </a:solidFill>
            </a:rPr>
            <a:t>に配置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486013</xdr:colOff>
      <xdr:row>18</xdr:row>
      <xdr:rowOff>54331</xdr:rowOff>
    </xdr:from>
    <xdr:to>
      <xdr:col>7</xdr:col>
      <xdr:colOff>140870</xdr:colOff>
      <xdr:row>30</xdr:row>
      <xdr:rowOff>54331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381001</xdr:colOff>
      <xdr:row>0</xdr:row>
      <xdr:rowOff>155602</xdr:rowOff>
    </xdr:from>
    <xdr:to>
      <xdr:col>10</xdr:col>
      <xdr:colOff>618565</xdr:colOff>
      <xdr:row>2</xdr:row>
      <xdr:rowOff>146637</xdr:rowOff>
    </xdr:to>
    <xdr:sp macro="" textlink="">
      <xdr:nvSpPr>
        <xdr:cNvPr id="5" name="テキスト ボックス 4"/>
        <xdr:cNvSpPr txBox="1"/>
      </xdr:nvSpPr>
      <xdr:spPr>
        <a:xfrm>
          <a:off x="7014883" y="155602"/>
          <a:ext cx="4029635" cy="457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400" b="1"/>
            <a:t>matA, matB, matC: </a:t>
          </a:r>
          <a:r>
            <a:rPr kumimoji="1" lang="en-US" altLang="ja-JP" sz="1600" b="1">
              <a:solidFill>
                <a:srgbClr val="FF0000"/>
              </a:solidFill>
            </a:rPr>
            <a:t>313.6KB ( </a:t>
          </a:r>
          <a:r>
            <a:rPr lang="en-US" altLang="ja-JP" sz="1600" b="1" u="sng">
              <a:solidFill>
                <a:srgbClr val="FF0000"/>
              </a:solidFill>
            </a:rPr>
            <a:t>MATSIZE 280 </a:t>
          </a:r>
          <a:r>
            <a:rPr kumimoji="1" lang="en-US" altLang="ja-JP" sz="1600" b="1">
              <a:solidFill>
                <a:srgbClr val="FF0000"/>
              </a:solidFill>
            </a:rPr>
            <a:t>)</a:t>
          </a:r>
          <a:endParaRPr kumimoji="1" lang="ja-JP" altLang="en-US" sz="1600" b="1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464820</xdr:colOff>
      <xdr:row>31</xdr:row>
      <xdr:rowOff>7814</xdr:rowOff>
    </xdr:from>
    <xdr:to>
      <xdr:col>7</xdr:col>
      <xdr:colOff>167767</xdr:colOff>
      <xdr:row>44</xdr:row>
      <xdr:rowOff>0</xdr:rowOff>
    </xdr:to>
    <xdr:graphicFrame macro="">
      <xdr:nvGraphicFramePr>
        <xdr:cNvPr id="6" name="グラフ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215732</xdr:colOff>
      <xdr:row>18</xdr:row>
      <xdr:rowOff>49713</xdr:rowOff>
    </xdr:from>
    <xdr:to>
      <xdr:col>12</xdr:col>
      <xdr:colOff>631253</xdr:colOff>
      <xdr:row>29</xdr:row>
      <xdr:rowOff>217598</xdr:rowOff>
    </xdr:to>
    <xdr:graphicFrame macro="">
      <xdr:nvGraphicFramePr>
        <xdr:cNvPr id="9" name="グラフ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319610</xdr:colOff>
      <xdr:row>31</xdr:row>
      <xdr:rowOff>168215</xdr:rowOff>
    </xdr:from>
    <xdr:to>
      <xdr:col>12</xdr:col>
      <xdr:colOff>530525</xdr:colOff>
      <xdr:row>43</xdr:row>
      <xdr:rowOff>117436</xdr:rowOff>
    </xdr:to>
    <xdr:graphicFrame macro="">
      <xdr:nvGraphicFramePr>
        <xdr:cNvPr id="10" name="グラフ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685801</xdr:colOff>
      <xdr:row>24</xdr:row>
      <xdr:rowOff>188323</xdr:rowOff>
    </xdr:from>
    <xdr:to>
      <xdr:col>5</xdr:col>
      <xdr:colOff>1249681</xdr:colOff>
      <xdr:row>29</xdr:row>
      <xdr:rowOff>212016</xdr:rowOff>
    </xdr:to>
    <xdr:sp macro="" textlink="">
      <xdr:nvSpPr>
        <xdr:cNvPr id="11" name="正方形/長方形 10"/>
        <xdr:cNvSpPr/>
      </xdr:nvSpPr>
      <xdr:spPr>
        <a:xfrm>
          <a:off x="5173981" y="5674723"/>
          <a:ext cx="563880" cy="1166693"/>
        </a:xfrm>
        <a:prstGeom prst="rect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457200</xdr:colOff>
      <xdr:row>19</xdr:row>
      <xdr:rowOff>205740</xdr:rowOff>
    </xdr:from>
    <xdr:to>
      <xdr:col>12</xdr:col>
      <xdr:colOff>525780</xdr:colOff>
      <xdr:row>29</xdr:row>
      <xdr:rowOff>182879</xdr:rowOff>
    </xdr:to>
    <xdr:sp macro="" textlink="">
      <xdr:nvSpPr>
        <xdr:cNvPr id="12" name="正方形/長方形 11"/>
        <xdr:cNvSpPr/>
      </xdr:nvSpPr>
      <xdr:spPr>
        <a:xfrm>
          <a:off x="12047220" y="4549140"/>
          <a:ext cx="739140" cy="2263139"/>
        </a:xfrm>
        <a:prstGeom prst="rect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511629</xdr:colOff>
      <xdr:row>8</xdr:row>
      <xdr:rowOff>141515</xdr:rowOff>
    </xdr:from>
    <xdr:to>
      <xdr:col>13</xdr:col>
      <xdr:colOff>137671</xdr:colOff>
      <xdr:row>14</xdr:row>
      <xdr:rowOff>99952</xdr:rowOff>
    </xdr:to>
    <xdr:sp macro="" textlink="">
      <xdr:nvSpPr>
        <xdr:cNvPr id="13" name="四角形吹き出し 12"/>
        <xdr:cNvSpPr/>
      </xdr:nvSpPr>
      <xdr:spPr>
        <a:xfrm>
          <a:off x="9851572" y="1970315"/>
          <a:ext cx="3240099" cy="1330037"/>
        </a:xfrm>
        <a:prstGeom prst="wedgeRectCallout">
          <a:avLst>
            <a:gd name="adj1" fmla="val 52767"/>
            <a:gd name="adj2" fmla="val -75893"/>
          </a:avLst>
        </a:prstGeom>
        <a:solidFill>
          <a:schemeClr val="bg1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tx1"/>
              </a:solidFill>
            </a:rPr>
            <a:t>matC</a:t>
          </a:r>
          <a:r>
            <a:rPr kumimoji="1" lang="ja-JP" altLang="en-US" sz="1100">
              <a:solidFill>
                <a:schemeClr val="tx1"/>
              </a:solidFill>
            </a:rPr>
            <a:t>が</a:t>
          </a:r>
          <a:r>
            <a:rPr kumimoji="1" lang="en-US" altLang="ja-JP" sz="1100">
              <a:solidFill>
                <a:schemeClr val="tx1"/>
              </a:solidFill>
            </a:rPr>
            <a:t>DDR</a:t>
          </a:r>
          <a:r>
            <a:rPr kumimoji="1" lang="ja-JP" altLang="en-US" sz="1100">
              <a:solidFill>
                <a:schemeClr val="tx1"/>
              </a:solidFill>
            </a:rPr>
            <a:t>にあると、書き込みがボトルネックで</a:t>
          </a:r>
          <a:r>
            <a:rPr kumimoji="1" lang="en-US" altLang="ja-JP" sz="1100">
              <a:solidFill>
                <a:schemeClr val="tx1"/>
              </a:solidFill>
            </a:rPr>
            <a:t>D-NoC</a:t>
          </a:r>
          <a:r>
            <a:rPr kumimoji="1" lang="ja-JP" altLang="en-US" sz="1100">
              <a:solidFill>
                <a:schemeClr val="tx1"/>
              </a:solidFill>
            </a:rPr>
            <a:t>のルーターの</a:t>
          </a:r>
          <a:r>
            <a:rPr kumimoji="1" lang="en-US" altLang="ja-JP" sz="1100">
              <a:solidFill>
                <a:schemeClr val="tx1"/>
              </a:solidFill>
            </a:rPr>
            <a:t>FIFO</a:t>
          </a:r>
          <a:r>
            <a:rPr kumimoji="1" lang="ja-JP" altLang="en-US" sz="1100">
              <a:solidFill>
                <a:schemeClr val="tx1"/>
              </a:solidFill>
            </a:rPr>
            <a:t>が溢れることがある</a:t>
          </a:r>
          <a:endParaRPr kumimoji="1" lang="en-US" altLang="ja-JP" sz="1100">
            <a:solidFill>
              <a:schemeClr val="tx1"/>
            </a:solidFill>
          </a:endParaRPr>
        </a:p>
        <a:p>
          <a:pPr algn="l"/>
          <a:r>
            <a:rPr kumimoji="1" lang="ja-JP" altLang="en-US" sz="1100">
              <a:solidFill>
                <a:schemeClr val="tx1"/>
              </a:solidFill>
            </a:rPr>
            <a:t>（だいたい８割位で失敗？）</a:t>
          </a:r>
          <a:endParaRPr kumimoji="1" lang="en-US" altLang="ja-JP" sz="1100">
            <a:solidFill>
              <a:schemeClr val="tx1"/>
            </a:solidFill>
          </a:endParaRPr>
        </a:p>
        <a:p>
          <a:pPr algn="l"/>
          <a:r>
            <a:rPr kumimoji="1" lang="ja-JP" altLang="en-US" sz="1100">
              <a:solidFill>
                <a:schemeClr val="tx1"/>
              </a:solidFill>
            </a:rPr>
            <a:t>（</a:t>
          </a:r>
          <a:r>
            <a:rPr kumimoji="1" lang="en-US" altLang="ja-JP" sz="1100">
              <a:solidFill>
                <a:schemeClr val="tx1"/>
              </a:solidFill>
            </a:rPr>
            <a:t>CC</a:t>
          </a:r>
          <a:r>
            <a:rPr kumimoji="1" lang="ja-JP" altLang="en-US" sz="1100">
              <a:solidFill>
                <a:schemeClr val="tx1"/>
              </a:solidFill>
            </a:rPr>
            <a:t>での処理が長くなると、</a:t>
          </a:r>
          <a:r>
            <a:rPr kumimoji="1" lang="en-US" altLang="ja-JP" sz="1100">
              <a:solidFill>
                <a:schemeClr val="tx1"/>
              </a:solidFill>
            </a:rPr>
            <a:t>D-NoC</a:t>
          </a:r>
          <a:r>
            <a:rPr kumimoji="1" lang="ja-JP" altLang="en-US" sz="1100">
              <a:solidFill>
                <a:schemeClr val="tx1"/>
              </a:solidFill>
            </a:rPr>
            <a:t>の転送がずれるので</a:t>
          </a:r>
          <a:r>
            <a:rPr kumimoji="1" lang="en-US" altLang="ja-JP" sz="1100">
              <a:solidFill>
                <a:schemeClr val="tx1"/>
              </a:solidFill>
            </a:rPr>
            <a:t>FIFO</a:t>
          </a:r>
          <a:r>
            <a:rPr kumimoji="1" lang="ja-JP" altLang="en-US" sz="1100">
              <a:solidFill>
                <a:schemeClr val="tx1"/>
              </a:solidFill>
            </a:rPr>
            <a:t>が溢れる確率が下がる）</a:t>
          </a:r>
          <a:endParaRPr kumimoji="1" lang="en-US" altLang="ja-JP" sz="1100">
            <a:solidFill>
              <a:schemeClr val="tx1"/>
            </a:solidFill>
          </a:endParaRPr>
        </a:p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460401</xdr:colOff>
      <xdr:row>46</xdr:row>
      <xdr:rowOff>43643</xdr:rowOff>
    </xdr:from>
    <xdr:to>
      <xdr:col>7</xdr:col>
      <xdr:colOff>310341</xdr:colOff>
      <xdr:row>58</xdr:row>
      <xdr:rowOff>214618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486013</xdr:colOff>
      <xdr:row>18</xdr:row>
      <xdr:rowOff>54331</xdr:rowOff>
    </xdr:from>
    <xdr:to>
      <xdr:col>7</xdr:col>
      <xdr:colOff>140870</xdr:colOff>
      <xdr:row>30</xdr:row>
      <xdr:rowOff>54331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381001</xdr:colOff>
      <xdr:row>0</xdr:row>
      <xdr:rowOff>155602</xdr:rowOff>
    </xdr:from>
    <xdr:to>
      <xdr:col>10</xdr:col>
      <xdr:colOff>618565</xdr:colOff>
      <xdr:row>2</xdr:row>
      <xdr:rowOff>146637</xdr:rowOff>
    </xdr:to>
    <xdr:sp macro="" textlink="">
      <xdr:nvSpPr>
        <xdr:cNvPr id="4" name="テキスト ボックス 3"/>
        <xdr:cNvSpPr txBox="1"/>
      </xdr:nvSpPr>
      <xdr:spPr>
        <a:xfrm>
          <a:off x="7002781" y="155602"/>
          <a:ext cx="4024704" cy="4482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400" b="1"/>
            <a:t>matA, matB, matC: </a:t>
          </a:r>
          <a:r>
            <a:rPr kumimoji="1" lang="en-US" altLang="ja-JP" sz="1600" b="1">
              <a:solidFill>
                <a:srgbClr val="FF0000"/>
              </a:solidFill>
            </a:rPr>
            <a:t>640KB ( </a:t>
          </a:r>
          <a:r>
            <a:rPr lang="en-US" altLang="ja-JP" sz="1600" b="1" u="sng">
              <a:solidFill>
                <a:srgbClr val="FF0000"/>
              </a:solidFill>
            </a:rPr>
            <a:t>MATSIZE 400 </a:t>
          </a:r>
          <a:r>
            <a:rPr kumimoji="1" lang="en-US" altLang="ja-JP" sz="1600" b="1">
              <a:solidFill>
                <a:srgbClr val="FF0000"/>
              </a:solidFill>
            </a:rPr>
            <a:t>)</a:t>
          </a:r>
          <a:endParaRPr kumimoji="1" lang="ja-JP" altLang="en-US" sz="1600" b="1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464820</xdr:colOff>
      <xdr:row>31</xdr:row>
      <xdr:rowOff>7814</xdr:rowOff>
    </xdr:from>
    <xdr:to>
      <xdr:col>7</xdr:col>
      <xdr:colOff>167767</xdr:colOff>
      <xdr:row>44</xdr:row>
      <xdr:rowOff>0</xdr:rowOff>
    </xdr:to>
    <xdr:graphicFrame macro="">
      <xdr:nvGraphicFramePr>
        <xdr:cNvPr id="5" name="グラフ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</xdr:col>
      <xdr:colOff>887540</xdr:colOff>
      <xdr:row>59</xdr:row>
      <xdr:rowOff>177820</xdr:rowOff>
    </xdr:from>
    <xdr:to>
      <xdr:col>6</xdr:col>
      <xdr:colOff>1170335</xdr:colOff>
      <xdr:row>66</xdr:row>
      <xdr:rowOff>127559</xdr:rowOff>
    </xdr:to>
    <xdr:pic>
      <xdr:nvPicPr>
        <xdr:cNvPr id="6" name="図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58100" y="13665220"/>
          <a:ext cx="6234015" cy="1549939"/>
        </a:xfrm>
        <a:prstGeom prst="rect">
          <a:avLst/>
        </a:prstGeom>
      </xdr:spPr>
    </xdr:pic>
    <xdr:clientData/>
  </xdr:twoCellAnchor>
  <xdr:twoCellAnchor>
    <xdr:from>
      <xdr:col>1</xdr:col>
      <xdr:colOff>469038</xdr:colOff>
      <xdr:row>46</xdr:row>
      <xdr:rowOff>38101</xdr:rowOff>
    </xdr:from>
    <xdr:to>
      <xdr:col>5</xdr:col>
      <xdr:colOff>382386</xdr:colOff>
      <xdr:row>58</xdr:row>
      <xdr:rowOff>116668</xdr:rowOff>
    </xdr:to>
    <xdr:graphicFrame macro="">
      <xdr:nvGraphicFramePr>
        <xdr:cNvPr id="7" name="グラフ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215732</xdr:colOff>
      <xdr:row>18</xdr:row>
      <xdr:rowOff>49713</xdr:rowOff>
    </xdr:from>
    <xdr:to>
      <xdr:col>12</xdr:col>
      <xdr:colOff>631253</xdr:colOff>
      <xdr:row>29</xdr:row>
      <xdr:rowOff>217598</xdr:rowOff>
    </xdr:to>
    <xdr:graphicFrame macro="">
      <xdr:nvGraphicFramePr>
        <xdr:cNvPr id="8" name="グラフ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319610</xdr:colOff>
      <xdr:row>31</xdr:row>
      <xdr:rowOff>168215</xdr:rowOff>
    </xdr:from>
    <xdr:to>
      <xdr:col>12</xdr:col>
      <xdr:colOff>530525</xdr:colOff>
      <xdr:row>43</xdr:row>
      <xdr:rowOff>117436</xdr:rowOff>
    </xdr:to>
    <xdr:graphicFrame macro="">
      <xdr:nvGraphicFramePr>
        <xdr:cNvPr id="9" name="グラフ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1470660</xdr:colOff>
      <xdr:row>20</xdr:row>
      <xdr:rowOff>76200</xdr:rowOff>
    </xdr:from>
    <xdr:to>
      <xdr:col>5</xdr:col>
      <xdr:colOff>2125980</xdr:colOff>
      <xdr:row>30</xdr:row>
      <xdr:rowOff>12808</xdr:rowOff>
    </xdr:to>
    <xdr:sp macro="" textlink="">
      <xdr:nvSpPr>
        <xdr:cNvPr id="10" name="正方形/長方形 9"/>
        <xdr:cNvSpPr/>
      </xdr:nvSpPr>
      <xdr:spPr>
        <a:xfrm>
          <a:off x="5966460" y="4648200"/>
          <a:ext cx="655320" cy="2222608"/>
        </a:xfrm>
        <a:prstGeom prst="rect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457200</xdr:colOff>
      <xdr:row>19</xdr:row>
      <xdr:rowOff>205740</xdr:rowOff>
    </xdr:from>
    <xdr:to>
      <xdr:col>12</xdr:col>
      <xdr:colOff>525780</xdr:colOff>
      <xdr:row>29</xdr:row>
      <xdr:rowOff>182879</xdr:rowOff>
    </xdr:to>
    <xdr:sp macro="" textlink="">
      <xdr:nvSpPr>
        <xdr:cNvPr id="11" name="正方形/長方形 10"/>
        <xdr:cNvSpPr/>
      </xdr:nvSpPr>
      <xdr:spPr>
        <a:xfrm>
          <a:off x="12047220" y="4549140"/>
          <a:ext cx="739140" cy="2263139"/>
        </a:xfrm>
        <a:prstGeom prst="rect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768234</xdr:colOff>
      <xdr:row>8</xdr:row>
      <xdr:rowOff>159560</xdr:rowOff>
    </xdr:from>
    <xdr:to>
      <xdr:col>14</xdr:col>
      <xdr:colOff>492191</xdr:colOff>
      <xdr:row>10</xdr:row>
      <xdr:rowOff>142975</xdr:rowOff>
    </xdr:to>
    <xdr:sp macro="" textlink="">
      <xdr:nvSpPr>
        <xdr:cNvPr id="12" name="テキスト ボックス 11"/>
        <xdr:cNvSpPr txBox="1"/>
      </xdr:nvSpPr>
      <xdr:spPr>
        <a:xfrm>
          <a:off x="10064634" y="2043778"/>
          <a:ext cx="3977302" cy="45447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600" b="0">
              <a:solidFill>
                <a:schemeClr val="tx1"/>
              </a:solidFill>
            </a:rPr>
            <a:t>※matC</a:t>
          </a:r>
          <a:r>
            <a:rPr kumimoji="1" lang="ja-JP" altLang="en-US" sz="1600" b="0">
              <a:solidFill>
                <a:schemeClr val="tx1"/>
              </a:solidFill>
            </a:rPr>
            <a:t>も</a:t>
          </a:r>
          <a:r>
            <a:rPr kumimoji="1" lang="en-US" altLang="ja-JP" sz="1600" b="0">
              <a:solidFill>
                <a:schemeClr val="tx1"/>
              </a:solidFill>
            </a:rPr>
            <a:t>DDR</a:t>
          </a:r>
          <a:r>
            <a:rPr kumimoji="1" lang="ja-JP" altLang="en-US" sz="1600" b="0">
              <a:solidFill>
                <a:schemeClr val="tx1"/>
              </a:solidFill>
            </a:rPr>
            <a:t>に配置</a:t>
          </a:r>
        </a:p>
      </xdr:txBody>
    </xdr:sp>
    <xdr:clientData/>
  </xdr:twoCellAnchor>
  <xdr:twoCellAnchor>
    <xdr:from>
      <xdr:col>8</xdr:col>
      <xdr:colOff>554712</xdr:colOff>
      <xdr:row>11</xdr:row>
      <xdr:rowOff>78061</xdr:rowOff>
    </xdr:from>
    <xdr:to>
      <xdr:col>15</xdr:col>
      <xdr:colOff>354514</xdr:colOff>
      <xdr:row>14</xdr:row>
      <xdr:rowOff>154029</xdr:rowOff>
    </xdr:to>
    <xdr:sp macro="" textlink="">
      <xdr:nvSpPr>
        <xdr:cNvPr id="13" name="テキスト ボックス 12"/>
        <xdr:cNvSpPr txBox="1"/>
      </xdr:nvSpPr>
      <xdr:spPr>
        <a:xfrm>
          <a:off x="9223583" y="2641967"/>
          <a:ext cx="5429637" cy="77521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600" b="0">
              <a:solidFill>
                <a:schemeClr val="tx1"/>
              </a:solidFill>
            </a:rPr>
            <a:t>※matC</a:t>
          </a:r>
          <a:r>
            <a:rPr kumimoji="1" lang="ja-JP" altLang="en-US" sz="1600" b="0">
              <a:solidFill>
                <a:schemeClr val="tx1"/>
              </a:solidFill>
            </a:rPr>
            <a:t>を</a:t>
          </a:r>
          <a:r>
            <a:rPr kumimoji="1" lang="en-US" altLang="ja-JP" sz="1600" b="0">
              <a:solidFill>
                <a:schemeClr val="tx1"/>
              </a:solidFill>
            </a:rPr>
            <a:t>IO</a:t>
          </a:r>
          <a:r>
            <a:rPr kumimoji="1" lang="ja-JP" altLang="en-US" sz="1600" b="0" baseline="0">
              <a:solidFill>
                <a:schemeClr val="tx1"/>
              </a:solidFill>
            </a:rPr>
            <a:t> </a:t>
          </a:r>
          <a:r>
            <a:rPr kumimoji="1" lang="en-US" altLang="ja-JP" sz="1600" b="0">
              <a:solidFill>
                <a:schemeClr val="tx1"/>
              </a:solidFill>
            </a:rPr>
            <a:t>SMEM</a:t>
          </a:r>
          <a:r>
            <a:rPr kumimoji="1" lang="ja-JP" altLang="en-US" sz="1600" b="0">
              <a:solidFill>
                <a:schemeClr val="tx1"/>
              </a:solidFill>
            </a:rPr>
            <a:t>に置くと</a:t>
          </a:r>
          <a:endParaRPr kumimoji="1" lang="en-US" altLang="ja-JP" sz="1600" b="0">
            <a:solidFill>
              <a:schemeClr val="tx1"/>
            </a:solidFill>
          </a:endParaRPr>
        </a:p>
        <a:p>
          <a:pPr algn="ctr"/>
          <a:r>
            <a:rPr kumimoji="1" lang="ja-JP" altLang="en-US" sz="1600" b="0">
              <a:solidFill>
                <a:schemeClr val="tx1"/>
              </a:solidFill>
            </a:rPr>
            <a:t>、</a:t>
          </a:r>
          <a:r>
            <a:rPr kumimoji="1" lang="en-US" altLang="ja-JP" sz="1600" b="0">
              <a:solidFill>
                <a:schemeClr val="tx1"/>
              </a:solidFill>
            </a:rPr>
            <a:t>input matC</a:t>
          </a:r>
          <a:r>
            <a:rPr kumimoji="1" lang="ja-JP" altLang="en-US" sz="1600" b="0">
              <a:solidFill>
                <a:schemeClr val="tx1"/>
              </a:solidFill>
            </a:rPr>
            <a:t>は約４分の一</a:t>
          </a:r>
          <a:r>
            <a:rPr kumimoji="1" lang="en-US" altLang="ja-JP" sz="1600" b="0">
              <a:solidFill>
                <a:schemeClr val="tx1"/>
              </a:solidFill>
            </a:rPr>
            <a:t>(10ms</a:t>
          </a:r>
          <a:r>
            <a:rPr kumimoji="1" lang="ja-JP" altLang="en-US" sz="1600" b="0">
              <a:solidFill>
                <a:schemeClr val="tx1"/>
              </a:solidFill>
            </a:rPr>
            <a:t>前後</a:t>
          </a:r>
          <a:r>
            <a:rPr kumimoji="1" lang="en-US" altLang="ja-JP" sz="1600" b="0">
              <a:solidFill>
                <a:schemeClr val="tx1"/>
              </a:solidFill>
            </a:rPr>
            <a:t>)</a:t>
          </a:r>
          <a:endParaRPr kumimoji="1" lang="ja-JP" altLang="en-US" sz="1600" b="0">
            <a:solidFill>
              <a:schemeClr val="tx1"/>
            </a:solidFill>
          </a:endParaRPr>
        </a:p>
      </xdr:txBody>
    </xdr:sp>
    <xdr:clientData/>
  </xdr:twoCellAnchor>
  <xdr:twoCellAnchor>
    <xdr:from>
      <xdr:col>15</xdr:col>
      <xdr:colOff>143435</xdr:colOff>
      <xdr:row>6</xdr:row>
      <xdr:rowOff>86387</xdr:rowOff>
    </xdr:from>
    <xdr:to>
      <xdr:col>20</xdr:col>
      <xdr:colOff>8963</xdr:colOff>
      <xdr:row>12</xdr:row>
      <xdr:rowOff>44824</xdr:rowOff>
    </xdr:to>
    <xdr:sp macro="" textlink="">
      <xdr:nvSpPr>
        <xdr:cNvPr id="14" name="四角形吹き出し 13"/>
        <xdr:cNvSpPr/>
      </xdr:nvSpPr>
      <xdr:spPr>
        <a:xfrm>
          <a:off x="14442141" y="1484881"/>
          <a:ext cx="3227293" cy="1356931"/>
        </a:xfrm>
        <a:prstGeom prst="wedgeRectCallout">
          <a:avLst>
            <a:gd name="adj1" fmla="val -69862"/>
            <a:gd name="adj2" fmla="val -39063"/>
          </a:avLst>
        </a:prstGeom>
        <a:solidFill>
          <a:schemeClr val="bg1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tx1"/>
              </a:solidFill>
            </a:rPr>
            <a:t>matC</a:t>
          </a:r>
          <a:r>
            <a:rPr kumimoji="1" lang="ja-JP" altLang="en-US" sz="1100">
              <a:solidFill>
                <a:schemeClr val="tx1"/>
              </a:solidFill>
            </a:rPr>
            <a:t>が</a:t>
          </a:r>
          <a:r>
            <a:rPr kumimoji="1" lang="en-US" altLang="ja-JP" sz="1100">
              <a:solidFill>
                <a:schemeClr val="tx1"/>
              </a:solidFill>
            </a:rPr>
            <a:t>DDR</a:t>
          </a:r>
          <a:r>
            <a:rPr kumimoji="1" lang="ja-JP" altLang="en-US" sz="1100">
              <a:solidFill>
                <a:schemeClr val="tx1"/>
              </a:solidFill>
            </a:rPr>
            <a:t>にあると、書き込みがボトルネックで</a:t>
          </a:r>
          <a:r>
            <a:rPr kumimoji="1" lang="en-US" altLang="ja-JP" sz="1100">
              <a:solidFill>
                <a:schemeClr val="tx1"/>
              </a:solidFill>
            </a:rPr>
            <a:t>D-NoC</a:t>
          </a:r>
          <a:r>
            <a:rPr kumimoji="1" lang="ja-JP" altLang="en-US" sz="1100">
              <a:solidFill>
                <a:schemeClr val="tx1"/>
              </a:solidFill>
            </a:rPr>
            <a:t>のルーターの</a:t>
          </a:r>
          <a:r>
            <a:rPr kumimoji="1" lang="en-US" altLang="ja-JP" sz="1100">
              <a:solidFill>
                <a:schemeClr val="tx1"/>
              </a:solidFill>
            </a:rPr>
            <a:t>FIFO</a:t>
          </a:r>
          <a:r>
            <a:rPr kumimoji="1" lang="ja-JP" altLang="en-US" sz="1100">
              <a:solidFill>
                <a:schemeClr val="tx1"/>
              </a:solidFill>
            </a:rPr>
            <a:t>が溢れることがある</a:t>
          </a:r>
          <a:endParaRPr kumimoji="1" lang="en-US" altLang="ja-JP" sz="1100">
            <a:solidFill>
              <a:schemeClr val="tx1"/>
            </a:solidFill>
          </a:endParaRPr>
        </a:p>
        <a:p>
          <a:pPr algn="l"/>
          <a:r>
            <a:rPr kumimoji="1" lang="ja-JP" altLang="en-US" sz="1100">
              <a:solidFill>
                <a:schemeClr val="tx1"/>
              </a:solidFill>
            </a:rPr>
            <a:t>（だいたい８割位で失敗？）</a:t>
          </a:r>
          <a:endParaRPr kumimoji="1" lang="en-US" altLang="ja-JP" sz="1100">
            <a:solidFill>
              <a:schemeClr val="tx1"/>
            </a:solidFill>
          </a:endParaRPr>
        </a:p>
        <a:p>
          <a:pPr algn="l"/>
          <a:r>
            <a:rPr kumimoji="1" lang="ja-JP" altLang="en-US" sz="1100">
              <a:solidFill>
                <a:schemeClr val="tx1"/>
              </a:solidFill>
            </a:rPr>
            <a:t>（</a:t>
          </a:r>
          <a:r>
            <a:rPr kumimoji="1" lang="en-US" altLang="ja-JP" sz="1100">
              <a:solidFill>
                <a:schemeClr val="tx1"/>
              </a:solidFill>
            </a:rPr>
            <a:t>CC</a:t>
          </a:r>
          <a:r>
            <a:rPr kumimoji="1" lang="ja-JP" altLang="en-US" sz="1100">
              <a:solidFill>
                <a:schemeClr val="tx1"/>
              </a:solidFill>
            </a:rPr>
            <a:t>での処理が長くなると、</a:t>
          </a:r>
          <a:r>
            <a:rPr kumimoji="1" lang="en-US" altLang="ja-JP" sz="1100">
              <a:solidFill>
                <a:schemeClr val="tx1"/>
              </a:solidFill>
            </a:rPr>
            <a:t>D-NoC</a:t>
          </a:r>
          <a:r>
            <a:rPr kumimoji="1" lang="ja-JP" altLang="en-US" sz="1100">
              <a:solidFill>
                <a:schemeClr val="tx1"/>
              </a:solidFill>
            </a:rPr>
            <a:t>の転送がずれるので</a:t>
          </a:r>
          <a:r>
            <a:rPr kumimoji="1" lang="en-US" altLang="ja-JP" sz="1100">
              <a:solidFill>
                <a:schemeClr val="tx1"/>
              </a:solidFill>
            </a:rPr>
            <a:t>FIFO</a:t>
          </a:r>
          <a:r>
            <a:rPr kumimoji="1" lang="ja-JP" altLang="en-US" sz="1100">
              <a:solidFill>
                <a:schemeClr val="tx1"/>
              </a:solidFill>
            </a:rPr>
            <a:t>が溢れる確率が下がる）</a:t>
          </a:r>
          <a:endParaRPr kumimoji="1" lang="en-US" altLang="ja-JP" sz="1100">
            <a:solidFill>
              <a:schemeClr val="tx1"/>
            </a:solidFill>
          </a:endParaRPr>
        </a:p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656601</xdr:colOff>
      <xdr:row>20</xdr:row>
      <xdr:rowOff>177116</xdr:rowOff>
    </xdr:from>
    <xdr:ext cx="4085830" cy="1180951"/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6601" y="4749116"/>
          <a:ext cx="4085830" cy="1180951"/>
        </a:xfrm>
        <a:prstGeom prst="rect">
          <a:avLst/>
        </a:prstGeom>
      </xdr:spPr>
    </xdr:pic>
    <xdr:clientData/>
  </xdr:oneCellAnchor>
  <xdr:twoCellAnchor>
    <xdr:from>
      <xdr:col>2</xdr:col>
      <xdr:colOff>95501</xdr:colOff>
      <xdr:row>8</xdr:row>
      <xdr:rowOff>115272</xdr:rowOff>
    </xdr:from>
    <xdr:to>
      <xdr:col>7</xdr:col>
      <xdr:colOff>458700</xdr:colOff>
      <xdr:row>19</xdr:row>
      <xdr:rowOff>92412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M7"/>
  <sheetViews>
    <sheetView topLeftCell="A4" workbookViewId="0">
      <selection activeCell="F26" sqref="F26"/>
    </sheetView>
  </sheetViews>
  <sheetFormatPr defaultRowHeight="18"/>
  <cols>
    <col min="2" max="2" width="11.5" bestFit="1" customWidth="1"/>
  </cols>
  <sheetData>
    <row r="2" spans="1:13">
      <c r="A2" s="1" t="s">
        <v>9</v>
      </c>
    </row>
    <row r="3" spans="1:13">
      <c r="A3" t="s">
        <v>11</v>
      </c>
      <c r="B3" s="2">
        <v>1000.96763</v>
      </c>
      <c r="C3" s="2">
        <v>1000.28671</v>
      </c>
      <c r="D3" s="2">
        <v>1000.3296</v>
      </c>
      <c r="E3" s="2">
        <v>1000.35425</v>
      </c>
      <c r="F3" s="2">
        <v>1000.2627</v>
      </c>
      <c r="G3" s="2">
        <v>1000.27264</v>
      </c>
      <c r="H3" s="2">
        <v>1000.3321999999999</v>
      </c>
      <c r="I3" s="2">
        <v>1000.29688</v>
      </c>
      <c r="J3" s="2">
        <v>1000.36951</v>
      </c>
      <c r="K3" s="2">
        <v>1000.34575</v>
      </c>
    </row>
    <row r="5" spans="1:13">
      <c r="A5" s="1" t="s">
        <v>10</v>
      </c>
    </row>
    <row r="6" spans="1:13">
      <c r="A6" t="s">
        <v>11</v>
      </c>
      <c r="B6" s="2">
        <v>2.3000000000000001E-4</v>
      </c>
      <c r="C6" s="2">
        <v>1.6000000000000001E-4</v>
      </c>
      <c r="D6" s="2">
        <v>1.7000000000000001E-4</v>
      </c>
      <c r="E6" s="2">
        <v>1.6000000000000001E-4</v>
      </c>
      <c r="F6" s="2">
        <v>1.6000000000000001E-4</v>
      </c>
      <c r="G6" s="2">
        <v>1.6000000000000001E-4</v>
      </c>
      <c r="H6" s="2">
        <v>1.7000000000000001E-4</v>
      </c>
      <c r="I6" s="2">
        <v>1.6000000000000001E-4</v>
      </c>
      <c r="J6" s="2">
        <v>1.6000000000000001E-4</v>
      </c>
      <c r="K6" s="2">
        <v>1.7000000000000001E-4</v>
      </c>
      <c r="M6" s="2">
        <v>1000</v>
      </c>
    </row>
    <row r="7" spans="1:13">
      <c r="A7" t="s">
        <v>12</v>
      </c>
      <c r="B7">
        <f>B6*$M$6</f>
        <v>0.23</v>
      </c>
      <c r="C7">
        <f>C6*$M$6</f>
        <v>0.16</v>
      </c>
      <c r="D7">
        <f t="shared" ref="D7:K7" si="0">D6*$M$6</f>
        <v>0.17</v>
      </c>
      <c r="E7">
        <f t="shared" si="0"/>
        <v>0.16</v>
      </c>
      <c r="F7">
        <f t="shared" si="0"/>
        <v>0.16</v>
      </c>
      <c r="G7">
        <f t="shared" si="0"/>
        <v>0.16</v>
      </c>
      <c r="H7">
        <f t="shared" si="0"/>
        <v>0.17</v>
      </c>
      <c r="I7">
        <f t="shared" si="0"/>
        <v>0.16</v>
      </c>
      <c r="J7">
        <f t="shared" si="0"/>
        <v>0.16</v>
      </c>
      <c r="K7">
        <f t="shared" si="0"/>
        <v>0.17</v>
      </c>
    </row>
  </sheetData>
  <phoneticPr fontId="1"/>
  <pageMargins left="0.7" right="0.7" top="0.75" bottom="0.75" header="0.3" footer="0.3"/>
  <pageSetup paperSize="9" scale="90" orientation="landscape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4"/>
  <sheetViews>
    <sheetView zoomScale="85" zoomScaleNormal="85" workbookViewId="0">
      <selection activeCell="F14" sqref="F14"/>
    </sheetView>
  </sheetViews>
  <sheetFormatPr defaultRowHeight="18"/>
  <cols>
    <col min="2" max="2" width="16.69921875" customWidth="1"/>
    <col min="3" max="3" width="26.69921875" customWidth="1"/>
    <col min="4" max="6" width="18.19921875" customWidth="1"/>
    <col min="7" max="7" width="18.19921875" style="8" customWidth="1"/>
    <col min="8" max="8" width="22.69921875" customWidth="1"/>
    <col min="9" max="9" width="9.3984375" bestFit="1" customWidth="1"/>
  </cols>
  <sheetData>
    <row r="2" spans="1:12" ht="18.600000000000001" thickBot="1">
      <c r="G2"/>
    </row>
    <row r="3" spans="1:12">
      <c r="D3" t="s">
        <v>86</v>
      </c>
      <c r="E3" s="34" t="s">
        <v>75</v>
      </c>
      <c r="F3" s="34" t="s">
        <v>75</v>
      </c>
      <c r="G3" s="34" t="s">
        <v>121</v>
      </c>
      <c r="H3" s="34" t="s">
        <v>122</v>
      </c>
      <c r="I3" s="1"/>
      <c r="J3" s="1"/>
    </row>
    <row r="4" spans="1:12" ht="18.600000000000001" thickBot="1">
      <c r="B4" s="45" t="s">
        <v>123</v>
      </c>
      <c r="C4">
        <v>95584</v>
      </c>
      <c r="D4" t="str">
        <f>DEC2HEX(HEX2DEC(B4)-HEX2DEC(C4))</f>
        <v>F425C</v>
      </c>
      <c r="E4" s="35" t="str">
        <f>D4</f>
        <v>F425C</v>
      </c>
      <c r="F4" s="36" t="e">
        <f>HEX2BIN(E4)</f>
        <v>#NUM!</v>
      </c>
      <c r="G4" s="37">
        <f>HEX2DEC(E4)/1000</f>
        <v>1000.028</v>
      </c>
      <c r="H4" s="38">
        <f>HEX2DEC(E4)/1000000</f>
        <v>1.0000279999999999</v>
      </c>
    </row>
    <row r="6" spans="1:12" ht="18.600000000000001" thickBot="1">
      <c r="A6">
        <v>1000000</v>
      </c>
      <c r="B6" t="s">
        <v>73</v>
      </c>
      <c r="D6" t="s">
        <v>87</v>
      </c>
      <c r="H6" t="s">
        <v>120</v>
      </c>
    </row>
    <row r="7" spans="1:12">
      <c r="B7" s="18"/>
      <c r="C7" s="19" t="s">
        <v>79</v>
      </c>
      <c r="D7" s="19" t="s">
        <v>81</v>
      </c>
      <c r="E7" s="20" t="s">
        <v>80</v>
      </c>
      <c r="F7" s="21" t="s">
        <v>82</v>
      </c>
      <c r="G7" s="22" t="s">
        <v>78</v>
      </c>
      <c r="I7" s="1">
        <v>190000</v>
      </c>
      <c r="J7">
        <v>16</v>
      </c>
      <c r="L7" s="1">
        <v>10040</v>
      </c>
    </row>
    <row r="8" spans="1:12">
      <c r="A8" s="15" t="s">
        <v>74</v>
      </c>
      <c r="B8" s="23" t="s">
        <v>18</v>
      </c>
      <c r="C8" s="10" t="s">
        <v>76</v>
      </c>
      <c r="D8" s="10" t="s">
        <v>49</v>
      </c>
      <c r="E8" s="16">
        <f>HEX2DEC(C8)</f>
        <v>1507328</v>
      </c>
      <c r="F8" s="17">
        <f>HEX2DEC(D8)</f>
        <v>49152</v>
      </c>
      <c r="G8" s="24"/>
      <c r="I8" t="str">
        <f>DEC2HEX(HEX2DEC(I7)+HEX2DEC(L7))</f>
        <v>1A0040</v>
      </c>
      <c r="J8">
        <v>15</v>
      </c>
      <c r="L8">
        <v>30040</v>
      </c>
    </row>
    <row r="9" spans="1:12">
      <c r="B9" s="23" t="s">
        <v>19</v>
      </c>
      <c r="C9" s="10" t="s">
        <v>77</v>
      </c>
      <c r="D9" s="10" t="s">
        <v>55</v>
      </c>
      <c r="E9" s="16">
        <f t="shared" ref="E9:E25" si="0">HEX2DEC(C9)</f>
        <v>1048576</v>
      </c>
      <c r="F9" s="17">
        <f t="shared" ref="F9:F25" si="1">HEX2DEC(D9)</f>
        <v>458752</v>
      </c>
      <c r="G9" s="24"/>
      <c r="I9" t="str">
        <f>DEC2HEX(HEX2DEC(I8)+HEX2DEC(L8))</f>
        <v>1D0080</v>
      </c>
      <c r="J9">
        <v>14</v>
      </c>
      <c r="L9">
        <v>10040</v>
      </c>
    </row>
    <row r="10" spans="1:12">
      <c r="B10" s="23" t="s">
        <v>20</v>
      </c>
      <c r="C10" s="10" t="s">
        <v>36</v>
      </c>
      <c r="D10" s="10" t="s">
        <v>50</v>
      </c>
      <c r="E10" s="16">
        <f t="shared" si="0"/>
        <v>1556480</v>
      </c>
      <c r="F10" s="17">
        <f t="shared" si="1"/>
        <v>49216</v>
      </c>
      <c r="G10" s="24"/>
      <c r="I10" t="str">
        <f>DEC2HEX(HEX2DEC(I9)+HEX2DEC(L9))</f>
        <v>1E00C0</v>
      </c>
      <c r="J10">
        <v>13</v>
      </c>
      <c r="L10">
        <v>10040</v>
      </c>
    </row>
    <row r="11" spans="1:12">
      <c r="B11" s="23" t="s">
        <v>21</v>
      </c>
      <c r="C11" s="10" t="s">
        <v>56</v>
      </c>
      <c r="D11" s="10" t="s">
        <v>54</v>
      </c>
      <c r="E11" s="16">
        <f t="shared" si="0"/>
        <v>1605696</v>
      </c>
      <c r="F11" s="17">
        <f t="shared" si="1"/>
        <v>32832</v>
      </c>
      <c r="G11" s="24"/>
      <c r="I11" s="15" t="str">
        <f>DEC2HEX(HEX2DEC(I10)+HEX2DEC(L10))</f>
        <v>1F0100</v>
      </c>
      <c r="J11">
        <v>12</v>
      </c>
    </row>
    <row r="12" spans="1:12">
      <c r="B12" s="23" t="s">
        <v>22</v>
      </c>
      <c r="C12" s="10" t="s">
        <v>52</v>
      </c>
      <c r="D12" s="10" t="s">
        <v>54</v>
      </c>
      <c r="E12" s="16">
        <f t="shared" si="0"/>
        <v>1638528</v>
      </c>
      <c r="F12" s="17">
        <f t="shared" si="1"/>
        <v>32832</v>
      </c>
      <c r="G12" s="24"/>
      <c r="I12" t="str">
        <f t="shared" ref="I12:I16" si="2">DEC2HEX(HEX2DEC(I11)-HEX2DEC($L$7))</f>
        <v>1E00C0</v>
      </c>
      <c r="J12">
        <v>11</v>
      </c>
    </row>
    <row r="13" spans="1:12">
      <c r="B13" s="23" t="s">
        <v>23</v>
      </c>
      <c r="C13" s="10" t="s">
        <v>37</v>
      </c>
      <c r="D13" s="10" t="s">
        <v>53</v>
      </c>
      <c r="E13" s="16">
        <f t="shared" si="0"/>
        <v>1671360</v>
      </c>
      <c r="F13" s="17">
        <f t="shared" si="1"/>
        <v>32832</v>
      </c>
      <c r="G13" s="24"/>
      <c r="I13" t="str">
        <f t="shared" si="2"/>
        <v>1D0080</v>
      </c>
      <c r="J13">
        <v>10</v>
      </c>
    </row>
    <row r="14" spans="1:12">
      <c r="B14" s="23" t="s">
        <v>24</v>
      </c>
      <c r="C14" s="10" t="s">
        <v>38</v>
      </c>
      <c r="D14" s="10" t="s">
        <v>53</v>
      </c>
      <c r="E14" s="16">
        <f t="shared" si="0"/>
        <v>1704192</v>
      </c>
      <c r="F14" s="17">
        <f t="shared" si="1"/>
        <v>32832</v>
      </c>
      <c r="G14" s="24"/>
      <c r="I14" t="str">
        <f t="shared" si="2"/>
        <v>1C0040</v>
      </c>
      <c r="J14">
        <v>9</v>
      </c>
    </row>
    <row r="15" spans="1:12">
      <c r="B15" s="23" t="s">
        <v>25</v>
      </c>
      <c r="C15" s="10" t="s">
        <v>39</v>
      </c>
      <c r="D15" s="10" t="s">
        <v>53</v>
      </c>
      <c r="E15" s="16">
        <f t="shared" si="0"/>
        <v>1737024</v>
      </c>
      <c r="F15" s="17">
        <f t="shared" si="1"/>
        <v>32832</v>
      </c>
      <c r="G15" s="24"/>
      <c r="I15" t="str">
        <f t="shared" si="2"/>
        <v>1B0000</v>
      </c>
      <c r="J15">
        <v>8</v>
      </c>
    </row>
    <row r="16" spans="1:12">
      <c r="B16" s="23" t="s">
        <v>26</v>
      </c>
      <c r="C16" s="10" t="s">
        <v>40</v>
      </c>
      <c r="D16" s="10" t="s">
        <v>53</v>
      </c>
      <c r="E16" s="16">
        <f t="shared" si="0"/>
        <v>1769856</v>
      </c>
      <c r="F16" s="17">
        <f t="shared" si="1"/>
        <v>32832</v>
      </c>
      <c r="G16" s="24"/>
      <c r="I16" t="str">
        <f t="shared" si="2"/>
        <v>19FFC0</v>
      </c>
      <c r="J16">
        <v>7</v>
      </c>
    </row>
    <row r="17" spans="1:10">
      <c r="B17" s="23" t="s">
        <v>27</v>
      </c>
      <c r="C17" s="10" t="s">
        <v>41</v>
      </c>
      <c r="D17" s="10" t="s">
        <v>53</v>
      </c>
      <c r="E17" s="16">
        <f t="shared" si="0"/>
        <v>1802688</v>
      </c>
      <c r="F17" s="17">
        <f t="shared" si="1"/>
        <v>32832</v>
      </c>
      <c r="G17" s="24"/>
      <c r="I17" t="str">
        <f>DEC2HEX(HEX2DEC(I16)-HEX2DEC($L$8))</f>
        <v>16FF80</v>
      </c>
      <c r="J17">
        <v>6</v>
      </c>
    </row>
    <row r="18" spans="1:10">
      <c r="B18" s="23" t="s">
        <v>28</v>
      </c>
      <c r="C18" s="10" t="s">
        <v>42</v>
      </c>
      <c r="D18" s="10" t="s">
        <v>53</v>
      </c>
      <c r="E18" s="16">
        <f t="shared" si="0"/>
        <v>1835520</v>
      </c>
      <c r="F18" s="17">
        <f t="shared" si="1"/>
        <v>32832</v>
      </c>
      <c r="G18" s="24"/>
      <c r="I18" t="str">
        <f>DEC2HEX(HEX2DEC(I17)-HEX2DEC($L$8))</f>
        <v>13FF40</v>
      </c>
      <c r="J18">
        <v>5</v>
      </c>
    </row>
    <row r="19" spans="1:10">
      <c r="B19" s="23" t="s">
        <v>29</v>
      </c>
      <c r="C19" s="10" t="s">
        <v>43</v>
      </c>
      <c r="D19" s="10" t="s">
        <v>53</v>
      </c>
      <c r="E19" s="16">
        <f t="shared" si="0"/>
        <v>1868352</v>
      </c>
      <c r="F19" s="17">
        <f t="shared" si="1"/>
        <v>32832</v>
      </c>
      <c r="G19" s="24"/>
      <c r="I19" t="str">
        <f>DEC2HEX(HEX2DEC(I18)-HEX2DEC($L$8))</f>
        <v>10FF00</v>
      </c>
      <c r="J19">
        <v>4</v>
      </c>
    </row>
    <row r="20" spans="1:10">
      <c r="B20" s="23" t="s">
        <v>30</v>
      </c>
      <c r="C20" s="10" t="s">
        <v>44</v>
      </c>
      <c r="D20" s="10" t="s">
        <v>53</v>
      </c>
      <c r="E20" s="16">
        <f t="shared" si="0"/>
        <v>1901184</v>
      </c>
      <c r="F20" s="17">
        <f t="shared" si="1"/>
        <v>32832</v>
      </c>
      <c r="G20" s="24"/>
      <c r="I20" t="str">
        <f>DEC2HEX(HEX2DEC(I19)-HEX2DEC($L$8))</f>
        <v>DFEC0</v>
      </c>
      <c r="J20">
        <v>3</v>
      </c>
    </row>
    <row r="21" spans="1:10">
      <c r="B21" s="23" t="s">
        <v>31</v>
      </c>
      <c r="C21" s="10" t="s">
        <v>45</v>
      </c>
      <c r="D21" s="10" t="s">
        <v>53</v>
      </c>
      <c r="E21" s="16">
        <f t="shared" si="0"/>
        <v>1934016</v>
      </c>
      <c r="F21" s="17">
        <f t="shared" si="1"/>
        <v>32832</v>
      </c>
      <c r="G21" s="24"/>
      <c r="I21" t="str">
        <f>DEC2HEX(HEX2DEC(I20)-HEX2DEC($L$8))</f>
        <v>AFE80</v>
      </c>
      <c r="J21">
        <v>2</v>
      </c>
    </row>
    <row r="22" spans="1:10">
      <c r="B22" s="23" t="s">
        <v>32</v>
      </c>
      <c r="C22" s="10" t="s">
        <v>51</v>
      </c>
      <c r="D22" s="10" t="s">
        <v>53</v>
      </c>
      <c r="E22" s="16">
        <f t="shared" si="0"/>
        <v>1966848</v>
      </c>
      <c r="F22" s="17">
        <f t="shared" si="1"/>
        <v>32832</v>
      </c>
      <c r="G22" s="24"/>
      <c r="I22" t="str">
        <f>DEC2HEX(HEX2DEC(I21)-HEX2DEC($D$6))</f>
        <v>A3E80</v>
      </c>
      <c r="J22">
        <v>1</v>
      </c>
    </row>
    <row r="23" spans="1:10">
      <c r="B23" s="23" t="s">
        <v>33</v>
      </c>
      <c r="C23" s="10" t="s">
        <v>46</v>
      </c>
      <c r="D23" s="10" t="s">
        <v>53</v>
      </c>
      <c r="E23" s="16">
        <f t="shared" si="0"/>
        <v>1999680</v>
      </c>
      <c r="F23" s="17">
        <f t="shared" si="1"/>
        <v>32832</v>
      </c>
      <c r="G23" s="24"/>
    </row>
    <row r="24" spans="1:10">
      <c r="B24" s="23" t="s">
        <v>34</v>
      </c>
      <c r="C24" s="10" t="s">
        <v>47</v>
      </c>
      <c r="D24" s="10" t="s">
        <v>53</v>
      </c>
      <c r="E24" s="16">
        <f t="shared" si="0"/>
        <v>2032512</v>
      </c>
      <c r="F24" s="17">
        <f t="shared" si="1"/>
        <v>32832</v>
      </c>
      <c r="G24" s="24"/>
    </row>
    <row r="25" spans="1:10" ht="18.600000000000001" thickBot="1">
      <c r="B25" s="25" t="s">
        <v>35</v>
      </c>
      <c r="C25" s="12" t="s">
        <v>48</v>
      </c>
      <c r="D25" s="12" t="s">
        <v>57</v>
      </c>
      <c r="E25" s="26">
        <f t="shared" si="0"/>
        <v>2065344</v>
      </c>
      <c r="F25" s="27">
        <f t="shared" si="1"/>
        <v>27712</v>
      </c>
      <c r="G25" s="28"/>
    </row>
    <row r="26" spans="1:10">
      <c r="F26" s="32">
        <f>SUM(F8:F25)</f>
        <v>1044480</v>
      </c>
    </row>
    <row r="28" spans="1:10" ht="18.600000000000001" thickBot="1"/>
    <row r="29" spans="1:10">
      <c r="A29" s="15" t="s">
        <v>72</v>
      </c>
      <c r="B29" s="29" t="s">
        <v>58</v>
      </c>
      <c r="C29" s="14" t="s">
        <v>64</v>
      </c>
      <c r="D29" s="14" t="s">
        <v>70</v>
      </c>
      <c r="E29" s="30">
        <f>HEX2DEC(C29)</f>
        <v>2952790016</v>
      </c>
      <c r="F29" s="31">
        <f>HEX2DEC(D29)</f>
        <v>268435456</v>
      </c>
      <c r="G29" s="9">
        <f t="shared" ref="G29:G34" si="3">(E29-F29)/$A$6</f>
        <v>2684.3545600000002</v>
      </c>
    </row>
    <row r="30" spans="1:10">
      <c r="B30" s="23" t="s">
        <v>59</v>
      </c>
      <c r="C30" s="10" t="s">
        <v>65</v>
      </c>
      <c r="D30" s="10" t="s">
        <v>70</v>
      </c>
      <c r="E30" s="16">
        <f t="shared" ref="E30:F34" si="4">HEX2DEC(C30)</f>
        <v>2684354560</v>
      </c>
      <c r="F30" s="17">
        <f t="shared" si="4"/>
        <v>268435456</v>
      </c>
      <c r="G30" s="11">
        <f t="shared" si="3"/>
        <v>2415.9191040000001</v>
      </c>
    </row>
    <row r="31" spans="1:10">
      <c r="B31" s="23" t="s">
        <v>60</v>
      </c>
      <c r="C31" s="10" t="s">
        <v>66</v>
      </c>
      <c r="D31" s="10" t="s">
        <v>71</v>
      </c>
      <c r="E31" s="16">
        <f t="shared" si="4"/>
        <v>1830656</v>
      </c>
      <c r="F31" s="17">
        <f t="shared" si="4"/>
        <v>65600</v>
      </c>
      <c r="G31" s="11">
        <f t="shared" si="3"/>
        <v>1.765056</v>
      </c>
    </row>
    <row r="32" spans="1:10">
      <c r="B32" s="23" t="s">
        <v>61</v>
      </c>
      <c r="C32" s="10" t="s">
        <v>67</v>
      </c>
      <c r="D32" s="10" t="s">
        <v>71</v>
      </c>
      <c r="E32" s="16">
        <f t="shared" si="4"/>
        <v>1896256</v>
      </c>
      <c r="F32" s="17">
        <f t="shared" si="4"/>
        <v>65600</v>
      </c>
      <c r="G32" s="11">
        <f t="shared" si="3"/>
        <v>1.8306560000000001</v>
      </c>
    </row>
    <row r="33" spans="2:7">
      <c r="B33" s="23" t="s">
        <v>62</v>
      </c>
      <c r="C33" s="10" t="s">
        <v>68</v>
      </c>
      <c r="D33" s="10" t="s">
        <v>71</v>
      </c>
      <c r="E33" s="16">
        <f t="shared" si="4"/>
        <v>1961856</v>
      </c>
      <c r="F33" s="17">
        <f t="shared" si="4"/>
        <v>65600</v>
      </c>
      <c r="G33" s="11">
        <f t="shared" si="3"/>
        <v>1.8962559999999999</v>
      </c>
    </row>
    <row r="34" spans="2:7" ht="18.600000000000001" thickBot="1">
      <c r="B34" s="25" t="s">
        <v>63</v>
      </c>
      <c r="C34" s="12" t="s">
        <v>69</v>
      </c>
      <c r="D34" s="12" t="s">
        <v>71</v>
      </c>
      <c r="E34" s="26">
        <f t="shared" si="4"/>
        <v>2027456</v>
      </c>
      <c r="F34" s="27">
        <f t="shared" si="4"/>
        <v>65600</v>
      </c>
      <c r="G34" s="13">
        <f t="shared" si="3"/>
        <v>1.961856</v>
      </c>
    </row>
  </sheetData>
  <phoneticPr fontId="1"/>
  <pageMargins left="0.7" right="0.7" top="0.75" bottom="0.75" header="0.3" footer="0.3"/>
  <pageSetup paperSize="9" orientation="portrait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H21"/>
  <sheetViews>
    <sheetView zoomScale="70" zoomScaleNormal="70" workbookViewId="0">
      <selection activeCell="D23" sqref="D23"/>
    </sheetView>
  </sheetViews>
  <sheetFormatPr defaultRowHeight="18"/>
  <cols>
    <col min="3" max="3" width="10.19921875" customWidth="1"/>
    <col min="4" max="4" width="10.796875" customWidth="1"/>
    <col min="5" max="5" width="10.69921875" customWidth="1"/>
    <col min="6" max="6" width="10.3984375" customWidth="1"/>
    <col min="7" max="7" width="11.69921875" customWidth="1"/>
  </cols>
  <sheetData>
    <row r="2" spans="1:8">
      <c r="A2" t="s">
        <v>8</v>
      </c>
      <c r="C2" s="6">
        <f>1000000</f>
        <v>1000000</v>
      </c>
      <c r="D2" t="s">
        <v>7</v>
      </c>
    </row>
    <row r="3" spans="1:8">
      <c r="C3" t="s">
        <v>0</v>
      </c>
      <c r="D3" s="3" t="s">
        <v>6</v>
      </c>
      <c r="E3" t="s">
        <v>3</v>
      </c>
      <c r="F3" t="s">
        <v>2</v>
      </c>
      <c r="G3" s="4" t="s">
        <v>4</v>
      </c>
      <c r="H3" s="5" t="s">
        <v>5</v>
      </c>
    </row>
    <row r="4" spans="1:8">
      <c r="B4">
        <v>1</v>
      </c>
      <c r="C4" s="6">
        <f t="shared" ref="C4:H4" si="0">C15/$C$2</f>
        <v>9.1079999999999994E-2</v>
      </c>
      <c r="D4" s="6">
        <f t="shared" si="0"/>
        <v>5.1500000000000001E-3</v>
      </c>
      <c r="E4" s="6">
        <f t="shared" si="0"/>
        <v>0.97811999999999999</v>
      </c>
      <c r="F4" s="6">
        <f t="shared" si="0"/>
        <v>4.3997999999999999</v>
      </c>
      <c r="G4" s="6">
        <f t="shared" si="0"/>
        <v>6.7099999999999998E-3</v>
      </c>
      <c r="H4" s="6">
        <f t="shared" si="0"/>
        <v>7.1199999999999996E-3</v>
      </c>
    </row>
    <row r="5" spans="1:8">
      <c r="B5">
        <v>10</v>
      </c>
      <c r="C5" s="6">
        <f>C16/$C$2</f>
        <v>9.1980000000000006E-2</v>
      </c>
      <c r="D5" s="6">
        <f t="shared" ref="D5:H6" si="1">D16/$C$2</f>
        <v>5.1700000000000001E-3</v>
      </c>
      <c r="E5" s="6">
        <f t="shared" si="1"/>
        <v>0.98694000000000004</v>
      </c>
      <c r="F5" s="6">
        <f t="shared" si="1"/>
        <v>4.3712600000000004</v>
      </c>
      <c r="G5" s="6">
        <f t="shared" si="1"/>
        <v>6.7200000000000003E-3</v>
      </c>
      <c r="H5" s="6">
        <f t="shared" si="1"/>
        <v>7.1199999999999996E-3</v>
      </c>
    </row>
    <row r="6" spans="1:8">
      <c r="B6">
        <v>100</v>
      </c>
      <c r="C6" s="6">
        <f>C17/$C$2</f>
        <v>20.197130000000001</v>
      </c>
      <c r="D6" s="6">
        <f t="shared" si="1"/>
        <v>5.9199999999999999E-3</v>
      </c>
      <c r="E6" s="6">
        <f t="shared" si="1"/>
        <v>50.301459999999999</v>
      </c>
      <c r="F6" s="6">
        <f t="shared" si="1"/>
        <v>18.570989999999998</v>
      </c>
      <c r="G6" s="6">
        <f t="shared" si="1"/>
        <v>6.5399999999999998E-3</v>
      </c>
      <c r="H6" s="6">
        <f t="shared" si="1"/>
        <v>7.28E-3</v>
      </c>
    </row>
    <row r="7" spans="1:8">
      <c r="B7">
        <v>1000</v>
      </c>
      <c r="C7" s="6">
        <f>C18/$C$2</f>
        <v>221.73093</v>
      </c>
      <c r="D7" s="6"/>
      <c r="E7" s="6">
        <f t="shared" ref="E7:H8" si="2">E18/$C$2</f>
        <v>224.52447000000001</v>
      </c>
      <c r="F7" s="6">
        <f t="shared" si="2"/>
        <v>220.31345999999999</v>
      </c>
      <c r="G7" s="6">
        <f t="shared" si="2"/>
        <v>6.4700000000000001E-3</v>
      </c>
      <c r="H7" s="6">
        <f t="shared" si="2"/>
        <v>7.0600000000000003E-3</v>
      </c>
    </row>
    <row r="8" spans="1:8">
      <c r="B8">
        <v>10000</v>
      </c>
      <c r="C8" s="6">
        <f>C19/$C$2</f>
        <v>2275.1335199999999</v>
      </c>
      <c r="D8" s="6"/>
      <c r="E8" s="6">
        <f t="shared" si="2"/>
        <v>2302.9252099999999</v>
      </c>
      <c r="F8" s="6">
        <f t="shared" si="2"/>
        <v>2274.07096</v>
      </c>
      <c r="G8" s="6">
        <f t="shared" si="2"/>
        <v>7.0000000000000001E-3</v>
      </c>
      <c r="H8" s="6">
        <f t="shared" si="2"/>
        <v>7.0899999999999999E-3</v>
      </c>
    </row>
    <row r="9" spans="1:8">
      <c r="B9">
        <v>100000</v>
      </c>
      <c r="C9" s="7"/>
      <c r="D9" s="7"/>
      <c r="E9" s="6">
        <f>E20/$C$2</f>
        <v>23172.517210000002</v>
      </c>
      <c r="F9" s="6">
        <f>F20/$C$2</f>
        <v>22931.304189999999</v>
      </c>
      <c r="G9" s="6">
        <f>G20/$C$2</f>
        <v>6.6699999999999997E-3</v>
      </c>
      <c r="H9" s="7"/>
    </row>
    <row r="13" spans="1:8">
      <c r="A13" t="s">
        <v>13</v>
      </c>
    </row>
    <row r="14" spans="1:8">
      <c r="B14" t="s">
        <v>1</v>
      </c>
      <c r="C14" t="s">
        <v>0</v>
      </c>
      <c r="D14" t="s">
        <v>6</v>
      </c>
      <c r="E14" t="s">
        <v>3</v>
      </c>
      <c r="F14" t="s">
        <v>2</v>
      </c>
      <c r="G14" t="s">
        <v>4</v>
      </c>
      <c r="H14" t="s">
        <v>5</v>
      </c>
    </row>
    <row r="15" spans="1:8">
      <c r="B15">
        <v>1</v>
      </c>
      <c r="C15" s="6">
        <f>91080</f>
        <v>91080</v>
      </c>
      <c r="D15" s="6">
        <v>5150</v>
      </c>
      <c r="E15" s="6">
        <v>978120</v>
      </c>
      <c r="F15" s="6">
        <v>4399800</v>
      </c>
      <c r="G15" s="6">
        <v>6710</v>
      </c>
      <c r="H15" s="6">
        <v>7120</v>
      </c>
    </row>
    <row r="16" spans="1:8">
      <c r="B16">
        <v>10</v>
      </c>
      <c r="C16" s="6">
        <v>91980</v>
      </c>
      <c r="D16" s="6">
        <f>5170</f>
        <v>5170</v>
      </c>
      <c r="E16" s="6">
        <f>986940</f>
        <v>986940</v>
      </c>
      <c r="F16" s="6">
        <v>4371260</v>
      </c>
      <c r="G16" s="6">
        <v>6720</v>
      </c>
      <c r="H16" s="6">
        <v>7120</v>
      </c>
    </row>
    <row r="17" spans="1:8">
      <c r="B17">
        <v>100</v>
      </c>
      <c r="C17" s="6">
        <f>20197130</f>
        <v>20197130</v>
      </c>
      <c r="D17" s="6">
        <f>5920</f>
        <v>5920</v>
      </c>
      <c r="E17" s="6">
        <v>50301460</v>
      </c>
      <c r="F17" s="6">
        <v>18570990</v>
      </c>
      <c r="G17" s="6">
        <v>6540</v>
      </c>
      <c r="H17" s="6">
        <v>7280</v>
      </c>
    </row>
    <row r="18" spans="1:8">
      <c r="A18" t="s">
        <v>15</v>
      </c>
      <c r="B18">
        <v>1000</v>
      </c>
      <c r="C18" s="6">
        <f>221730930</f>
        <v>221730930</v>
      </c>
      <c r="D18" s="6"/>
      <c r="E18" s="6">
        <v>224524470</v>
      </c>
      <c r="F18" s="6">
        <v>220313460</v>
      </c>
      <c r="G18" s="6">
        <v>6470</v>
      </c>
      <c r="H18" s="6">
        <v>7060</v>
      </c>
    </row>
    <row r="19" spans="1:8">
      <c r="A19" t="s">
        <v>16</v>
      </c>
      <c r="B19">
        <v>10000</v>
      </c>
      <c r="C19" s="6">
        <v>2275133520</v>
      </c>
      <c r="D19" s="6"/>
      <c r="E19" s="6">
        <v>2302925210</v>
      </c>
      <c r="F19" s="6">
        <v>2274070960</v>
      </c>
      <c r="G19" s="6">
        <v>7000</v>
      </c>
      <c r="H19" s="6">
        <v>7090</v>
      </c>
    </row>
    <row r="20" spans="1:8">
      <c r="A20" t="s">
        <v>14</v>
      </c>
      <c r="B20">
        <v>100000</v>
      </c>
      <c r="C20" s="7"/>
      <c r="D20" s="7"/>
      <c r="E20" s="6">
        <v>23172517210</v>
      </c>
      <c r="F20" s="6">
        <v>22931304190</v>
      </c>
      <c r="G20" s="6">
        <v>6670</v>
      </c>
      <c r="H20" s="7"/>
    </row>
    <row r="21" spans="1:8">
      <c r="A21" t="s">
        <v>17</v>
      </c>
      <c r="B21">
        <v>1000000</v>
      </c>
      <c r="C21" s="6"/>
      <c r="D21" s="7"/>
      <c r="E21" s="7"/>
      <c r="F21" s="7"/>
      <c r="G21" s="7"/>
      <c r="H21" s="7"/>
    </row>
  </sheetData>
  <phoneticPr fontId="1"/>
  <pageMargins left="0.7" right="0.7" top="0.75" bottom="0.75" header="0.3" footer="0.3"/>
  <pageSetup paperSize="9" scale="52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4"/>
  <sheetViews>
    <sheetView zoomScale="115" zoomScaleNormal="115" workbookViewId="0">
      <selection activeCell="J4" sqref="J4"/>
    </sheetView>
  </sheetViews>
  <sheetFormatPr defaultRowHeight="18"/>
  <cols>
    <col min="3" max="3" width="9.8984375" bestFit="1" customWidth="1"/>
    <col min="10" max="10" width="11.796875" bestFit="1" customWidth="1"/>
  </cols>
  <sheetData>
    <row r="1" spans="2:10">
      <c r="C1">
        <v>4</v>
      </c>
      <c r="D1">
        <v>40</v>
      </c>
      <c r="E1">
        <v>100</v>
      </c>
      <c r="F1">
        <v>1000</v>
      </c>
      <c r="G1">
        <v>10000</v>
      </c>
      <c r="H1">
        <v>100000</v>
      </c>
    </row>
    <row r="2" spans="2:10">
      <c r="B2" t="s">
        <v>83</v>
      </c>
      <c r="C2" s="33">
        <v>7.6999999999999996E-4</v>
      </c>
      <c r="D2" s="33">
        <v>8.3000000000000001E-4</v>
      </c>
      <c r="E2" s="33">
        <v>1.245E-3</v>
      </c>
      <c r="F2" s="33">
        <v>4.7749999999999997E-3</v>
      </c>
      <c r="G2" s="33">
        <v>4.3565E-2</v>
      </c>
      <c r="H2" s="33">
        <v>0.44605</v>
      </c>
      <c r="J2" s="15"/>
    </row>
    <row r="3" spans="2:10">
      <c r="B3" t="s">
        <v>84</v>
      </c>
      <c r="C3" s="2">
        <v>1.01E-3</v>
      </c>
      <c r="D3" s="2">
        <v>9.8499999999999998E-4</v>
      </c>
      <c r="E3" s="2">
        <v>1.3450000000000001E-3</v>
      </c>
      <c r="F3" s="2">
        <v>1.7650000000000001E-3</v>
      </c>
      <c r="G3" s="2">
        <v>8.4799999999999997E-3</v>
      </c>
      <c r="H3" s="2">
        <v>7.3889999999999997E-2</v>
      </c>
    </row>
    <row r="4" spans="2:10">
      <c r="B4" t="s">
        <v>85</v>
      </c>
      <c r="C4">
        <f t="shared" ref="C4:H4" si="0">C1/$J$4</f>
        <v>1.2500000000000001E-6</v>
      </c>
      <c r="D4">
        <f t="shared" si="0"/>
        <v>1.2500000000000001E-5</v>
      </c>
      <c r="E4">
        <f t="shared" si="0"/>
        <v>3.1250000000000001E-5</v>
      </c>
      <c r="F4">
        <f t="shared" si="0"/>
        <v>3.1250000000000001E-4</v>
      </c>
      <c r="G4">
        <f t="shared" si="0"/>
        <v>3.1250000000000002E-3</v>
      </c>
      <c r="H4">
        <f t="shared" si="0"/>
        <v>3.125E-2</v>
      </c>
      <c r="J4">
        <f>4*800*1000*1000/1000</f>
        <v>3200000</v>
      </c>
    </row>
  </sheetData>
  <phoneticPr fontId="1"/>
  <pageMargins left="0.7" right="0.7" top="0.75" bottom="0.75" header="0.3" footer="0.3"/>
  <pageSetup paperSize="9" orientation="portrait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4:R62"/>
  <sheetViews>
    <sheetView topLeftCell="A17" zoomScale="85" zoomScaleNormal="85" workbookViewId="0">
      <selection activeCell="H32" sqref="H32"/>
    </sheetView>
  </sheetViews>
  <sheetFormatPr defaultRowHeight="18"/>
  <cols>
    <col min="2" max="2" width="20.796875" customWidth="1"/>
    <col min="3" max="3" width="16.19921875" customWidth="1"/>
    <col min="5" max="5" width="4.296875" customWidth="1"/>
    <col min="6" max="6" width="28" customWidth="1"/>
    <col min="7" max="7" width="17.8984375" customWidth="1"/>
    <col min="10" max="10" width="14.19921875" customWidth="1"/>
    <col min="11" max="11" width="15.5" customWidth="1"/>
  </cols>
  <sheetData>
    <row r="4" spans="2:18">
      <c r="D4" t="s">
        <v>95</v>
      </c>
      <c r="H4" t="s">
        <v>109</v>
      </c>
      <c r="L4" t="s">
        <v>113</v>
      </c>
      <c r="M4" t="s">
        <v>118</v>
      </c>
      <c r="N4" t="s">
        <v>119</v>
      </c>
      <c r="O4" t="s">
        <v>117</v>
      </c>
    </row>
    <row r="5" spans="2:18">
      <c r="B5" t="s">
        <v>93</v>
      </c>
      <c r="C5" t="s">
        <v>94</v>
      </c>
      <c r="D5">
        <v>1054.86142</v>
      </c>
      <c r="F5" t="s">
        <v>105</v>
      </c>
      <c r="G5" t="s">
        <v>94</v>
      </c>
      <c r="H5">
        <v>4518.2401300000001</v>
      </c>
      <c r="J5" t="s">
        <v>112</v>
      </c>
      <c r="K5" t="s">
        <v>116</v>
      </c>
      <c r="L5">
        <v>10.16276</v>
      </c>
      <c r="M5">
        <v>10.117279999999999</v>
      </c>
      <c r="N5">
        <v>10.15048</v>
      </c>
      <c r="O5" s="42"/>
    </row>
    <row r="6" spans="2:18">
      <c r="C6" t="s">
        <v>98</v>
      </c>
      <c r="D6">
        <v>950.18173000000002</v>
      </c>
      <c r="G6" t="s">
        <v>98</v>
      </c>
      <c r="H6">
        <v>1567.8662899999999</v>
      </c>
      <c r="K6" t="s">
        <v>115</v>
      </c>
      <c r="L6">
        <v>202.38105999999999</v>
      </c>
      <c r="M6">
        <v>102.56751</v>
      </c>
      <c r="N6">
        <v>51.788150000000002</v>
      </c>
      <c r="O6" s="42">
        <f>D12</f>
        <v>230.81462999999999</v>
      </c>
    </row>
    <row r="7" spans="2:18">
      <c r="C7" t="s">
        <v>110</v>
      </c>
      <c r="D7">
        <v>1032.3326</v>
      </c>
      <c r="G7" t="s">
        <v>110</v>
      </c>
      <c r="H7" s="41">
        <v>808.92666999999994</v>
      </c>
      <c r="K7" t="s">
        <v>114</v>
      </c>
      <c r="L7">
        <v>9.9779999999999998</v>
      </c>
      <c r="M7">
        <v>9.9497599999999995</v>
      </c>
      <c r="N7">
        <v>9.9109400000000001</v>
      </c>
      <c r="R7" s="40"/>
    </row>
    <row r="8" spans="2:18">
      <c r="C8" t="s">
        <v>96</v>
      </c>
      <c r="D8">
        <v>568.11611000000005</v>
      </c>
      <c r="G8" t="s">
        <v>96</v>
      </c>
      <c r="H8">
        <v>2460.9614200000001</v>
      </c>
    </row>
    <row r="9" spans="2:18">
      <c r="C9" t="s">
        <v>99</v>
      </c>
      <c r="D9">
        <v>514.09495000000004</v>
      </c>
      <c r="G9" t="s">
        <v>99</v>
      </c>
      <c r="H9">
        <v>837.35150999999996</v>
      </c>
    </row>
    <row r="10" spans="2:18">
      <c r="C10" t="s">
        <v>107</v>
      </c>
      <c r="D10">
        <v>516.17075999999997</v>
      </c>
      <c r="G10" t="s">
        <v>107</v>
      </c>
      <c r="H10" s="41">
        <v>404.43290000000002</v>
      </c>
    </row>
    <row r="11" spans="2:18">
      <c r="C11" t="s">
        <v>97</v>
      </c>
      <c r="D11">
        <v>276.10667000000001</v>
      </c>
      <c r="G11" t="s">
        <v>97</v>
      </c>
      <c r="H11">
        <v>1638.1098099999999</v>
      </c>
    </row>
    <row r="12" spans="2:18">
      <c r="C12" t="s">
        <v>100</v>
      </c>
      <c r="D12">
        <v>230.81462999999999</v>
      </c>
      <c r="G12" t="s">
        <v>100</v>
      </c>
      <c r="H12">
        <v>425.92176999999998</v>
      </c>
    </row>
    <row r="13" spans="2:18">
      <c r="C13" t="s">
        <v>108</v>
      </c>
      <c r="D13">
        <v>258.40530000000001</v>
      </c>
      <c r="G13" t="s">
        <v>108</v>
      </c>
      <c r="H13" s="41">
        <v>202.19925000000001</v>
      </c>
    </row>
    <row r="14" spans="2:18">
      <c r="B14" t="s">
        <v>104</v>
      </c>
      <c r="C14" t="s">
        <v>101</v>
      </c>
      <c r="D14">
        <f>D5</f>
        <v>1054.86142</v>
      </c>
      <c r="F14" t="s">
        <v>106</v>
      </c>
      <c r="G14" t="s">
        <v>101</v>
      </c>
      <c r="H14">
        <f>H5</f>
        <v>4518.2401300000001</v>
      </c>
    </row>
    <row r="15" spans="2:18">
      <c r="C15" t="s">
        <v>102</v>
      </c>
      <c r="D15">
        <f>D6</f>
        <v>950.18173000000002</v>
      </c>
      <c r="G15" t="s">
        <v>102</v>
      </c>
      <c r="H15">
        <f>H6</f>
        <v>1567.8662899999999</v>
      </c>
    </row>
    <row r="16" spans="2:18">
      <c r="C16" t="s">
        <v>103</v>
      </c>
      <c r="D16">
        <v>1032.3326</v>
      </c>
      <c r="G16" t="s">
        <v>103</v>
      </c>
      <c r="H16" s="43">
        <v>808.92666999999994</v>
      </c>
      <c r="I16" t="s">
        <v>111</v>
      </c>
    </row>
    <row r="32" spans="8:8">
      <c r="H32" s="44"/>
    </row>
    <row r="62" spans="8:8">
      <c r="H62" s="39"/>
    </row>
  </sheetData>
  <phoneticPr fontId="1"/>
  <pageMargins left="0.7" right="0.7" top="0.75" bottom="0.75" header="0.3" footer="0.3"/>
  <pageSetup paperSize="9" fitToHeight="0" orientation="landscape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4:R62"/>
  <sheetViews>
    <sheetView tabSelected="1" topLeftCell="J1" zoomScale="85" zoomScaleNormal="85" workbookViewId="0">
      <selection activeCell="M4" sqref="M4"/>
    </sheetView>
  </sheetViews>
  <sheetFormatPr defaultRowHeight="18"/>
  <cols>
    <col min="2" max="2" width="20.796875" customWidth="1"/>
    <col min="3" max="3" width="16.19921875" customWidth="1"/>
    <col min="5" max="5" width="4.296875" customWidth="1"/>
    <col min="6" max="6" width="28" customWidth="1"/>
    <col min="7" max="7" width="17.8984375" customWidth="1"/>
    <col min="10" max="10" width="14.19921875" customWidth="1"/>
    <col min="11" max="11" width="15.5" customWidth="1"/>
  </cols>
  <sheetData>
    <row r="4" spans="2:18">
      <c r="B4" t="s">
        <v>128</v>
      </c>
      <c r="D4" t="s">
        <v>11</v>
      </c>
      <c r="F4" t="s">
        <v>129</v>
      </c>
      <c r="H4" t="s">
        <v>11</v>
      </c>
      <c r="L4" t="s">
        <v>113</v>
      </c>
      <c r="M4" t="s">
        <v>118</v>
      </c>
      <c r="N4" t="s">
        <v>119</v>
      </c>
      <c r="O4" t="s">
        <v>131</v>
      </c>
    </row>
    <row r="5" spans="2:18">
      <c r="B5" t="s">
        <v>127</v>
      </c>
      <c r="C5" t="s">
        <v>94</v>
      </c>
      <c r="D5">
        <v>2921.6110899999999</v>
      </c>
      <c r="F5" t="s">
        <v>126</v>
      </c>
      <c r="G5" t="s">
        <v>94</v>
      </c>
      <c r="H5">
        <v>12689.319649999999</v>
      </c>
      <c r="J5" t="s">
        <v>130</v>
      </c>
      <c r="K5" t="s">
        <v>116</v>
      </c>
      <c r="L5">
        <v>19.838640000000002</v>
      </c>
      <c r="M5">
        <v>19.793849999999999</v>
      </c>
      <c r="N5">
        <v>19.781369999999999</v>
      </c>
      <c r="O5" s="42"/>
    </row>
    <row r="6" spans="2:18">
      <c r="C6" t="s">
        <v>98</v>
      </c>
      <c r="D6">
        <v>2641.9325199999998</v>
      </c>
      <c r="G6" t="s">
        <v>98</v>
      </c>
      <c r="H6">
        <v>4482.3279499999999</v>
      </c>
      <c r="K6" t="s">
        <v>115</v>
      </c>
      <c r="L6">
        <v>554.48348999999996</v>
      </c>
      <c r="M6">
        <v>277.14643000000001</v>
      </c>
      <c r="N6">
        <v>138.70299</v>
      </c>
      <c r="O6" s="42">
        <f>D11</f>
        <v>745.86401999999998</v>
      </c>
    </row>
    <row r="7" spans="2:18">
      <c r="C7" t="s">
        <v>110</v>
      </c>
      <c r="D7">
        <v>2880.8407900000002</v>
      </c>
      <c r="G7" t="s">
        <v>110</v>
      </c>
      <c r="H7" s="41">
        <v>2221.61202</v>
      </c>
      <c r="K7" t="s">
        <v>114</v>
      </c>
      <c r="L7">
        <v>19.38513</v>
      </c>
      <c r="M7">
        <v>19.359690000000001</v>
      </c>
      <c r="N7" s="41">
        <v>19.341329999999999</v>
      </c>
      <c r="R7" s="40"/>
    </row>
    <row r="8" spans="2:18">
      <c r="C8" t="s">
        <v>96</v>
      </c>
      <c r="D8">
        <v>1598.6288099999999</v>
      </c>
      <c r="G8" t="s">
        <v>96</v>
      </c>
      <c r="H8">
        <v>6692.7629500000003</v>
      </c>
      <c r="L8">
        <v>5.3349299999999999</v>
      </c>
      <c r="M8">
        <v>5.3328300000000004</v>
      </c>
      <c r="N8">
        <v>5.3341500000000002</v>
      </c>
    </row>
    <row r="9" spans="2:18">
      <c r="C9" t="s">
        <v>99</v>
      </c>
      <c r="D9">
        <v>1388.23224</v>
      </c>
      <c r="G9" t="s">
        <v>99</v>
      </c>
      <c r="H9">
        <v>2248.32258</v>
      </c>
    </row>
    <row r="10" spans="2:18">
      <c r="C10" t="s">
        <v>107</v>
      </c>
      <c r="D10">
        <v>1439.9401399999999</v>
      </c>
      <c r="G10" t="s">
        <v>107</v>
      </c>
      <c r="H10" s="41">
        <v>1116.3334199999999</v>
      </c>
    </row>
    <row r="11" spans="2:18">
      <c r="C11" t="s">
        <v>97</v>
      </c>
      <c r="D11">
        <v>745.86401999999998</v>
      </c>
      <c r="G11" t="s">
        <v>97</v>
      </c>
      <c r="H11">
        <v>3508.7781100000002</v>
      </c>
    </row>
    <row r="12" spans="2:18">
      <c r="C12" t="s">
        <v>100</v>
      </c>
      <c r="D12">
        <v>609.21078999999997</v>
      </c>
      <c r="G12" t="s">
        <v>100</v>
      </c>
      <c r="H12">
        <v>1012.8751</v>
      </c>
    </row>
    <row r="13" spans="2:18">
      <c r="C13" t="s">
        <v>108</v>
      </c>
      <c r="D13">
        <v>719.77954999999997</v>
      </c>
      <c r="G13" t="s">
        <v>108</v>
      </c>
      <c r="H13" s="41">
        <v>554.49258999999995</v>
      </c>
    </row>
    <row r="14" spans="2:18">
      <c r="C14" t="s">
        <v>124</v>
      </c>
      <c r="D14">
        <v>360.11838999999998</v>
      </c>
      <c r="G14" t="s">
        <v>124</v>
      </c>
      <c r="H14">
        <v>276.83843000000002</v>
      </c>
    </row>
    <row r="15" spans="2:18">
      <c r="C15" t="s">
        <v>125</v>
      </c>
      <c r="D15">
        <v>181.19346999999999</v>
      </c>
      <c r="G15" t="s">
        <v>125</v>
      </c>
      <c r="H15">
        <v>184.25584000000001</v>
      </c>
    </row>
    <row r="16" spans="2:18">
      <c r="H16" s="43"/>
    </row>
    <row r="32" spans="8:8">
      <c r="H32" s="44"/>
    </row>
    <row r="62" spans="8:8">
      <c r="H62" s="39"/>
    </row>
  </sheetData>
  <phoneticPr fontId="1"/>
  <pageMargins left="0.7" right="0.7" top="0.75" bottom="0.75" header="0.3" footer="0.3"/>
  <pageSetup paperSize="9" scale="10" fitToHeight="0" orientation="landscape" verticalDpi="12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4:R62"/>
  <sheetViews>
    <sheetView topLeftCell="C1" zoomScale="70" zoomScaleNormal="70" workbookViewId="0">
      <selection activeCell="D11" sqref="D11"/>
    </sheetView>
  </sheetViews>
  <sheetFormatPr defaultRowHeight="18"/>
  <cols>
    <col min="2" max="2" width="20.796875" customWidth="1"/>
    <col min="3" max="3" width="16.19921875" customWidth="1"/>
    <col min="5" max="5" width="4.296875" customWidth="1"/>
    <col min="6" max="6" width="28" customWidth="1"/>
    <col min="7" max="7" width="17.8984375" customWidth="1"/>
    <col min="10" max="10" width="14.19921875" customWidth="1"/>
    <col min="11" max="11" width="15.5" customWidth="1"/>
  </cols>
  <sheetData>
    <row r="4" spans="2:18">
      <c r="D4" t="s">
        <v>11</v>
      </c>
      <c r="H4" t="s">
        <v>11</v>
      </c>
      <c r="L4" t="s">
        <v>113</v>
      </c>
      <c r="M4" t="s">
        <v>118</v>
      </c>
      <c r="N4" t="s">
        <v>119</v>
      </c>
      <c r="O4" t="s">
        <v>117</v>
      </c>
    </row>
    <row r="5" spans="2:18">
      <c r="B5" t="s">
        <v>93</v>
      </c>
      <c r="C5" t="s">
        <v>94</v>
      </c>
      <c r="F5" t="s">
        <v>105</v>
      </c>
      <c r="G5" t="s">
        <v>94</v>
      </c>
      <c r="J5" t="s">
        <v>112</v>
      </c>
      <c r="K5" t="s">
        <v>116</v>
      </c>
      <c r="L5">
        <v>40.417589999999997</v>
      </c>
      <c r="M5">
        <v>40.414000000000001</v>
      </c>
      <c r="N5">
        <v>40.428530000000002</v>
      </c>
      <c r="O5" s="42"/>
    </row>
    <row r="6" spans="2:18">
      <c r="C6" t="s">
        <v>98</v>
      </c>
      <c r="G6" t="s">
        <v>98</v>
      </c>
      <c r="K6" t="s">
        <v>115</v>
      </c>
      <c r="L6">
        <v>1614.5695800000001</v>
      </c>
      <c r="M6">
        <v>806.92471</v>
      </c>
      <c r="N6">
        <v>403.62455999999997</v>
      </c>
      <c r="O6" s="42">
        <f>D11</f>
        <v>2789.9469800000002</v>
      </c>
    </row>
    <row r="7" spans="2:18">
      <c r="C7" t="s">
        <v>110</v>
      </c>
      <c r="G7" t="s">
        <v>110</v>
      </c>
      <c r="H7" s="41"/>
      <c r="K7" t="s">
        <v>114</v>
      </c>
      <c r="L7">
        <v>39.522010000000002</v>
      </c>
      <c r="M7">
        <v>39.535080000000001</v>
      </c>
      <c r="N7" s="41">
        <v>39.488579999999999</v>
      </c>
      <c r="R7" s="40"/>
    </row>
    <row r="8" spans="2:18">
      <c r="C8" t="s">
        <v>96</v>
      </c>
      <c r="G8" t="s">
        <v>96</v>
      </c>
    </row>
    <row r="9" spans="2:18">
      <c r="C9" t="s">
        <v>99</v>
      </c>
      <c r="G9" t="s">
        <v>99</v>
      </c>
    </row>
    <row r="10" spans="2:18">
      <c r="C10" t="s">
        <v>107</v>
      </c>
      <c r="G10" t="s">
        <v>107</v>
      </c>
      <c r="H10" s="41"/>
    </row>
    <row r="11" spans="2:18">
      <c r="C11" t="s">
        <v>97</v>
      </c>
      <c r="D11">
        <v>2789.9469800000002</v>
      </c>
      <c r="G11" t="s">
        <v>97</v>
      </c>
    </row>
    <row r="12" spans="2:18">
      <c r="C12" t="s">
        <v>100</v>
      </c>
      <c r="G12" t="s">
        <v>100</v>
      </c>
    </row>
    <row r="13" spans="2:18">
      <c r="C13" t="s">
        <v>108</v>
      </c>
      <c r="G13" t="s">
        <v>108</v>
      </c>
      <c r="H13" s="41"/>
    </row>
    <row r="14" spans="2:18">
      <c r="B14" t="s">
        <v>104</v>
      </c>
      <c r="C14" t="s">
        <v>89</v>
      </c>
      <c r="F14" t="s">
        <v>106</v>
      </c>
      <c r="G14" t="s">
        <v>89</v>
      </c>
    </row>
    <row r="15" spans="2:18">
      <c r="C15" t="s">
        <v>91</v>
      </c>
      <c r="G15" t="s">
        <v>91</v>
      </c>
    </row>
    <row r="16" spans="2:18">
      <c r="C16" t="s">
        <v>92</v>
      </c>
      <c r="G16" t="s">
        <v>92</v>
      </c>
      <c r="H16" s="43"/>
    </row>
    <row r="32" spans="8:8">
      <c r="H32" s="44"/>
    </row>
    <row r="62" spans="8:8">
      <c r="H62" s="39"/>
    </row>
  </sheetData>
  <phoneticPr fontId="1"/>
  <pageMargins left="0.7" right="0.7" top="0.75" bottom="0.75" header="0.3" footer="0.3"/>
  <pageSetup paperSize="9" scale="71" fitToHeight="0" orientation="landscape" verticalDpi="12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E7"/>
  <sheetViews>
    <sheetView workbookViewId="0">
      <selection activeCell="J16" sqref="J16"/>
    </sheetView>
  </sheetViews>
  <sheetFormatPr defaultRowHeight="18"/>
  <sheetData>
    <row r="4" spans="3:5">
      <c r="C4" t="s">
        <v>88</v>
      </c>
      <c r="E4" t="s">
        <v>90</v>
      </c>
    </row>
    <row r="5" spans="3:5">
      <c r="D5" t="s">
        <v>89</v>
      </c>
      <c r="E5">
        <v>2.43493</v>
      </c>
    </row>
    <row r="6" spans="3:5">
      <c r="D6" t="s">
        <v>91</v>
      </c>
      <c r="E6">
        <v>1.93323</v>
      </c>
    </row>
    <row r="7" spans="3:5">
      <c r="D7" t="s">
        <v>92</v>
      </c>
      <c r="E7">
        <v>1.4959499999999999</v>
      </c>
    </row>
  </sheetData>
  <phoneticPr fontId="1"/>
  <pageMargins left="0.7" right="0.7" top="0.75" bottom="0.75" header="0.3" footer="0.3"/>
  <pageSetup paperSize="9" orientation="portrait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3</vt:i4>
      </vt:variant>
    </vt:vector>
  </HeadingPairs>
  <TitlesOfParts>
    <vt:vector size="11" baseType="lpstr">
      <vt:lpstr>eMCOS</vt:lpstr>
      <vt:lpstr>MEM</vt:lpstr>
      <vt:lpstr>NoC</vt:lpstr>
      <vt:lpstr>Tx, UC</vt:lpstr>
      <vt:lpstr>matrix 1</vt:lpstr>
      <vt:lpstr>matrix 2</vt:lpstr>
      <vt:lpstr>matrix 3</vt:lpstr>
      <vt:lpstr>Sheet3</vt:lpstr>
      <vt:lpstr>'matrix 1'!Print_Area</vt:lpstr>
      <vt:lpstr>'matrix 2'!Print_Area</vt:lpstr>
      <vt:lpstr>'matrix 3'!Print_Area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Yuya MARUYAMA</dc:creator>
  <cp:lastModifiedBy>Yuya MARUYAMA</cp:lastModifiedBy>
  <cp:lastPrinted>2017-02-05T17:55:21Z</cp:lastPrinted>
  <dcterms:created xsi:type="dcterms:W3CDTF">2016-11-28T11:35:50Z</dcterms:created>
  <dcterms:modified xsi:type="dcterms:W3CDTF">2017-03-05T12:55:53Z</dcterms:modified>
</cp:coreProperties>
</file>