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ya\Dropbox\emacs_home\paper_ws\ICCPS2016_WiP\"/>
    </mc:Choice>
  </mc:AlternateContent>
  <bookViews>
    <workbookView xWindow="44280" yWindow="0" windowWidth="4296" windowHeight="8520"/>
  </bookViews>
  <sheets>
    <sheet name="graph1" sheetId="1" r:id="rId1"/>
    <sheet name="graph2" sheetId="2" r:id="rId2"/>
    <sheet name="Sheet1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N8" i="2" l="1"/>
  <c r="M8" i="2" l="1"/>
  <c r="L8" i="2"/>
  <c r="K8" i="2"/>
  <c r="J8" i="2"/>
  <c r="I8" i="2"/>
  <c r="H8" i="2"/>
  <c r="G8" i="2"/>
  <c r="F8" i="2"/>
  <c r="E8" i="2"/>
  <c r="D8" i="2"/>
  <c r="C8" i="2"/>
  <c r="B8" i="2"/>
  <c r="N9" i="2" l="1"/>
  <c r="M9" i="2"/>
  <c r="L9" i="2"/>
  <c r="K9" i="2"/>
  <c r="J9" i="2"/>
  <c r="I9" i="2"/>
  <c r="H9" i="2"/>
  <c r="G9" i="2"/>
  <c r="F9" i="2"/>
  <c r="E9" i="2"/>
  <c r="D9" i="2"/>
  <c r="C9" i="2"/>
  <c r="B9" i="2"/>
  <c r="L14" i="2" l="1"/>
  <c r="M10" i="2" l="1"/>
  <c r="N13" i="2" l="1"/>
  <c r="M13" i="2"/>
  <c r="L13" i="2"/>
  <c r="M11" i="2" l="1"/>
  <c r="L11" i="2"/>
  <c r="K11" i="2"/>
  <c r="J11" i="2"/>
  <c r="I11" i="2"/>
  <c r="H11" i="2"/>
  <c r="G11" i="2"/>
  <c r="F11" i="2"/>
  <c r="E11" i="2"/>
  <c r="D11" i="2"/>
  <c r="C11" i="2"/>
  <c r="B11" i="2"/>
  <c r="M12" i="2" l="1"/>
  <c r="L10" i="2" l="1"/>
  <c r="K10" i="2"/>
  <c r="J10" i="2"/>
  <c r="I10" i="2"/>
  <c r="H10" i="2"/>
  <c r="G10" i="2"/>
  <c r="F10" i="2"/>
  <c r="E10" i="2"/>
  <c r="D10" i="2"/>
  <c r="C10" i="2"/>
  <c r="B10" i="2"/>
  <c r="L12" i="2" l="1"/>
  <c r="K12" i="2"/>
  <c r="J12" i="2"/>
  <c r="I12" i="2"/>
  <c r="H12" i="2"/>
  <c r="G12" i="2"/>
  <c r="F12" i="2"/>
  <c r="E12" i="2"/>
  <c r="D12" i="2"/>
  <c r="C12" i="2"/>
  <c r="B12" i="2"/>
  <c r="J15" i="2" l="1"/>
  <c r="I15" i="2"/>
  <c r="H15" i="2"/>
  <c r="G15" i="2"/>
  <c r="F15" i="2"/>
  <c r="E15" i="2"/>
  <c r="D15" i="2"/>
  <c r="C15" i="2"/>
  <c r="B15" i="2"/>
  <c r="K14" i="2" l="1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N16" i="2" l="1"/>
  <c r="M16" i="2"/>
  <c r="L16" i="2"/>
  <c r="K16" i="2"/>
  <c r="J16" i="2"/>
  <c r="I16" i="2"/>
  <c r="H16" i="2"/>
  <c r="G16" i="2"/>
  <c r="F16" i="2"/>
  <c r="E16" i="2"/>
  <c r="D16" i="2"/>
  <c r="C16" i="2"/>
  <c r="B16" i="2"/>
  <c r="J4" i="2" l="1"/>
  <c r="I4" i="2"/>
  <c r="H4" i="2"/>
  <c r="G4" i="2"/>
  <c r="F4" i="2"/>
  <c r="E4" i="2"/>
  <c r="D4" i="2"/>
  <c r="C4" i="2"/>
  <c r="B4" i="2"/>
  <c r="N7" i="2" l="1"/>
  <c r="M7" i="2"/>
  <c r="L7" i="2"/>
  <c r="K7" i="2"/>
  <c r="J7" i="2"/>
  <c r="I7" i="2"/>
  <c r="H7" i="2"/>
  <c r="G7" i="2"/>
  <c r="F7" i="2"/>
  <c r="E7" i="2"/>
  <c r="D7" i="2"/>
  <c r="C7" i="2"/>
  <c r="B7" i="2"/>
  <c r="J6" i="2" l="1"/>
  <c r="I6" i="2"/>
  <c r="H6" i="2"/>
  <c r="G6" i="2"/>
  <c r="F6" i="2"/>
  <c r="E6" i="2"/>
  <c r="D6" i="2"/>
  <c r="C6" i="2"/>
  <c r="B6" i="2"/>
  <c r="N5" i="2" l="1"/>
  <c r="M5" i="2"/>
  <c r="L5" i="2"/>
  <c r="K5" i="2"/>
  <c r="J5" i="2"/>
  <c r="I5" i="2"/>
  <c r="H5" i="2"/>
  <c r="G5" i="2"/>
  <c r="F5" i="2"/>
  <c r="E5" i="2"/>
  <c r="D5" i="2"/>
  <c r="C5" i="2"/>
  <c r="B5" i="2"/>
  <c r="AA9" i="1" l="1"/>
  <c r="Y9" i="1"/>
  <c r="W9" i="1"/>
  <c r="U9" i="1"/>
  <c r="S9" i="1"/>
  <c r="Q9" i="1"/>
  <c r="O9" i="1"/>
  <c r="M9" i="1"/>
  <c r="K9" i="1"/>
  <c r="I9" i="1"/>
  <c r="G9" i="1"/>
  <c r="E9" i="1"/>
  <c r="C9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A6" i="1"/>
  <c r="Y6" i="1"/>
  <c r="W6" i="1"/>
  <c r="U6" i="1"/>
  <c r="S6" i="1"/>
  <c r="Q6" i="1"/>
  <c r="O6" i="1"/>
  <c r="M6" i="1"/>
  <c r="K6" i="1"/>
  <c r="I6" i="1"/>
  <c r="G6" i="1"/>
  <c r="E6" i="1"/>
  <c r="C6" i="1"/>
  <c r="AA5" i="1"/>
  <c r="Y5" i="1"/>
  <c r="W5" i="1"/>
  <c r="U5" i="1"/>
  <c r="S5" i="1"/>
  <c r="Q5" i="1"/>
  <c r="O5" i="1"/>
  <c r="M5" i="1"/>
  <c r="K5" i="1"/>
  <c r="I5" i="1"/>
  <c r="G5" i="1"/>
  <c r="E5" i="1"/>
  <c r="C5" i="1"/>
  <c r="AA13" i="1" l="1"/>
  <c r="AA14" i="1"/>
  <c r="AA15" i="1"/>
  <c r="AA16" i="1"/>
  <c r="AA17" i="1"/>
  <c r="U14" i="1"/>
  <c r="W14" i="1"/>
  <c r="Y14" i="1"/>
  <c r="U15" i="1"/>
  <c r="W15" i="1"/>
  <c r="Y15" i="1"/>
  <c r="U16" i="1"/>
  <c r="W16" i="1"/>
  <c r="Y16" i="1"/>
  <c r="U17" i="1"/>
  <c r="W17" i="1"/>
  <c r="Y17" i="1"/>
  <c r="U13" i="1"/>
  <c r="W13" i="1"/>
  <c r="Y13" i="1"/>
  <c r="N3" i="2" l="1"/>
  <c r="M3" i="2"/>
  <c r="L3" i="2"/>
  <c r="K3" i="2"/>
  <c r="J3" i="2"/>
  <c r="I3" i="2"/>
  <c r="H3" i="2"/>
  <c r="G3" i="2"/>
  <c r="F3" i="2"/>
  <c r="E3" i="2"/>
  <c r="D3" i="2" l="1"/>
  <c r="C3" i="2"/>
  <c r="B3" i="2"/>
  <c r="Z9" i="1" l="1"/>
  <c r="Z8" i="1"/>
  <c r="Z13" i="1" s="1"/>
  <c r="Z7" i="1"/>
  <c r="Z6" i="1"/>
  <c r="Z15" i="1" s="1"/>
  <c r="X9" i="1"/>
  <c r="X8" i="1"/>
  <c r="X13" i="1" s="1"/>
  <c r="X7" i="1"/>
  <c r="X6" i="1"/>
  <c r="X15" i="1" s="1"/>
  <c r="V9" i="1"/>
  <c r="V8" i="1"/>
  <c r="V13" i="1" s="1"/>
  <c r="V7" i="1"/>
  <c r="V6" i="1"/>
  <c r="V15" i="1" s="1"/>
  <c r="V5" i="1"/>
  <c r="T9" i="1"/>
  <c r="T8" i="1"/>
  <c r="T7" i="1"/>
  <c r="T6" i="1"/>
  <c r="R9" i="1"/>
  <c r="R8" i="1"/>
  <c r="R7" i="1"/>
  <c r="R6" i="1"/>
  <c r="P9" i="1"/>
  <c r="P8" i="1"/>
  <c r="P7" i="1"/>
  <c r="P6" i="1"/>
  <c r="N9" i="1"/>
  <c r="N8" i="1"/>
  <c r="N7" i="1"/>
  <c r="N6" i="1"/>
  <c r="L9" i="1"/>
  <c r="L8" i="1"/>
  <c r="L7" i="1"/>
  <c r="L6" i="1"/>
  <c r="J9" i="1"/>
  <c r="J8" i="1"/>
  <c r="J7" i="1"/>
  <c r="J6" i="1"/>
  <c r="H9" i="1"/>
  <c r="H8" i="1"/>
  <c r="H7" i="1"/>
  <c r="H6" i="1"/>
  <c r="F9" i="1"/>
  <c r="F8" i="1"/>
  <c r="F7" i="1"/>
  <c r="F6" i="1"/>
  <c r="D9" i="1"/>
  <c r="D8" i="1"/>
  <c r="D7" i="1"/>
  <c r="D6" i="1"/>
  <c r="Z5" i="1"/>
  <c r="X5" i="1"/>
  <c r="T5" i="1"/>
  <c r="R5" i="1"/>
  <c r="P5" i="1"/>
  <c r="N5" i="1"/>
  <c r="L5" i="1"/>
  <c r="J5" i="1"/>
  <c r="H5" i="1"/>
  <c r="F5" i="1"/>
  <c r="D5" i="1"/>
  <c r="B5" i="1"/>
  <c r="V14" i="1" l="1"/>
  <c r="X14" i="1"/>
  <c r="Z14" i="1"/>
  <c r="V16" i="1"/>
  <c r="X16" i="1"/>
  <c r="Z16" i="1"/>
  <c r="X17" i="1"/>
  <c r="Z17" i="1"/>
  <c r="V17" i="1"/>
  <c r="B9" i="1"/>
  <c r="B8" i="1"/>
  <c r="B7" i="1"/>
  <c r="B6" i="1"/>
  <c r="E17" i="1" l="1"/>
  <c r="H17" i="1"/>
  <c r="I17" i="1"/>
  <c r="L17" i="1"/>
  <c r="M17" i="1"/>
  <c r="P17" i="1"/>
  <c r="Q17" i="1"/>
  <c r="T17" i="1"/>
  <c r="B17" i="1"/>
  <c r="C17" i="1"/>
  <c r="D17" i="1"/>
  <c r="F15" i="1"/>
  <c r="G15" i="1"/>
  <c r="J17" i="1"/>
  <c r="K17" i="1"/>
  <c r="N15" i="1"/>
  <c r="O15" i="1"/>
  <c r="R17" i="1"/>
  <c r="S17" i="1"/>
  <c r="E15" i="1"/>
  <c r="H15" i="1"/>
  <c r="I15" i="1"/>
  <c r="L15" i="1"/>
  <c r="M15" i="1"/>
  <c r="P15" i="1"/>
  <c r="Q15" i="1"/>
  <c r="T15" i="1"/>
  <c r="B14" i="1"/>
  <c r="C14" i="1"/>
  <c r="D13" i="1"/>
  <c r="F14" i="1"/>
  <c r="G14" i="1"/>
  <c r="J14" i="1"/>
  <c r="K14" i="1"/>
  <c r="N14" i="1"/>
  <c r="O14" i="1"/>
  <c r="R14" i="1"/>
  <c r="S14" i="1"/>
  <c r="H16" i="1"/>
  <c r="I16" i="1"/>
  <c r="P16" i="1"/>
  <c r="Q16" i="1"/>
  <c r="B13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P14" i="1"/>
  <c r="Q14" i="1"/>
  <c r="B15" i="1"/>
  <c r="C15" i="1"/>
  <c r="J15" i="1"/>
  <c r="K15" i="1"/>
  <c r="R15" i="1"/>
  <c r="S15" i="1"/>
  <c r="E16" i="1"/>
  <c r="L16" i="1"/>
  <c r="M16" i="1"/>
  <c r="T16" i="1"/>
  <c r="F17" i="1"/>
  <c r="G17" i="1"/>
  <c r="N17" i="1"/>
  <c r="O17" i="1"/>
  <c r="D15" i="1" l="1"/>
  <c r="D16" i="1"/>
  <c r="M14" i="1"/>
  <c r="E14" i="1"/>
  <c r="T14" i="1"/>
  <c r="L14" i="1"/>
  <c r="D14" i="1"/>
  <c r="S16" i="1"/>
  <c r="O16" i="1"/>
  <c r="K16" i="1"/>
  <c r="G16" i="1"/>
  <c r="C16" i="1"/>
  <c r="R16" i="1"/>
  <c r="N16" i="1"/>
  <c r="J16" i="1"/>
  <c r="F16" i="1"/>
  <c r="B16" i="1"/>
</calcChain>
</file>

<file path=xl/sharedStrings.xml><?xml version="1.0" encoding="utf-8"?>
<sst xmlns="http://schemas.openxmlformats.org/spreadsheetml/2006/main" count="90" uniqueCount="84">
  <si>
    <t>ひげの長さ2</t>
  </si>
  <si>
    <t>ひげの長さ1</t>
  </si>
  <si>
    <t>箱の境界2</t>
  </si>
  <si>
    <t>中央線</t>
  </si>
  <si>
    <t>箱の境界1</t>
  </si>
  <si>
    <t>64K</t>
    <phoneticPr fontId="4"/>
  </si>
  <si>
    <t>4K</t>
    <phoneticPr fontId="4"/>
  </si>
  <si>
    <t>1K</t>
    <phoneticPr fontId="4"/>
  </si>
  <si>
    <t>512</t>
    <phoneticPr fontId="4"/>
  </si>
  <si>
    <t>512</t>
    <phoneticPr fontId="3"/>
  </si>
  <si>
    <t>256</t>
    <phoneticPr fontId="4"/>
  </si>
  <si>
    <t>256</t>
    <phoneticPr fontId="3"/>
  </si>
  <si>
    <t>変数の名前</t>
    <rPh sb="3" eb="5">
      <t>ナマエ</t>
    </rPh>
    <phoneticPr fontId="3"/>
  </si>
  <si>
    <t>グラフ用データ</t>
  </si>
  <si>
    <t>・変数の数を減らす場合、いずれかの列を選択後、削除してください。</t>
    <phoneticPr fontId="3"/>
  </si>
  <si>
    <t>ひげの下端</t>
    <rPh sb="3" eb="5">
      <t>カタン</t>
    </rPh>
    <phoneticPr fontId="3"/>
  </si>
  <si>
    <t>・変数の数を増やす場合、一番右以外の列を選択後、コピーしてそのまま同じ位置に挿入してください。</t>
    <rPh sb="14" eb="15">
      <t>ミギ</t>
    </rPh>
    <phoneticPr fontId="3"/>
  </si>
  <si>
    <t>箱の下端</t>
    <rPh sb="0" eb="1">
      <t>ハコ</t>
    </rPh>
    <rPh sb="2" eb="4">
      <t>カタン</t>
    </rPh>
    <phoneticPr fontId="3"/>
  </si>
  <si>
    <t>・外れ値には対応していません。</t>
    <phoneticPr fontId="3"/>
  </si>
  <si>
    <t>箱の中央</t>
    <rPh sb="0" eb="1">
      <t>ハコ</t>
    </rPh>
    <phoneticPr fontId="3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</si>
  <si>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3"/>
  </si>
  <si>
    <t>箱の上端</t>
    <rPh sb="0" eb="1">
      <t>ハコ</t>
    </rPh>
    <rPh sb="2" eb="4">
      <t>ジョウタン</t>
    </rPh>
    <phoneticPr fontId="3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</si>
  <si>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3"/>
  </si>
  <si>
    <t>ひげの上端</t>
    <rPh sb="3" eb="5">
      <t>ジョウタン</t>
    </rPh>
    <phoneticPr fontId="3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</si>
  <si>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3"/>
  </si>
  <si>
    <t>1M</t>
    <phoneticPr fontId="3"/>
  </si>
  <si>
    <t>512K</t>
    <phoneticPr fontId="3"/>
  </si>
  <si>
    <t>256K</t>
    <phoneticPr fontId="4"/>
  </si>
  <si>
    <t>128K</t>
    <phoneticPr fontId="4"/>
  </si>
  <si>
    <t>64K</t>
    <phoneticPr fontId="4"/>
  </si>
  <si>
    <t>32K</t>
    <phoneticPr fontId="4"/>
  </si>
  <si>
    <t>16K</t>
    <phoneticPr fontId="4"/>
  </si>
  <si>
    <t>16K</t>
    <phoneticPr fontId="4"/>
  </si>
  <si>
    <t>8K</t>
    <phoneticPr fontId="4"/>
  </si>
  <si>
    <t>8K</t>
    <phoneticPr fontId="4"/>
  </si>
  <si>
    <t>4K</t>
    <phoneticPr fontId="4"/>
  </si>
  <si>
    <t>2K</t>
    <phoneticPr fontId="4"/>
  </si>
  <si>
    <t>2K</t>
    <phoneticPr fontId="4"/>
  </si>
  <si>
    <t>1K</t>
    <phoneticPr fontId="4"/>
  </si>
  <si>
    <t>使用方法</t>
    <rPh sb="0" eb="4">
      <t>シヨウホウホウ</t>
    </rPh>
    <phoneticPr fontId="3"/>
  </si>
  <si>
    <t>ros1</t>
    <phoneticPr fontId="4"/>
  </si>
  <si>
    <t>箱ひげ図データ</t>
  </si>
  <si>
    <t>箱ひげ図自動作成シート</t>
    <rPh sb="4" eb="6">
      <t>ジドウ</t>
    </rPh>
    <rPh sb="6" eb="8">
      <t>サクセイ</t>
    </rPh>
    <phoneticPr fontId="3"/>
  </si>
  <si>
    <t>ros2</t>
    <phoneticPr fontId="4"/>
  </si>
  <si>
    <t>1K</t>
    <phoneticPr fontId="2"/>
  </si>
  <si>
    <t>2K</t>
    <phoneticPr fontId="2"/>
  </si>
  <si>
    <t>4K</t>
    <phoneticPr fontId="2"/>
  </si>
  <si>
    <t>8K</t>
    <phoneticPr fontId="2"/>
  </si>
  <si>
    <t>32K</t>
    <phoneticPr fontId="2"/>
  </si>
  <si>
    <t>16K</t>
    <phoneticPr fontId="2"/>
  </si>
  <si>
    <t>64K</t>
    <phoneticPr fontId="2"/>
  </si>
  <si>
    <t>128K</t>
    <phoneticPr fontId="2"/>
  </si>
  <si>
    <t>256K</t>
    <phoneticPr fontId="2"/>
  </si>
  <si>
    <t>512K</t>
    <phoneticPr fontId="2"/>
  </si>
  <si>
    <t>1M</t>
    <phoneticPr fontId="2"/>
  </si>
  <si>
    <t>ros1_local</t>
    <phoneticPr fontId="2"/>
  </si>
  <si>
    <t>ros2_local_connext_sensor-data</t>
    <phoneticPr fontId="2"/>
  </si>
  <si>
    <t>128K</t>
    <phoneticPr fontId="2"/>
  </si>
  <si>
    <t>256K</t>
    <phoneticPr fontId="2"/>
  </si>
  <si>
    <t>512K</t>
    <phoneticPr fontId="2"/>
  </si>
  <si>
    <t>1M</t>
    <phoneticPr fontId="2"/>
  </si>
  <si>
    <t>ros2_local_connext_default_loopback</t>
  </si>
  <si>
    <t>ros2_local_connext_sensor-data_loopback</t>
    <phoneticPr fontId="2"/>
  </si>
  <si>
    <t>ros2_local_connext_default</t>
    <phoneticPr fontId="2"/>
  </si>
  <si>
    <t>ros1-&gt;ros2_local_connext</t>
    <phoneticPr fontId="2"/>
  </si>
  <si>
    <t>ros2_local_opensplice_sensor-data_frag64KB</t>
    <phoneticPr fontId="2"/>
  </si>
  <si>
    <t>ros2_local_opensplice_sensor-data_frag128KB</t>
    <phoneticPr fontId="2"/>
  </si>
  <si>
    <t>ros2_local_opensplice_sensor-data_frag32KB</t>
    <phoneticPr fontId="2"/>
  </si>
  <si>
    <t>ros2_local_opensplice_sensor-data_frag8KB</t>
    <phoneticPr fontId="2"/>
  </si>
  <si>
    <t>ros2_local_opensplice_sensor-data_frag2KB</t>
    <phoneticPr fontId="2"/>
  </si>
  <si>
    <t>ros2_local_opensplice_sensor-data_frag512B</t>
    <phoneticPr fontId="2"/>
  </si>
  <si>
    <t>ros2_local_opensplice_default_frag64KB</t>
    <phoneticPr fontId="2"/>
  </si>
  <si>
    <t>ros2_local_opensplice_default_frag8KB</t>
    <phoneticPr fontId="2"/>
  </si>
  <si>
    <t>　　1K</t>
    <phoneticPr fontId="4"/>
  </si>
  <si>
    <t>　　2K</t>
    <phoneticPr fontId="4"/>
  </si>
  <si>
    <t>　　4K</t>
    <phoneticPr fontId="4"/>
  </si>
  <si>
    <t>　　8K</t>
    <phoneticPr fontId="4"/>
  </si>
  <si>
    <t>　　16K</t>
    <phoneticPr fontId="4"/>
  </si>
  <si>
    <t>　　32K</t>
    <phoneticPr fontId="4"/>
  </si>
  <si>
    <t>　　64K</t>
    <phoneticPr fontId="4"/>
  </si>
  <si>
    <t>　　128K</t>
    <phoneticPr fontId="4"/>
  </si>
  <si>
    <t>　　256K</t>
    <phoneticPr fontId="4"/>
  </si>
  <si>
    <t>　　512K</t>
    <phoneticPr fontId="3"/>
  </si>
  <si>
    <t>　　1M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</si>
</sst>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>
      <alignment vertical="center"/>
    </xf>
    <xf numFmtId="49" fontId="1" fillId="0" borderId="1" xfId="1" applyNumberFormat="1" applyBorder="1">
      <alignment vertical="center"/>
    </xf>
    <xf numFmtId="0" fontId="1" fillId="0" borderId="0" xfId="1" applyBorder="1">
      <alignment vertical="center"/>
    </xf>
    <xf numFmtId="0" fontId="1" fillId="0" borderId="0" xfId="1" applyFill="1" applyBorder="1">
      <alignment vertical="center"/>
    </xf>
    <xf numFmtId="49" fontId="1" fillId="0" borderId="0" xfId="1" applyNumberFormat="1" applyFill="1" applyBorder="1">
      <alignment vertical="center"/>
    </xf>
    <xf numFmtId="0" fontId="1" fillId="0" borderId="1" xfId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2" borderId="3" xfId="0" applyFill="1" applyBorder="1">
      <alignment vertical="center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9687642557733"/>
          <c:y val="4.2322520326911361E-2"/>
          <c:w val="0.87471735912068249"/>
          <c:h val="0.75952215064026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graph1!$A$13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graph1!$B$16:$AA$16</c15:sqref>
                    </c15:fullRef>
                  </c:ext>
                </c:extLst>
                <c:f>graph1!$F$16:$AA$16</c:f>
                <c:numCache>
                  <c:formatCode>General</c:formatCode>
                  <c:ptCount val="22"/>
                  <c:pt idx="0">
                    <c:v>-2.4999999999999994E-2</c:v>
                  </c:pt>
                  <c:pt idx="1">
                    <c:v>-4.4000000000000011E-2</c:v>
                  </c:pt>
                  <c:pt idx="2">
                    <c:v>-2.0999999999999991E-2</c:v>
                  </c:pt>
                  <c:pt idx="3">
                    <c:v>-8.3000000000000018E-2</c:v>
                  </c:pt>
                  <c:pt idx="4">
                    <c:v>-3.8499999999999979E-2</c:v>
                  </c:pt>
                  <c:pt idx="5">
                    <c:v>-8.5999999999999993E-2</c:v>
                  </c:pt>
                  <c:pt idx="6">
                    <c:v>-1.3500000000000012E-2</c:v>
                  </c:pt>
                  <c:pt idx="7">
                    <c:v>-4.1999999999999982E-2</c:v>
                  </c:pt>
                  <c:pt idx="8">
                    <c:v>-4.4000000000000011E-2</c:v>
                  </c:pt>
                  <c:pt idx="9">
                    <c:v>-5.6999999999999995E-2</c:v>
                  </c:pt>
                  <c:pt idx="10">
                    <c:v>-2.1999999999999992E-2</c:v>
                  </c:pt>
                  <c:pt idx="11">
                    <c:v>-8.8000000000000023E-2</c:v>
                  </c:pt>
                  <c:pt idx="12">
                    <c:v>-9.2999999999999999E-2</c:v>
                  </c:pt>
                  <c:pt idx="13">
                    <c:v>-0.14699999999999996</c:v>
                  </c:pt>
                  <c:pt idx="14">
                    <c:v>-5.3499999999999964E-2</c:v>
                  </c:pt>
                  <c:pt idx="15">
                    <c:v>-0.253</c:v>
                  </c:pt>
                  <c:pt idx="16">
                    <c:v>-0.11300000000000004</c:v>
                  </c:pt>
                  <c:pt idx="17">
                    <c:v>-0.55900000000000005</c:v>
                  </c:pt>
                  <c:pt idx="18">
                    <c:v>-3.6000000000000032E-2</c:v>
                  </c:pt>
                  <c:pt idx="19">
                    <c:v>-0.90400000000000036</c:v>
                  </c:pt>
                  <c:pt idx="20">
                    <c:v>-0.26449999999999985</c:v>
                  </c:pt>
                  <c:pt idx="21">
                    <c:v>-2.1390000000000007</c:v>
                  </c:pt>
                </c:numCache>
              </c:numRef>
            </c:pl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graph1!$B$12:$AA$12</c15:sqref>
                  </c15:fullRef>
                </c:ext>
              </c:extLst>
              <c:f>graph1!$F$12:$AA$12</c:f>
              <c:strCache>
                <c:ptCount val="21"/>
                <c:pt idx="0">
                  <c:v>　　1K</c:v>
                </c:pt>
                <c:pt idx="2">
                  <c:v>　　2K</c:v>
                </c:pt>
                <c:pt idx="4">
                  <c:v>　　4K</c:v>
                </c:pt>
                <c:pt idx="6">
                  <c:v>　　8K</c:v>
                </c:pt>
                <c:pt idx="8">
                  <c:v>　　16K</c:v>
                </c:pt>
                <c:pt idx="10">
                  <c:v>　　32K</c:v>
                </c:pt>
                <c:pt idx="12">
                  <c:v>　　64K</c:v>
                </c:pt>
                <c:pt idx="14">
                  <c:v>　　128K</c:v>
                </c:pt>
                <c:pt idx="16">
                  <c:v>　　256K</c:v>
                </c:pt>
                <c:pt idx="18">
                  <c:v>　　512K</c:v>
                </c:pt>
                <c:pt idx="20">
                  <c:v>　　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graph1!$B$13:$AA$13</c15:sqref>
                  </c15:fullRef>
                </c:ext>
              </c:extLst>
              <c:f>graph1!$F$13:$AA$13</c:f>
              <c:numCache>
                <c:formatCode>0.000000_ </c:formatCode>
                <c:ptCount val="22"/>
                <c:pt idx="0">
                  <c:v>0.188</c:v>
                </c:pt>
                <c:pt idx="1">
                  <c:v>0.26800000000000002</c:v>
                </c:pt>
                <c:pt idx="2">
                  <c:v>0.186</c:v>
                </c:pt>
                <c:pt idx="3">
                  <c:v>0.27200000000000002</c:v>
                </c:pt>
                <c:pt idx="4">
                  <c:v>0.20449999999999999</c:v>
                </c:pt>
                <c:pt idx="5">
                  <c:v>0.29199999999999998</c:v>
                </c:pt>
                <c:pt idx="6">
                  <c:v>0.1925</c:v>
                </c:pt>
                <c:pt idx="7">
                  <c:v>0.28299999999999997</c:v>
                </c:pt>
                <c:pt idx="8">
                  <c:v>0.19900000000000001</c:v>
                </c:pt>
                <c:pt idx="9">
                  <c:v>0.309</c:v>
                </c:pt>
                <c:pt idx="10">
                  <c:v>0.22799999999999998</c:v>
                </c:pt>
                <c:pt idx="11">
                  <c:v>0.36399999999999999</c:v>
                </c:pt>
                <c:pt idx="12">
                  <c:v>0.253</c:v>
                </c:pt>
                <c:pt idx="13">
                  <c:v>0.46599999999999997</c:v>
                </c:pt>
                <c:pt idx="14">
                  <c:v>0.27849999999999997</c:v>
                </c:pt>
                <c:pt idx="15">
                  <c:v>0.75700000000000001</c:v>
                </c:pt>
                <c:pt idx="16">
                  <c:v>0.39800000000000002</c:v>
                </c:pt>
                <c:pt idx="17">
                  <c:v>1.3680000000000001</c:v>
                </c:pt>
                <c:pt idx="18">
                  <c:v>0.57200000000000006</c:v>
                </c:pt>
                <c:pt idx="19">
                  <c:v>2.5170000000000003</c:v>
                </c:pt>
                <c:pt idx="20">
                  <c:v>0.84149999999999991</c:v>
                </c:pt>
                <c:pt idx="21">
                  <c:v>4.5310000000000006</c:v>
                </c:pt>
              </c:numCache>
            </c:numRef>
          </c:val>
        </c:ser>
        <c:ser>
          <c:idx val="1"/>
          <c:order val="1"/>
          <c:tx>
            <c:strRef>
              <c:f>graph1!$A$14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graph1!$B$12:$AA$12</c15:sqref>
                  </c15:fullRef>
                </c:ext>
              </c:extLst>
              <c:f>graph1!$F$12:$AA$12</c:f>
              <c:strCache>
                <c:ptCount val="21"/>
                <c:pt idx="0">
                  <c:v>　　1K</c:v>
                </c:pt>
                <c:pt idx="2">
                  <c:v>　　2K</c:v>
                </c:pt>
                <c:pt idx="4">
                  <c:v>　　4K</c:v>
                </c:pt>
                <c:pt idx="6">
                  <c:v>　　8K</c:v>
                </c:pt>
                <c:pt idx="8">
                  <c:v>　　16K</c:v>
                </c:pt>
                <c:pt idx="10">
                  <c:v>　　32K</c:v>
                </c:pt>
                <c:pt idx="12">
                  <c:v>　　64K</c:v>
                </c:pt>
                <c:pt idx="14">
                  <c:v>　　128K</c:v>
                </c:pt>
                <c:pt idx="16">
                  <c:v>　　256K</c:v>
                </c:pt>
                <c:pt idx="18">
                  <c:v>　　512K</c:v>
                </c:pt>
                <c:pt idx="20">
                  <c:v>　　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graph1!$B$14:$AA$14</c15:sqref>
                  </c15:fullRef>
                </c:ext>
              </c:extLst>
              <c:f>graph1!$F$14:$AA$14</c:f>
              <c:numCache>
                <c:formatCode>0.000000_ </c:formatCode>
                <c:ptCount val="22"/>
                <c:pt idx="0">
                  <c:v>1.6999999999999987E-2</c:v>
                </c:pt>
                <c:pt idx="1">
                  <c:v>9.000000000000008E-3</c:v>
                </c:pt>
                <c:pt idx="2">
                  <c:v>1.7999999999999988E-2</c:v>
                </c:pt>
                <c:pt idx="3">
                  <c:v>1.2999999999999956E-2</c:v>
                </c:pt>
                <c:pt idx="4">
                  <c:v>1.0500000000000009E-2</c:v>
                </c:pt>
                <c:pt idx="5">
                  <c:v>1.100000000000001E-2</c:v>
                </c:pt>
                <c:pt idx="6">
                  <c:v>2.1499999999999991E-2</c:v>
                </c:pt>
                <c:pt idx="7">
                  <c:v>9.000000000000008E-3</c:v>
                </c:pt>
                <c:pt idx="8">
                  <c:v>1.5999999999999986E-2</c:v>
                </c:pt>
                <c:pt idx="9">
                  <c:v>9.000000000000008E-3</c:v>
                </c:pt>
                <c:pt idx="10">
                  <c:v>8.0000000000000071E-3</c:v>
                </c:pt>
                <c:pt idx="11">
                  <c:v>9.000000000000008E-3</c:v>
                </c:pt>
                <c:pt idx="12">
                  <c:v>6.0000000000000053E-3</c:v>
                </c:pt>
                <c:pt idx="13">
                  <c:v>1.5000000000000013E-2</c:v>
                </c:pt>
                <c:pt idx="14">
                  <c:v>1.150000000000001E-2</c:v>
                </c:pt>
                <c:pt idx="15">
                  <c:v>1.9000000000000017E-2</c:v>
                </c:pt>
                <c:pt idx="16">
                  <c:v>8.0000000000000071E-3</c:v>
                </c:pt>
                <c:pt idx="17">
                  <c:v>2.4999999999999911E-2</c:v>
                </c:pt>
                <c:pt idx="18">
                  <c:v>1.4000000000000012E-2</c:v>
                </c:pt>
                <c:pt idx="19">
                  <c:v>4.2999999999999705E-2</c:v>
                </c:pt>
                <c:pt idx="20">
                  <c:v>9.5000000000000639E-3</c:v>
                </c:pt>
                <c:pt idx="21">
                  <c:v>5.9999999999998721E-2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graph1!$B$14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graph1!$C$14</c15:sqref>
                  <c15:spPr xmlns:c15="http://schemas.microsoft.com/office/drawing/2012/chart">
                    <a:solidFill>
                      <a:srgbClr val="FFC000"/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graph1!$D$14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graph1!$E$14</c15:sqref>
                  <c15:spPr xmlns:c15="http://schemas.microsoft.com/office/drawing/2012/chart">
                    <a:solidFill>
                      <a:srgbClr val="FFC000"/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graph1!$A$15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graph1!$B$17:$AA$17</c15:sqref>
                    </c15:fullRef>
                  </c:ext>
                </c:extLst>
                <c:f>graph1!$F$17:$AA$17</c:f>
                <c:numCache>
                  <c:formatCode>General</c:formatCode>
                  <c:ptCount val="22"/>
                  <c:pt idx="0">
                    <c:v>8.3999999999999991E-2</c:v>
                  </c:pt>
                  <c:pt idx="1">
                    <c:v>4.4999999999999929E-2</c:v>
                  </c:pt>
                  <c:pt idx="2">
                    <c:v>8.4999999999999992E-2</c:v>
                  </c:pt>
                  <c:pt idx="3">
                    <c:v>4.7999999999999932E-2</c:v>
                  </c:pt>
                  <c:pt idx="4">
                    <c:v>4.9000000000000016E-2</c:v>
                  </c:pt>
                  <c:pt idx="5">
                    <c:v>3.5999999999999976E-2</c:v>
                  </c:pt>
                  <c:pt idx="6">
                    <c:v>2.4000000000000021E-2</c:v>
                  </c:pt>
                  <c:pt idx="7">
                    <c:v>8.2000000000000017E-2</c:v>
                  </c:pt>
                  <c:pt idx="8">
                    <c:v>0.06</c:v>
                  </c:pt>
                  <c:pt idx="9">
                    <c:v>0.16000000000000003</c:v>
                  </c:pt>
                  <c:pt idx="10">
                    <c:v>7.8000000000000014E-2</c:v>
                  </c:pt>
                  <c:pt idx="11">
                    <c:v>6.2000000000000055E-2</c:v>
                  </c:pt>
                  <c:pt idx="12">
                    <c:v>4.0999999999999981E-2</c:v>
                  </c:pt>
                  <c:pt idx="13">
                    <c:v>4.3000000000000038E-2</c:v>
                  </c:pt>
                  <c:pt idx="14">
                    <c:v>4.5499999999999985E-2</c:v>
                  </c:pt>
                  <c:pt idx="15">
                    <c:v>0.23100000000000009</c:v>
                  </c:pt>
                  <c:pt idx="16">
                    <c:v>1.7500000000000016E-2</c:v>
                  </c:pt>
                  <c:pt idx="17">
                    <c:v>7.7000000000000179E-2</c:v>
                  </c:pt>
                  <c:pt idx="18">
                    <c:v>8.6500000000000132E-2</c:v>
                  </c:pt>
                  <c:pt idx="19">
                    <c:v>0.10899999999999999</c:v>
                  </c:pt>
                  <c:pt idx="20">
                    <c:v>0.14100000000000001</c:v>
                  </c:pt>
                  <c:pt idx="21">
                    <c:v>0.40200000000000014</c:v>
                  </c:pt>
                </c:numCache>
              </c:numRef>
            </c:pl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graph1!$B$12:$AA$12</c15:sqref>
                  </c15:fullRef>
                </c:ext>
              </c:extLst>
              <c:f>graph1!$F$12:$AA$12</c:f>
              <c:strCache>
                <c:ptCount val="21"/>
                <c:pt idx="0">
                  <c:v>　　1K</c:v>
                </c:pt>
                <c:pt idx="2">
                  <c:v>　　2K</c:v>
                </c:pt>
                <c:pt idx="4">
                  <c:v>　　4K</c:v>
                </c:pt>
                <c:pt idx="6">
                  <c:v>　　8K</c:v>
                </c:pt>
                <c:pt idx="8">
                  <c:v>　　16K</c:v>
                </c:pt>
                <c:pt idx="10">
                  <c:v>　　32K</c:v>
                </c:pt>
                <c:pt idx="12">
                  <c:v>　　64K</c:v>
                </c:pt>
                <c:pt idx="14">
                  <c:v>　　128K</c:v>
                </c:pt>
                <c:pt idx="16">
                  <c:v>　　256K</c:v>
                </c:pt>
                <c:pt idx="18">
                  <c:v>　　512K</c:v>
                </c:pt>
                <c:pt idx="20">
                  <c:v>　　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graph1!$B$15:$AA$15</c15:sqref>
                  </c15:fullRef>
                </c:ext>
              </c:extLst>
              <c:f>graph1!$F$15:$AA$15</c:f>
              <c:numCache>
                <c:formatCode>0.000000_ </c:formatCode>
                <c:ptCount val="22"/>
                <c:pt idx="0">
                  <c:v>1.4000000000000012E-2</c:v>
                </c:pt>
                <c:pt idx="1">
                  <c:v>1.4000000000000012E-2</c:v>
                </c:pt>
                <c:pt idx="2">
                  <c:v>1.0000000000000009E-2</c:v>
                </c:pt>
                <c:pt idx="3">
                  <c:v>8.0000000000000626E-3</c:v>
                </c:pt>
                <c:pt idx="4">
                  <c:v>1.7000000000000015E-2</c:v>
                </c:pt>
                <c:pt idx="5">
                  <c:v>1.3000000000000012E-2</c:v>
                </c:pt>
                <c:pt idx="6">
                  <c:v>2.0999999999999991E-2</c:v>
                </c:pt>
                <c:pt idx="7">
                  <c:v>1.7000000000000015E-2</c:v>
                </c:pt>
                <c:pt idx="8">
                  <c:v>1.1999999999999983E-2</c:v>
                </c:pt>
                <c:pt idx="9">
                  <c:v>1.4000000000000012E-2</c:v>
                </c:pt>
                <c:pt idx="10">
                  <c:v>1.100000000000001E-2</c:v>
                </c:pt>
                <c:pt idx="11">
                  <c:v>1.3999999999999957E-2</c:v>
                </c:pt>
                <c:pt idx="12">
                  <c:v>9.000000000000008E-3</c:v>
                </c:pt>
                <c:pt idx="13">
                  <c:v>1.5000000000000013E-2</c:v>
                </c:pt>
                <c:pt idx="14">
                  <c:v>1.6500000000000015E-2</c:v>
                </c:pt>
                <c:pt idx="15">
                  <c:v>1.6999999999999904E-2</c:v>
                </c:pt>
                <c:pt idx="16">
                  <c:v>7.4999999999999512E-3</c:v>
                </c:pt>
                <c:pt idx="17">
                  <c:v>1.6999999999999904E-2</c:v>
                </c:pt>
                <c:pt idx="18">
                  <c:v>1.1499999999999844E-2</c:v>
                </c:pt>
                <c:pt idx="19">
                  <c:v>4.5999999999999819E-2</c:v>
                </c:pt>
                <c:pt idx="20">
                  <c:v>8.0000000000000071E-3</c:v>
                </c:pt>
                <c:pt idx="21">
                  <c:v>0.11900000000000066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graph1!$B$15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graph1!$C$15</c15:sqref>
                  <c15:spPr xmlns:c15="http://schemas.microsoft.com/office/drawing/2012/chart">
                    <a:solidFill>
                      <a:srgbClr val="FFC000"/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graph1!$D$15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graph1!$E$15</c15:sqref>
                  <c15:spPr xmlns:c15="http://schemas.microsoft.com/office/drawing/2012/chart">
                    <a:solidFill>
                      <a:srgbClr val="FFC000"/>
                    </a:solidFill>
                    <a:ln>
                      <a:solidFill>
                        <a:sysClr val="windowText" lastClr="000000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1190592"/>
        <c:axId val="-501190048"/>
      </c:barChart>
      <c:catAx>
        <c:axId val="-50119059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altLang="ja-JP" sz="2800"/>
                  <a:t>data size </a:t>
                </a:r>
                <a:r>
                  <a:rPr lang="en-US" altLang="ja-JP" sz="2800" baseline="0"/>
                  <a:t>(bytes)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38986925573028292"/>
              <c:y val="0.88519125697855139"/>
            </c:manualLayout>
          </c:layout>
          <c:overlay val="0"/>
        </c:title>
        <c:numFmt formatCode="General" sourceLinked="0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ja-JP"/>
          </a:p>
        </c:txPr>
        <c:crossAx val="-501190048"/>
        <c:crosses val="autoZero"/>
        <c:auto val="1"/>
        <c:lblAlgn val="ctr"/>
        <c:lblOffset val="100"/>
        <c:tickMarkSkip val="2"/>
        <c:noMultiLvlLbl val="0"/>
      </c:catAx>
      <c:valAx>
        <c:axId val="-501190048"/>
        <c:scaling>
          <c:orientation val="minMax"/>
          <c:max val="5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altLang="ja-JP" sz="2800"/>
                  <a:t>latency</a:t>
                </a:r>
                <a:r>
                  <a:rPr lang="en-US" altLang="ja-JP" sz="2800" baseline="0"/>
                  <a:t> (</a:t>
                </a:r>
                <a:r>
                  <a:rPr lang="en-US" altLang="ja-JP" sz="2800"/>
                  <a:t>msec)</a:t>
                </a:r>
                <a:endParaRPr lang="ja-JP" altLang="en-US" sz="2800"/>
              </a:p>
            </c:rich>
          </c:tx>
          <c:layout>
            <c:manualLayout>
              <c:xMode val="edge"/>
              <c:yMode val="edge"/>
              <c:x val="3.3317625084996684E-3"/>
              <c:y val="0.298012974284275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ja-JP"/>
          </a:p>
        </c:txPr>
        <c:crossAx val="-5011905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graph1!$A$13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graph1!$B$16:$AA$16</c:f>
                <c:numCache>
                  <c:formatCode>General</c:formatCode>
                  <c:ptCount val="26"/>
                  <c:pt idx="0">
                    <c:v>-6.2000000000000027E-2</c:v>
                  </c:pt>
                  <c:pt idx="1">
                    <c:v>-4.300000000000001E-2</c:v>
                  </c:pt>
                  <c:pt idx="2">
                    <c:v>-0.03</c:v>
                  </c:pt>
                  <c:pt idx="3">
                    <c:v>-1.3000000000000039E-2</c:v>
                  </c:pt>
                  <c:pt idx="4">
                    <c:v>-2.4999999999999994E-2</c:v>
                  </c:pt>
                  <c:pt idx="5">
                    <c:v>-4.4000000000000011E-2</c:v>
                  </c:pt>
                  <c:pt idx="6">
                    <c:v>-2.0999999999999991E-2</c:v>
                  </c:pt>
                  <c:pt idx="7">
                    <c:v>-8.3000000000000018E-2</c:v>
                  </c:pt>
                  <c:pt idx="8">
                    <c:v>-3.8499999999999979E-2</c:v>
                  </c:pt>
                  <c:pt idx="9">
                    <c:v>-8.5999999999999993E-2</c:v>
                  </c:pt>
                  <c:pt idx="10">
                    <c:v>-1.3500000000000012E-2</c:v>
                  </c:pt>
                  <c:pt idx="11">
                    <c:v>-4.1999999999999982E-2</c:v>
                  </c:pt>
                  <c:pt idx="12">
                    <c:v>-4.4000000000000011E-2</c:v>
                  </c:pt>
                  <c:pt idx="13">
                    <c:v>-5.6999999999999995E-2</c:v>
                  </c:pt>
                  <c:pt idx="14">
                    <c:v>-2.1999999999999992E-2</c:v>
                  </c:pt>
                  <c:pt idx="15">
                    <c:v>-8.8000000000000023E-2</c:v>
                  </c:pt>
                  <c:pt idx="16">
                    <c:v>-9.2999999999999999E-2</c:v>
                  </c:pt>
                  <c:pt idx="17">
                    <c:v>-0.14699999999999996</c:v>
                  </c:pt>
                  <c:pt idx="18">
                    <c:v>-5.3499999999999964E-2</c:v>
                  </c:pt>
                  <c:pt idx="19">
                    <c:v>-0.253</c:v>
                  </c:pt>
                  <c:pt idx="20">
                    <c:v>-0.11300000000000004</c:v>
                  </c:pt>
                  <c:pt idx="21">
                    <c:v>-0.55900000000000005</c:v>
                  </c:pt>
                  <c:pt idx="22">
                    <c:v>-3.6000000000000032E-2</c:v>
                  </c:pt>
                  <c:pt idx="23">
                    <c:v>-0.90400000000000036</c:v>
                  </c:pt>
                  <c:pt idx="24">
                    <c:v>-0.26449999999999985</c:v>
                  </c:pt>
                  <c:pt idx="25">
                    <c:v>-2.1390000000000007</c:v>
                  </c:pt>
                </c:numCache>
              </c:numRef>
            </c:plus>
          </c:errBars>
          <c:cat>
            <c:strRef>
              <c:f>graph1!$B$12:$AA$12</c:f>
              <c:strCache>
                <c:ptCount val="25"/>
                <c:pt idx="0">
                  <c:v>256</c:v>
                </c:pt>
                <c:pt idx="1">
                  <c:v>256</c:v>
                </c:pt>
                <c:pt idx="2">
                  <c:v>512</c:v>
                </c:pt>
                <c:pt idx="3">
                  <c:v>512</c:v>
                </c:pt>
                <c:pt idx="4">
                  <c:v>　　1K</c:v>
                </c:pt>
                <c:pt idx="6">
                  <c:v>　　2K</c:v>
                </c:pt>
                <c:pt idx="8">
                  <c:v>　　4K</c:v>
                </c:pt>
                <c:pt idx="10">
                  <c:v>　　8K</c:v>
                </c:pt>
                <c:pt idx="12">
                  <c:v>　　16K</c:v>
                </c:pt>
                <c:pt idx="14">
                  <c:v>　　32K</c:v>
                </c:pt>
                <c:pt idx="16">
                  <c:v>　　64K</c:v>
                </c:pt>
                <c:pt idx="18">
                  <c:v>　　128K</c:v>
                </c:pt>
                <c:pt idx="20">
                  <c:v>　　256K</c:v>
                </c:pt>
                <c:pt idx="22">
                  <c:v>　　512K</c:v>
                </c:pt>
                <c:pt idx="24">
                  <c:v>　　1M</c:v>
                </c:pt>
              </c:strCache>
            </c:strRef>
          </c:cat>
          <c:val>
            <c:numRef>
              <c:f>graph1!$B$13:$AA$13</c:f>
              <c:numCache>
                <c:formatCode>0.000000_ </c:formatCode>
                <c:ptCount val="26"/>
                <c:pt idx="0">
                  <c:v>0.2</c:v>
                </c:pt>
                <c:pt idx="1">
                  <c:v>0.26300000000000001</c:v>
                </c:pt>
                <c:pt idx="2">
                  <c:v>0.216</c:v>
                </c:pt>
                <c:pt idx="3">
                  <c:v>0.26200000000000001</c:v>
                </c:pt>
                <c:pt idx="4">
                  <c:v>0.188</c:v>
                </c:pt>
                <c:pt idx="5">
                  <c:v>0.26800000000000002</c:v>
                </c:pt>
                <c:pt idx="6">
                  <c:v>0.186</c:v>
                </c:pt>
                <c:pt idx="7">
                  <c:v>0.27200000000000002</c:v>
                </c:pt>
                <c:pt idx="8">
                  <c:v>0.20449999999999999</c:v>
                </c:pt>
                <c:pt idx="9">
                  <c:v>0.29199999999999998</c:v>
                </c:pt>
                <c:pt idx="10">
                  <c:v>0.1925</c:v>
                </c:pt>
                <c:pt idx="11">
                  <c:v>0.28299999999999997</c:v>
                </c:pt>
                <c:pt idx="12">
                  <c:v>0.19900000000000001</c:v>
                </c:pt>
                <c:pt idx="13">
                  <c:v>0.309</c:v>
                </c:pt>
                <c:pt idx="14">
                  <c:v>0.22799999999999998</c:v>
                </c:pt>
                <c:pt idx="15">
                  <c:v>0.36399999999999999</c:v>
                </c:pt>
                <c:pt idx="16">
                  <c:v>0.253</c:v>
                </c:pt>
                <c:pt idx="17">
                  <c:v>0.46599999999999997</c:v>
                </c:pt>
                <c:pt idx="18">
                  <c:v>0.27849999999999997</c:v>
                </c:pt>
                <c:pt idx="19">
                  <c:v>0.75700000000000001</c:v>
                </c:pt>
                <c:pt idx="20">
                  <c:v>0.39800000000000002</c:v>
                </c:pt>
                <c:pt idx="21">
                  <c:v>1.3680000000000001</c:v>
                </c:pt>
                <c:pt idx="22">
                  <c:v>0.57200000000000006</c:v>
                </c:pt>
                <c:pt idx="23">
                  <c:v>2.5170000000000003</c:v>
                </c:pt>
                <c:pt idx="24">
                  <c:v>0.84149999999999991</c:v>
                </c:pt>
                <c:pt idx="25">
                  <c:v>4.5310000000000006</c:v>
                </c:pt>
              </c:numCache>
            </c:numRef>
          </c:val>
        </c:ser>
        <c:ser>
          <c:idx val="1"/>
          <c:order val="1"/>
          <c:tx>
            <c:strRef>
              <c:f>graph1!$A$14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cat>
            <c:strRef>
              <c:f>graph1!$B$12:$AA$12</c:f>
              <c:strCache>
                <c:ptCount val="25"/>
                <c:pt idx="0">
                  <c:v>256</c:v>
                </c:pt>
                <c:pt idx="1">
                  <c:v>256</c:v>
                </c:pt>
                <c:pt idx="2">
                  <c:v>512</c:v>
                </c:pt>
                <c:pt idx="3">
                  <c:v>512</c:v>
                </c:pt>
                <c:pt idx="4">
                  <c:v>　　1K</c:v>
                </c:pt>
                <c:pt idx="6">
                  <c:v>　　2K</c:v>
                </c:pt>
                <c:pt idx="8">
                  <c:v>　　4K</c:v>
                </c:pt>
                <c:pt idx="10">
                  <c:v>　　8K</c:v>
                </c:pt>
                <c:pt idx="12">
                  <c:v>　　16K</c:v>
                </c:pt>
                <c:pt idx="14">
                  <c:v>　　32K</c:v>
                </c:pt>
                <c:pt idx="16">
                  <c:v>　　64K</c:v>
                </c:pt>
                <c:pt idx="18">
                  <c:v>　　128K</c:v>
                </c:pt>
                <c:pt idx="20">
                  <c:v>　　256K</c:v>
                </c:pt>
                <c:pt idx="22">
                  <c:v>　　512K</c:v>
                </c:pt>
                <c:pt idx="24">
                  <c:v>　　1M</c:v>
                </c:pt>
              </c:strCache>
            </c:strRef>
          </c:cat>
          <c:val>
            <c:numRef>
              <c:f>graph1!$B$14:$AA$14</c:f>
              <c:numCache>
                <c:formatCode>0.000000_ </c:formatCode>
                <c:ptCount val="26"/>
                <c:pt idx="0">
                  <c:v>1.6999999999999987E-2</c:v>
                </c:pt>
                <c:pt idx="1">
                  <c:v>7.9999999999999516E-3</c:v>
                </c:pt>
                <c:pt idx="2">
                  <c:v>1.5000000000000013E-2</c:v>
                </c:pt>
                <c:pt idx="3">
                  <c:v>6.9999999999999507E-3</c:v>
                </c:pt>
                <c:pt idx="4">
                  <c:v>1.6999999999999987E-2</c:v>
                </c:pt>
                <c:pt idx="5">
                  <c:v>9.000000000000008E-3</c:v>
                </c:pt>
                <c:pt idx="6">
                  <c:v>1.7999999999999988E-2</c:v>
                </c:pt>
                <c:pt idx="7">
                  <c:v>1.2999999999999956E-2</c:v>
                </c:pt>
                <c:pt idx="8">
                  <c:v>1.0500000000000009E-2</c:v>
                </c:pt>
                <c:pt idx="9">
                  <c:v>1.100000000000001E-2</c:v>
                </c:pt>
                <c:pt idx="10">
                  <c:v>2.1499999999999991E-2</c:v>
                </c:pt>
                <c:pt idx="11">
                  <c:v>9.000000000000008E-3</c:v>
                </c:pt>
                <c:pt idx="12">
                  <c:v>1.5999999999999986E-2</c:v>
                </c:pt>
                <c:pt idx="13">
                  <c:v>9.000000000000008E-3</c:v>
                </c:pt>
                <c:pt idx="14">
                  <c:v>8.0000000000000071E-3</c:v>
                </c:pt>
                <c:pt idx="15">
                  <c:v>9.000000000000008E-3</c:v>
                </c:pt>
                <c:pt idx="16">
                  <c:v>6.0000000000000053E-3</c:v>
                </c:pt>
                <c:pt idx="17">
                  <c:v>1.5000000000000013E-2</c:v>
                </c:pt>
                <c:pt idx="18">
                  <c:v>1.150000000000001E-2</c:v>
                </c:pt>
                <c:pt idx="19">
                  <c:v>1.9000000000000017E-2</c:v>
                </c:pt>
                <c:pt idx="20">
                  <c:v>8.0000000000000071E-3</c:v>
                </c:pt>
                <c:pt idx="21">
                  <c:v>2.4999999999999911E-2</c:v>
                </c:pt>
                <c:pt idx="22">
                  <c:v>1.4000000000000012E-2</c:v>
                </c:pt>
                <c:pt idx="23">
                  <c:v>4.2999999999999705E-2</c:v>
                </c:pt>
                <c:pt idx="24">
                  <c:v>9.5000000000000639E-3</c:v>
                </c:pt>
                <c:pt idx="25">
                  <c:v>5.9999999999998721E-2</c:v>
                </c:pt>
              </c:numCache>
            </c:numRef>
          </c:val>
        </c:ser>
        <c:ser>
          <c:idx val="2"/>
          <c:order val="2"/>
          <c:tx>
            <c:strRef>
              <c:f>graph1!$A$15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graph1!$B$17:$AA$17</c:f>
                <c:numCache>
                  <c:formatCode>General</c:formatCode>
                  <c:ptCount val="26"/>
                  <c:pt idx="0">
                    <c:v>6.3000000000000028E-2</c:v>
                  </c:pt>
                  <c:pt idx="1">
                    <c:v>5.7999999999999996E-2</c:v>
                  </c:pt>
                  <c:pt idx="2">
                    <c:v>4.1999999999999954E-2</c:v>
                  </c:pt>
                  <c:pt idx="3">
                    <c:v>8.3999999999999964E-2</c:v>
                  </c:pt>
                  <c:pt idx="4">
                    <c:v>8.3999999999999991E-2</c:v>
                  </c:pt>
                  <c:pt idx="5">
                    <c:v>4.4999999999999929E-2</c:v>
                  </c:pt>
                  <c:pt idx="6">
                    <c:v>8.4999999999999992E-2</c:v>
                  </c:pt>
                  <c:pt idx="7">
                    <c:v>4.7999999999999932E-2</c:v>
                  </c:pt>
                  <c:pt idx="8">
                    <c:v>4.9000000000000016E-2</c:v>
                  </c:pt>
                  <c:pt idx="9">
                    <c:v>3.5999999999999976E-2</c:v>
                  </c:pt>
                  <c:pt idx="10">
                    <c:v>2.4000000000000021E-2</c:v>
                  </c:pt>
                  <c:pt idx="11">
                    <c:v>8.2000000000000017E-2</c:v>
                  </c:pt>
                  <c:pt idx="12">
                    <c:v>0.06</c:v>
                  </c:pt>
                  <c:pt idx="13">
                    <c:v>0.16000000000000003</c:v>
                  </c:pt>
                  <c:pt idx="14">
                    <c:v>7.8000000000000014E-2</c:v>
                  </c:pt>
                  <c:pt idx="15">
                    <c:v>6.2000000000000055E-2</c:v>
                  </c:pt>
                  <c:pt idx="16">
                    <c:v>4.0999999999999981E-2</c:v>
                  </c:pt>
                  <c:pt idx="17">
                    <c:v>4.3000000000000038E-2</c:v>
                  </c:pt>
                  <c:pt idx="18">
                    <c:v>4.5499999999999985E-2</c:v>
                  </c:pt>
                  <c:pt idx="19">
                    <c:v>0.23100000000000009</c:v>
                  </c:pt>
                  <c:pt idx="20">
                    <c:v>1.7500000000000016E-2</c:v>
                  </c:pt>
                  <c:pt idx="21">
                    <c:v>7.7000000000000179E-2</c:v>
                  </c:pt>
                  <c:pt idx="22">
                    <c:v>8.6500000000000132E-2</c:v>
                  </c:pt>
                  <c:pt idx="23">
                    <c:v>0.10899999999999999</c:v>
                  </c:pt>
                  <c:pt idx="24">
                    <c:v>0.14100000000000001</c:v>
                  </c:pt>
                  <c:pt idx="25">
                    <c:v>0.40200000000000014</c:v>
                  </c:pt>
                </c:numCache>
              </c:numRef>
            </c:plus>
          </c:errBars>
          <c:cat>
            <c:strRef>
              <c:f>graph1!$B$12:$AA$12</c:f>
              <c:strCache>
                <c:ptCount val="25"/>
                <c:pt idx="0">
                  <c:v>256</c:v>
                </c:pt>
                <c:pt idx="1">
                  <c:v>256</c:v>
                </c:pt>
                <c:pt idx="2">
                  <c:v>512</c:v>
                </c:pt>
                <c:pt idx="3">
                  <c:v>512</c:v>
                </c:pt>
                <c:pt idx="4">
                  <c:v>　　1K</c:v>
                </c:pt>
                <c:pt idx="6">
                  <c:v>　　2K</c:v>
                </c:pt>
                <c:pt idx="8">
                  <c:v>　　4K</c:v>
                </c:pt>
                <c:pt idx="10">
                  <c:v>　　8K</c:v>
                </c:pt>
                <c:pt idx="12">
                  <c:v>　　16K</c:v>
                </c:pt>
                <c:pt idx="14">
                  <c:v>　　32K</c:v>
                </c:pt>
                <c:pt idx="16">
                  <c:v>　　64K</c:v>
                </c:pt>
                <c:pt idx="18">
                  <c:v>　　128K</c:v>
                </c:pt>
                <c:pt idx="20">
                  <c:v>　　256K</c:v>
                </c:pt>
                <c:pt idx="22">
                  <c:v>　　512K</c:v>
                </c:pt>
                <c:pt idx="24">
                  <c:v>　　1M</c:v>
                </c:pt>
              </c:strCache>
            </c:strRef>
          </c:cat>
          <c:val>
            <c:numRef>
              <c:f>graph1!$B$15:$AA$15</c:f>
              <c:numCache>
                <c:formatCode>0.000000_ </c:formatCode>
                <c:ptCount val="26"/>
                <c:pt idx="0">
                  <c:v>1.5000000000000013E-2</c:v>
                </c:pt>
                <c:pt idx="1">
                  <c:v>1.5000000000000069E-2</c:v>
                </c:pt>
                <c:pt idx="2">
                  <c:v>7.0000000000000062E-3</c:v>
                </c:pt>
                <c:pt idx="3">
                  <c:v>1.5000000000000069E-2</c:v>
                </c:pt>
                <c:pt idx="4">
                  <c:v>1.4000000000000012E-2</c:v>
                </c:pt>
                <c:pt idx="5">
                  <c:v>1.4000000000000012E-2</c:v>
                </c:pt>
                <c:pt idx="6">
                  <c:v>1.0000000000000009E-2</c:v>
                </c:pt>
                <c:pt idx="7">
                  <c:v>8.0000000000000626E-3</c:v>
                </c:pt>
                <c:pt idx="8">
                  <c:v>1.7000000000000015E-2</c:v>
                </c:pt>
                <c:pt idx="9">
                  <c:v>1.3000000000000012E-2</c:v>
                </c:pt>
                <c:pt idx="10">
                  <c:v>2.0999999999999991E-2</c:v>
                </c:pt>
                <c:pt idx="11">
                  <c:v>1.7000000000000015E-2</c:v>
                </c:pt>
                <c:pt idx="12">
                  <c:v>1.1999999999999983E-2</c:v>
                </c:pt>
                <c:pt idx="13">
                  <c:v>1.4000000000000012E-2</c:v>
                </c:pt>
                <c:pt idx="14">
                  <c:v>1.100000000000001E-2</c:v>
                </c:pt>
                <c:pt idx="15">
                  <c:v>1.3999999999999957E-2</c:v>
                </c:pt>
                <c:pt idx="16">
                  <c:v>9.000000000000008E-3</c:v>
                </c:pt>
                <c:pt idx="17">
                  <c:v>1.5000000000000013E-2</c:v>
                </c:pt>
                <c:pt idx="18">
                  <c:v>1.6500000000000015E-2</c:v>
                </c:pt>
                <c:pt idx="19">
                  <c:v>1.6999999999999904E-2</c:v>
                </c:pt>
                <c:pt idx="20">
                  <c:v>7.4999999999999512E-3</c:v>
                </c:pt>
                <c:pt idx="21">
                  <c:v>1.6999999999999904E-2</c:v>
                </c:pt>
                <c:pt idx="22">
                  <c:v>1.1499999999999844E-2</c:v>
                </c:pt>
                <c:pt idx="23">
                  <c:v>4.5999999999999819E-2</c:v>
                </c:pt>
                <c:pt idx="24">
                  <c:v>8.0000000000000071E-3</c:v>
                </c:pt>
                <c:pt idx="25">
                  <c:v>0.11900000000000066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501191680"/>
        <c:axId val="-501188416"/>
      </c:barChart>
      <c:catAx>
        <c:axId val="-5011916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-501188416"/>
        <c:crosses val="autoZero"/>
        <c:auto val="1"/>
        <c:lblAlgn val="ctr"/>
        <c:lblOffset val="100"/>
        <c:noMultiLvlLbl val="0"/>
      </c:catAx>
      <c:valAx>
        <c:axId val="-501188416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-5011916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graph2!$A$3</c:f>
              <c:strCache>
                <c:ptCount val="1"/>
                <c:pt idx="0">
                  <c:v>ros1_local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graph2!$B$2:$N$2</c15:sqref>
                  </c15:fullRef>
                </c:ext>
              </c:extLst>
              <c:f>graph2!$D$2:$N$2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graph2!$B$3:$N$3</c15:sqref>
                  </c15:fullRef>
                </c:ext>
              </c:extLst>
              <c:f>graph2!$D$3:$N$3</c:f>
              <c:numCache>
                <c:formatCode>General</c:formatCode>
                <c:ptCount val="11"/>
                <c:pt idx="0">
                  <c:v>0.20540659340659354</c:v>
                </c:pt>
                <c:pt idx="1">
                  <c:v>0.20291208791208792</c:v>
                </c:pt>
                <c:pt idx="2">
                  <c:v>0.21653846153846157</c:v>
                </c:pt>
                <c:pt idx="3">
                  <c:v>0.21427472527472535</c:v>
                </c:pt>
                <c:pt idx="4">
                  <c:v>0.21458241758241764</c:v>
                </c:pt>
                <c:pt idx="5">
                  <c:v>0.23858241758241749</c:v>
                </c:pt>
                <c:pt idx="6">
                  <c:v>0.25947252747252741</c:v>
                </c:pt>
                <c:pt idx="7">
                  <c:v>0.29264835164835168</c:v>
                </c:pt>
                <c:pt idx="8">
                  <c:v>0.40318681318681315</c:v>
                </c:pt>
                <c:pt idx="9">
                  <c:v>0.58674725274725292</c:v>
                </c:pt>
                <c:pt idx="10">
                  <c:v>0.84262637362637349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graph2!$A$8</c:f>
              <c:strCache>
                <c:ptCount val="1"/>
                <c:pt idx="0">
                  <c:v>ros2_local_opensplice_default_frag8KB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graph2!$B$2:$N$2</c15:sqref>
                  </c15:fullRef>
                </c:ext>
              </c:extLst>
              <c:f>graph2!$D$2:$N$2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graph2!$B$8:$N$8</c15:sqref>
                  </c15:fullRef>
                </c:ext>
              </c:extLst>
              <c:f>graph2!$D$8:$N$8</c:f>
              <c:numCache>
                <c:formatCode>General</c:formatCode>
                <c:ptCount val="11"/>
                <c:pt idx="0">
                  <c:v>0.28164356435643562</c:v>
                </c:pt>
                <c:pt idx="1">
                  <c:v>0.28968316831683172</c:v>
                </c:pt>
                <c:pt idx="2">
                  <c:v>0.29206930693069316</c:v>
                </c:pt>
                <c:pt idx="3">
                  <c:v>0.30912871287128707</c:v>
                </c:pt>
                <c:pt idx="4">
                  <c:v>0.33333663366336641</c:v>
                </c:pt>
                <c:pt idx="5">
                  <c:v>0.36508910891089114</c:v>
                </c:pt>
                <c:pt idx="6">
                  <c:v>0.43975247524752498</c:v>
                </c:pt>
                <c:pt idx="7">
                  <c:v>0.59792079207920812</c:v>
                </c:pt>
                <c:pt idx="8">
                  <c:v>1.0035841584158416</c:v>
                </c:pt>
                <c:pt idx="9">
                  <c:v>1.865683168316832</c:v>
                </c:pt>
                <c:pt idx="10">
                  <c:v>3.522445544554456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graph2!$A$9</c:f>
              <c:strCache>
                <c:ptCount val="1"/>
                <c:pt idx="0">
                  <c:v>ros2_local_opensplice_default_frag64KB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graph2!$B$2:$N$2</c15:sqref>
                  </c15:fullRef>
                </c:ext>
              </c:extLst>
              <c:f>graph2!$D$2:$N$2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graph2!$B$9:$N$9</c15:sqref>
                  </c15:fullRef>
                </c:ext>
              </c:extLst>
              <c:f>graph2!$D$9:$N$9</c:f>
              <c:numCache>
                <c:formatCode>General</c:formatCode>
                <c:ptCount val="11"/>
                <c:pt idx="0">
                  <c:v>0.27451485148514859</c:v>
                </c:pt>
                <c:pt idx="1">
                  <c:v>0.2837128712871288</c:v>
                </c:pt>
                <c:pt idx="2">
                  <c:v>0.27950495049504964</c:v>
                </c:pt>
                <c:pt idx="3">
                  <c:v>0.28734653465346538</c:v>
                </c:pt>
                <c:pt idx="4">
                  <c:v>0.29833663366336621</c:v>
                </c:pt>
                <c:pt idx="5">
                  <c:v>0.32980198019801982</c:v>
                </c:pt>
                <c:pt idx="6">
                  <c:v>0.40280198019801988</c:v>
                </c:pt>
                <c:pt idx="7">
                  <c:v>0.50174257425742574</c:v>
                </c:pt>
                <c:pt idx="8">
                  <c:v>0.7706039603960394</c:v>
                </c:pt>
                <c:pt idx="9">
                  <c:v>1.4399900000000003</c:v>
                </c:pt>
                <c:pt idx="10">
                  <c:v>2.4963076923076923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graph2!$A$12</c:f>
              <c:strCache>
                <c:ptCount val="1"/>
                <c:pt idx="0">
                  <c:v>ros2_local_opensplice_sensor-data_frag8KB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graph2!$B$2:$N$2</c15:sqref>
                  </c15:fullRef>
                </c:ext>
              </c:extLst>
              <c:f>graph2!$D$2:$N$2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graph2!$B$12:$N$12</c15:sqref>
                  </c15:fullRef>
                </c:ext>
              </c:extLst>
              <c:f>graph2!$D$12:$N$12</c:f>
              <c:numCache>
                <c:formatCode>General</c:formatCode>
                <c:ptCount val="11"/>
                <c:pt idx="0">
                  <c:v>0.27607920792079216</c:v>
                </c:pt>
                <c:pt idx="1">
                  <c:v>0.28096039603960393</c:v>
                </c:pt>
                <c:pt idx="2">
                  <c:v>0.27956435643564354</c:v>
                </c:pt>
                <c:pt idx="3">
                  <c:v>0.29817821782178217</c:v>
                </c:pt>
                <c:pt idx="4">
                  <c:v>0.32858415841584165</c:v>
                </c:pt>
                <c:pt idx="5">
                  <c:v>0.35885148514851484</c:v>
                </c:pt>
                <c:pt idx="6">
                  <c:v>0.42825742574257436</c:v>
                </c:pt>
                <c:pt idx="7">
                  <c:v>0.61275247524752485</c:v>
                </c:pt>
                <c:pt idx="8">
                  <c:v>1.034970297029703</c:v>
                </c:pt>
                <c:pt idx="9">
                  <c:v>1.9276930693069316</c:v>
                </c:pt>
                <c:pt idx="10">
                  <c:v>3.5692871287128711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graph2!$A$14</c:f>
              <c:strCache>
                <c:ptCount val="1"/>
                <c:pt idx="0">
                  <c:v>ros2_local_opensplice_sensor-data_frag64KB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graph2!$B$2:$N$2</c15:sqref>
                  </c15:fullRef>
                </c:ext>
              </c:extLst>
              <c:f>graph2!$D$2:$N$2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graph2!$B$14:$N$14</c15:sqref>
                  </c15:fullRef>
                </c:ext>
              </c:extLst>
              <c:f>graph2!$D$14:$N$14</c:f>
              <c:numCache>
                <c:formatCode>General</c:formatCode>
                <c:ptCount val="11"/>
                <c:pt idx="0">
                  <c:v>0.2703861386138614</c:v>
                </c:pt>
                <c:pt idx="1">
                  <c:v>0.2845148514851486</c:v>
                </c:pt>
                <c:pt idx="2">
                  <c:v>0.27583168316831685</c:v>
                </c:pt>
                <c:pt idx="3">
                  <c:v>0.28469306930693072</c:v>
                </c:pt>
                <c:pt idx="4">
                  <c:v>0.29677227722772254</c:v>
                </c:pt>
                <c:pt idx="5">
                  <c:v>0.32241584158415854</c:v>
                </c:pt>
                <c:pt idx="6">
                  <c:v>0.39096039603960386</c:v>
                </c:pt>
                <c:pt idx="7">
                  <c:v>0.48855445544554449</c:v>
                </c:pt>
                <c:pt idx="8">
                  <c:v>0.75652688172043014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1186240"/>
        <c:axId val="-50118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graph2!$A$4</c15:sqref>
                        </c15:formulaRef>
                      </c:ext>
                    </c:extLst>
                    <c:strCache>
                      <c:ptCount val="1"/>
                      <c:pt idx="0">
                        <c:v>ros2_local_connext_default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graph2!$B$4:$N$4</c15:sqref>
                        </c15:fullRef>
                        <c15:formulaRef>
                          <c15:sqref>graph2!$D$4:$N$4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0.28289108910891081</c:v>
                      </c:pt>
                      <c:pt idx="1">
                        <c:v>0.28934653465346538</c:v>
                      </c:pt>
                      <c:pt idx="2">
                        <c:v>0.30364356435643558</c:v>
                      </c:pt>
                      <c:pt idx="3">
                        <c:v>0.29940594059405934</c:v>
                      </c:pt>
                      <c:pt idx="4">
                        <c:v>0.329930693069307</c:v>
                      </c:pt>
                      <c:pt idx="5">
                        <c:v>0.38962376237623764</c:v>
                      </c:pt>
                      <c:pt idx="6">
                        <c:v>0.47842574257425741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graph2!$A$5</c15:sqref>
                        </c15:formulaRef>
                      </c:ext>
                    </c:extLst>
                    <c:strCache>
                      <c:ptCount val="1"/>
                      <c:pt idx="0">
                        <c:v>ros2_local_connext_sensor-data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graph2!$B$5:$N$5</c15:sqref>
                        </c15:fullRef>
                        <c15:formulaRef>
                          <c15:sqref>graph2!$D$5:$N$5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0.27873267326732676</c:v>
                      </c:pt>
                      <c:pt idx="1">
                        <c:v>0.28143564356435657</c:v>
                      </c:pt>
                      <c:pt idx="2">
                        <c:v>0.3027524752475248</c:v>
                      </c:pt>
                      <c:pt idx="3">
                        <c:v>0.29743564356435653</c:v>
                      </c:pt>
                      <c:pt idx="4">
                        <c:v>0.32239603960396046</c:v>
                      </c:pt>
                      <c:pt idx="5">
                        <c:v>0.37426732673267343</c:v>
                      </c:pt>
                      <c:pt idx="6">
                        <c:v>0.46952475247524733</c:v>
                      </c:pt>
                      <c:pt idx="7">
                        <c:v>0.75423762376237635</c:v>
                      </c:pt>
                      <c:pt idx="8">
                        <c:v>1.3688811881188125</c:v>
                      </c:pt>
                      <c:pt idx="9">
                        <c:v>2.5295049504950495</c:v>
                      </c:pt>
                      <c:pt idx="10">
                        <c:v>4.5358415841584172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graph2!$A$6</c15:sqref>
                        </c15:formulaRef>
                      </c:ext>
                    </c:extLst>
                    <c:strCache>
                      <c:ptCount val="1"/>
                      <c:pt idx="0">
                        <c:v>ros2_local_connext_default_loopback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graph2!$B$6:$N$6</c15:sqref>
                        </c15:fullRef>
                        <c15:formulaRef>
                          <c15:sqref>graph2!$D$6:$N$6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0.32558415841584165</c:v>
                      </c:pt>
                      <c:pt idx="1">
                        <c:v>0.33201980198019798</c:v>
                      </c:pt>
                      <c:pt idx="2">
                        <c:v>0.33519801980198033</c:v>
                      </c:pt>
                      <c:pt idx="3">
                        <c:v>0.35298019801980185</c:v>
                      </c:pt>
                      <c:pt idx="4">
                        <c:v>0.37592079207920787</c:v>
                      </c:pt>
                      <c:pt idx="5">
                        <c:v>0.43370297029702953</c:v>
                      </c:pt>
                      <c:pt idx="6">
                        <c:v>0.55157425742574218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graph2!$A$7</c15:sqref>
                        </c15:formulaRef>
                      </c:ext>
                    </c:extLst>
                    <c:strCache>
                      <c:ptCount val="1"/>
                      <c:pt idx="0">
                        <c:v>ros2_local_connext_sensor-data_loopback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graph2!$B$7:$N$7</c15:sqref>
                        </c15:fullRef>
                        <c15:formulaRef>
                          <c15:sqref>graph2!$D$7:$N$7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0.31302970297029697</c:v>
                      </c:pt>
                      <c:pt idx="1">
                        <c:v>0.31556435643564368</c:v>
                      </c:pt>
                      <c:pt idx="2">
                        <c:v>0.32297029702970309</c:v>
                      </c:pt>
                      <c:pt idx="3">
                        <c:v>0.34401980198019788</c:v>
                      </c:pt>
                      <c:pt idx="4">
                        <c:v>0.36337623762376231</c:v>
                      </c:pt>
                      <c:pt idx="5">
                        <c:v>0.41748514851485169</c:v>
                      </c:pt>
                      <c:pt idx="6">
                        <c:v>0.55061386138613866</c:v>
                      </c:pt>
                      <c:pt idx="7">
                        <c:v>0.86124752475247524</c:v>
                      </c:pt>
                      <c:pt idx="8">
                        <c:v>1.50359405940594</c:v>
                      </c:pt>
                      <c:pt idx="9">
                        <c:v>2.8198712871287124</c:v>
                      </c:pt>
                      <c:pt idx="10">
                        <c:v>5.1862376237623744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graph2!$A$10</c15:sqref>
                        </c15:formulaRef>
                      </c:ext>
                    </c:extLst>
                    <c:strCache>
                      <c:ptCount val="1"/>
                      <c:pt idx="0">
                        <c:v>ros2_local_opensplice_sensor-data_frag512B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graph2!$B$10:$N$10</c15:sqref>
                        </c15:fullRef>
                        <c15:formulaRef>
                          <c15:sqref>graph2!$D$10:$N$10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0.28823762376237627</c:v>
                      </c:pt>
                      <c:pt idx="1">
                        <c:v>0.29363366336633656</c:v>
                      </c:pt>
                      <c:pt idx="2">
                        <c:v>0.29590099009900983</c:v>
                      </c:pt>
                      <c:pt idx="3">
                        <c:v>0.32400990099009896</c:v>
                      </c:pt>
                      <c:pt idx="4">
                        <c:v>0.34528712871287109</c:v>
                      </c:pt>
                      <c:pt idx="5">
                        <c:v>0.38549504950495045</c:v>
                      </c:pt>
                      <c:pt idx="6">
                        <c:v>0.50040594059405918</c:v>
                      </c:pt>
                      <c:pt idx="7">
                        <c:v>0.75877227722772256</c:v>
                      </c:pt>
                      <c:pt idx="8">
                        <c:v>1.3717425742574254</c:v>
                      </c:pt>
                      <c:pt idx="9">
                        <c:v>2.5753960396039606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graph2!$A$11</c15:sqref>
                        </c15:formulaRef>
                      </c:ext>
                    </c:extLst>
                    <c:strCache>
                      <c:ptCount val="1"/>
                      <c:pt idx="0">
                        <c:v>ros2_local_opensplice_sensor-data_frag2KB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graph2!$B$11:$N$11</c15:sqref>
                        </c15:fullRef>
                        <c15:formulaRef>
                          <c15:sqref>graph2!$D$11:$N$11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0.26575247524752477</c:v>
                      </c:pt>
                      <c:pt idx="1">
                        <c:v>0.28230693069306939</c:v>
                      </c:pt>
                      <c:pt idx="2">
                        <c:v>0.28451485148514849</c:v>
                      </c:pt>
                      <c:pt idx="3">
                        <c:v>0.29721782178217826</c:v>
                      </c:pt>
                      <c:pt idx="4">
                        <c:v>0.33623762376237637</c:v>
                      </c:pt>
                      <c:pt idx="5">
                        <c:v>0.37109900990099004</c:v>
                      </c:pt>
                      <c:pt idx="6">
                        <c:v>0.4990693069306929</c:v>
                      </c:pt>
                      <c:pt idx="7">
                        <c:v>0.77938613861386097</c:v>
                      </c:pt>
                      <c:pt idx="8">
                        <c:v>1.3630198019801982</c:v>
                      </c:pt>
                      <c:pt idx="9">
                        <c:v>2.6533663366336628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graph2!$A$13</c15:sqref>
                        </c15:formulaRef>
                      </c:ext>
                    </c:extLst>
                    <c:strCache>
                      <c:ptCount val="1"/>
                      <c:pt idx="0">
                        <c:v>ros2_local_opensplice_sensor-data_frag32KB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graph2!$B$13:$N$13</c15:sqref>
                        </c15:fullRef>
                        <c15:formulaRef>
                          <c15:sqref>graph2!$D$13:$N$13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0.2743762376237624</c:v>
                      </c:pt>
                      <c:pt idx="1">
                        <c:v>0.27806930693069309</c:v>
                      </c:pt>
                      <c:pt idx="2">
                        <c:v>0.27583168316831691</c:v>
                      </c:pt>
                      <c:pt idx="3">
                        <c:v>0.28967326732673271</c:v>
                      </c:pt>
                      <c:pt idx="4">
                        <c:v>0.29496039603960383</c:v>
                      </c:pt>
                      <c:pt idx="5">
                        <c:v>0.35057425742574239</c:v>
                      </c:pt>
                      <c:pt idx="6">
                        <c:v>0.39585148514851481</c:v>
                      </c:pt>
                      <c:pt idx="7">
                        <c:v>0.50513861386138603</c:v>
                      </c:pt>
                      <c:pt idx="8">
                        <c:v>0.78819801980198023</c:v>
                      </c:pt>
                      <c:pt idx="9">
                        <c:v>1.3662970297029702</c:v>
                      </c:pt>
                      <c:pt idx="10">
                        <c:v>2.5123465346534659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graph2!$A$15</c15:sqref>
                        </c15:formulaRef>
                      </c:ext>
                    </c:extLst>
                    <c:strCache>
                      <c:ptCount val="1"/>
                      <c:pt idx="0">
                        <c:v>ros2_local_opensplice_sensor-data_frag128KB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graph2!$B$15:$N$15</c15:sqref>
                        </c15:fullRef>
                        <c15:formulaRef>
                          <c15:sqref>graph2!$D$15:$N$15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0.28573267326732693</c:v>
                      </c:pt>
                      <c:pt idx="1">
                        <c:v>0.28570297029702973</c:v>
                      </c:pt>
                      <c:pt idx="2">
                        <c:v>0.29193069306930691</c:v>
                      </c:pt>
                      <c:pt idx="3">
                        <c:v>0.29799999999999993</c:v>
                      </c:pt>
                      <c:pt idx="4">
                        <c:v>0.30337623762376242</c:v>
                      </c:pt>
                      <c:pt idx="5">
                        <c:v>0.33460396039603946</c:v>
                      </c:pt>
                      <c:pt idx="6">
                        <c:v>0.37279207920792079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graph2!$A$16</c15:sqref>
                        </c15:formulaRef>
                      </c:ext>
                    </c:extLst>
                    <c:strCache>
                      <c:ptCount val="1"/>
                      <c:pt idx="0">
                        <c:v>ros1-&gt;ros2_local_connext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graph2!$B$2:$N$2</c15:sqref>
                        </c15:fullRef>
                        <c15:formulaRef>
                          <c15:sqref>graph2!$D$2:$N$2</c15:sqref>
                        </c15:formulaRef>
                      </c:ext>
                    </c:extLst>
                    <c:strCache>
                      <c:ptCount val="11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4K</c:v>
                      </c:pt>
                      <c:pt idx="3">
                        <c:v>8K</c:v>
                      </c:pt>
                      <c:pt idx="4">
                        <c:v>16K</c:v>
                      </c:pt>
                      <c:pt idx="5">
                        <c:v>32K</c:v>
                      </c:pt>
                      <c:pt idx="6">
                        <c:v>64K</c:v>
                      </c:pt>
                      <c:pt idx="7">
                        <c:v>128K</c:v>
                      </c:pt>
                      <c:pt idx="8">
                        <c:v>256K</c:v>
                      </c:pt>
                      <c:pt idx="9">
                        <c:v>512K</c:v>
                      </c:pt>
                      <c:pt idx="10">
                        <c:v>1M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graph2!$B$16:$N$16</c15:sqref>
                        </c15:fullRef>
                        <c15:formulaRef>
                          <c15:sqref>graph2!$D$16:$N$16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0.57062637362637381</c:v>
                      </c:pt>
                      <c:pt idx="1">
                        <c:v>0.54775824175824184</c:v>
                      </c:pt>
                      <c:pt idx="2">
                        <c:v>0.58473626373626375</c:v>
                      </c:pt>
                      <c:pt idx="3">
                        <c:v>0.57615384615384613</c:v>
                      </c:pt>
                      <c:pt idx="4">
                        <c:v>0.5931868131868131</c:v>
                      </c:pt>
                      <c:pt idx="5">
                        <c:v>0.67749450549450518</c:v>
                      </c:pt>
                      <c:pt idx="6">
                        <c:v>0.84924175824175829</c:v>
                      </c:pt>
                      <c:pt idx="7">
                        <c:v>1.2014395604395602</c:v>
                      </c:pt>
                      <c:pt idx="8">
                        <c:v>2.0940109890109886</c:v>
                      </c:pt>
                      <c:pt idx="9">
                        <c:v>3.5424945054945076</c:v>
                      </c:pt>
                      <c:pt idx="10">
                        <c:v>6.4237582417582395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011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baseline="0">
                    <a:solidFill>
                      <a:sysClr val="windowText" lastClr="000000"/>
                    </a:solidFill>
                    <a:effectLst/>
                  </a:rPr>
                  <a:t>data size [bytes]</a:t>
                </a:r>
                <a:endParaRPr lang="ja-JP" altLang="ja-JP" sz="8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01185696"/>
        <c:crosses val="autoZero"/>
        <c:auto val="1"/>
        <c:lblAlgn val="ctr"/>
        <c:lblOffset val="100"/>
        <c:noMultiLvlLbl val="0"/>
      </c:catAx>
      <c:valAx>
        <c:axId val="-5011856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latency 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[msec]</a:t>
                </a:r>
                <a:endParaRPr lang="ja-JP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011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252291</xdr:colOff>
      <xdr:row>18</xdr:row>
      <xdr:rowOff>124223</xdr:rowOff>
    </xdr:from>
    <xdr:to>
      <xdr:col>11</xdr:col>
      <xdr:colOff>163285</xdr:colOff>
      <xdr:row>54</xdr:row>
      <xdr:rowOff>65314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60585</xdr:colOff>
      <xdr:row>24</xdr:row>
      <xdr:rowOff>121010</xdr:rowOff>
    </xdr:from>
    <xdr:to>
      <xdr:col>25</xdr:col>
      <xdr:colOff>653950</xdr:colOff>
      <xdr:row>43</xdr:row>
      <xdr:rowOff>165911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263113</xdr:colOff>
      <xdr:row>17</xdr:row>
      <xdr:rowOff>62749</xdr:rowOff>
    </xdr:from>
    <xdr:to>
      <xdr:col>13</xdr:col>
      <xdr:colOff>349623</xdr:colOff>
      <xdr:row>50</xdr:row>
      <xdr:rowOff>98612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98611</xdr:colOff>
      <xdr:row>1</xdr:row>
      <xdr:rowOff>8966</xdr:rowOff>
    </xdr:from>
    <xdr:to>
      <xdr:col>18</xdr:col>
      <xdr:colOff>376517</xdr:colOff>
      <xdr:row>4</xdr:row>
      <xdr:rowOff>17929</xdr:rowOff>
    </xdr:to>
    <xdr:sp macro="" textlink="">
      <xdr:nvSpPr>
        <xdr:cNvPr id="3" name="四角形吹き出し 2"/>
        <xdr:cNvSpPr/>
      </xdr:nvSpPr>
      <xdr:spPr>
        <a:xfrm>
          <a:off x="11600329" y="233084"/>
          <a:ext cx="2106706" cy="681316"/>
        </a:xfrm>
        <a:prstGeom prst="wedgeRectCallout">
          <a:avLst>
            <a:gd name="adj1" fmla="val -78258"/>
            <a:gd name="adj2" fmla="val 25272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talker</a:t>
          </a:r>
          <a:r>
            <a:rPr kumimoji="1" lang="en-US" altLang="ja-JP" sz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kumimoji="1" lang="en-US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Reliabel</a:t>
          </a:r>
          <a:r>
            <a:rPr kumimoji="1" lang="en-US" altLang="ja-JP" sz="1200"/>
            <a:t> large data</a:t>
          </a:r>
          <a:r>
            <a:rPr kumimoji="1" lang="en-US" altLang="ja-JP" sz="1200" baseline="0"/>
            <a:t> requires asynchronous writer</a:t>
          </a:r>
          <a:r>
            <a:rPr kumimoji="1" lang="en-US" altLang="ja-JP" sz="1200"/>
            <a:t> 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251011</xdr:colOff>
      <xdr:row>8</xdr:row>
      <xdr:rowOff>197224</xdr:rowOff>
    </xdr:from>
    <xdr:to>
      <xdr:col>19</xdr:col>
      <xdr:colOff>367552</xdr:colOff>
      <xdr:row>11</xdr:row>
      <xdr:rowOff>143436</xdr:rowOff>
    </xdr:to>
    <xdr:sp macro="" textlink="">
      <xdr:nvSpPr>
        <xdr:cNvPr id="5" name="四角形吹き出し 4"/>
        <xdr:cNvSpPr/>
      </xdr:nvSpPr>
      <xdr:spPr>
        <a:xfrm>
          <a:off x="11752729" y="1990165"/>
          <a:ext cx="2554941" cy="618565"/>
        </a:xfrm>
        <a:prstGeom prst="wedgeRectCallout">
          <a:avLst>
            <a:gd name="adj1" fmla="val -79960"/>
            <a:gd name="adj2" fmla="val -795"/>
          </a:avLst>
        </a:prstGeom>
        <a:solidFill>
          <a:srgbClr val="FFC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/>
            <a:t>listener : Missed heartbeat for node </a:t>
          </a:r>
          <a:endParaRPr kumimoji="1" lang="ja-JP" altLang="en-US" sz="1200"/>
        </a:p>
      </xdr:txBody>
    </xdr:sp>
    <xdr:clientData/>
  </xdr:twoCellAnchor>
  <xdr:twoCellAnchor>
    <xdr:from>
      <xdr:col>15</xdr:col>
      <xdr:colOff>161365</xdr:colOff>
      <xdr:row>17</xdr:row>
      <xdr:rowOff>89649</xdr:rowOff>
    </xdr:from>
    <xdr:to>
      <xdr:col>19</xdr:col>
      <xdr:colOff>519953</xdr:colOff>
      <xdr:row>21</xdr:row>
      <xdr:rowOff>53788</xdr:rowOff>
    </xdr:to>
    <xdr:sp macro="" textlink="">
      <xdr:nvSpPr>
        <xdr:cNvPr id="6" name="四角形吹き出し 5"/>
        <xdr:cNvSpPr/>
      </xdr:nvSpPr>
      <xdr:spPr>
        <a:xfrm>
          <a:off x="11663083" y="3899649"/>
          <a:ext cx="2796988" cy="645457"/>
        </a:xfrm>
        <a:prstGeom prst="wedgeRectCallout">
          <a:avLst>
            <a:gd name="adj1" fmla="val -72058"/>
            <a:gd name="adj2" fmla="val -160182"/>
          </a:avLst>
        </a:prstGeom>
        <a:solidFill>
          <a:srgbClr val="0070C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/>
            <a:t>talker :  ddsi_conn_write</a:t>
          </a:r>
          <a:r>
            <a:rPr kumimoji="1" lang="en-US" altLang="ja-JP" sz="1200" baseline="0"/>
            <a:t> faild -1</a:t>
          </a:r>
          <a:endParaRPr kumimoji="1" lang="en-US" altLang="ja-JP" sz="1200"/>
        </a:p>
        <a:p>
          <a:pPr algn="ctr"/>
          <a:r>
            <a:rPr kumimoji="1" lang="en-US" altLang="ja-JP" sz="1200"/>
            <a:t>listener</a:t>
          </a:r>
          <a:r>
            <a:rPr kumimoji="1" lang="en-US" altLang="ja-JP" sz="1200" baseline="0"/>
            <a:t> : </a:t>
          </a:r>
          <a:r>
            <a:rPr kumimoji="1" lang="ja-JP" altLang="en-US" sz="1200" baseline="0"/>
            <a:t>不正パケット</a:t>
          </a:r>
          <a:endParaRPr kumimoji="1" lang="ja-JP" alt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1_local/BoxPlotGenerato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8KB/BoxPlotGenerato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32KB/BoxPlotGenerato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64KB/BoxPlotGenerato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128KB/BoxPlotGenerato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1toros2_local_connext/BoxPlotGener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connext_sensor-data/BoxPlotGenera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connext_default/BoxPlotGenera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connext_default_loopback/BoxPlotGenerato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connext_sensor-data_loopback/BoxPlotGenerat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default_frag8KB/BoxPlotGenerat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default_frag64KB/BoxPlotGenerato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512B/BoxPlotGenerato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ya/Documents/WorkSpace/Evaluation_ROS/ros2_local_opensplice_sensor-data_frag2KB/BoxPlot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>
        <row r="5">
          <cell r="B5">
            <v>0.29500000000000004</v>
          </cell>
          <cell r="C5">
            <v>0.27999999999999997</v>
          </cell>
          <cell r="D5">
            <v>0.30299999999999999</v>
          </cell>
          <cell r="E5">
            <v>0.29899999999999999</v>
          </cell>
          <cell r="F5">
            <v>0.28100000000000003</v>
          </cell>
          <cell r="G5">
            <v>0.25900000000000001</v>
          </cell>
          <cell r="H5">
            <v>0.28699999999999998</v>
          </cell>
          <cell r="I5">
            <v>0.32500000000000001</v>
          </cell>
          <cell r="J5">
            <v>0.309</v>
          </cell>
          <cell r="K5">
            <v>0.35199999999999998</v>
          </cell>
          <cell r="L5">
            <v>0.43099999999999999</v>
          </cell>
          <cell r="M5">
            <v>0.68400000000000005</v>
          </cell>
          <cell r="N5">
            <v>1</v>
          </cell>
        </row>
        <row r="6">
          <cell r="B6">
            <v>0.23200000000000001</v>
          </cell>
          <cell r="C6">
            <v>0.23800000000000002</v>
          </cell>
          <cell r="D6">
            <v>0.219</v>
          </cell>
          <cell r="E6">
            <v>0.214</v>
          </cell>
          <cell r="F6">
            <v>0.23200000000000001</v>
          </cell>
          <cell r="G6">
            <v>0.23499999999999999</v>
          </cell>
          <cell r="H6">
            <v>0.22699999999999998</v>
          </cell>
          <cell r="I6">
            <v>0.247</v>
          </cell>
          <cell r="J6">
            <v>0.26800000000000002</v>
          </cell>
          <cell r="K6">
            <v>0.30649999999999999</v>
          </cell>
          <cell r="L6">
            <v>0.41349999999999998</v>
          </cell>
          <cell r="M6">
            <v>0.59749999999999992</v>
          </cell>
          <cell r="N6">
            <v>0.85899999999999999</v>
          </cell>
        </row>
        <row r="7">
          <cell r="B7">
            <v>0.217</v>
          </cell>
          <cell r="C7">
            <v>0.23100000000000001</v>
          </cell>
          <cell r="D7">
            <v>0.20499999999999999</v>
          </cell>
          <cell r="E7">
            <v>0.20399999999999999</v>
          </cell>
          <cell r="F7">
            <v>0.215</v>
          </cell>
          <cell r="G7">
            <v>0.214</v>
          </cell>
          <cell r="H7">
            <v>0.215</v>
          </cell>
          <cell r="I7">
            <v>0.23599999999999999</v>
          </cell>
          <cell r="J7">
            <v>0.25900000000000001</v>
          </cell>
          <cell r="K7">
            <v>0.28999999999999998</v>
          </cell>
          <cell r="L7">
            <v>0.40600000000000003</v>
          </cell>
          <cell r="M7">
            <v>0.58600000000000008</v>
          </cell>
          <cell r="N7">
            <v>0.85099999999999998</v>
          </cell>
        </row>
        <row r="8">
          <cell r="B8">
            <v>0.2</v>
          </cell>
          <cell r="C8">
            <v>0.216</v>
          </cell>
          <cell r="D8">
            <v>0.188</v>
          </cell>
          <cell r="E8">
            <v>0.186</v>
          </cell>
          <cell r="F8">
            <v>0.20449999999999999</v>
          </cell>
          <cell r="G8">
            <v>0.1925</v>
          </cell>
          <cell r="H8">
            <v>0.19900000000000001</v>
          </cell>
          <cell r="I8">
            <v>0.22799999999999998</v>
          </cell>
          <cell r="J8">
            <v>0.253</v>
          </cell>
          <cell r="K8">
            <v>0.27849999999999997</v>
          </cell>
          <cell r="L8">
            <v>0.39800000000000002</v>
          </cell>
          <cell r="M8">
            <v>0.57200000000000006</v>
          </cell>
          <cell r="N8">
            <v>0.84149999999999991</v>
          </cell>
        </row>
        <row r="9">
          <cell r="B9">
            <v>0.13799999999999998</v>
          </cell>
          <cell r="C9">
            <v>0.186</v>
          </cell>
          <cell r="D9">
            <v>0.16300000000000001</v>
          </cell>
          <cell r="E9">
            <v>0.16500000000000001</v>
          </cell>
          <cell r="F9">
            <v>0.16600000000000001</v>
          </cell>
          <cell r="G9">
            <v>0.17899999999999999</v>
          </cell>
          <cell r="H9">
            <v>0.155</v>
          </cell>
          <cell r="I9">
            <v>0.20599999999999999</v>
          </cell>
          <cell r="J9">
            <v>0.16</v>
          </cell>
          <cell r="K9">
            <v>0.22500000000000001</v>
          </cell>
          <cell r="L9">
            <v>0.28499999999999998</v>
          </cell>
          <cell r="M9">
            <v>0.53600000000000003</v>
          </cell>
          <cell r="N9">
            <v>0.57700000000000007</v>
          </cell>
        </row>
      </sheetData>
      <sheetData sheetId="1">
        <row r="21">
          <cell r="B21">
            <v>0.21635164835164833</v>
          </cell>
          <cell r="C21">
            <v>0.22743956043956046</v>
          </cell>
          <cell r="D21">
            <v>0.20540659340659354</v>
          </cell>
          <cell r="E21">
            <v>0.20291208791208792</v>
          </cell>
          <cell r="F21">
            <v>0.21653846153846157</v>
          </cell>
          <cell r="G21">
            <v>0.21427472527472535</v>
          </cell>
          <cell r="H21">
            <v>0.21458241758241764</v>
          </cell>
          <cell r="I21">
            <v>0.23858241758241749</v>
          </cell>
          <cell r="J21">
            <v>0.25947252747252741</v>
          </cell>
          <cell r="K21">
            <v>0.29264835164835168</v>
          </cell>
          <cell r="L21">
            <v>0.40318681318681315</v>
          </cell>
          <cell r="M21">
            <v>0.58674725274725292</v>
          </cell>
          <cell r="N21">
            <v>0.84262637362637349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0.28203960396039607</v>
          </cell>
          <cell r="C21">
            <v>0.28364356435643556</v>
          </cell>
          <cell r="D21">
            <v>0.27607920792079216</v>
          </cell>
          <cell r="E21">
            <v>0.28096039603960393</v>
          </cell>
          <cell r="F21">
            <v>0.27956435643564354</v>
          </cell>
          <cell r="G21">
            <v>0.29817821782178217</v>
          </cell>
          <cell r="H21">
            <v>0.32858415841584165</v>
          </cell>
          <cell r="I21">
            <v>0.35885148514851484</v>
          </cell>
          <cell r="J21">
            <v>0.42825742574257436</v>
          </cell>
          <cell r="K21">
            <v>0.61275247524752485</v>
          </cell>
          <cell r="L21">
            <v>1.034970297029703</v>
          </cell>
          <cell r="M21">
            <v>1.9276930693069316</v>
          </cell>
          <cell r="N21">
            <v>3.5692871287128711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0.27457425742574265</v>
          </cell>
          <cell r="C21">
            <v>0.26864356435643572</v>
          </cell>
          <cell r="D21">
            <v>0.2743762376237624</v>
          </cell>
          <cell r="E21">
            <v>0.27806930693069309</v>
          </cell>
          <cell r="F21">
            <v>0.27583168316831691</v>
          </cell>
          <cell r="G21">
            <v>0.28967326732673271</v>
          </cell>
          <cell r="H21">
            <v>0.29496039603960383</v>
          </cell>
          <cell r="I21">
            <v>0.35057425742574239</v>
          </cell>
          <cell r="J21">
            <v>0.39585148514851481</v>
          </cell>
          <cell r="K21">
            <v>0.50513861386138603</v>
          </cell>
          <cell r="L21">
            <v>0.78819801980198023</v>
          </cell>
          <cell r="M21">
            <v>1.3662970297029702</v>
          </cell>
          <cell r="N21">
            <v>2.5123465346534659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0.27121782178217818</v>
          </cell>
          <cell r="C21">
            <v>0.27727722772277225</v>
          </cell>
          <cell r="D21">
            <v>0.2703861386138614</v>
          </cell>
          <cell r="E21">
            <v>0.2845148514851486</v>
          </cell>
          <cell r="F21">
            <v>0.27583168316831685</v>
          </cell>
          <cell r="G21">
            <v>0.28469306930693072</v>
          </cell>
          <cell r="H21">
            <v>0.29677227722772254</v>
          </cell>
          <cell r="I21">
            <v>0.32241584158415854</v>
          </cell>
          <cell r="J21">
            <v>0.39096039603960386</v>
          </cell>
          <cell r="K21">
            <v>0.48855445544554449</v>
          </cell>
          <cell r="L21">
            <v>0.75652688172043014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0.27524752475247527</v>
          </cell>
          <cell r="C21">
            <v>0.27761386138613864</v>
          </cell>
          <cell r="D21">
            <v>0.28573267326732693</v>
          </cell>
          <cell r="E21">
            <v>0.28570297029702973</v>
          </cell>
          <cell r="F21">
            <v>0.29193069306930691</v>
          </cell>
          <cell r="G21">
            <v>0.29799999999999993</v>
          </cell>
          <cell r="H21">
            <v>0.30337623762376242</v>
          </cell>
          <cell r="I21">
            <v>0.33460396039603946</v>
          </cell>
          <cell r="J21">
            <v>0.37279207920792079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0.54579120879120868</v>
          </cell>
          <cell r="C21">
            <v>0.54690109890109873</v>
          </cell>
          <cell r="D21">
            <v>0.57062637362637381</v>
          </cell>
          <cell r="E21">
            <v>0.54775824175824184</v>
          </cell>
          <cell r="F21">
            <v>0.58473626373626375</v>
          </cell>
          <cell r="G21">
            <v>0.57615384615384613</v>
          </cell>
          <cell r="H21">
            <v>0.5931868131868131</v>
          </cell>
          <cell r="I21">
            <v>0.67749450549450518</v>
          </cell>
          <cell r="J21">
            <v>0.84924175824175829</v>
          </cell>
          <cell r="K21">
            <v>1.2014395604395602</v>
          </cell>
          <cell r="L21">
            <v>2.0940109890109886</v>
          </cell>
          <cell r="M21">
            <v>3.5424945054945076</v>
          </cell>
          <cell r="N21">
            <v>6.4237582417582395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>
        <row r="5">
          <cell r="B5">
            <v>0.34400000000000003</v>
          </cell>
          <cell r="C5">
            <v>0.36799999999999999</v>
          </cell>
          <cell r="D5">
            <v>0.33599999999999997</v>
          </cell>
          <cell r="E5">
            <v>0.34099999999999997</v>
          </cell>
          <cell r="F5">
            <v>0.35199999999999998</v>
          </cell>
          <cell r="G5">
            <v>0.39100000000000001</v>
          </cell>
          <cell r="H5">
            <v>0.49200000000000005</v>
          </cell>
          <cell r="I5">
            <v>0.44900000000000001</v>
          </cell>
          <cell r="J5">
            <v>0.53900000000000003</v>
          </cell>
          <cell r="K5">
            <v>1.024</v>
          </cell>
          <cell r="L5">
            <v>1.4870000000000001</v>
          </cell>
          <cell r="M5">
            <v>2.7149999999999999</v>
          </cell>
          <cell r="N5">
            <v>5.1120000000000001</v>
          </cell>
        </row>
        <row r="6">
          <cell r="B6">
            <v>0.28600000000000003</v>
          </cell>
          <cell r="C6">
            <v>0.28400000000000003</v>
          </cell>
          <cell r="D6">
            <v>0.29100000000000004</v>
          </cell>
          <cell r="E6">
            <v>0.29300000000000004</v>
          </cell>
          <cell r="F6">
            <v>0.316</v>
          </cell>
          <cell r="G6">
            <v>0.309</v>
          </cell>
          <cell r="H6">
            <v>0.33200000000000002</v>
          </cell>
          <cell r="I6">
            <v>0.38699999999999996</v>
          </cell>
          <cell r="J6">
            <v>0.496</v>
          </cell>
          <cell r="K6">
            <v>0.79299999999999993</v>
          </cell>
          <cell r="L6">
            <v>1.41</v>
          </cell>
          <cell r="M6">
            <v>2.6059999999999999</v>
          </cell>
          <cell r="N6">
            <v>4.71</v>
          </cell>
        </row>
        <row r="7">
          <cell r="B7">
            <v>0.27099999999999996</v>
          </cell>
          <cell r="C7">
            <v>0.26899999999999996</v>
          </cell>
          <cell r="D7">
            <v>0.27700000000000002</v>
          </cell>
          <cell r="E7">
            <v>0.28499999999999998</v>
          </cell>
          <cell r="F7">
            <v>0.30299999999999999</v>
          </cell>
          <cell r="G7">
            <v>0.29199999999999998</v>
          </cell>
          <cell r="H7">
            <v>0.318</v>
          </cell>
          <cell r="I7">
            <v>0.373</v>
          </cell>
          <cell r="J7">
            <v>0.48099999999999998</v>
          </cell>
          <cell r="K7">
            <v>0.77600000000000002</v>
          </cell>
          <cell r="L7">
            <v>1.393</v>
          </cell>
          <cell r="M7">
            <v>2.56</v>
          </cell>
          <cell r="N7">
            <v>4.5909999999999993</v>
          </cell>
        </row>
        <row r="8">
          <cell r="B8">
            <v>0.26300000000000001</v>
          </cell>
          <cell r="C8">
            <v>0.26200000000000001</v>
          </cell>
          <cell r="D8">
            <v>0.26800000000000002</v>
          </cell>
          <cell r="E8">
            <v>0.27200000000000002</v>
          </cell>
          <cell r="F8">
            <v>0.29199999999999998</v>
          </cell>
          <cell r="G8">
            <v>0.28299999999999997</v>
          </cell>
          <cell r="H8">
            <v>0.309</v>
          </cell>
          <cell r="I8">
            <v>0.36399999999999999</v>
          </cell>
          <cell r="J8">
            <v>0.46599999999999997</v>
          </cell>
          <cell r="K8">
            <v>0.75700000000000001</v>
          </cell>
          <cell r="L8">
            <v>1.3680000000000001</v>
          </cell>
          <cell r="M8">
            <v>2.5170000000000003</v>
          </cell>
          <cell r="N8">
            <v>4.5310000000000006</v>
          </cell>
        </row>
        <row r="9">
          <cell r="B9">
            <v>0.22</v>
          </cell>
          <cell r="C9">
            <v>0.24899999999999997</v>
          </cell>
          <cell r="D9">
            <v>0.224</v>
          </cell>
          <cell r="E9">
            <v>0.189</v>
          </cell>
          <cell r="F9">
            <v>0.20599999999999999</v>
          </cell>
          <cell r="G9">
            <v>0.24099999999999999</v>
          </cell>
          <cell r="H9">
            <v>0.252</v>
          </cell>
          <cell r="I9">
            <v>0.27599999999999997</v>
          </cell>
          <cell r="J9">
            <v>0.31900000000000001</v>
          </cell>
          <cell r="K9">
            <v>0.504</v>
          </cell>
          <cell r="L9">
            <v>0.80900000000000005</v>
          </cell>
          <cell r="M9">
            <v>1.613</v>
          </cell>
          <cell r="N9">
            <v>2.3919999999999999</v>
          </cell>
        </row>
      </sheetData>
      <sheetData sheetId="1">
        <row r="21">
          <cell r="B21">
            <v>0.27443564356435646</v>
          </cell>
          <cell r="C21">
            <v>0.27523762376237626</v>
          </cell>
          <cell r="D21">
            <v>0.27873267326732676</v>
          </cell>
          <cell r="E21">
            <v>0.28143564356435657</v>
          </cell>
          <cell r="F21">
            <v>0.3027524752475248</v>
          </cell>
          <cell r="G21">
            <v>0.29743564356435653</v>
          </cell>
          <cell r="H21">
            <v>0.32239603960396046</v>
          </cell>
          <cell r="I21">
            <v>0.37426732673267343</v>
          </cell>
          <cell r="J21">
            <v>0.46952475247524733</v>
          </cell>
          <cell r="K21">
            <v>0.75423762376237635</v>
          </cell>
          <cell r="L21">
            <v>1.3688811881188125</v>
          </cell>
          <cell r="M21">
            <v>2.5295049504950495</v>
          </cell>
          <cell r="N21">
            <v>4.5358415841584172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0.28822772277227732</v>
          </cell>
          <cell r="C21">
            <v>0.29195049504950488</v>
          </cell>
          <cell r="D21">
            <v>0.28289108910891081</v>
          </cell>
          <cell r="E21">
            <v>0.28934653465346538</v>
          </cell>
          <cell r="F21">
            <v>0.30364356435643558</v>
          </cell>
          <cell r="G21">
            <v>0.29940594059405934</v>
          </cell>
          <cell r="H21">
            <v>0.329930693069307</v>
          </cell>
          <cell r="I21">
            <v>0.38962376237623764</v>
          </cell>
          <cell r="J21">
            <v>0.47842574257425741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0.32419801980198026</v>
          </cell>
          <cell r="C21">
            <v>0.32552475247524759</v>
          </cell>
          <cell r="D21">
            <v>0.32558415841584165</v>
          </cell>
          <cell r="E21">
            <v>0.33201980198019798</v>
          </cell>
          <cell r="F21">
            <v>0.33519801980198033</v>
          </cell>
          <cell r="G21">
            <v>0.35298019801980185</v>
          </cell>
          <cell r="H21">
            <v>0.37592079207920787</v>
          </cell>
          <cell r="I21">
            <v>0.43370297029702953</v>
          </cell>
          <cell r="J21">
            <v>0.55157425742574218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0.31413861386138625</v>
          </cell>
          <cell r="C21">
            <v>0.31599009900990116</v>
          </cell>
          <cell r="D21">
            <v>0.31302970297029697</v>
          </cell>
          <cell r="E21">
            <v>0.31556435643564368</v>
          </cell>
          <cell r="F21">
            <v>0.32297029702970309</v>
          </cell>
          <cell r="G21">
            <v>0.34401980198019788</v>
          </cell>
          <cell r="H21">
            <v>0.36337623762376231</v>
          </cell>
          <cell r="I21">
            <v>0.41748514851485169</v>
          </cell>
          <cell r="J21">
            <v>0.55061386138613866</v>
          </cell>
          <cell r="K21">
            <v>0.86124752475247524</v>
          </cell>
          <cell r="L21">
            <v>1.50359405940594</v>
          </cell>
          <cell r="M21">
            <v>2.8198712871287124</v>
          </cell>
          <cell r="N21">
            <v>5.1862376237623744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0.28267326732673265</v>
          </cell>
          <cell r="C21">
            <v>0.28874257425742583</v>
          </cell>
          <cell r="D21">
            <v>0.28164356435643562</v>
          </cell>
          <cell r="E21">
            <v>0.28968316831683172</v>
          </cell>
          <cell r="F21">
            <v>0.29206930693069316</v>
          </cell>
          <cell r="G21">
            <v>0.30912871287128707</v>
          </cell>
          <cell r="H21">
            <v>0.33333663366336641</v>
          </cell>
          <cell r="I21">
            <v>0.36508910891089114</v>
          </cell>
          <cell r="J21">
            <v>0.43975247524752498</v>
          </cell>
          <cell r="K21">
            <v>0.59792079207920812</v>
          </cell>
          <cell r="L21">
            <v>1.0035841584158416</v>
          </cell>
          <cell r="M21">
            <v>1.865683168316832</v>
          </cell>
          <cell r="N21">
            <v>3.522445544554456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0.27417821782178226</v>
          </cell>
          <cell r="C21">
            <v>0.27607920792079199</v>
          </cell>
          <cell r="D21">
            <v>0.27451485148514859</v>
          </cell>
          <cell r="E21">
            <v>0.2837128712871288</v>
          </cell>
          <cell r="F21">
            <v>0.27950495049504964</v>
          </cell>
          <cell r="G21">
            <v>0.28734653465346538</v>
          </cell>
          <cell r="H21">
            <v>0.29833663366336621</v>
          </cell>
          <cell r="I21">
            <v>0.32980198019801982</v>
          </cell>
          <cell r="J21">
            <v>0.40280198019801988</v>
          </cell>
          <cell r="K21">
            <v>0.50174257425742574</v>
          </cell>
          <cell r="L21">
            <v>0.7706039603960394</v>
          </cell>
          <cell r="M21">
            <v>1.4399900000000003</v>
          </cell>
          <cell r="N21">
            <v>2.4963076923076923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0.27685148514851493</v>
          </cell>
          <cell r="C21">
            <v>0.27662376237623765</v>
          </cell>
          <cell r="D21">
            <v>0.28823762376237627</v>
          </cell>
          <cell r="E21">
            <v>0.29363366336633656</v>
          </cell>
          <cell r="F21">
            <v>0.29590099009900983</v>
          </cell>
          <cell r="G21">
            <v>0.32400990099009896</v>
          </cell>
          <cell r="H21">
            <v>0.34528712871287109</v>
          </cell>
          <cell r="I21">
            <v>0.38549504950495045</v>
          </cell>
          <cell r="J21">
            <v>0.50040594059405918</v>
          </cell>
          <cell r="K21">
            <v>0.75877227722772256</v>
          </cell>
          <cell r="L21">
            <v>1.3717425742574254</v>
          </cell>
          <cell r="M21">
            <v>2.5753960396039606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</sheetNames>
    <sheetDataSet>
      <sheetData sheetId="0"/>
      <sheetData sheetId="1">
        <row r="21">
          <cell r="B21">
            <v>0.26286138613861382</v>
          </cell>
          <cell r="C21">
            <v>0.27245544554455459</v>
          </cell>
          <cell r="D21">
            <v>0.26575247524752477</v>
          </cell>
          <cell r="E21">
            <v>0.28230693069306939</v>
          </cell>
          <cell r="F21">
            <v>0.28451485148514849</v>
          </cell>
          <cell r="G21">
            <v>0.29721782178217826</v>
          </cell>
          <cell r="H21">
            <v>0.33623762376237637</v>
          </cell>
          <cell r="I21">
            <v>0.37109900990099004</v>
          </cell>
          <cell r="J21">
            <v>0.4990693069306929</v>
          </cell>
          <cell r="K21">
            <v>0.77938613861386097</v>
          </cell>
          <cell r="L21">
            <v>1.3630198019801982</v>
          </cell>
          <cell r="M21">
            <v>2.6533663366336628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topLeftCell="A15" zoomScale="70" zoomScaleNormal="70" workbookViewId="0">
      <selection activeCell="AA13" sqref="AA13"/>
    </sheetView>
  </sheetViews>
  <sheetFormatPr defaultRowHeight="16.2" x14ac:dyDescent="0.2"/>
  <cols>
    <col min="1" max="1" width="13" style="1" bestFit="1" customWidth="1"/>
    <col min="2" max="3" width="12.33203125" style="1" customWidth="1"/>
    <col min="4" max="4" width="12.44140625" style="1" bestFit="1" customWidth="1"/>
    <col min="5" max="5" width="12.44140625" style="1" customWidth="1"/>
    <col min="6" max="6" width="12.44140625" style="1" bestFit="1" customWidth="1"/>
    <col min="7" max="7" width="12.44140625" style="1" customWidth="1"/>
    <col min="8" max="8" width="12.44140625" style="1" bestFit="1" customWidth="1"/>
    <col min="9" max="9" width="12.44140625" style="1" customWidth="1"/>
    <col min="10" max="10" width="12.44140625" style="1" bestFit="1" customWidth="1"/>
    <col min="11" max="11" width="12.44140625" style="1" customWidth="1"/>
    <col min="12" max="12" width="12.44140625" style="1" bestFit="1" customWidth="1"/>
    <col min="13" max="13" width="12.44140625" style="1" customWidth="1"/>
    <col min="14" max="14" width="12.44140625" style="1" bestFit="1" customWidth="1"/>
    <col min="15" max="15" width="12.44140625" style="1" customWidth="1"/>
    <col min="16" max="16" width="12.44140625" style="1" bestFit="1" customWidth="1"/>
    <col min="17" max="17" width="12.44140625" style="1" customWidth="1"/>
    <col min="18" max="18" width="12.44140625" style="1" bestFit="1" customWidth="1"/>
    <col min="19" max="19" width="12.44140625" style="1" customWidth="1"/>
    <col min="20" max="20" width="12.44140625" style="1" bestFit="1" customWidth="1"/>
    <col min="21" max="21" width="12.44140625" style="1" customWidth="1"/>
    <col min="22" max="22" width="12.44140625" style="1" bestFit="1" customWidth="1"/>
    <col min="23" max="23" width="12.44140625" style="1" customWidth="1"/>
    <col min="24" max="24" width="12.44140625" style="1" bestFit="1" customWidth="1"/>
    <col min="25" max="26" width="12.44140625" style="1" customWidth="1"/>
    <col min="27" max="27" width="12.44140625" style="1" bestFit="1" customWidth="1"/>
    <col min="28" max="28" width="2" style="1" customWidth="1"/>
    <col min="29" max="16384" width="8.88671875" style="1"/>
  </cols>
  <sheetData>
    <row r="1" spans="1:30" x14ac:dyDescent="0.2">
      <c r="A1" s="1" t="s">
        <v>42</v>
      </c>
      <c r="AD1" s="4"/>
    </row>
    <row r="2" spans="1:30" x14ac:dyDescent="0.2">
      <c r="AD2" s="4"/>
    </row>
    <row r="3" spans="1:30" x14ac:dyDescent="0.2">
      <c r="A3" s="1" t="s">
        <v>41</v>
      </c>
      <c r="B3" s="1" t="s">
        <v>40</v>
      </c>
      <c r="C3" s="1" t="s">
        <v>43</v>
      </c>
      <c r="AC3" s="4" t="s">
        <v>39</v>
      </c>
    </row>
    <row r="4" spans="1:30" x14ac:dyDescent="0.2">
      <c r="A4" s="1" t="s">
        <v>12</v>
      </c>
      <c r="B4" s="3" t="s">
        <v>11</v>
      </c>
      <c r="C4" s="3" t="s">
        <v>10</v>
      </c>
      <c r="D4" s="3" t="s">
        <v>9</v>
      </c>
      <c r="E4" s="3" t="s">
        <v>8</v>
      </c>
      <c r="F4" s="3" t="s">
        <v>38</v>
      </c>
      <c r="G4" s="3" t="s">
        <v>7</v>
      </c>
      <c r="H4" s="3" t="s">
        <v>37</v>
      </c>
      <c r="I4" s="3" t="s">
        <v>36</v>
      </c>
      <c r="J4" s="3" t="s">
        <v>6</v>
      </c>
      <c r="K4" s="3" t="s">
        <v>35</v>
      </c>
      <c r="L4" s="3" t="s">
        <v>34</v>
      </c>
      <c r="M4" s="3" t="s">
        <v>33</v>
      </c>
      <c r="N4" s="3" t="s">
        <v>32</v>
      </c>
      <c r="O4" s="3" t="s">
        <v>31</v>
      </c>
      <c r="P4" s="3" t="s">
        <v>30</v>
      </c>
      <c r="Q4" s="3" t="s">
        <v>30</v>
      </c>
      <c r="R4" s="3" t="s">
        <v>5</v>
      </c>
      <c r="S4" s="3" t="s">
        <v>29</v>
      </c>
      <c r="T4" s="3" t="s">
        <v>28</v>
      </c>
      <c r="U4" s="3" t="s">
        <v>57</v>
      </c>
      <c r="V4" s="3" t="s">
        <v>27</v>
      </c>
      <c r="W4" s="3" t="s">
        <v>58</v>
      </c>
      <c r="X4" s="3" t="s">
        <v>26</v>
      </c>
      <c r="Y4" s="3" t="s">
        <v>59</v>
      </c>
      <c r="Z4" s="3" t="s">
        <v>60</v>
      </c>
      <c r="AA4" s="3" t="s">
        <v>25</v>
      </c>
      <c r="AC4" s="6" t="s">
        <v>24</v>
      </c>
    </row>
    <row r="5" spans="1:30" x14ac:dyDescent="0.2">
      <c r="A5" s="1" t="s">
        <v>23</v>
      </c>
      <c r="B5" s="2">
        <f>[1]graph!$B$5</f>
        <v>0.29500000000000004</v>
      </c>
      <c r="C5" s="2">
        <f>[2]graph!$B$5</f>
        <v>0.34400000000000003</v>
      </c>
      <c r="D5" s="2">
        <f>[1]graph!$C$5</f>
        <v>0.27999999999999997</v>
      </c>
      <c r="E5" s="2">
        <f>[2]graph!$C$5</f>
        <v>0.36799999999999999</v>
      </c>
      <c r="F5" s="2">
        <f>[1]graph!$D$5</f>
        <v>0.30299999999999999</v>
      </c>
      <c r="G5" s="2">
        <f>[2]graph!$D$5</f>
        <v>0.33599999999999997</v>
      </c>
      <c r="H5" s="2">
        <f>[1]graph!$E$5</f>
        <v>0.29899999999999999</v>
      </c>
      <c r="I5" s="2">
        <f>[2]graph!$E$5</f>
        <v>0.34099999999999997</v>
      </c>
      <c r="J5" s="2">
        <f>[1]graph!$F$5</f>
        <v>0.28100000000000003</v>
      </c>
      <c r="K5" s="2">
        <f>[2]graph!$F$5</f>
        <v>0.35199999999999998</v>
      </c>
      <c r="L5" s="2">
        <f>[1]graph!$G$5</f>
        <v>0.25900000000000001</v>
      </c>
      <c r="M5" s="2">
        <f>[2]graph!$G$5</f>
        <v>0.39100000000000001</v>
      </c>
      <c r="N5" s="2">
        <f>[1]graph!$H$5</f>
        <v>0.28699999999999998</v>
      </c>
      <c r="O5" s="2">
        <f>[2]graph!$H$5</f>
        <v>0.49200000000000005</v>
      </c>
      <c r="P5" s="2">
        <f>[1]graph!$I$5</f>
        <v>0.32500000000000001</v>
      </c>
      <c r="Q5" s="2">
        <f>[2]graph!$I$5</f>
        <v>0.44900000000000001</v>
      </c>
      <c r="R5" s="2">
        <f>[1]graph!$J$5</f>
        <v>0.309</v>
      </c>
      <c r="S5" s="2">
        <f>[2]graph!$J$5</f>
        <v>0.53900000000000003</v>
      </c>
      <c r="T5" s="2">
        <f>[1]graph!$K$5</f>
        <v>0.35199999999999998</v>
      </c>
      <c r="U5" s="2">
        <f>[2]graph!$K$5</f>
        <v>1.024</v>
      </c>
      <c r="V5" s="2">
        <f>[1]graph!$L$5</f>
        <v>0.43099999999999999</v>
      </c>
      <c r="W5" s="2">
        <f>[2]graph!$L$5</f>
        <v>1.4870000000000001</v>
      </c>
      <c r="X5" s="2">
        <f>[1]graph!$M$5</f>
        <v>0.68400000000000005</v>
      </c>
      <c r="Y5" s="2">
        <f>[2]graph!$M$5</f>
        <v>2.7149999999999999</v>
      </c>
      <c r="Z5" s="2">
        <f>[1]graph!$N$5</f>
        <v>1</v>
      </c>
      <c r="AA5" s="7">
        <f>[2]graph!$N$5</f>
        <v>5.1120000000000001</v>
      </c>
      <c r="AC5" s="4" t="s">
        <v>22</v>
      </c>
    </row>
    <row r="6" spans="1:30" x14ac:dyDescent="0.2">
      <c r="A6" s="1" t="s">
        <v>21</v>
      </c>
      <c r="B6" s="2">
        <f>[1]graph!$B$6</f>
        <v>0.23200000000000001</v>
      </c>
      <c r="C6" s="2">
        <f>[2]graph!$B$6</f>
        <v>0.28600000000000003</v>
      </c>
      <c r="D6" s="2">
        <f>[1]graph!$C$6</f>
        <v>0.23800000000000002</v>
      </c>
      <c r="E6" s="2">
        <f>[2]graph!$C$6</f>
        <v>0.28400000000000003</v>
      </c>
      <c r="F6" s="2">
        <f>[1]graph!$D$6</f>
        <v>0.219</v>
      </c>
      <c r="G6" s="2">
        <f>[2]graph!$D$6</f>
        <v>0.29100000000000004</v>
      </c>
      <c r="H6" s="2">
        <f>[1]graph!$E$6</f>
        <v>0.214</v>
      </c>
      <c r="I6" s="2">
        <f>[2]graph!$E$6</f>
        <v>0.29300000000000004</v>
      </c>
      <c r="J6" s="2">
        <f>[1]graph!$F$6</f>
        <v>0.23200000000000001</v>
      </c>
      <c r="K6" s="2">
        <f>[2]graph!$F$6</f>
        <v>0.316</v>
      </c>
      <c r="L6" s="2">
        <f>[1]graph!$G$6</f>
        <v>0.23499999999999999</v>
      </c>
      <c r="M6" s="2">
        <f>[2]graph!$G$6</f>
        <v>0.309</v>
      </c>
      <c r="N6" s="2">
        <f>[1]graph!$H$6</f>
        <v>0.22699999999999998</v>
      </c>
      <c r="O6" s="2">
        <f>[2]graph!$H$6</f>
        <v>0.33200000000000002</v>
      </c>
      <c r="P6" s="2">
        <f>[1]graph!$I$6</f>
        <v>0.247</v>
      </c>
      <c r="Q6" s="2">
        <f>[2]graph!$I$6</f>
        <v>0.38699999999999996</v>
      </c>
      <c r="R6" s="2">
        <f>[1]graph!$J$6</f>
        <v>0.26800000000000002</v>
      </c>
      <c r="S6" s="2">
        <f>[2]graph!$J$6</f>
        <v>0.496</v>
      </c>
      <c r="T6" s="2">
        <f>[1]graph!$K$6</f>
        <v>0.30649999999999999</v>
      </c>
      <c r="U6" s="2">
        <f>[2]graph!$K$6</f>
        <v>0.79299999999999993</v>
      </c>
      <c r="V6" s="2">
        <f>[1]graph!$L$6</f>
        <v>0.41349999999999998</v>
      </c>
      <c r="W6" s="2">
        <f>[2]graph!$L$6</f>
        <v>1.41</v>
      </c>
      <c r="X6" s="2">
        <f>[1]graph!$M$6</f>
        <v>0.59749999999999992</v>
      </c>
      <c r="Y6" s="2">
        <f>[2]graph!$M$6</f>
        <v>2.6059999999999999</v>
      </c>
      <c r="Z6" s="2">
        <f>[1]graph!$N$6</f>
        <v>0.85899999999999999</v>
      </c>
      <c r="AA6" s="7">
        <f>[2]graph!$N$6</f>
        <v>4.71</v>
      </c>
      <c r="AC6" s="4" t="s">
        <v>20</v>
      </c>
    </row>
    <row r="7" spans="1:30" x14ac:dyDescent="0.2">
      <c r="A7" s="1" t="s">
        <v>19</v>
      </c>
      <c r="B7" s="2">
        <f>[1]graph!$B$7</f>
        <v>0.217</v>
      </c>
      <c r="C7" s="2">
        <f>[2]graph!$B$7</f>
        <v>0.27099999999999996</v>
      </c>
      <c r="D7" s="2">
        <f>[1]graph!$C$7</f>
        <v>0.23100000000000001</v>
      </c>
      <c r="E7" s="2">
        <f>[2]graph!$C$7</f>
        <v>0.26899999999999996</v>
      </c>
      <c r="F7" s="2">
        <f>[1]graph!$D$7</f>
        <v>0.20499999999999999</v>
      </c>
      <c r="G7" s="2">
        <f>[2]graph!$D$7</f>
        <v>0.27700000000000002</v>
      </c>
      <c r="H7" s="2">
        <f>[1]graph!$E$7</f>
        <v>0.20399999999999999</v>
      </c>
      <c r="I7" s="2">
        <f>[2]graph!$E$7</f>
        <v>0.28499999999999998</v>
      </c>
      <c r="J7" s="2">
        <f>[1]graph!$F$7</f>
        <v>0.215</v>
      </c>
      <c r="K7" s="2">
        <f>[2]graph!$F$7</f>
        <v>0.30299999999999999</v>
      </c>
      <c r="L7" s="2">
        <f>[1]graph!$G$7</f>
        <v>0.214</v>
      </c>
      <c r="M7" s="2">
        <f>[2]graph!$G$7</f>
        <v>0.29199999999999998</v>
      </c>
      <c r="N7" s="2">
        <f>[1]graph!$H$7</f>
        <v>0.215</v>
      </c>
      <c r="O7" s="2">
        <f>[2]graph!$H$7</f>
        <v>0.318</v>
      </c>
      <c r="P7" s="2">
        <f>[1]graph!$I$7</f>
        <v>0.23599999999999999</v>
      </c>
      <c r="Q7" s="2">
        <f>[2]graph!$I$7</f>
        <v>0.373</v>
      </c>
      <c r="R7" s="2">
        <f>[1]graph!$J$7</f>
        <v>0.25900000000000001</v>
      </c>
      <c r="S7" s="2">
        <f>[2]graph!$J$7</f>
        <v>0.48099999999999998</v>
      </c>
      <c r="T7" s="2">
        <f>[1]graph!$K$7</f>
        <v>0.28999999999999998</v>
      </c>
      <c r="U7" s="2">
        <f>[2]graph!$K$7</f>
        <v>0.77600000000000002</v>
      </c>
      <c r="V7" s="2">
        <f>[1]graph!$L$7</f>
        <v>0.40600000000000003</v>
      </c>
      <c r="W7" s="2">
        <f>[2]graph!$L$7</f>
        <v>1.393</v>
      </c>
      <c r="X7" s="2">
        <f>[1]graph!$M$7</f>
        <v>0.58600000000000008</v>
      </c>
      <c r="Y7" s="2">
        <f>[2]graph!$M$7</f>
        <v>2.56</v>
      </c>
      <c r="Z7" s="2">
        <f>[1]graph!$N$7</f>
        <v>0.85099999999999998</v>
      </c>
      <c r="AA7" s="7">
        <f>[2]graph!$N$7</f>
        <v>4.5909999999999993</v>
      </c>
      <c r="AC7" s="5" t="s">
        <v>18</v>
      </c>
    </row>
    <row r="8" spans="1:30" x14ac:dyDescent="0.2">
      <c r="A8" s="1" t="s">
        <v>17</v>
      </c>
      <c r="B8" s="2">
        <f>[1]graph!$B$8</f>
        <v>0.2</v>
      </c>
      <c r="C8" s="2">
        <f>[2]graph!$B$8</f>
        <v>0.26300000000000001</v>
      </c>
      <c r="D8" s="2">
        <f>[1]graph!$C$8</f>
        <v>0.216</v>
      </c>
      <c r="E8" s="2">
        <f>[2]graph!$C$8</f>
        <v>0.26200000000000001</v>
      </c>
      <c r="F8" s="2">
        <f>[1]graph!$D$8</f>
        <v>0.188</v>
      </c>
      <c r="G8" s="2">
        <f>[2]graph!$D$8</f>
        <v>0.26800000000000002</v>
      </c>
      <c r="H8" s="2">
        <f>[1]graph!$E$8</f>
        <v>0.186</v>
      </c>
      <c r="I8" s="2">
        <f>[2]graph!$E$8</f>
        <v>0.27200000000000002</v>
      </c>
      <c r="J8" s="2">
        <f>[1]graph!$F$8</f>
        <v>0.20449999999999999</v>
      </c>
      <c r="K8" s="2">
        <f>[2]graph!$F$8</f>
        <v>0.29199999999999998</v>
      </c>
      <c r="L8" s="2">
        <f>[1]graph!$G$8</f>
        <v>0.1925</v>
      </c>
      <c r="M8" s="2">
        <f>[2]graph!$G$8</f>
        <v>0.28299999999999997</v>
      </c>
      <c r="N8" s="2">
        <f>[1]graph!$H$8</f>
        <v>0.19900000000000001</v>
      </c>
      <c r="O8" s="2">
        <f>[2]graph!$H$8</f>
        <v>0.309</v>
      </c>
      <c r="P8" s="2">
        <f>[1]graph!$I$8</f>
        <v>0.22799999999999998</v>
      </c>
      <c r="Q8" s="2">
        <f>[2]graph!$I$8</f>
        <v>0.36399999999999999</v>
      </c>
      <c r="R8" s="2">
        <f>[1]graph!$J$8</f>
        <v>0.253</v>
      </c>
      <c r="S8" s="2">
        <f>[2]graph!$J$8</f>
        <v>0.46599999999999997</v>
      </c>
      <c r="T8" s="2">
        <f>[1]graph!$K$8</f>
        <v>0.27849999999999997</v>
      </c>
      <c r="U8" s="2">
        <f>[2]graph!$K$8</f>
        <v>0.75700000000000001</v>
      </c>
      <c r="V8" s="2">
        <f>[1]graph!$L$8</f>
        <v>0.39800000000000002</v>
      </c>
      <c r="W8" s="2">
        <f>[2]graph!$L$8</f>
        <v>1.3680000000000001</v>
      </c>
      <c r="X8" s="2">
        <f>[1]graph!$M$8</f>
        <v>0.57200000000000006</v>
      </c>
      <c r="Y8" s="2">
        <f>[2]graph!$M$8</f>
        <v>2.5170000000000003</v>
      </c>
      <c r="Z8" s="2">
        <f>[1]graph!$N$8</f>
        <v>0.84149999999999991</v>
      </c>
      <c r="AA8" s="7">
        <f>[2]graph!$N$8</f>
        <v>4.5310000000000006</v>
      </c>
      <c r="AC8" s="4" t="s">
        <v>16</v>
      </c>
    </row>
    <row r="9" spans="1:30" x14ac:dyDescent="0.2">
      <c r="A9" s="1" t="s">
        <v>15</v>
      </c>
      <c r="B9" s="2">
        <f>[1]graph!$B$9</f>
        <v>0.13799999999999998</v>
      </c>
      <c r="C9" s="2">
        <f>[2]graph!$B$9</f>
        <v>0.22</v>
      </c>
      <c r="D9" s="2">
        <f>[1]graph!$C$9</f>
        <v>0.186</v>
      </c>
      <c r="E9" s="2">
        <f>[2]graph!$C$9</f>
        <v>0.24899999999999997</v>
      </c>
      <c r="F9" s="2">
        <f>[1]graph!$D$9</f>
        <v>0.16300000000000001</v>
      </c>
      <c r="G9" s="2">
        <f>[2]graph!$D$9</f>
        <v>0.224</v>
      </c>
      <c r="H9" s="2">
        <f>[1]graph!$E$9</f>
        <v>0.16500000000000001</v>
      </c>
      <c r="I9" s="2">
        <f>[2]graph!$E$9</f>
        <v>0.189</v>
      </c>
      <c r="J9" s="2">
        <f>[1]graph!$F$9</f>
        <v>0.16600000000000001</v>
      </c>
      <c r="K9" s="2">
        <f>[2]graph!$F$9</f>
        <v>0.20599999999999999</v>
      </c>
      <c r="L9" s="2">
        <f>[1]graph!$G$9</f>
        <v>0.17899999999999999</v>
      </c>
      <c r="M9" s="2">
        <f>[2]graph!$G$9</f>
        <v>0.24099999999999999</v>
      </c>
      <c r="N9" s="2">
        <f>[1]graph!$H$9</f>
        <v>0.155</v>
      </c>
      <c r="O9" s="2">
        <f>[2]graph!$H$9</f>
        <v>0.252</v>
      </c>
      <c r="P9" s="2">
        <f>[1]graph!$I$9</f>
        <v>0.20599999999999999</v>
      </c>
      <c r="Q9" s="2">
        <f>[2]graph!$I$9</f>
        <v>0.27599999999999997</v>
      </c>
      <c r="R9" s="2">
        <f>[1]graph!$J$9</f>
        <v>0.16</v>
      </c>
      <c r="S9" s="2">
        <f>[2]graph!$J$9</f>
        <v>0.31900000000000001</v>
      </c>
      <c r="T9" s="2">
        <f>[1]graph!$K$9</f>
        <v>0.22500000000000001</v>
      </c>
      <c r="U9" s="2">
        <f>[2]graph!$K$9</f>
        <v>0.504</v>
      </c>
      <c r="V9" s="2">
        <f>[1]graph!$L$9</f>
        <v>0.28499999999999998</v>
      </c>
      <c r="W9" s="2">
        <f>[2]graph!$L$9</f>
        <v>0.80900000000000005</v>
      </c>
      <c r="X9" s="2">
        <f>[1]graph!$M$9</f>
        <v>0.53600000000000003</v>
      </c>
      <c r="Y9" s="2">
        <f>[2]graph!$M$9</f>
        <v>1.613</v>
      </c>
      <c r="Z9" s="2">
        <f>[1]graph!$N$9</f>
        <v>0.57700000000000007</v>
      </c>
      <c r="AA9" s="7">
        <f>[2]graph!$N$9</f>
        <v>2.3919999999999999</v>
      </c>
      <c r="AC9" s="4" t="s">
        <v>14</v>
      </c>
      <c r="AD9" s="4"/>
    </row>
    <row r="11" spans="1:30" x14ac:dyDescent="0.2">
      <c r="A11" s="1" t="s">
        <v>13</v>
      </c>
    </row>
    <row r="12" spans="1:30" x14ac:dyDescent="0.2">
      <c r="A12" s="1" t="s">
        <v>12</v>
      </c>
      <c r="B12" s="3" t="s">
        <v>11</v>
      </c>
      <c r="C12" s="3" t="s">
        <v>10</v>
      </c>
      <c r="D12" s="3" t="s">
        <v>9</v>
      </c>
      <c r="E12" s="3" t="s">
        <v>8</v>
      </c>
      <c r="F12" s="17" t="s">
        <v>73</v>
      </c>
      <c r="G12" s="18"/>
      <c r="H12" s="17" t="s">
        <v>74</v>
      </c>
      <c r="I12" s="18"/>
      <c r="J12" s="17" t="s">
        <v>75</v>
      </c>
      <c r="K12" s="18"/>
      <c r="L12" s="17" t="s">
        <v>76</v>
      </c>
      <c r="M12" s="18"/>
      <c r="N12" s="17" t="s">
        <v>77</v>
      </c>
      <c r="O12" s="18"/>
      <c r="P12" s="17" t="s">
        <v>78</v>
      </c>
      <c r="Q12" s="18"/>
      <c r="R12" s="17" t="s">
        <v>79</v>
      </c>
      <c r="S12" s="18"/>
      <c r="T12" s="17" t="s">
        <v>80</v>
      </c>
      <c r="U12" s="18"/>
      <c r="V12" s="17" t="s">
        <v>81</v>
      </c>
      <c r="W12" s="18"/>
      <c r="X12" s="17" t="s">
        <v>82</v>
      </c>
      <c r="Y12" s="18"/>
      <c r="Z12" s="17" t="s">
        <v>83</v>
      </c>
      <c r="AA12" s="18"/>
    </row>
    <row r="13" spans="1:30" x14ac:dyDescent="0.2">
      <c r="A13" s="1" t="s">
        <v>4</v>
      </c>
      <c r="B13" s="2">
        <f t="shared" ref="B13:Z13" si="0">B8</f>
        <v>0.2</v>
      </c>
      <c r="C13" s="2">
        <f t="shared" si="0"/>
        <v>0.26300000000000001</v>
      </c>
      <c r="D13" s="2">
        <f t="shared" si="0"/>
        <v>0.216</v>
      </c>
      <c r="E13" s="2">
        <f t="shared" si="0"/>
        <v>0.26200000000000001</v>
      </c>
      <c r="F13" s="2">
        <f t="shared" si="0"/>
        <v>0.188</v>
      </c>
      <c r="G13" s="2">
        <f t="shared" si="0"/>
        <v>0.26800000000000002</v>
      </c>
      <c r="H13" s="2">
        <f t="shared" si="0"/>
        <v>0.186</v>
      </c>
      <c r="I13" s="2">
        <f t="shared" si="0"/>
        <v>0.27200000000000002</v>
      </c>
      <c r="J13" s="2">
        <f t="shared" si="0"/>
        <v>0.20449999999999999</v>
      </c>
      <c r="K13" s="2">
        <f t="shared" si="0"/>
        <v>0.29199999999999998</v>
      </c>
      <c r="L13" s="2">
        <f t="shared" si="0"/>
        <v>0.1925</v>
      </c>
      <c r="M13" s="2">
        <f t="shared" si="0"/>
        <v>0.28299999999999997</v>
      </c>
      <c r="N13" s="2">
        <f t="shared" si="0"/>
        <v>0.19900000000000001</v>
      </c>
      <c r="O13" s="2">
        <f t="shared" si="0"/>
        <v>0.309</v>
      </c>
      <c r="P13" s="2">
        <f t="shared" si="0"/>
        <v>0.22799999999999998</v>
      </c>
      <c r="Q13" s="2">
        <f t="shared" si="0"/>
        <v>0.36399999999999999</v>
      </c>
      <c r="R13" s="2">
        <f t="shared" si="0"/>
        <v>0.253</v>
      </c>
      <c r="S13" s="2">
        <f t="shared" si="0"/>
        <v>0.46599999999999997</v>
      </c>
      <c r="T13" s="2">
        <f t="shared" si="0"/>
        <v>0.27849999999999997</v>
      </c>
      <c r="U13" s="2">
        <f t="shared" si="0"/>
        <v>0.75700000000000001</v>
      </c>
      <c r="V13" s="2">
        <f t="shared" si="0"/>
        <v>0.39800000000000002</v>
      </c>
      <c r="W13" s="2">
        <f t="shared" si="0"/>
        <v>1.3680000000000001</v>
      </c>
      <c r="X13" s="2">
        <f t="shared" si="0"/>
        <v>0.57200000000000006</v>
      </c>
      <c r="Y13" s="2">
        <f t="shared" si="0"/>
        <v>2.5170000000000003</v>
      </c>
      <c r="Z13" s="2">
        <f t="shared" si="0"/>
        <v>0.84149999999999991</v>
      </c>
      <c r="AA13" s="2">
        <f t="shared" ref="AA13" si="1">AA8</f>
        <v>4.5310000000000006</v>
      </c>
    </row>
    <row r="14" spans="1:30" x14ac:dyDescent="0.2">
      <c r="A14" s="1" t="s">
        <v>3</v>
      </c>
      <c r="B14" s="2">
        <f t="shared" ref="B14:T14" si="2">B7-B8</f>
        <v>1.6999999999999987E-2</v>
      </c>
      <c r="C14" s="2">
        <f t="shared" si="2"/>
        <v>7.9999999999999516E-3</v>
      </c>
      <c r="D14" s="2">
        <f t="shared" si="2"/>
        <v>1.5000000000000013E-2</v>
      </c>
      <c r="E14" s="2">
        <f t="shared" si="2"/>
        <v>6.9999999999999507E-3</v>
      </c>
      <c r="F14" s="2">
        <f t="shared" si="2"/>
        <v>1.6999999999999987E-2</v>
      </c>
      <c r="G14" s="2">
        <f t="shared" si="2"/>
        <v>9.000000000000008E-3</v>
      </c>
      <c r="H14" s="2">
        <f t="shared" si="2"/>
        <v>1.7999999999999988E-2</v>
      </c>
      <c r="I14" s="2">
        <f t="shared" si="2"/>
        <v>1.2999999999999956E-2</v>
      </c>
      <c r="J14" s="2">
        <f t="shared" si="2"/>
        <v>1.0500000000000009E-2</v>
      </c>
      <c r="K14" s="2">
        <f t="shared" si="2"/>
        <v>1.100000000000001E-2</v>
      </c>
      <c r="L14" s="2">
        <f t="shared" si="2"/>
        <v>2.1499999999999991E-2</v>
      </c>
      <c r="M14" s="2">
        <f t="shared" si="2"/>
        <v>9.000000000000008E-3</v>
      </c>
      <c r="N14" s="2">
        <f t="shared" si="2"/>
        <v>1.5999999999999986E-2</v>
      </c>
      <c r="O14" s="2">
        <f t="shared" si="2"/>
        <v>9.000000000000008E-3</v>
      </c>
      <c r="P14" s="2">
        <f t="shared" si="2"/>
        <v>8.0000000000000071E-3</v>
      </c>
      <c r="Q14" s="2">
        <f t="shared" si="2"/>
        <v>9.000000000000008E-3</v>
      </c>
      <c r="R14" s="2">
        <f t="shared" si="2"/>
        <v>6.0000000000000053E-3</v>
      </c>
      <c r="S14" s="2">
        <f t="shared" si="2"/>
        <v>1.5000000000000013E-2</v>
      </c>
      <c r="T14" s="2">
        <f t="shared" si="2"/>
        <v>1.150000000000001E-2</v>
      </c>
      <c r="U14" s="2">
        <f t="shared" ref="U14:Z14" si="3">U7-U8</f>
        <v>1.9000000000000017E-2</v>
      </c>
      <c r="V14" s="2">
        <f t="shared" si="3"/>
        <v>8.0000000000000071E-3</v>
      </c>
      <c r="W14" s="2">
        <f t="shared" si="3"/>
        <v>2.4999999999999911E-2</v>
      </c>
      <c r="X14" s="2">
        <f t="shared" si="3"/>
        <v>1.4000000000000012E-2</v>
      </c>
      <c r="Y14" s="2">
        <f t="shared" si="3"/>
        <v>4.2999999999999705E-2</v>
      </c>
      <c r="Z14" s="2">
        <f t="shared" si="3"/>
        <v>9.5000000000000639E-3</v>
      </c>
      <c r="AA14" s="2">
        <f t="shared" ref="AA14" si="4">AA7-AA8</f>
        <v>5.9999999999998721E-2</v>
      </c>
    </row>
    <row r="15" spans="1:30" x14ac:dyDescent="0.2">
      <c r="A15" s="1" t="s">
        <v>2</v>
      </c>
      <c r="B15" s="2">
        <f t="shared" ref="B15:T15" si="5">B6-B7</f>
        <v>1.5000000000000013E-2</v>
      </c>
      <c r="C15" s="2">
        <f t="shared" si="5"/>
        <v>1.5000000000000069E-2</v>
      </c>
      <c r="D15" s="2">
        <f t="shared" si="5"/>
        <v>7.0000000000000062E-3</v>
      </c>
      <c r="E15" s="2">
        <f t="shared" si="5"/>
        <v>1.5000000000000069E-2</v>
      </c>
      <c r="F15" s="2">
        <f t="shared" si="5"/>
        <v>1.4000000000000012E-2</v>
      </c>
      <c r="G15" s="2">
        <f t="shared" si="5"/>
        <v>1.4000000000000012E-2</v>
      </c>
      <c r="H15" s="2">
        <f t="shared" si="5"/>
        <v>1.0000000000000009E-2</v>
      </c>
      <c r="I15" s="2">
        <f t="shared" si="5"/>
        <v>8.0000000000000626E-3</v>
      </c>
      <c r="J15" s="2">
        <f t="shared" si="5"/>
        <v>1.7000000000000015E-2</v>
      </c>
      <c r="K15" s="2">
        <f t="shared" si="5"/>
        <v>1.3000000000000012E-2</v>
      </c>
      <c r="L15" s="2">
        <f t="shared" si="5"/>
        <v>2.0999999999999991E-2</v>
      </c>
      <c r="M15" s="2">
        <f t="shared" si="5"/>
        <v>1.7000000000000015E-2</v>
      </c>
      <c r="N15" s="2">
        <f t="shared" si="5"/>
        <v>1.1999999999999983E-2</v>
      </c>
      <c r="O15" s="2">
        <f t="shared" si="5"/>
        <v>1.4000000000000012E-2</v>
      </c>
      <c r="P15" s="2">
        <f t="shared" si="5"/>
        <v>1.100000000000001E-2</v>
      </c>
      <c r="Q15" s="2">
        <f t="shared" si="5"/>
        <v>1.3999999999999957E-2</v>
      </c>
      <c r="R15" s="2">
        <f t="shared" si="5"/>
        <v>9.000000000000008E-3</v>
      </c>
      <c r="S15" s="2">
        <f t="shared" si="5"/>
        <v>1.5000000000000013E-2</v>
      </c>
      <c r="T15" s="2">
        <f t="shared" si="5"/>
        <v>1.6500000000000015E-2</v>
      </c>
      <c r="U15" s="2">
        <f t="shared" ref="U15:Z15" si="6">U6-U7</f>
        <v>1.6999999999999904E-2</v>
      </c>
      <c r="V15" s="2">
        <f t="shared" si="6"/>
        <v>7.4999999999999512E-3</v>
      </c>
      <c r="W15" s="2">
        <f t="shared" si="6"/>
        <v>1.6999999999999904E-2</v>
      </c>
      <c r="X15" s="2">
        <f t="shared" si="6"/>
        <v>1.1499999999999844E-2</v>
      </c>
      <c r="Y15" s="2">
        <f t="shared" si="6"/>
        <v>4.5999999999999819E-2</v>
      </c>
      <c r="Z15" s="2">
        <f t="shared" si="6"/>
        <v>8.0000000000000071E-3</v>
      </c>
      <c r="AA15" s="2">
        <f t="shared" ref="AA15" si="7">AA6-AA7</f>
        <v>0.11900000000000066</v>
      </c>
    </row>
    <row r="16" spans="1:30" x14ac:dyDescent="0.2">
      <c r="A16" s="1" t="s">
        <v>1</v>
      </c>
      <c r="B16" s="2">
        <f t="shared" ref="B16:T16" si="8">IF(ISBLANK(B9),0,B9-B8)</f>
        <v>-6.2000000000000027E-2</v>
      </c>
      <c r="C16" s="2">
        <f t="shared" si="8"/>
        <v>-4.300000000000001E-2</v>
      </c>
      <c r="D16" s="2">
        <f t="shared" si="8"/>
        <v>-0.03</v>
      </c>
      <c r="E16" s="2">
        <f t="shared" si="8"/>
        <v>-1.3000000000000039E-2</v>
      </c>
      <c r="F16" s="2">
        <f t="shared" si="8"/>
        <v>-2.4999999999999994E-2</v>
      </c>
      <c r="G16" s="2">
        <f t="shared" si="8"/>
        <v>-4.4000000000000011E-2</v>
      </c>
      <c r="H16" s="2">
        <f t="shared" si="8"/>
        <v>-2.0999999999999991E-2</v>
      </c>
      <c r="I16" s="2">
        <f t="shared" si="8"/>
        <v>-8.3000000000000018E-2</v>
      </c>
      <c r="J16" s="2">
        <f t="shared" si="8"/>
        <v>-3.8499999999999979E-2</v>
      </c>
      <c r="K16" s="2">
        <f t="shared" si="8"/>
        <v>-8.5999999999999993E-2</v>
      </c>
      <c r="L16" s="2">
        <f t="shared" si="8"/>
        <v>-1.3500000000000012E-2</v>
      </c>
      <c r="M16" s="2">
        <f t="shared" si="8"/>
        <v>-4.1999999999999982E-2</v>
      </c>
      <c r="N16" s="2">
        <f t="shared" si="8"/>
        <v>-4.4000000000000011E-2</v>
      </c>
      <c r="O16" s="2">
        <f t="shared" si="8"/>
        <v>-5.6999999999999995E-2</v>
      </c>
      <c r="P16" s="2">
        <f t="shared" si="8"/>
        <v>-2.1999999999999992E-2</v>
      </c>
      <c r="Q16" s="2">
        <f t="shared" si="8"/>
        <v>-8.8000000000000023E-2</v>
      </c>
      <c r="R16" s="2">
        <f t="shared" si="8"/>
        <v>-9.2999999999999999E-2</v>
      </c>
      <c r="S16" s="2">
        <f t="shared" si="8"/>
        <v>-0.14699999999999996</v>
      </c>
      <c r="T16" s="2">
        <f t="shared" si="8"/>
        <v>-5.3499999999999964E-2</v>
      </c>
      <c r="U16" s="2">
        <f t="shared" ref="U16:Z16" si="9">IF(ISBLANK(U9),0,U9-U8)</f>
        <v>-0.253</v>
      </c>
      <c r="V16" s="2">
        <f t="shared" si="9"/>
        <v>-0.11300000000000004</v>
      </c>
      <c r="W16" s="2">
        <f t="shared" si="9"/>
        <v>-0.55900000000000005</v>
      </c>
      <c r="X16" s="2">
        <f t="shared" si="9"/>
        <v>-3.6000000000000032E-2</v>
      </c>
      <c r="Y16" s="2">
        <f t="shared" si="9"/>
        <v>-0.90400000000000036</v>
      </c>
      <c r="Z16" s="2">
        <f t="shared" si="9"/>
        <v>-0.26449999999999985</v>
      </c>
      <c r="AA16" s="2">
        <f t="shared" ref="AA16" si="10">IF(ISBLANK(AA9),0,AA9-AA8)</f>
        <v>-2.1390000000000007</v>
      </c>
    </row>
    <row r="17" spans="1:27" x14ac:dyDescent="0.2">
      <c r="A17" s="1" t="s">
        <v>0</v>
      </c>
      <c r="B17" s="2">
        <f t="shared" ref="B17:T17" si="11">IF(ISBLANK(B5),0,B5-B6)</f>
        <v>6.3000000000000028E-2</v>
      </c>
      <c r="C17" s="2">
        <f t="shared" si="11"/>
        <v>5.7999999999999996E-2</v>
      </c>
      <c r="D17" s="2">
        <f t="shared" si="11"/>
        <v>4.1999999999999954E-2</v>
      </c>
      <c r="E17" s="2">
        <f t="shared" si="11"/>
        <v>8.3999999999999964E-2</v>
      </c>
      <c r="F17" s="2">
        <f t="shared" si="11"/>
        <v>8.3999999999999991E-2</v>
      </c>
      <c r="G17" s="2">
        <f t="shared" si="11"/>
        <v>4.4999999999999929E-2</v>
      </c>
      <c r="H17" s="2">
        <f t="shared" si="11"/>
        <v>8.4999999999999992E-2</v>
      </c>
      <c r="I17" s="2">
        <f t="shared" si="11"/>
        <v>4.7999999999999932E-2</v>
      </c>
      <c r="J17" s="2">
        <f t="shared" si="11"/>
        <v>4.9000000000000016E-2</v>
      </c>
      <c r="K17" s="2">
        <f t="shared" si="11"/>
        <v>3.5999999999999976E-2</v>
      </c>
      <c r="L17" s="2">
        <f t="shared" si="11"/>
        <v>2.4000000000000021E-2</v>
      </c>
      <c r="M17" s="2">
        <f t="shared" si="11"/>
        <v>8.2000000000000017E-2</v>
      </c>
      <c r="N17" s="2">
        <f t="shared" si="11"/>
        <v>0.06</v>
      </c>
      <c r="O17" s="2">
        <f t="shared" si="11"/>
        <v>0.16000000000000003</v>
      </c>
      <c r="P17" s="2">
        <f t="shared" si="11"/>
        <v>7.8000000000000014E-2</v>
      </c>
      <c r="Q17" s="2">
        <f t="shared" si="11"/>
        <v>6.2000000000000055E-2</v>
      </c>
      <c r="R17" s="2">
        <f t="shared" si="11"/>
        <v>4.0999999999999981E-2</v>
      </c>
      <c r="S17" s="2">
        <f t="shared" si="11"/>
        <v>4.3000000000000038E-2</v>
      </c>
      <c r="T17" s="2">
        <f t="shared" si="11"/>
        <v>4.5499999999999985E-2</v>
      </c>
      <c r="U17" s="2">
        <f t="shared" ref="U17:Z17" si="12">IF(ISBLANK(U5),0,U5-U6)</f>
        <v>0.23100000000000009</v>
      </c>
      <c r="V17" s="2">
        <f t="shared" si="12"/>
        <v>1.7500000000000016E-2</v>
      </c>
      <c r="W17" s="2">
        <f t="shared" si="12"/>
        <v>7.7000000000000179E-2</v>
      </c>
      <c r="X17" s="2">
        <f t="shared" si="12"/>
        <v>8.6500000000000132E-2</v>
      </c>
      <c r="Y17" s="2">
        <f t="shared" si="12"/>
        <v>0.10899999999999999</v>
      </c>
      <c r="Z17" s="2">
        <f t="shared" si="12"/>
        <v>0.14100000000000001</v>
      </c>
      <c r="AA17" s="2">
        <f t="shared" ref="AA17" si="13">IF(ISBLANK(AA5),0,AA5-AA6)</f>
        <v>0.40200000000000014</v>
      </c>
    </row>
  </sheetData>
  <mergeCells count="11">
    <mergeCell ref="P12:Q12"/>
    <mergeCell ref="R12:S12"/>
    <mergeCell ref="T12:U12"/>
    <mergeCell ref="V12:W12"/>
    <mergeCell ref="X12:Y12"/>
    <mergeCell ref="Z12:AA12"/>
    <mergeCell ref="F12:G12"/>
    <mergeCell ref="H12:I12"/>
    <mergeCell ref="J12:K12"/>
    <mergeCell ref="L12:M12"/>
    <mergeCell ref="N12:O1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A11" zoomScale="85" zoomScaleNormal="85" workbookViewId="0">
      <selection activeCell="P39" sqref="P39"/>
    </sheetView>
  </sheetViews>
  <sheetFormatPr defaultRowHeight="13.2" x14ac:dyDescent="0.2"/>
  <cols>
    <col min="1" max="1" width="42.109375" customWidth="1"/>
    <col min="2" max="2" width="10.109375" customWidth="1"/>
  </cols>
  <sheetData>
    <row r="1" spans="1:14" ht="17.399999999999999" customHeight="1" x14ac:dyDescent="0.2"/>
    <row r="2" spans="1:14" ht="17.399999999999999" customHeight="1" x14ac:dyDescent="0.2">
      <c r="B2">
        <v>256</v>
      </c>
      <c r="C2">
        <v>512</v>
      </c>
      <c r="D2" t="s">
        <v>44</v>
      </c>
      <c r="E2" t="s">
        <v>45</v>
      </c>
      <c r="F2" t="s">
        <v>46</v>
      </c>
      <c r="G2" t="s">
        <v>47</v>
      </c>
      <c r="H2" t="s">
        <v>49</v>
      </c>
      <c r="I2" t="s">
        <v>48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</row>
    <row r="3" spans="1:14" ht="17.399999999999999" customHeight="1" x14ac:dyDescent="0.2">
      <c r="A3" t="s">
        <v>55</v>
      </c>
      <c r="B3">
        <f>[1]data!$B$21</f>
        <v>0.21635164835164833</v>
      </c>
      <c r="C3">
        <f>[1]data!$C$21</f>
        <v>0.22743956043956046</v>
      </c>
      <c r="D3">
        <f>[1]data!$D$21</f>
        <v>0.20540659340659354</v>
      </c>
      <c r="E3">
        <f>[1]data!$E$21</f>
        <v>0.20291208791208792</v>
      </c>
      <c r="F3">
        <f>[1]data!$F$21</f>
        <v>0.21653846153846157</v>
      </c>
      <c r="G3">
        <f>[1]data!$G$21</f>
        <v>0.21427472527472535</v>
      </c>
      <c r="H3">
        <f>[1]data!$H$21</f>
        <v>0.21458241758241764</v>
      </c>
      <c r="I3">
        <f>[1]data!$I$21</f>
        <v>0.23858241758241749</v>
      </c>
      <c r="J3">
        <f>[1]data!$J$21</f>
        <v>0.25947252747252741</v>
      </c>
      <c r="K3">
        <f>[1]data!$K$21</f>
        <v>0.29264835164835168</v>
      </c>
      <c r="L3">
        <f>[1]data!$L$21</f>
        <v>0.40318681318681315</v>
      </c>
      <c r="M3">
        <f>[1]data!$M$21</f>
        <v>0.58674725274725292</v>
      </c>
      <c r="N3">
        <f>[1]data!$N$21</f>
        <v>0.84262637362637349</v>
      </c>
    </row>
    <row r="4" spans="1:14" ht="17.399999999999999" customHeight="1" x14ac:dyDescent="0.2">
      <c r="A4" s="10" t="s">
        <v>63</v>
      </c>
      <c r="B4" s="11">
        <f>[3]data!$B$21</f>
        <v>0.28822772277227732</v>
      </c>
      <c r="C4" s="11">
        <f>[3]data!$C$21</f>
        <v>0.29195049504950488</v>
      </c>
      <c r="D4" s="11">
        <f>[3]data!$D$21</f>
        <v>0.28289108910891081</v>
      </c>
      <c r="E4" s="11">
        <f>[3]data!$E$21</f>
        <v>0.28934653465346538</v>
      </c>
      <c r="F4" s="11">
        <f>[3]data!$F$21</f>
        <v>0.30364356435643558</v>
      </c>
      <c r="G4" s="11">
        <f>[3]data!$G$21</f>
        <v>0.29940594059405934</v>
      </c>
      <c r="H4" s="11">
        <f>[3]data!$H$21</f>
        <v>0.329930693069307</v>
      </c>
      <c r="I4" s="11">
        <f>[3]data!$I$21</f>
        <v>0.38962376237623764</v>
      </c>
      <c r="J4" s="11">
        <f>[3]data!$J$21</f>
        <v>0.47842574257425741</v>
      </c>
      <c r="K4" s="16"/>
      <c r="L4" s="16"/>
      <c r="M4" s="16"/>
      <c r="N4" s="16"/>
    </row>
    <row r="5" spans="1:14" ht="17.399999999999999" customHeight="1" x14ac:dyDescent="0.2">
      <c r="A5" s="12" t="s">
        <v>56</v>
      </c>
      <c r="B5" s="8">
        <f>[2]data!$B$21</f>
        <v>0.27443564356435646</v>
      </c>
      <c r="C5" s="8">
        <f>[2]data!$C$21</f>
        <v>0.27523762376237626</v>
      </c>
      <c r="D5" s="8">
        <f>[2]data!$D$21</f>
        <v>0.27873267326732676</v>
      </c>
      <c r="E5" s="8">
        <f>[2]data!$E$21</f>
        <v>0.28143564356435657</v>
      </c>
      <c r="F5" s="8">
        <f>[2]data!$F$21</f>
        <v>0.3027524752475248</v>
      </c>
      <c r="G5" s="8">
        <f>[2]data!$G$21</f>
        <v>0.29743564356435653</v>
      </c>
      <c r="H5" s="8">
        <f>[2]data!$H$21</f>
        <v>0.32239603960396046</v>
      </c>
      <c r="I5" s="8">
        <f>[2]data!$I$21</f>
        <v>0.37426732673267343</v>
      </c>
      <c r="J5" s="8">
        <f>[2]data!$J$21</f>
        <v>0.46952475247524733</v>
      </c>
      <c r="K5" s="8">
        <f>[2]data!$K$21</f>
        <v>0.75423762376237635</v>
      </c>
      <c r="L5" s="8">
        <f>[2]data!$L$21</f>
        <v>1.3688811881188125</v>
      </c>
      <c r="M5" s="8">
        <f>[2]data!$M$21</f>
        <v>2.5295049504950495</v>
      </c>
      <c r="N5" s="13">
        <f>[2]data!$N$21</f>
        <v>4.5358415841584172</v>
      </c>
    </row>
    <row r="6" spans="1:14" ht="17.399999999999999" customHeight="1" x14ac:dyDescent="0.2">
      <c r="A6" s="12" t="s">
        <v>61</v>
      </c>
      <c r="B6" s="8">
        <f>[4]data!$B$21</f>
        <v>0.32419801980198026</v>
      </c>
      <c r="C6" s="8">
        <f>[4]data!$C$21</f>
        <v>0.32552475247524759</v>
      </c>
      <c r="D6" s="8">
        <f>[4]data!$D$21</f>
        <v>0.32558415841584165</v>
      </c>
      <c r="E6" s="8">
        <f>[4]data!$E$21</f>
        <v>0.33201980198019798</v>
      </c>
      <c r="F6" s="8">
        <f>[4]data!$F$21</f>
        <v>0.33519801980198033</v>
      </c>
      <c r="G6" s="8">
        <f>[4]data!$G$21</f>
        <v>0.35298019801980185</v>
      </c>
      <c r="H6" s="8">
        <f>[4]data!$H$21</f>
        <v>0.37592079207920787</v>
      </c>
      <c r="I6" s="8">
        <f>[4]data!$I$21</f>
        <v>0.43370297029702953</v>
      </c>
      <c r="J6" s="8">
        <f>[4]data!$J$21</f>
        <v>0.55157425742574218</v>
      </c>
      <c r="K6" s="9"/>
      <c r="L6" s="9"/>
      <c r="M6" s="9"/>
      <c r="N6" s="9"/>
    </row>
    <row r="7" spans="1:14" ht="17.399999999999999" customHeight="1" x14ac:dyDescent="0.2">
      <c r="A7" s="12" t="s">
        <v>62</v>
      </c>
      <c r="B7" s="8">
        <f>[5]data!$B$21</f>
        <v>0.31413861386138625</v>
      </c>
      <c r="C7" s="8">
        <f>[5]data!$C$21</f>
        <v>0.31599009900990116</v>
      </c>
      <c r="D7" s="8">
        <f>[5]data!$D$21</f>
        <v>0.31302970297029697</v>
      </c>
      <c r="E7" s="8">
        <f>[5]data!$E$21</f>
        <v>0.31556435643564368</v>
      </c>
      <c r="F7" s="8">
        <f>[5]data!$F$21</f>
        <v>0.32297029702970309</v>
      </c>
      <c r="G7" s="8">
        <f>[5]data!$G$21</f>
        <v>0.34401980198019788</v>
      </c>
      <c r="H7" s="8">
        <f>[5]data!$H$21</f>
        <v>0.36337623762376231</v>
      </c>
      <c r="I7" s="8">
        <f>[5]data!$I$21</f>
        <v>0.41748514851485169</v>
      </c>
      <c r="J7" s="8">
        <f>[5]data!$J$21</f>
        <v>0.55061386138613866</v>
      </c>
      <c r="K7" s="8">
        <f>[5]data!$K$21</f>
        <v>0.86124752475247524</v>
      </c>
      <c r="L7" s="8">
        <f>[5]data!$L$21</f>
        <v>1.50359405940594</v>
      </c>
      <c r="M7" s="8">
        <f>[5]data!$M$21</f>
        <v>2.8198712871287124</v>
      </c>
      <c r="N7" s="13">
        <f>[5]data!$N$21</f>
        <v>5.1862376237623744</v>
      </c>
    </row>
    <row r="8" spans="1:14" ht="17.399999999999999" customHeight="1" x14ac:dyDescent="0.2">
      <c r="A8" s="11" t="s">
        <v>72</v>
      </c>
      <c r="B8" s="11">
        <f>[6]data!$B$21</f>
        <v>0.28267326732673265</v>
      </c>
      <c r="C8" s="11">
        <f>[6]data!$C$21</f>
        <v>0.28874257425742583</v>
      </c>
      <c r="D8" s="11">
        <f>[6]data!$D$21</f>
        <v>0.28164356435643562</v>
      </c>
      <c r="E8" s="11">
        <f>[6]data!$E$21</f>
        <v>0.28968316831683172</v>
      </c>
      <c r="F8" s="11">
        <f>[6]data!$F$21</f>
        <v>0.29206930693069316</v>
      </c>
      <c r="G8" s="11">
        <f>[6]data!$G$21</f>
        <v>0.30912871287128707</v>
      </c>
      <c r="H8" s="11">
        <f>[6]data!$H$21</f>
        <v>0.33333663366336641</v>
      </c>
      <c r="I8" s="11">
        <f>[6]data!$I$21</f>
        <v>0.36508910891089114</v>
      </c>
      <c r="J8" s="11">
        <f>[6]data!$J$21</f>
        <v>0.43975247524752498</v>
      </c>
      <c r="K8" s="11">
        <f>[6]data!$K$21</f>
        <v>0.59792079207920812</v>
      </c>
      <c r="L8" s="11">
        <f>[6]data!$L$21</f>
        <v>1.0035841584158416</v>
      </c>
      <c r="M8" s="11">
        <f>[6]data!$M$21</f>
        <v>1.865683168316832</v>
      </c>
      <c r="N8" s="11">
        <f>[6]data!$N$21</f>
        <v>3.522445544554456</v>
      </c>
    </row>
    <row r="9" spans="1:14" ht="17.399999999999999" customHeight="1" x14ac:dyDescent="0.2">
      <c r="A9" s="8" t="s">
        <v>71</v>
      </c>
      <c r="B9" s="8">
        <f>[7]data!$B$21</f>
        <v>0.27417821782178226</v>
      </c>
      <c r="C9" s="8">
        <f>[7]data!$C$21</f>
        <v>0.27607920792079199</v>
      </c>
      <c r="D9" s="8">
        <f>[7]data!$D$21</f>
        <v>0.27451485148514859</v>
      </c>
      <c r="E9" s="8">
        <f>[7]data!$E$21</f>
        <v>0.2837128712871288</v>
      </c>
      <c r="F9" s="8">
        <f>[7]data!$F$21</f>
        <v>0.27950495049504964</v>
      </c>
      <c r="G9" s="8">
        <f>[7]data!$G$21</f>
        <v>0.28734653465346538</v>
      </c>
      <c r="H9" s="8">
        <f>[7]data!$H$21</f>
        <v>0.29833663366336621</v>
      </c>
      <c r="I9" s="8">
        <f>[7]data!$I$21</f>
        <v>0.32980198019801982</v>
      </c>
      <c r="J9" s="8">
        <f>[7]data!$J$21</f>
        <v>0.40280198019801988</v>
      </c>
      <c r="K9" s="8">
        <f>[7]data!$K$21</f>
        <v>0.50174257425742574</v>
      </c>
      <c r="L9" s="8">
        <f>[7]data!$L$21</f>
        <v>0.7706039603960394</v>
      </c>
      <c r="M9" s="8">
        <f>[7]data!$M$21</f>
        <v>1.4399900000000003</v>
      </c>
      <c r="N9" s="8">
        <f>[7]data!$N$21</f>
        <v>2.4963076923076923</v>
      </c>
    </row>
    <row r="10" spans="1:14" ht="17.399999999999999" customHeight="1" x14ac:dyDescent="0.2">
      <c r="A10" s="8" t="s">
        <v>70</v>
      </c>
      <c r="B10" s="8">
        <f>[8]data!$B$21</f>
        <v>0.27685148514851493</v>
      </c>
      <c r="C10" s="8">
        <f>[8]data!$C$21</f>
        <v>0.27662376237623765</v>
      </c>
      <c r="D10" s="8">
        <f>[8]data!$D$21</f>
        <v>0.28823762376237627</v>
      </c>
      <c r="E10" s="8">
        <f>[8]data!$E$21</f>
        <v>0.29363366336633656</v>
      </c>
      <c r="F10" s="8">
        <f>[8]data!$F$21</f>
        <v>0.29590099009900983</v>
      </c>
      <c r="G10" s="8">
        <f>[8]data!$G$21</f>
        <v>0.32400990099009896</v>
      </c>
      <c r="H10" s="8">
        <f>[8]data!$H$21</f>
        <v>0.34528712871287109</v>
      </c>
      <c r="I10" s="8">
        <f>[8]data!$I$21</f>
        <v>0.38549504950495045</v>
      </c>
      <c r="J10" s="8">
        <f>[8]data!$J$21</f>
        <v>0.50040594059405918</v>
      </c>
      <c r="K10" s="8">
        <f>[8]data!$K$21</f>
        <v>0.75877227722772256</v>
      </c>
      <c r="L10" s="8">
        <f>[8]data!$L$21</f>
        <v>1.3717425742574254</v>
      </c>
      <c r="M10" s="8">
        <f>[8]data!$M$21</f>
        <v>2.5753960396039606</v>
      </c>
      <c r="N10" s="14"/>
    </row>
    <row r="11" spans="1:14" ht="17.399999999999999" customHeight="1" x14ac:dyDescent="0.2">
      <c r="A11" s="8" t="s">
        <v>69</v>
      </c>
      <c r="B11" s="8">
        <f>[9]data!$B$21</f>
        <v>0.26286138613861382</v>
      </c>
      <c r="C11" s="8">
        <f>[9]data!$C$21</f>
        <v>0.27245544554455459</v>
      </c>
      <c r="D11" s="8">
        <f>[9]data!$D$21</f>
        <v>0.26575247524752477</v>
      </c>
      <c r="E11" s="8">
        <f>[9]data!$E$21</f>
        <v>0.28230693069306939</v>
      </c>
      <c r="F11" s="8">
        <f>[9]data!$F$21</f>
        <v>0.28451485148514849</v>
      </c>
      <c r="G11" s="8">
        <f>[9]data!$G$21</f>
        <v>0.29721782178217826</v>
      </c>
      <c r="H11" s="8">
        <f>[9]data!$H$21</f>
        <v>0.33623762376237637</v>
      </c>
      <c r="I11" s="8">
        <f>[9]data!$I$21</f>
        <v>0.37109900990099004</v>
      </c>
      <c r="J11" s="8">
        <f>[9]data!$J$21</f>
        <v>0.4990693069306929</v>
      </c>
      <c r="K11" s="8">
        <f>[9]data!$K$21</f>
        <v>0.77938613861386097</v>
      </c>
      <c r="L11" s="8">
        <f>[9]data!$L$21</f>
        <v>1.3630198019801982</v>
      </c>
      <c r="M11" s="8">
        <f>[9]data!$M$21</f>
        <v>2.6533663366336628</v>
      </c>
      <c r="N11" s="14"/>
    </row>
    <row r="12" spans="1:14" ht="17.399999999999999" customHeight="1" x14ac:dyDescent="0.2">
      <c r="A12" s="8" t="s">
        <v>68</v>
      </c>
      <c r="B12" s="8">
        <f>[10]data!$B$21</f>
        <v>0.28203960396039607</v>
      </c>
      <c r="C12" s="8">
        <f>[10]data!$C$21</f>
        <v>0.28364356435643556</v>
      </c>
      <c r="D12" s="8">
        <f>[10]data!$D$21</f>
        <v>0.27607920792079216</v>
      </c>
      <c r="E12" s="8">
        <f>[10]data!$E$21</f>
        <v>0.28096039603960393</v>
      </c>
      <c r="F12" s="8">
        <f>[10]data!$F$21</f>
        <v>0.27956435643564354</v>
      </c>
      <c r="G12" s="8">
        <f>[10]data!$G$21</f>
        <v>0.29817821782178217</v>
      </c>
      <c r="H12" s="8">
        <f>[10]data!$H$21</f>
        <v>0.32858415841584165</v>
      </c>
      <c r="I12" s="8">
        <f>[10]data!$I$21</f>
        <v>0.35885148514851484</v>
      </c>
      <c r="J12" s="8">
        <f>[10]data!$J$21</f>
        <v>0.42825742574257436</v>
      </c>
      <c r="K12" s="8">
        <f>[10]data!$K$21</f>
        <v>0.61275247524752485</v>
      </c>
      <c r="L12" s="8">
        <f>[10]data!$L$21</f>
        <v>1.034970297029703</v>
      </c>
      <c r="M12" s="8">
        <f>[10]data!$M$21</f>
        <v>1.9276930693069316</v>
      </c>
      <c r="N12" s="8">
        <f>[10]data!$N$21</f>
        <v>3.5692871287128711</v>
      </c>
    </row>
    <row r="13" spans="1:14" ht="17.399999999999999" customHeight="1" x14ac:dyDescent="0.2">
      <c r="A13" s="8" t="s">
        <v>67</v>
      </c>
      <c r="B13" s="8">
        <f>[11]data!$B$21</f>
        <v>0.27457425742574265</v>
      </c>
      <c r="C13" s="8">
        <f>[11]data!$C$21</f>
        <v>0.26864356435643572</v>
      </c>
      <c r="D13" s="8">
        <f>[11]data!$D$21</f>
        <v>0.2743762376237624</v>
      </c>
      <c r="E13" s="8">
        <f>[11]data!$E$21</f>
        <v>0.27806930693069309</v>
      </c>
      <c r="F13" s="8">
        <f>[11]data!$F$21</f>
        <v>0.27583168316831691</v>
      </c>
      <c r="G13" s="8">
        <f>[11]data!$G$21</f>
        <v>0.28967326732673271</v>
      </c>
      <c r="H13" s="8">
        <f>[11]data!$H$21</f>
        <v>0.29496039603960383</v>
      </c>
      <c r="I13" s="8">
        <f>[11]data!$I$21</f>
        <v>0.35057425742574239</v>
      </c>
      <c r="J13" s="8">
        <f>[11]data!$J$21</f>
        <v>0.39585148514851481</v>
      </c>
      <c r="K13" s="8">
        <f>[11]data!$K$21</f>
        <v>0.50513861386138603</v>
      </c>
      <c r="L13" s="8">
        <f>[11]data!$L$21</f>
        <v>0.78819801980198023</v>
      </c>
      <c r="M13" s="8">
        <f>[11]data!$M$21</f>
        <v>1.3662970297029702</v>
      </c>
      <c r="N13" s="8">
        <f>[11]data!$N$21</f>
        <v>2.5123465346534659</v>
      </c>
    </row>
    <row r="14" spans="1:14" ht="17.399999999999999" customHeight="1" x14ac:dyDescent="0.2">
      <c r="A14" s="8" t="s">
        <v>65</v>
      </c>
      <c r="B14" s="8">
        <f>[12]data!$B$21</f>
        <v>0.27121782178217818</v>
      </c>
      <c r="C14" s="8">
        <f>[12]data!$C$21</f>
        <v>0.27727722772277225</v>
      </c>
      <c r="D14" s="8">
        <f>[12]data!$D$21</f>
        <v>0.2703861386138614</v>
      </c>
      <c r="E14" s="8">
        <f>[12]data!$E$21</f>
        <v>0.2845148514851486</v>
      </c>
      <c r="F14" s="8">
        <f>[12]data!$F$21</f>
        <v>0.27583168316831685</v>
      </c>
      <c r="G14" s="8">
        <f>[12]data!$G$21</f>
        <v>0.28469306930693072</v>
      </c>
      <c r="H14" s="8">
        <f>[12]data!$H$21</f>
        <v>0.29677227722772254</v>
      </c>
      <c r="I14" s="8">
        <f>[12]data!$I$21</f>
        <v>0.32241584158415854</v>
      </c>
      <c r="J14" s="8">
        <f>[12]data!$J$21</f>
        <v>0.39096039603960386</v>
      </c>
      <c r="K14" s="8">
        <f>[12]data!$K$21</f>
        <v>0.48855445544554449</v>
      </c>
      <c r="L14" s="8">
        <f>[12]data!$L$21</f>
        <v>0.75652688172043014</v>
      </c>
      <c r="M14" s="14"/>
      <c r="N14" s="14"/>
    </row>
    <row r="15" spans="1:14" ht="17.399999999999999" customHeight="1" x14ac:dyDescent="0.2">
      <c r="A15" s="8" t="s">
        <v>66</v>
      </c>
      <c r="B15" s="8">
        <f>[13]data!$B$21</f>
        <v>0.27524752475247527</v>
      </c>
      <c r="C15" s="8">
        <f>[13]data!$C$21</f>
        <v>0.27761386138613864</v>
      </c>
      <c r="D15" s="8">
        <f>[13]data!$D$21</f>
        <v>0.28573267326732693</v>
      </c>
      <c r="E15" s="8">
        <f>[13]data!$E$21</f>
        <v>0.28570297029702973</v>
      </c>
      <c r="F15" s="8">
        <f>[13]data!$F$21</f>
        <v>0.29193069306930691</v>
      </c>
      <c r="G15" s="8">
        <f>[13]data!$G$21</f>
        <v>0.29799999999999993</v>
      </c>
      <c r="H15" s="8">
        <f>[13]data!$H$21</f>
        <v>0.30337623762376242</v>
      </c>
      <c r="I15" s="8">
        <f>[13]data!$I$21</f>
        <v>0.33460396039603946</v>
      </c>
      <c r="J15" s="8">
        <f>[13]data!$J$21</f>
        <v>0.37279207920792079</v>
      </c>
      <c r="K15" s="15"/>
      <c r="L15" s="15"/>
      <c r="M15" s="15"/>
      <c r="N15" s="15"/>
    </row>
    <row r="16" spans="1:14" ht="17.399999999999999" customHeight="1" x14ac:dyDescent="0.2">
      <c r="A16" s="11" t="s">
        <v>64</v>
      </c>
      <c r="B16" s="11">
        <f>[14]data!$B$21</f>
        <v>0.54579120879120868</v>
      </c>
      <c r="C16" s="11">
        <f>[14]data!$C$21</f>
        <v>0.54690109890109873</v>
      </c>
      <c r="D16" s="11">
        <f>[14]data!$D$21</f>
        <v>0.57062637362637381</v>
      </c>
      <c r="E16" s="11">
        <f>[14]data!$E$21</f>
        <v>0.54775824175824184</v>
      </c>
      <c r="F16" s="11">
        <f>[14]data!$F$21</f>
        <v>0.58473626373626375</v>
      </c>
      <c r="G16" s="11">
        <f>[14]data!$G$21</f>
        <v>0.57615384615384613</v>
      </c>
      <c r="H16" s="11">
        <f>[14]data!$H$21</f>
        <v>0.5931868131868131</v>
      </c>
      <c r="I16" s="11">
        <f>[14]data!$I$21</f>
        <v>0.67749450549450518</v>
      </c>
      <c r="J16" s="11">
        <f>[14]data!$J$21</f>
        <v>0.84924175824175829</v>
      </c>
      <c r="K16" s="11">
        <f>[14]data!$K$21</f>
        <v>1.2014395604395602</v>
      </c>
      <c r="L16" s="11">
        <f>[14]data!$L$21</f>
        <v>2.0940109890109886</v>
      </c>
      <c r="M16" s="11">
        <f>[14]data!$M$21</f>
        <v>3.5424945054945076</v>
      </c>
      <c r="N16" s="11">
        <f>[14]data!$N$21</f>
        <v>6.4237582417582395</v>
      </c>
    </row>
    <row r="17" ht="17.399999999999999" customHeight="1" x14ac:dyDescent="0.2"/>
    <row r="104" spans="18:18" x14ac:dyDescent="0.2">
      <c r="R104">
        <v>0.25600000000000001</v>
      </c>
    </row>
    <row r="105" spans="18:18" x14ac:dyDescent="0.2">
      <c r="R105">
        <v>0.28100000000000003</v>
      </c>
    </row>
    <row r="106" spans="18:18" x14ac:dyDescent="0.2">
      <c r="R106">
        <v>0.255</v>
      </c>
    </row>
    <row r="107" spans="18:18" x14ac:dyDescent="0.2">
      <c r="R107">
        <v>0.28600000000000003</v>
      </c>
    </row>
    <row r="108" spans="18:18" x14ac:dyDescent="0.2">
      <c r="R108">
        <v>0.24399999999999999</v>
      </c>
    </row>
    <row r="109" spans="18:18" x14ac:dyDescent="0.2">
      <c r="R109">
        <v>0.23900000000000002</v>
      </c>
    </row>
    <row r="110" spans="18:18" x14ac:dyDescent="0.2">
      <c r="R110">
        <v>0.27999999999999997</v>
      </c>
    </row>
    <row r="111" spans="18:18" x14ac:dyDescent="0.2">
      <c r="R111">
        <v>0.36099999999999999</v>
      </c>
    </row>
    <row r="112" spans="18:18" x14ac:dyDescent="0.2">
      <c r="R112">
        <v>0.29799999999999999</v>
      </c>
    </row>
    <row r="113" spans="18:18" x14ac:dyDescent="0.2">
      <c r="R113">
        <v>0.25600000000000001</v>
      </c>
    </row>
    <row r="114" spans="18:18" x14ac:dyDescent="0.2">
      <c r="R114">
        <v>0.255</v>
      </c>
    </row>
    <row r="115" spans="18:18" x14ac:dyDescent="0.2">
      <c r="R115">
        <v>0.27300000000000002</v>
      </c>
    </row>
    <row r="116" spans="18:18" x14ac:dyDescent="0.2">
      <c r="R116">
        <v>0.25999999999999995</v>
      </c>
    </row>
    <row r="117" spans="18:18" x14ac:dyDescent="0.2">
      <c r="R117">
        <v>0.28100000000000003</v>
      </c>
    </row>
    <row r="118" spans="18:18" x14ac:dyDescent="0.2">
      <c r="R118">
        <v>0.255</v>
      </c>
    </row>
    <row r="119" spans="18:18" x14ac:dyDescent="0.2">
      <c r="R119">
        <v>0.23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graph1</vt:lpstr>
      <vt:lpstr>graph2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</dc:creator>
  <cp:lastModifiedBy>yuya</cp:lastModifiedBy>
  <dcterms:created xsi:type="dcterms:W3CDTF">2015-12-10T12:59:12Z</dcterms:created>
  <dcterms:modified xsi:type="dcterms:W3CDTF">2016-01-21T17:43:14Z</dcterms:modified>
</cp:coreProperties>
</file>