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mongodb-northwind\generate\csv\"/>
    </mc:Choice>
  </mc:AlternateContent>
  <xr:revisionPtr revIDLastSave="0" documentId="13_ncr:9_{BC28E969-129C-4199-8C84-4E76862C7E92}" xr6:coauthVersionLast="47" xr6:coauthVersionMax="47" xr10:uidLastSave="{00000000-0000-0000-0000-000000000000}"/>
  <bookViews>
    <workbookView xWindow="-120" yWindow="-120" windowWidth="29040" windowHeight="15720" activeTab="2" xr2:uid="{DF2FC06E-EA7F-4315-88EB-4D5C0D91DB2D}"/>
  </bookViews>
  <sheets>
    <sheet name="employee_privileges" sheetId="5" r:id="rId1"/>
    <sheet name="purchase_orders" sheetId="8" r:id="rId2"/>
    <sheet name="purchase_order_details" sheetId="10" r:id="rId3"/>
    <sheet name="orders" sheetId="4" r:id="rId4"/>
    <sheet name="suppliers" sheetId="9" r:id="rId5"/>
    <sheet name="inventory_transactions" sheetId="11" r:id="rId6"/>
    <sheet name="products" sheetId="7" r:id="rId7"/>
    <sheet name="employees" sheetId="6" r:id="rId8"/>
    <sheet name="customers" sheetId="3" r:id="rId9"/>
  </sheets>
  <definedNames>
    <definedName name="ExternalData_1" localSheetId="8" hidden="1">'customers'!$A$1:$M$30</definedName>
    <definedName name="ExternalData_1" localSheetId="5" hidden="1">inventory_transactions!$A$1:$H$103</definedName>
    <definedName name="ExternalData_2" localSheetId="0" hidden="1">employee_privileges!$A$1:$C$2</definedName>
    <definedName name="ExternalData_2" localSheetId="7" hidden="1">employees!$A$1:$R$10</definedName>
    <definedName name="ExternalData_2" localSheetId="3" hidden="1">orders!$A$1:$U$49</definedName>
    <definedName name="ExternalData_3" localSheetId="6" hidden="1">products!$A$1:$M$46</definedName>
    <definedName name="ExternalData_3" localSheetId="1" hidden="1">purchase_orders!$A$1:$P$29</definedName>
    <definedName name="ExternalData_4" localSheetId="4" hidden="1">suppliers!$A$1:$F$11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2" i="9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2" i="7"/>
  <c r="S2" i="7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2" i="8"/>
  <c r="S2" i="8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2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T3" i="6"/>
  <c r="T4" i="6"/>
  <c r="T5" i="6"/>
  <c r="T6" i="6"/>
  <c r="T7" i="6"/>
  <c r="T8" i="6"/>
  <c r="T9" i="6"/>
  <c r="T10" i="6"/>
  <c r="T2" i="6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2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Q2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3" i="7"/>
  <c r="Q4" i="7"/>
  <c r="Q5" i="7"/>
  <c r="Q6" i="7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" i="3"/>
  <c r="O2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A84A9-D109-4EA6-99CB-9A43CDDF33E4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2" xr16:uid="{90ED1DEE-A978-4BA6-BCCA-236B115042C9}" keepAlive="1" name="Query - employee_privileges" description="Connection to the 'employee_privileges' query in the workbook." type="5" refreshedVersion="8" background="1" saveData="1">
    <dbPr connection="Provider=Microsoft.Mashup.OleDb.1;Data Source=$Workbook$;Location=employee_privileges;Extended Properties=&quot;&quot;" command="SELECT * FROM [employee_privileges]"/>
  </connection>
  <connection id="3" xr16:uid="{8D25E4FB-F6C7-487E-A3A7-D231B3B9172F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5A166C3D-9A1E-406D-A5ED-7881EE121ECD}" keepAlive="1" name="Query - inventory_transactions2" description="Connection to the 'inventory_transactions2' query in the workbook." type="5" refreshedVersion="8" background="1" saveData="1">
    <dbPr connection="Provider=Microsoft.Mashup.OleDb.1;Data Source=$Workbook$;Location=inventory_transactions2;Extended Properties=&quot;&quot;" command="SELECT * FROM [inventory_transactions2]"/>
  </connection>
  <connection id="5" xr16:uid="{53645C46-33E0-479A-8652-5448821ECC97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FCA27E4D-6AE1-4533-8655-21EE7E8C2AC5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7AA97868-2190-479A-A258-06084239DC34}" keepAlive="1" name="Query - purchase_orders" description="Connection to the 'purchase_orders' query in the workbook." type="5" refreshedVersion="8" background="1" saveData="1">
    <dbPr connection="Provider=Microsoft.Mashup.OleDb.1;Data Source=$Workbook$;Location=purchase_orders;Extended Properties=&quot;&quot;" command="SELECT * FROM [purchase_orders]"/>
  </connection>
  <connection id="8" xr16:uid="{3AF45BCE-D3AF-4AA8-AB95-6E071B20D482}" keepAlive="1" name="Query - suppliers" description="Connection to the 'suppliers' query in the workbook." type="5" refreshedVersion="8" background="1" saveData="1">
    <dbPr connection="Provider=Microsoft.Mashup.OleDb.1;Data Source=$Workbook$;Location=suppliers;Extended Properties=&quot;&quot;" command="SELECT * FROM [suppliers]"/>
  </connection>
</connections>
</file>

<file path=xl/sharedStrings.xml><?xml version="1.0" encoding="utf-8"?>
<sst xmlns="http://schemas.openxmlformats.org/spreadsheetml/2006/main" count="1754" uniqueCount="933">
  <si>
    <t>Company A</t>
  </si>
  <si>
    <t>Bedecs</t>
  </si>
  <si>
    <t>Anna</t>
  </si>
  <si>
    <t>Owner</t>
  </si>
  <si>
    <t>(123)555-0100</t>
  </si>
  <si>
    <t>(123)555-0101</t>
  </si>
  <si>
    <t>123 1st Street</t>
  </si>
  <si>
    <t>Seattle</t>
  </si>
  <si>
    <t>WA</t>
  </si>
  <si>
    <t>USA</t>
  </si>
  <si>
    <t>Company B</t>
  </si>
  <si>
    <t>Gratacos Solsona</t>
  </si>
  <si>
    <t>Antonio</t>
  </si>
  <si>
    <t>123 2nd Street</t>
  </si>
  <si>
    <t>Boston</t>
  </si>
  <si>
    <t>MA</t>
  </si>
  <si>
    <t>Company D</t>
  </si>
  <si>
    <t>Lee</t>
  </si>
  <si>
    <t>Christina</t>
  </si>
  <si>
    <t>Purchasing Manager</t>
  </si>
  <si>
    <t>123 4th Street</t>
  </si>
  <si>
    <t>New York</t>
  </si>
  <si>
    <t>NY</t>
  </si>
  <si>
    <t>Company C</t>
  </si>
  <si>
    <t>Axen</t>
  </si>
  <si>
    <t>Thomas</t>
  </si>
  <si>
    <t>Purchasing Representative</t>
  </si>
  <si>
    <t>123 3rd Street</t>
  </si>
  <si>
    <t>Los Angelas</t>
  </si>
  <si>
    <t>CA</t>
  </si>
  <si>
    <t>Company E</t>
  </si>
  <si>
    <t>O’Donnell</t>
  </si>
  <si>
    <t>Martin</t>
  </si>
  <si>
    <t>123 5th Street</t>
  </si>
  <si>
    <t>Minneapolis</t>
  </si>
  <si>
    <t>MN</t>
  </si>
  <si>
    <t>Company F</t>
  </si>
  <si>
    <t>Pérez-Olaeta</t>
  </si>
  <si>
    <t>Francisco</t>
  </si>
  <si>
    <t>123 6th Street</t>
  </si>
  <si>
    <t>Milwaukee</t>
  </si>
  <si>
    <t>WI</t>
  </si>
  <si>
    <t>Company H</t>
  </si>
  <si>
    <t>Andersen</t>
  </si>
  <si>
    <t>Elizabeth</t>
  </si>
  <si>
    <t>123 8th Street</t>
  </si>
  <si>
    <t>Portland</t>
  </si>
  <si>
    <t>OR</t>
  </si>
  <si>
    <t>Company J</t>
  </si>
  <si>
    <t>Wacker</t>
  </si>
  <si>
    <t>Roland</t>
  </si>
  <si>
    <t>123 10th Street</t>
  </si>
  <si>
    <t>Chicago</t>
  </si>
  <si>
    <t>IL</t>
  </si>
  <si>
    <t>Company I</t>
  </si>
  <si>
    <t>Mortensen</t>
  </si>
  <si>
    <t>Sven</t>
  </si>
  <si>
    <t>123 9th Street</t>
  </si>
  <si>
    <t>Salt Lake City</t>
  </si>
  <si>
    <t>UT</t>
  </si>
  <si>
    <t>Company K</t>
  </si>
  <si>
    <t>Krschne</t>
  </si>
  <si>
    <t>Peter</t>
  </si>
  <si>
    <t>123 11th Street</t>
  </si>
  <si>
    <t>Miami</t>
  </si>
  <si>
    <t>FL</t>
  </si>
  <si>
    <t>Company L</t>
  </si>
  <si>
    <t>Edwards</t>
  </si>
  <si>
    <t>John</t>
  </si>
  <si>
    <t>123 12th Street</t>
  </si>
  <si>
    <t>Las Vegas</t>
  </si>
  <si>
    <t>NV</t>
  </si>
  <si>
    <t>Company M</t>
  </si>
  <si>
    <t>Ludick</t>
  </si>
  <si>
    <t>Andre</t>
  </si>
  <si>
    <t>456 13th Street</t>
  </si>
  <si>
    <t>Memphis</t>
  </si>
  <si>
    <t>TN</t>
  </si>
  <si>
    <t>Company P</t>
  </si>
  <si>
    <t>Goldschmidt</t>
  </si>
  <si>
    <t>Daniel</t>
  </si>
  <si>
    <t>456 16th Street</t>
  </si>
  <si>
    <t>San Francisco</t>
  </si>
  <si>
    <t>Company Q</t>
  </si>
  <si>
    <t>Bagel</t>
  </si>
  <si>
    <t>Jean Philippe</t>
  </si>
  <si>
    <t>456 17th Street</t>
  </si>
  <si>
    <t>Company R</t>
  </si>
  <si>
    <t>Autier Miconi</t>
  </si>
  <si>
    <t>Catherine</t>
  </si>
  <si>
    <t>456 18th Street</t>
  </si>
  <si>
    <t>Company S</t>
  </si>
  <si>
    <t>Eggerer</t>
  </si>
  <si>
    <t>Alexander</t>
  </si>
  <si>
    <t>Accounting Assistant</t>
  </si>
  <si>
    <t>789 19th Street</t>
  </si>
  <si>
    <t>Company T</t>
  </si>
  <si>
    <t>Li</t>
  </si>
  <si>
    <t>George</t>
  </si>
  <si>
    <t>789 20th Street</t>
  </si>
  <si>
    <t>Company U</t>
  </si>
  <si>
    <t>Tham</t>
  </si>
  <si>
    <t>Bernard</t>
  </si>
  <si>
    <t>Accounting Manager</t>
  </si>
  <si>
    <t>789 21th Street</t>
  </si>
  <si>
    <t>Company V</t>
  </si>
  <si>
    <t>Ramos</t>
  </si>
  <si>
    <t>Luciana</t>
  </si>
  <si>
    <t>Purchasing Assistant</t>
  </si>
  <si>
    <t>789 22th Street</t>
  </si>
  <si>
    <t>Company G</t>
  </si>
  <si>
    <t>Xie</t>
  </si>
  <si>
    <t>Ming-Yang</t>
  </si>
  <si>
    <t>123 7th Street</t>
  </si>
  <si>
    <t>Boise</t>
  </si>
  <si>
    <t>ID</t>
  </si>
  <si>
    <t>Company X</t>
  </si>
  <si>
    <t>Hasselberg</t>
  </si>
  <si>
    <t>Jonas</t>
  </si>
  <si>
    <t>789 24th Street</t>
  </si>
  <si>
    <t>Company Y</t>
  </si>
  <si>
    <t>Rodman</t>
  </si>
  <si>
    <t>789 25th Street</t>
  </si>
  <si>
    <t>Company Z</t>
  </si>
  <si>
    <t>Liu</t>
  </si>
  <si>
    <t>Run</t>
  </si>
  <si>
    <t>789 26th Street</t>
  </si>
  <si>
    <t>Company AA</t>
  </si>
  <si>
    <t>Toh</t>
  </si>
  <si>
    <t>Karen</t>
  </si>
  <si>
    <t>789 27th Street</t>
  </si>
  <si>
    <t>Company N</t>
  </si>
  <si>
    <t>Grilo</t>
  </si>
  <si>
    <t>Carlos</t>
  </si>
  <si>
    <t>456 14th Street</t>
  </si>
  <si>
    <t>Denver</t>
  </si>
  <si>
    <t>CO</t>
  </si>
  <si>
    <t>Company BB</t>
  </si>
  <si>
    <t>Raghav</t>
  </si>
  <si>
    <t>Amritansh</t>
  </si>
  <si>
    <t>789 28th Street</t>
  </si>
  <si>
    <t>Company CC</t>
  </si>
  <si>
    <t>Soo Jung</t>
  </si>
  <si>
    <t>789 29th Street</t>
  </si>
  <si>
    <t>Company O</t>
  </si>
  <si>
    <t>Kupkova</t>
  </si>
  <si>
    <t>Helena</t>
  </si>
  <si>
    <t>456 15th Street</t>
  </si>
  <si>
    <t>Honolulu</t>
  </si>
  <si>
    <t>HI</t>
  </si>
  <si>
    <t>Company W</t>
  </si>
  <si>
    <t>Entin</t>
  </si>
  <si>
    <t>Michael</t>
  </si>
  <si>
    <t>789 23th Street</t>
  </si>
  <si>
    <t>_id</t>
  </si>
  <si>
    <t>id</t>
  </si>
  <si>
    <t>company</t>
  </si>
  <si>
    <t>last_name</t>
  </si>
  <si>
    <t>first_name</t>
  </si>
  <si>
    <t>job_title</t>
  </si>
  <si>
    <t>business_phone</t>
  </si>
  <si>
    <t>fax_number</t>
  </si>
  <si>
    <t>address</t>
  </si>
  <si>
    <t>city</t>
  </si>
  <si>
    <t>state_province</t>
  </si>
  <si>
    <t>zip_postal_code</t>
  </si>
  <si>
    <t>country_region</t>
  </si>
  <si>
    <t>63dd0dd907d5cbf00b6716d9</t>
  </si>
  <si>
    <t>63dd0dd907d5cbf00b6716da</t>
  </si>
  <si>
    <t>63dd0dd907d5cbf00b6716db</t>
  </si>
  <si>
    <t>63dd0dd907d5cbf00b6716dc</t>
  </si>
  <si>
    <t>63dd0dd907d5cbf00b6716dd</t>
  </si>
  <si>
    <t>63dd0dd907d5cbf00b6716de</t>
  </si>
  <si>
    <t>63dd0dd907d5cbf00b6716df</t>
  </si>
  <si>
    <t>63dd0dd907d5cbf00b6716e0</t>
  </si>
  <si>
    <t>63dd0dd907d5cbf00b6716e1</t>
  </si>
  <si>
    <t>63dd0dd907d5cbf00b6716e2</t>
  </si>
  <si>
    <t>63dd0dd907d5cbf00b6716e3</t>
  </si>
  <si>
    <t>63dd0dd907d5cbf00b6716e4</t>
  </si>
  <si>
    <t>63dd0dd907d5cbf00b6716e5</t>
  </si>
  <si>
    <t>63dd0dd907d5cbf00b6716e6</t>
  </si>
  <si>
    <t>63dd0dd907d5cbf00b6716e7</t>
  </si>
  <si>
    <t>63dd0dd907d5cbf00b6716e8</t>
  </si>
  <si>
    <t>63dd0dd907d5cbf00b6716e9</t>
  </si>
  <si>
    <t>63dd0dd907d5cbf00b6716ea</t>
  </si>
  <si>
    <t>63dd0dd907d5cbf00b6716eb</t>
  </si>
  <si>
    <t>63dd0dd907d5cbf00b6716ec</t>
  </si>
  <si>
    <t>63dd0dd907d5cbf00b6716ed</t>
  </si>
  <si>
    <t>63dd0dd907d5cbf00b6716ee</t>
  </si>
  <si>
    <t>63dd0dd907d5cbf00b6716ef</t>
  </si>
  <si>
    <t>63dd0dd907d5cbf00b6716f0</t>
  </si>
  <si>
    <t>63dd0dd907d5cbf00b6716f1</t>
  </si>
  <si>
    <t>63dd0dd907d5cbf00b6716f2</t>
  </si>
  <si>
    <t>63dd0dd907d5cbf00b6716f3</t>
  </si>
  <si>
    <t>63dd0dd907d5cbf00b6716f4</t>
  </si>
  <si>
    <t>63dd0dd907d5cbf00b6716f5</t>
  </si>
  <si>
    <t>employee_id</t>
  </si>
  <si>
    <t>customer_id</t>
  </si>
  <si>
    <t>order_date</t>
  </si>
  <si>
    <t>shipped_date</t>
  </si>
  <si>
    <t>shipper_id</t>
  </si>
  <si>
    <t>ship_name</t>
  </si>
  <si>
    <t>ship_address</t>
  </si>
  <si>
    <t>ship_city</t>
  </si>
  <si>
    <t>ship_state_province</t>
  </si>
  <si>
    <t>ship_zip_postal_code</t>
  </si>
  <si>
    <t>ship_country_region</t>
  </si>
  <si>
    <t>shipping_fee</t>
  </si>
  <si>
    <t>taxes</t>
  </si>
  <si>
    <t>payment_type</t>
  </si>
  <si>
    <t>paid_date</t>
  </si>
  <si>
    <t>tax_rate</t>
  </si>
  <si>
    <t>status_id</t>
  </si>
  <si>
    <t>details</t>
  </si>
  <si>
    <t>63dd0f0207d5cbf00b671799</t>
  </si>
  <si>
    <t>Karen Toh</t>
  </si>
  <si>
    <t>Check</t>
  </si>
  <si>
    <t>[{"product_id":34,"quantity":100,"unit_price":14,"discount":0,"status_id":2,"purchase_order_id":96,"inventory_id":83},{"product_id":80,"quantity":30,"unit_price":3.5,"discount":0,"status_id":2,"inventory_id":63}]</t>
  </si>
  <si>
    <t>63dd0f0207d5cbf00b67179a</t>
  </si>
  <si>
    <t>Christina Lee</t>
  </si>
  <si>
    <t>Credit Card</t>
  </si>
  <si>
    <t>[{"product_id":7,"quantity":10,"unit_price":30,"discount":0,"status_id":2,"inventory_id":64},{"product_id":51,"quantity":10,"unit_price":53,"discount":0,"status_id":2,"inventory_id":65},{"product_id":80,"quantity":10,"unit_price":3.5,"discount":0,"status_id":2,"inventory_id":66}]</t>
  </si>
  <si>
    <t>63dd0f0207d5cbf00b67179b</t>
  </si>
  <si>
    <t>John Edwards</t>
  </si>
  <si>
    <t>[{"product_id":1,"quantity":15,"unit_price":18,"discount":0,"status_id":2,"inventory_id":67},{"product_id":43,"quantity":20,"unit_price":46,"discount":0,"status_id":2,"inventory_id":68}]</t>
  </si>
  <si>
    <t>63dd0f0207d5cbf00b67179c</t>
  </si>
  <si>
    <t>Elizabeth Andersen</t>
  </si>
  <si>
    <t>[{"product_id":19,"quantity":30,"unit_price":9.2,"discount":0,"status_id":2,"purchase_order_id":97,"inventory_id":81}]</t>
  </si>
  <si>
    <t>63dd0f0207d5cbf00b67179d</t>
  </si>
  <si>
    <t>[{"product_id":19,"quantity":20,"unit_price":9.2,"discount":0,"status_id":2,"inventory_id":69}]</t>
  </si>
  <si>
    <t>63dd0f0207d5cbf00b67179e</t>
  </si>
  <si>
    <t>Soo Jung Lee</t>
  </si>
  <si>
    <t>[{"product_id":48,"quantity":10,"unit_price":12.75,"discount":0,"status_id":2,"inventory_id":70}]</t>
  </si>
  <si>
    <t>63dd0f0207d5cbf00b67179f</t>
  </si>
  <si>
    <t>Thomas Axen</t>
  </si>
  <si>
    <t>Cash</t>
  </si>
  <si>
    <t>[{"product_id":41,"quantity":200,"unit_price":9.65,"discount":0,"status_id":2,"purchase_order_id":98,"inventory_id":79}]</t>
  </si>
  <si>
    <t>63dd0f0207d5cbf00b6717a0</t>
  </si>
  <si>
    <t>Francisco Pérez-Olaeta</t>
  </si>
  <si>
    <t>[{"product_id":8,"quantity":17,"unit_price":40,"discount":0,"status_id":2,"inventory_id":71}]</t>
  </si>
  <si>
    <t>63dd0f0207d5cbf00b6717a1</t>
  </si>
  <si>
    <t>Amritansh Raghav</t>
  </si>
  <si>
    <t>[{"product_id":43,"quantity":300,"unit_price":46,"discount":0,"status_id":2,"purchase_order_id":99,"inventory_id":77}]</t>
  </si>
  <si>
    <t>63dd0f0207d5cbf00b6717a2</t>
  </si>
  <si>
    <t>[{"product_id":48,"quantity":100,"unit_price":12.75,"discount":0,"status_id":2,"purchase_order_id":100,"inventory_id":75}]</t>
  </si>
  <si>
    <t>63dd0f0207d5cbf00b6717a3</t>
  </si>
  <si>
    <t>Roland Wacker</t>
  </si>
  <si>
    <t>[{"product_id":81,"quantity":200,"unit_price":2.99,"discount":0,"status_id":2,"purchase_order_id":101,"inventory_id":73}]</t>
  </si>
  <si>
    <t>63dd0f0207d5cbf00b6717a4</t>
  </si>
  <si>
    <t>Ming-Yang Xie</t>
  </si>
  <si>
    <t/>
  </si>
  <si>
    <t>[{"product_id":43,"quantity":300,"unit_price":46,"discount":0,"status_id":1,"purchase_order_id":102,"inventory_id":104}]</t>
  </si>
  <si>
    <t>63dd0f0207d5cbf00b6717a5</t>
  </si>
  <si>
    <t>[{"product_id":4,"quantity":10,"unit_price":22,"discount":0,"status_id":2,"inventory_id":85},{"product_id":6,"quantity":10,"unit_price":25,"discount":0,"status_id":2,"inventory_id":84},{"product_id":19,"quantity":10,"unit_price":9.2,"discount":0,"status_id":2,"purchase_order_id":103,"inventory_id":110}]</t>
  </si>
  <si>
    <t>63dd0f0207d5cbf00b6717a6</t>
  </si>
  <si>
    <t>Peter Krschne</t>
  </si>
  <si>
    <t>[{"product_id":80,"quantity":20,"unit_price":3.5,"discount":0,"status_id":1,"inventory_id":86},{"product_id":81,"quantity":50,"unit_price":2.99,"discount":0,"status_id":1,"inventory_id":87}]</t>
  </si>
  <si>
    <t>63dd0f0207d5cbf00b6717a7</t>
  </si>
  <si>
    <t>Anna Bedecs</t>
  </si>
  <si>
    <t>[{"product_id":1,"quantity":25,"unit_price":18,"discount":0,"status_id":1,"inventory_id":88},{"product_id":43,"quantity":25,"unit_price":46,"discount":0,"status_id":1,"inventory_id":89},{"product_id":81,"quantity":25,"unit_price":2.99,"discount":0,"status_id":1,"inventory_id":90}]</t>
  </si>
  <si>
    <t>63dd0f0207d5cbf00b6717a8</t>
  </si>
  <si>
    <t>[{"product_id":40,"quantity":50,"unit_price":18.4,"discount":0,"status_id":2,"inventory_id":91},{"product_id":41,"quantity":50,"unit_price":9.65,"discount":0,"status_id":2,"purchase_order_id":104,"inventory_id":116}]</t>
  </si>
  <si>
    <t>63dd0f0207d5cbf00b6717a9</t>
  </si>
  <si>
    <t>Sven Mortensen</t>
  </si>
  <si>
    <t>[{"product_id":57,"quantity":100,"unit_price":19.5,"discount":0,"status_id":2,"purchase_order_id":105,"inventory_id":101},{"product_id":72,"quantity":50,"unit_price":34.8,"discount":0,"status_id":2,"purchase_order_id":106,"inventory_id":114}]</t>
  </si>
  <si>
    <t>63dd0f0207d5cbf00b6717aa</t>
  </si>
  <si>
    <t>[{"product_id":34,"quantity":300,"unit_price":14,"discount":0,"status_id":2,"purchase_order_id":107,"inventory_id":108}]</t>
  </si>
  <si>
    <t>63dd0f0207d5cbf00b6717ab</t>
  </si>
  <si>
    <t>[{"product_id":8,"quantity":25,"unit_price":40,"discount":0,"status_id":2,"purchase_order_id":108,"inventory_id":106},{"product_id":19,"quantity":25,"unit_price":9.2,"discount":0,"status_id":2,"purchase_order_id":109,"inventory_id":112}]</t>
  </si>
  <si>
    <t>63dd0f0207d5cbf00b6717ac</t>
  </si>
  <si>
    <t>John Rodman</t>
  </si>
  <si>
    <t>[{"product_id":21,"quantity":20,"unit_price":10,"discount":0,"status_id":2,"inventory_id":92}]</t>
  </si>
  <si>
    <t>63dd0f0207d5cbf00b6717ad</t>
  </si>
  <si>
    <t>Run Liu</t>
  </si>
  <si>
    <t>[{"product_id":5,"quantity":25,"unit_price":21.35,"discount":0,"status_id":2,"inventory_id":93},{"product_id":41,"quantity":30,"unit_price":9.65,"discount":0,"status_id":2,"inventory_id":94},{"product_id":40,"quantity":30,"unit_price":18.4,"discount":0,"status_id":2,"inventory_id":95}]</t>
  </si>
  <si>
    <t>63dd0f0207d5cbf00b6717ae</t>
  </si>
  <si>
    <t>[{"product_id":34,"quantity":87,"unit_price":14,"discount":0,"status_id":2,"inventory_id":117}]</t>
  </si>
  <si>
    <t>63dd0f0207d5cbf00b6717af</t>
  </si>
  <si>
    <t>[{"product_id":48,"quantity":10,"unit_price":12.75,"discount":0,"status_id":2,"purchase_order_id":111,"inventory_id":99}]</t>
  </si>
  <si>
    <t>63dd0f0207d5cbf00b6717b0</t>
  </si>
  <si>
    <t>[]</t>
  </si>
  <si>
    <t>63dd0f0207d5cbf00b6717b1</t>
  </si>
  <si>
    <t>[{"product_id":20,"quantity":40,"unit_price":81,"discount":0,"status_id":2,"inventory_id":134},{"product_id":52,"quantity":40,"unit_price":7,"discount":0,"status_id":2,"inventory_id":135}]</t>
  </si>
  <si>
    <t>63dd0f0207d5cbf00b6717b2</t>
  </si>
  <si>
    <t>63dd0f0207d5cbf00b6717b3</t>
  </si>
  <si>
    <t>[{"product_id":3,"quantity":50,"unit_price":10,"discount":0,"status_id":2,"inventory_id":132},{"product_id":8,"quantity":3,"unit_price":40,"discount":0,"status_id":2,"inventory_id":133}]</t>
  </si>
  <si>
    <t>63dd0f0207d5cbf00b6717b4</t>
  </si>
  <si>
    <t>63dd0f0207d5cbf00b6717b5</t>
  </si>
  <si>
    <t>63dd0f0207d5cbf00b6717b6</t>
  </si>
  <si>
    <t>63dd0f0207d5cbf00b6717b7</t>
  </si>
  <si>
    <t>[{"product_id":74,"quantity":20,"unit_price":10,"discount":0,"status_id":2,"inventory_id":130}]</t>
  </si>
  <si>
    <t>63dd0f0207d5cbf00b6717b8</t>
  </si>
  <si>
    <t>63dd0f0207d5cbf00b6717b9</t>
  </si>
  <si>
    <t>[{"product_id":80,"quantity":15,"unit_price":3.5,"discount":0,"status_id":2,"inventory_id":129}]</t>
  </si>
  <si>
    <t>63dd0f0207d5cbf00b6717ba</t>
  </si>
  <si>
    <t>[{"product_id":8,"quantity":20,"unit_price":40,"discount":0,"status_id":2,"inventory_id":128}]</t>
  </si>
  <si>
    <t>63dd0f0207d5cbf00b6717bb</t>
  </si>
  <si>
    <t>[{"product_id":40,"quantity":40,"unit_price":18.4,"discount":0,"status_id":2,"inventory_id":127}]</t>
  </si>
  <si>
    <t>63dd0f0207d5cbf00b6717bc</t>
  </si>
  <si>
    <t>[{"product_id":43,"quantity":5,"unit_price":46,"discount":0,"status_id":2,"inventory_id":126}]</t>
  </si>
  <si>
    <t>63dd0f0207d5cbf00b6717bd</t>
  </si>
  <si>
    <t>[{"product_id":41,"quantity":10,"unit_price":9.65,"discount":0,"status_id":2,"inventory_id":125}]</t>
  </si>
  <si>
    <t>63dd0f0207d5cbf00b6717be</t>
  </si>
  <si>
    <t>[{"product_id":48,"quantity":40,"unit_price":12.75,"discount":0,"status_id":2,"inventory_id":124}]</t>
  </si>
  <si>
    <t>63dd0f0207d5cbf00b6717bf</t>
  </si>
  <si>
    <t>[{"product_id":48,"quantity":40,"unit_price":12.75,"discount":0,"status_id":2,"inventory_id":123}]</t>
  </si>
  <si>
    <t>63dd0f0207d5cbf00b6717c0</t>
  </si>
  <si>
    <t>[{"product_id":4,"quantity":30,"unit_price":22,"discount":0,"status_id":2,"inventory_id":122}]</t>
  </si>
  <si>
    <t>63dd0f0207d5cbf00b6717c1</t>
  </si>
  <si>
    <t>[{"product_id":6,"quantity":90,"unit_price":25,"discount":0,"status_id":2,"inventory_id":121}]</t>
  </si>
  <si>
    <t>63dd0f0207d5cbf00b6717c2</t>
  </si>
  <si>
    <t>[{"product_id":17,"quantity":40,"unit_price":39,"discount":0,"status_id":2,"inventory_id":120}]</t>
  </si>
  <si>
    <t>63dd0f0207d5cbf00b6717c3</t>
  </si>
  <si>
    <t>[{"product_id":7,"quantity":30,"unit_price":30,"discount":0,"status_id":2,"inventory_id":119},{"product_id":51,"quantity":30,"unit_price":53,"discount":0,"status_id":2,"inventory_id":118}]</t>
  </si>
  <si>
    <t>63dd0f0207d5cbf00b6717c4</t>
  </si>
  <si>
    <t>[{"product_id":56,"quantity":10,"unit_price":38,"discount":0,"status_id":1,"inventory_id":136}]</t>
  </si>
  <si>
    <t>63dd0f0207d5cbf00b6717c5</t>
  </si>
  <si>
    <t>[{"product_id":72,"quantity":40,"unit_price":34.8,"discount":0,"status_id":2,"inventory_id":131}]</t>
  </si>
  <si>
    <t>63dd0f0207d5cbf00b6717c6</t>
  </si>
  <si>
    <t>63dd0f0207d5cbf00b6717c7</t>
  </si>
  <si>
    <t>63dd0f0207d5cbf00b6717c8</t>
  </si>
  <si>
    <t>[{"product_id":81,"quantity":0,"unit_price":2.99,"discount":0,"status_id":5},{"product_id":56,"quantity":0,"unit_price":38,"discount":0,"status_id":0}]</t>
  </si>
  <si>
    <t>customer__id</t>
  </si>
  <si>
    <t>orders</t>
  </si>
  <si>
    <t>privilege_id</t>
  </si>
  <si>
    <t>63d91a5407d5cbf00b6715c1</t>
  </si>
  <si>
    <t>email_address</t>
  </si>
  <si>
    <t>home_phone</t>
  </si>
  <si>
    <t>notes</t>
  </si>
  <si>
    <t>privileges</t>
  </si>
  <si>
    <t>web_page</t>
  </si>
  <si>
    <t>63dd0e1f07d5cbf00b6716f9</t>
  </si>
  <si>
    <t>Northwind Traders</t>
  </si>
  <si>
    <t>Nancy</t>
  </si>
  <si>
    <t>(123)555-0103</t>
  </si>
  <si>
    <t>123 1st Avenue</t>
  </si>
  <si>
    <t>nancy@northwindtraders.com</t>
  </si>
  <si>
    <t>(123)555-0102</t>
  </si>
  <si>
    <t>Sales Representative</t>
  </si>
  <si>
    <t>Freehafer</t>
  </si>
  <si>
    <t>#http://northwindtraders.com#</t>
  </si>
  <si>
    <t>63dd0e1f07d5cbf00b6716fa</t>
  </si>
  <si>
    <t>Mariya</t>
  </si>
  <si>
    <t>123 4th Avenue</t>
  </si>
  <si>
    <t>Kirkland</t>
  </si>
  <si>
    <t>mariya@northwindtraders.com</t>
  </si>
  <si>
    <t>Sergienko</t>
  </si>
  <si>
    <t>http://northwindtraders.com#http://northwindtraders.com/#</t>
  </si>
  <si>
    <t>63dd0e1f07d5cbf00b6716fb</t>
  </si>
  <si>
    <t>Steven</t>
  </si>
  <si>
    <t>123 5th Avenue</t>
  </si>
  <si>
    <t>steven@northwindtraders.com</t>
  </si>
  <si>
    <t>Sales Manager</t>
  </si>
  <si>
    <t>Thorpe</t>
  </si>
  <si>
    <t>Joined the company as a sales representative and was promoted to sales manager.  Fluent in French.</t>
  </si>
  <si>
    <t>63dd0e1f07d5cbf00b6716fc</t>
  </si>
  <si>
    <t>Jan</t>
  </si>
  <si>
    <t>123 3rd Avenue</t>
  </si>
  <si>
    <t>Redmond</t>
  </si>
  <si>
    <t>jan@northwindtraders.com</t>
  </si>
  <si>
    <t>Kotas</t>
  </si>
  <si>
    <t>Was hired as a sales associate and was promoted to sales representative.</t>
  </si>
  <si>
    <t>63dd0e1f07d5cbf00b6716fd</t>
  </si>
  <si>
    <t>Andrew</t>
  </si>
  <si>
    <t>123 2nd Avenue</t>
  </si>
  <si>
    <t>Bellevue</t>
  </si>
  <si>
    <t>andrew@northwindtraders.com</t>
  </si>
  <si>
    <t>Vice President, Sales</t>
  </si>
  <si>
    <t>Cencini</t>
  </si>
  <si>
    <t>Joined the company as a sales representative, was promoted to sales manager and was then named vice president of sales.</t>
  </si>
  <si>
    <t>[2]</t>
  </si>
  <si>
    <t>63dd0e1f07d5cbf00b6716fe</t>
  </si>
  <si>
    <t>123 6th Avenue</t>
  </si>
  <si>
    <t>michael@northwindtraders.com</t>
  </si>
  <si>
    <t>Neipper</t>
  </si>
  <si>
    <t>Fluent in Japanese and can read and write French, Portuguese, and Spanish.</t>
  </si>
  <si>
    <t>63dd0e1f07d5cbf00b6716ff</t>
  </si>
  <si>
    <t>Robert</t>
  </si>
  <si>
    <t>123 7th Avenue</t>
  </si>
  <si>
    <t>robert@northwindtraders.com</t>
  </si>
  <si>
    <t>Zare</t>
  </si>
  <si>
    <t>63dd0e1f07d5cbf00b671700</t>
  </si>
  <si>
    <t>Laura</t>
  </si>
  <si>
    <t>123 8th Avenue</t>
  </si>
  <si>
    <t>laura@northwindtraders.com</t>
  </si>
  <si>
    <t>Sales Coordinator</t>
  </si>
  <si>
    <t>Giussani</t>
  </si>
  <si>
    <t>Reads and writes French.</t>
  </si>
  <si>
    <t>63dd0e1f07d5cbf00b671701</t>
  </si>
  <si>
    <t>Anne</t>
  </si>
  <si>
    <t>123 9th Avenue</t>
  </si>
  <si>
    <t>anne@northwindtraders.com</t>
  </si>
  <si>
    <t>Hellung-Larsen</t>
  </si>
  <si>
    <t>Fluent in French and German.</t>
  </si>
  <si>
    <t>product_code</t>
  </si>
  <si>
    <t>product_name</t>
  </si>
  <si>
    <t>category</t>
  </si>
  <si>
    <t>supplier_ids</t>
  </si>
  <si>
    <t>standard_cost</t>
  </si>
  <si>
    <t>list_price</t>
  </si>
  <si>
    <t>reorder_level</t>
  </si>
  <si>
    <t>target_level</t>
  </si>
  <si>
    <t>discontinued</t>
  </si>
  <si>
    <t>quantity_per_unit</t>
  </si>
  <si>
    <t>minimum_reorder_quantity</t>
  </si>
  <si>
    <t>63dd0f7807d5cbf00b6717d8</t>
  </si>
  <si>
    <t>NWTO-5</t>
  </si>
  <si>
    <t>Northwind Traders Olive Oil</t>
  </si>
  <si>
    <t>Oil</t>
  </si>
  <si>
    <t>[10]</t>
  </si>
  <si>
    <t>36 boxes</t>
  </si>
  <si>
    <t>63dd0f7807d5cbf00b6717d9</t>
  </si>
  <si>
    <t>NWTCO-3</t>
  </si>
  <si>
    <t>Northwind Traders Syrup</t>
  </si>
  <si>
    <t>Condiments</t>
  </si>
  <si>
    <t>12 - 550 ml bottles</t>
  </si>
  <si>
    <t>63dd0f7807d5cbf00b6717da</t>
  </si>
  <si>
    <t>NWTJP-6</t>
  </si>
  <si>
    <t>Northwind Traders Boysenberry Spread</t>
  </si>
  <si>
    <t>Jams, Preserves</t>
  </si>
  <si>
    <t>[2,6]</t>
  </si>
  <si>
    <t>12 - 8 oz jars</t>
  </si>
  <si>
    <t>63dd0f7807d5cbf00b6717db</t>
  </si>
  <si>
    <t>NWTDFN-7</t>
  </si>
  <si>
    <t>Northwind Traders Dried Pears</t>
  </si>
  <si>
    <t>Dried Fruit &amp; Nuts</t>
  </si>
  <si>
    <t>12 - 1 lb pkgs.</t>
  </si>
  <si>
    <t>63dd0f7807d5cbf00b6717dc</t>
  </si>
  <si>
    <t>NWTS-8</t>
  </si>
  <si>
    <t>Northwind Traders Curry Sauce</t>
  </si>
  <si>
    <t>Sauces</t>
  </si>
  <si>
    <t>[8]</t>
  </si>
  <si>
    <t>12 - 12 oz jars</t>
  </si>
  <si>
    <t>63dd0f7807d5cbf00b6717dd</t>
  </si>
  <si>
    <t>NWTDFN-14</t>
  </si>
  <si>
    <t>Northwind Traders Walnuts</t>
  </si>
  <si>
    <t>40 - 100 g pkgs.</t>
  </si>
  <si>
    <t>63dd0f7807d5cbf00b6717de</t>
  </si>
  <si>
    <t>NWTCFV-17</t>
  </si>
  <si>
    <t>Northwind Traders Fruit Cocktail</t>
  </si>
  <si>
    <t>Canned Fruit &amp; Vegetables</t>
  </si>
  <si>
    <t>[6]</t>
  </si>
  <si>
    <t>15.25 OZ</t>
  </si>
  <si>
    <t>63dd0f7807d5cbf00b6717df</t>
  </si>
  <si>
    <t>NWTB-1</t>
  </si>
  <si>
    <t>Northwind Traders Chai</t>
  </si>
  <si>
    <t>Beverages</t>
  </si>
  <si>
    <t>[4]</t>
  </si>
  <si>
    <t>10 boxes x 20 bags</t>
  </si>
  <si>
    <t>63dd0f7807d5cbf00b6717e0</t>
  </si>
  <si>
    <t>NWTCO-4</t>
  </si>
  <si>
    <t>Northwind Traders Cajun Seasoning</t>
  </si>
  <si>
    <t>48 - 6 oz jars</t>
  </si>
  <si>
    <t>63dd0f7807d5cbf00b6717e1</t>
  </si>
  <si>
    <t>NWTBGM-19</t>
  </si>
  <si>
    <t>Northwind Traders Chocolate Biscuits Mix</t>
  </si>
  <si>
    <t>Baked Goods &amp; Mixes</t>
  </si>
  <si>
    <t>[1]</t>
  </si>
  <si>
    <t>10 boxes x 12 pieces</t>
  </si>
  <si>
    <t>63dd0f7807d5cbf00b6717e2</t>
  </si>
  <si>
    <t>Northwind Traders Marmalade</t>
  </si>
  <si>
    <t>30 gift boxes</t>
  </si>
  <si>
    <t>63dd0f7807d5cbf00b6717e3</t>
  </si>
  <si>
    <t>NWTBGM-21</t>
  </si>
  <si>
    <t>Northwind Traders Scones</t>
  </si>
  <si>
    <t>24 pkgs. x 4 pieces</t>
  </si>
  <si>
    <t>63dd0f7807d5cbf00b6717e4</t>
  </si>
  <si>
    <t>NWTB-34</t>
  </si>
  <si>
    <t>Northwind Traders Beer</t>
  </si>
  <si>
    <t>24 - 12 oz bottles</t>
  </si>
  <si>
    <t>63dd0f7807d5cbf00b6717e5</t>
  </si>
  <si>
    <t>NWTCM-40</t>
  </si>
  <si>
    <t>Northwind Traders Crab Meat</t>
  </si>
  <si>
    <t>Canned Meat</t>
  </si>
  <si>
    <t>[7]</t>
  </si>
  <si>
    <t>24 - 4 oz tins</t>
  </si>
  <si>
    <t>63dd0f7807d5cbf00b6717e6</t>
  </si>
  <si>
    <t>NWTSO-41</t>
  </si>
  <si>
    <t>Northwind Traders Clam Chowder</t>
  </si>
  <si>
    <t>Soups</t>
  </si>
  <si>
    <t>12 - 12 oz cans</t>
  </si>
  <si>
    <t>63dd0f7807d5cbf00b6717e7</t>
  </si>
  <si>
    <t>NWTB-43</t>
  </si>
  <si>
    <t>Northwind Traders Coffee</t>
  </si>
  <si>
    <t>[3,4]</t>
  </si>
  <si>
    <t>16 - 500 g tins</t>
  </si>
  <si>
    <t>63dd0f7807d5cbf00b6717e8</t>
  </si>
  <si>
    <t>NWTCA-48</t>
  </si>
  <si>
    <t>Northwind Traders Chocolate</t>
  </si>
  <si>
    <t>Candy</t>
  </si>
  <si>
    <t>10 pkgs</t>
  </si>
  <si>
    <t>63dd0f7807d5cbf00b6717e9</t>
  </si>
  <si>
    <t>NWTDFN-51</t>
  </si>
  <si>
    <t>Northwind Traders Dried Apples</t>
  </si>
  <si>
    <t>50 - 300 g pkgs.</t>
  </si>
  <si>
    <t>63dd0f7807d5cbf00b6717ea</t>
  </si>
  <si>
    <t>NWTG-52</t>
  </si>
  <si>
    <t>Northwind Traders Long Grain Rice</t>
  </si>
  <si>
    <t>Grains</t>
  </si>
  <si>
    <t>16 - 2 kg boxes</t>
  </si>
  <si>
    <t>63dd0f7807d5cbf00b6717eb</t>
  </si>
  <si>
    <t>NWTP-56</t>
  </si>
  <si>
    <t>Northwind Traders Gnocchi</t>
  </si>
  <si>
    <t>Pasta</t>
  </si>
  <si>
    <t>24 - 250 g pkgs.</t>
  </si>
  <si>
    <t>63dd0f7807d5cbf00b6717ec</t>
  </si>
  <si>
    <t>NWTP-57</t>
  </si>
  <si>
    <t>Northwind Traders Ravioli</t>
  </si>
  <si>
    <t>63dd0f7807d5cbf00b6717ed</t>
  </si>
  <si>
    <t>NWTS-65</t>
  </si>
  <si>
    <t>Northwind Traders Hot Pepper Sauce</t>
  </si>
  <si>
    <t>32 - 8 oz bottles</t>
  </si>
  <si>
    <t>63dd0f7807d5cbf00b6717ee</t>
  </si>
  <si>
    <t>NWTD-72</t>
  </si>
  <si>
    <t>Northwind Traders Mozzarella</t>
  </si>
  <si>
    <t>Dairy products</t>
  </si>
  <si>
    <t>[5]</t>
  </si>
  <si>
    <t>24 - 200 g pkgs.</t>
  </si>
  <si>
    <t>63dd0f7807d5cbf00b6717ef</t>
  </si>
  <si>
    <t>NWTS-66</t>
  </si>
  <si>
    <t>Northwind Traders Tomato Sauce</t>
  </si>
  <si>
    <t>24 - 8 oz jars</t>
  </si>
  <si>
    <t>63dd0f7807d5cbf00b6717f0</t>
  </si>
  <si>
    <t>NWTDFN-74</t>
  </si>
  <si>
    <t>Northwind Traders Almonds</t>
  </si>
  <si>
    <t>5 kg pkg.</t>
  </si>
  <si>
    <t>63dd0f7807d5cbf00b6717f1</t>
  </si>
  <si>
    <t>NWTCO-77</t>
  </si>
  <si>
    <t>Northwind Traders Mustard</t>
  </si>
  <si>
    <t>12 boxes</t>
  </si>
  <si>
    <t>63dd0f7807d5cbf00b6717f2</t>
  </si>
  <si>
    <t>NWTDFN-80</t>
  </si>
  <si>
    <t>Northwind Traders Dried Plums</t>
  </si>
  <si>
    <t>1 lb bag</t>
  </si>
  <si>
    <t>63dd0f7807d5cbf00b6717f3</t>
  </si>
  <si>
    <t>NWTB-81</t>
  </si>
  <si>
    <t>Northwind Traders Green Tea</t>
  </si>
  <si>
    <t>[3]</t>
  </si>
  <si>
    <t>20 bags per box</t>
  </si>
  <si>
    <t>63dd0f7807d5cbf00b6717f4</t>
  </si>
  <si>
    <t>NWTC-82</t>
  </si>
  <si>
    <t>Northwind Traders Granola</t>
  </si>
  <si>
    <t>Cereal</t>
  </si>
  <si>
    <t>63dd0f7807d5cbf00b6717f5</t>
  </si>
  <si>
    <t>NWTCS-83</t>
  </si>
  <si>
    <t>Northwind Traders Potato Chips</t>
  </si>
  <si>
    <t>Chips, Snacks</t>
  </si>
  <si>
    <t>[9]</t>
  </si>
  <si>
    <t>63dd0f7807d5cbf00b6717f6</t>
  </si>
  <si>
    <t>NWTBGM-85</t>
  </si>
  <si>
    <t>Northwind Traders Brownie Mix</t>
  </si>
  <si>
    <t>3 boxes</t>
  </si>
  <si>
    <t>63dd0f7807d5cbf00b6717f7</t>
  </si>
  <si>
    <t>NWTBGM-86</t>
  </si>
  <si>
    <t>Northwind Traders Cake Mix</t>
  </si>
  <si>
    <t>4 boxes</t>
  </si>
  <si>
    <t>63dd0f7807d5cbf00b6717f8</t>
  </si>
  <si>
    <t>NWTB-87</t>
  </si>
  <si>
    <t>Northwind Traders Tea</t>
  </si>
  <si>
    <t>100 count per box</t>
  </si>
  <si>
    <t>63dd0f7807d5cbf00b6717f9</t>
  </si>
  <si>
    <t>NWTCFV-88</t>
  </si>
  <si>
    <t>Northwind Traders Pears</t>
  </si>
  <si>
    <t>63dd0f7807d5cbf00b6717fa</t>
  </si>
  <si>
    <t>NWTCFV-89</t>
  </si>
  <si>
    <t>Northwind Traders Peaches</t>
  </si>
  <si>
    <t>63dd0f7807d5cbf00b6717fb</t>
  </si>
  <si>
    <t>NWTCFV-90</t>
  </si>
  <si>
    <t>Northwind Traders Pineapple</t>
  </si>
  <si>
    <t>63dd0f7807d5cbf00b6717fc</t>
  </si>
  <si>
    <t>NWTCFV-92</t>
  </si>
  <si>
    <t>Northwind Traders Green Beans</t>
  </si>
  <si>
    <t>14.5 OZ</t>
  </si>
  <si>
    <t>63dd0f7807d5cbf00b6717fd</t>
  </si>
  <si>
    <t>NWTCM-95</t>
  </si>
  <si>
    <t>Northwind Traders Tuna Fish</t>
  </si>
  <si>
    <t>5 oz</t>
  </si>
  <si>
    <t>63dd0f7807d5cbf00b6717fe</t>
  </si>
  <si>
    <t>NWTCFV-93</t>
  </si>
  <si>
    <t>Northwind Traders Corn</t>
  </si>
  <si>
    <t>63dd0f7807d5cbf00b6717ff</t>
  </si>
  <si>
    <t>Northwind Traders Hot Cereal</t>
  </si>
  <si>
    <t>63dd0f7807d5cbf00b671800</t>
  </si>
  <si>
    <t>NWTCFV-91</t>
  </si>
  <si>
    <t>Northwind Traders Cherry Pie Filling</t>
  </si>
  <si>
    <t>63dd0f7807d5cbf00b671801</t>
  </si>
  <si>
    <t>NWTSO-98</t>
  </si>
  <si>
    <t>Northwind Traders Vegetable Soup</t>
  </si>
  <si>
    <t>63dd0f7807d5cbf00b671802</t>
  </si>
  <si>
    <t>NWTSO-99</t>
  </si>
  <si>
    <t>Northwind Traders Chicken Soup</t>
  </si>
  <si>
    <t>63dd0f7807d5cbf00b671803</t>
  </si>
  <si>
    <t>NWTCFV-94</t>
  </si>
  <si>
    <t>Northwind Traders Peas</t>
  </si>
  <si>
    <t>63dd0f7807d5cbf00b671804</t>
  </si>
  <si>
    <t>NWTCM-96</t>
  </si>
  <si>
    <t>Northwind Traders Smoked Salmon</t>
  </si>
  <si>
    <t>//inventory_transactions</t>
  </si>
  <si>
    <t>//order_details</t>
  </si>
  <si>
    <t>//order.details</t>
  </si>
  <si>
    <t>//purchase_orders.details</t>
  </si>
  <si>
    <t>approved_by</t>
  </si>
  <si>
    <t>approved_date</t>
  </si>
  <si>
    <t>created_by</t>
  </si>
  <si>
    <t>creation_date</t>
  </si>
  <si>
    <t>payment_amount</t>
  </si>
  <si>
    <t>payment_method</t>
  </si>
  <si>
    <t>submitted_by</t>
  </si>
  <si>
    <t>submitted_date</t>
  </si>
  <si>
    <t>supplier_id</t>
  </si>
  <si>
    <t>63dd0fbb07d5cbf00b67180e</t>
  </si>
  <si>
    <t>[{"product_id":34,"quantity":60,"unit_cost":10,"date_received":{"$date":"2006-01-22T00:00:00Z"},"posted_to_inventory":true,"inventory_id":60},{"product_id":1,"quantity":40,"unit_cost":14,"date_received":{"$date":"2006-01-22T00:00:00Z"},"posted_to_inventory":true,"inventory_id":59},{"product_id":43,"quantity":100,"unit_cost":34,"date_received":{"$date":"2006-01-22T00:00:00Z"},"posted_to_inventory":true,"inventory_id":61},{"product_id":81,"quantity":125,"unit_cost":2,"date_received":{"$date":"2006-01-22T00:00:00Z"},"posted_to_inventory":true,"inventory_id":62},{"product_id":1,"quantity":40,"unit_cost":14,"posted_to_inventory":false,"date_received":null}]</t>
  </si>
  <si>
    <t>63dd0fbb07d5cbf00b67180f</t>
  </si>
  <si>
    <t>[{"product_id":5,"quantity":40,"unit_cost":16,"date_received":{"$date":"2006-01-22T00:00:00Z"},"posted_to_inventory":true,"inventory_id":56},{"product_id":3,"quantity":100,"unit_cost":8,"date_received":{"$date":"2006-01-22T00:00:00Z"},"posted_to_inventory":true,"inventory_id":54},{"product_id":4,"quantity":40,"unit_cost":16,"date_received":{"$date":"2006-01-22T00:00:00Z"},"posted_to_inventory":true,"inventory_id":55},{"product_id":65,"quantity":40,"unit_cost":16,"date_received":{"$date":"2006-01-22T00:00:00Z"},"posted_to_inventory":true,"inventory_id":57},{"product_id":66,"quantity":80,"unit_cost":13,"date_received":{"$date":"2006-01-22T00:00:00Z"},"posted_to_inventory":true,"inventory_id":58},{"product_id":3,"quantity":50,"unit_cost":8,"posted_to_inventory":false,"date_received":null},{"product_id":4,"quantity":40,"unit_cost":16,"posted_to_inventory":false,"date_received":null}]</t>
  </si>
  <si>
    <t>63dd0fbb07d5cbf00b671810</t>
  </si>
  <si>
    <t>[{"product_id":6,"quantity":100,"unit_cost":19,"date_received":{"$date":"2006-01-22T00:00:00Z"},"posted_to_inventory":true,"inventory_id":40},{"product_id":7,"quantity":40,"unit_cost":22,"date_received":{"$date":"2006-01-22T00:00:00Z"},"posted_to_inventory":true,"inventory_id":41},{"product_id":8,"quantity":40,"unit_cost":30,"date_received":{"$date":"2006-01-22T00:00:00Z"},"posted_to_inventory":true,"inventory_id":42},{"product_id":14,"quantity":40,"unit_cost":17,"date_received":{"$date":"2006-01-22T00:00:00Z"},"posted_to_inventory":true,"inventory_id":43},{"product_id":17,"quantity":40,"unit_cost":29,"date_received":{"$date":"2006-01-22T00:00:00Z"},"posted_to_inventory":true,"inventory_id":44},{"product_id":19,"quantity":20,"unit_cost":7,"date_received":{"$date":"2006-01-22T00:00:00Z"},"posted_to_inventory":true,"inventory_id":45},{"product_id":20,"quantity":40,"unit_cost":61,"date_received":{"$date":"2006-01-22T00:00:00Z"},"posted_to_inventory":true,"inventory_id":46},{"product_id":21,"quantity":20,"unit_cost":8,"date_received":{"$date":"2006-01-22T00:00:00Z"},"posted_to_inventory":true,"inventory_id":47},{"product_id":40,"quantity":120,"unit_cost":14,"date_received":{"$date":"2006-01-22T00:00:00Z"},"posted_to_inventory":true,"inventory_id":48},{"product_id":41,"quantity":40,"unit_cost":7,"date_received":{"$date":"2006-01-22T00:00:00Z"},"posted_to_inventory":true,"inventory_id":49},{"product_id":48,"quantity":100,"unit_cost":10,"date_received":{"$date":"2006-01-22T00:00:00Z"},"posted_to_inventory":true,"inventory_id":50},{"product_id":51,"quantity":40,"unit_cost":40,"date_received":{"$date":"2006-01-22T00:00:00Z"},"posted_to_inventory":true,"inventory_id":51},{"product_id":74,"quantity":20,"unit_cost":8,"date_received":{"$date":"2006-01-22T00:00:00Z"},"posted_to_inventory":true,"inventory_id":52},{"product_id":77,"quantity":60,"unit_cost":10,"date_received":{"$date":"2006-01-22T00:00:00Z"},"posted_to_inventory":true,"inventory_id":53},{"product_id":19,"quantity":20,"unit_cost":7,"posted_to_inventory":false,"date_received":null}]</t>
  </si>
  <si>
    <t>63dd0fbb07d5cbf00b671811</t>
  </si>
  <si>
    <t>[{"product_id":52,"quantity":100,"unit_cost":5,"date_received":{"$date":"2006-01-22T00:00:00Z"},"posted_to_inventory":true,"inventory_id":37},{"product_id":56,"quantity":120,"unit_cost":28,"date_received":{"$date":"2006-01-22T00:00:00Z"},"posted_to_inventory":true,"inventory_id":38},{"product_id":57,"quantity":80,"unit_cost":15,"date_received":{"$date":"2006-01-22T00:00:00Z"},"posted_to_inventory":true,"inventory_id":39}]</t>
  </si>
  <si>
    <t>63dd0fbb07d5cbf00b671812</t>
  </si>
  <si>
    <t>[{"product_id":72,"quantity":40,"unit_cost":26,"date_received":{"$date":"2006-01-22T00:00:00Z"},"posted_to_inventory":true,"inventory_id":36}]</t>
  </si>
  <si>
    <t>63dd0fbb07d5cbf00b671813</t>
  </si>
  <si>
    <t>[{"product_id":80,"quantity":75,"unit_cost":3,"date_received":{"$date":"2006-01-22T00:00:00Z"},"posted_to_inventory":true,"inventory_id":35}]</t>
  </si>
  <si>
    <t>63dd0fbb07d5cbf00b671814</t>
  </si>
  <si>
    <t>[{"product_id":19,"quantity":30,"unit_cost":7,"date_received":{"$date":"2006-01-22T00:00:00Z"},"posted_to_inventory":true,"inventory_id":80}]</t>
  </si>
  <si>
    <t>Purchase generated based on Order #33</t>
  </si>
  <si>
    <t>63dd0fbb07d5cbf00b671815</t>
  </si>
  <si>
    <t>[{"product_id":41,"quantity":200,"unit_cost":7,"date_received":{"$date":"2006-01-22T00:00:00Z"},"posted_to_inventory":true,"inventory_id":78}]</t>
  </si>
  <si>
    <t>Purchase generated based on Order #36</t>
  </si>
  <si>
    <t>63dd0fbb07d5cbf00b671816</t>
  </si>
  <si>
    <t>[{"product_id":43,"quantity":300,"unit_cost":34,"date_received":{"$date":"2006-01-22T00:00:00Z"},"posted_to_inventory":true,"inventory_id":76}]</t>
  </si>
  <si>
    <t>Purchase generated based on Order #38</t>
  </si>
  <si>
    <t>63dd0fbb07d5cbf00b671817</t>
  </si>
  <si>
    <t>[{"product_id":48,"quantity":100,"unit_cost":10,"date_received":{"$date":"2006-01-22T00:00:00Z"},"posted_to_inventory":true,"inventory_id":74}]</t>
  </si>
  <si>
    <t>Purchase generated based on Order #39</t>
  </si>
  <si>
    <t>63dd0fbb07d5cbf00b671818</t>
  </si>
  <si>
    <t>[{"product_id":81,"quantity":200,"unit_cost":2,"date_received":{"$date":"2006-01-22T00:00:00Z"},"posted_to_inventory":true,"inventory_id":72}]</t>
  </si>
  <si>
    <t>Purchase generated based on Order #40</t>
  </si>
  <si>
    <t>63dd0fbb07d5cbf00b671819</t>
  </si>
  <si>
    <t>[{"product_id":43,"quantity":300,"unit_cost":34,"posted_to_inventory":false,"date_received":null}]</t>
  </si>
  <si>
    <t>Purchase generated based on Order #41</t>
  </si>
  <si>
    <t>63dd0fbb07d5cbf00b67181a</t>
  </si>
  <si>
    <t>[{"product_id":19,"quantity":10,"unit_cost":7,"date_received":{"$date":"2006-04-17T00:00:00Z"},"posted_to_inventory":true,"inventory_id":111}]</t>
  </si>
  <si>
    <t>Purchase generated based on Order #42</t>
  </si>
  <si>
    <t>63dd0fbb07d5cbf00b67181b</t>
  </si>
  <si>
    <t>[{"product_id":41,"quantity":50,"unit_cost":7,"date_received":{"$date":"2006-04-06T00:00:00Z"},"posted_to_inventory":true,"inventory_id":115}]</t>
  </si>
  <si>
    <t>Purchase generated based on Order #45</t>
  </si>
  <si>
    <t>63dd0fbb07d5cbf00b67181c</t>
  </si>
  <si>
    <t>[{"product_id":57,"quantity":100,"unit_cost":15,"date_received":{"$date":"2006-04-05T00:00:00Z"},"posted_to_inventory":true,"inventory_id":100}]</t>
  </si>
  <si>
    <t>Purchase generated based on Order #46</t>
  </si>
  <si>
    <t>63dd0fbb07d5cbf00b67181d</t>
  </si>
  <si>
    <t>[{"product_id":72,"quantity":50,"unit_cost":26,"date_received":{"$date":"2006-04-05T00:00:00Z"},"posted_to_inventory":true,"inventory_id":113}]</t>
  </si>
  <si>
    <t>63dd0fbb07d5cbf00b67181e</t>
  </si>
  <si>
    <t>[{"product_id":34,"quantity":300,"unit_cost":10,"date_received":{"$date":"2006-04-05T00:00:00Z"},"posted_to_inventory":true,"inventory_id":107}]</t>
  </si>
  <si>
    <t>Purchase generated based on Order #47</t>
  </si>
  <si>
    <t>63dd0fbb07d5cbf00b67181f</t>
  </si>
  <si>
    <t>[{"product_id":8,"quantity":25,"unit_cost":30,"date_received":{"$date":"2006-04-05T00:00:00Z"},"posted_to_inventory":true,"inventory_id":105}]</t>
  </si>
  <si>
    <t>Purchase generated based on Order #48</t>
  </si>
  <si>
    <t>63dd0fbb07d5cbf00b671820</t>
  </si>
  <si>
    <t>[{"product_id":19,"quantity":25,"unit_cost":7,"date_received":{"$date":"2006-04-05T00:00:00Z"},"posted_to_inventory":true,"inventory_id":109}]</t>
  </si>
  <si>
    <t>63dd0fbb07d5cbf00b671821</t>
  </si>
  <si>
    <t>[{"product_id":43,"quantity":250,"unit_cost":34,"date_received":{"$date":"2006-04-10T00:00:00Z"},"posted_to_inventory":true,"inventory_id":103}]</t>
  </si>
  <si>
    <t>Purchase generated based on Order #49</t>
  </si>
  <si>
    <t>63dd0fbb07d5cbf00b671822</t>
  </si>
  <si>
    <t>[{"product_id":34,"quantity":50,"unit_cost":10,"date_received":{"$date":"2006-04-04T00:00:00Z"},"posted_to_inventory":true,"inventory_id":102}]</t>
  </si>
  <si>
    <t>Purchase generated based on Order #56</t>
  </si>
  <si>
    <t>63dd0fbb07d5cbf00b671823</t>
  </si>
  <si>
    <t>[{"product_id":85,"quantity":10,"unit_cost":9,"posted_to_inventory":false,"date_received":null}]</t>
  </si>
  <si>
    <t>63dd0fbb07d5cbf00b671824</t>
  </si>
  <si>
    <t>[{"product_id":6,"quantity":10,"unit_cost":18.75,"posted_to_inventory":false,"date_received":null}]</t>
  </si>
  <si>
    <t>63dd0fbb07d5cbf00b671825</t>
  </si>
  <si>
    <t>[{"product_id":1,"quantity":1,"unit_cost":13.5,"posted_to_inventory":false,"date_received":null}]</t>
  </si>
  <si>
    <t>63dd0fbb07d5cbf00b671826</t>
  </si>
  <si>
    <t>[{"product_id":34,"quantity":100,"unit_cost":10,"date_received":{"$date":"2006-01-22T00:00:00Z"},"posted_to_inventory":true,"inventory_id":82}]</t>
  </si>
  <si>
    <t>Purchase generated based on Order #30</t>
  </si>
  <si>
    <t>63dd0fbb07d5cbf00b671827</t>
  </si>
  <si>
    <t>[{"product_id":20,"quantity":40,"unit_cost":60,"posted_to_inventory":false,"date_received":null},{"product_id":51,"quantity":40,"unit_cost":39,"posted_to_inventory":false,"date_received":null}]</t>
  </si>
  <si>
    <t>63dd0fbb07d5cbf00b671828</t>
  </si>
  <si>
    <t>[{"product_id":40,"quantity":120,"unit_cost":13,"posted_to_inventory":false,"date_received":null}]</t>
  </si>
  <si>
    <t>63dd0fbb07d5cbf00b671829</t>
  </si>
  <si>
    <t>[{"product_id":72,"quantity":40,"unit_cost":26,"posted_to_inventory":false,"date_received":null}]</t>
  </si>
  <si>
    <t>//orders.details</t>
  </si>
  <si>
    <t>// Create Relation orders -&gt; employees</t>
  </si>
  <si>
    <t>// Create Relation invoices -&gt; orders</t>
  </si>
  <si>
    <t>// Create Relation order_details -&gt; orders</t>
  </si>
  <si>
    <t>// Create Relation purchase_order_details -&gt; purchase_orders</t>
  </si>
  <si>
    <t>// Create Relation purchase_order_details -&gt; product</t>
  </si>
  <si>
    <t>63dd100a07d5cbf00b671835</t>
  </si>
  <si>
    <t>Supplier D</t>
  </si>
  <si>
    <t>Sato</t>
  </si>
  <si>
    <t>Naoki</t>
  </si>
  <si>
    <t>Marketing Manager</t>
  </si>
  <si>
    <t>63dd100a07d5cbf00b671836</t>
  </si>
  <si>
    <t>Supplier E</t>
  </si>
  <si>
    <t>Hernandez-Echevarria</t>
  </si>
  <si>
    <t>Amaya</t>
  </si>
  <si>
    <t>63dd100a07d5cbf00b671837</t>
  </si>
  <si>
    <t>Supplier F</t>
  </si>
  <si>
    <t>Hayakawa</t>
  </si>
  <si>
    <t>Satomi</t>
  </si>
  <si>
    <t>Marketing Assistant</t>
  </si>
  <si>
    <t>63dd100a07d5cbf00b671838</t>
  </si>
  <si>
    <t>Supplier G</t>
  </si>
  <si>
    <t>Glasson</t>
  </si>
  <si>
    <t>Stuart</t>
  </si>
  <si>
    <t>63dd100a07d5cbf00b671839</t>
  </si>
  <si>
    <t>Supplier H</t>
  </si>
  <si>
    <t>Dunton</t>
  </si>
  <si>
    <t>Bryn Paul</t>
  </si>
  <si>
    <t>63dd100a07d5cbf00b67183a</t>
  </si>
  <si>
    <t>Supplier B</t>
  </si>
  <si>
    <t>Weiler</t>
  </si>
  <si>
    <t>Cornelia</t>
  </si>
  <si>
    <t>63dd100a07d5cbf00b67183b</t>
  </si>
  <si>
    <t>Supplier I</t>
  </si>
  <si>
    <t>Sandberg</t>
  </si>
  <si>
    <t>Mikael</t>
  </si>
  <si>
    <t>63dd100a07d5cbf00b67183c</t>
  </si>
  <si>
    <t>Supplier C</t>
  </si>
  <si>
    <t>Kelley</t>
  </si>
  <si>
    <t>Madeleine</t>
  </si>
  <si>
    <t>63dd100a07d5cbf00b67183d</t>
  </si>
  <si>
    <t>Supplier A</t>
  </si>
  <si>
    <t>Elizabeth A.</t>
  </si>
  <si>
    <t>63dd100a07d5cbf00b67183e</t>
  </si>
  <si>
    <t>Supplier J</t>
  </si>
  <si>
    <t>Sousa</t>
  </si>
  <si>
    <t>Luis</t>
  </si>
  <si>
    <t>// Create Relation purchase_order -&gt; suppliers</t>
  </si>
  <si>
    <t>product_oid</t>
  </si>
  <si>
    <t>product_id</t>
  </si>
  <si>
    <t>quantity</t>
  </si>
  <si>
    <t>unit_cost</t>
  </si>
  <si>
    <t>date_received</t>
  </si>
  <si>
    <t>posted_to_inventory</t>
  </si>
  <si>
    <t>inventory_id</t>
  </si>
  <si>
    <t>{"$oid":"63dd0f7807d5cbf00b6717df"}</t>
  </si>
  <si>
    <t>2006-01-21T23:00:00.000Z</t>
  </si>
  <si>
    <t>{"$oid":"63dd0f7807d5cbf00b6717d9"}</t>
  </si>
  <si>
    <t>{"$oid":"63dd0f7807d5cbf00b6717e0"}</t>
  </si>
  <si>
    <t>{"$oid":"63dd0f7807d5cbf00b6717d8"}</t>
  </si>
  <si>
    <t>{"$oid":"63dd0f7807d5cbf00b6717da"}</t>
  </si>
  <si>
    <t>{"$oid":"63dd0f7807d5cbf00b6717db"}</t>
  </si>
  <si>
    <t>{"$oid":"63dd0f7807d5cbf00b6717dc"}</t>
  </si>
  <si>
    <t>{"$oid":"63dd0f7807d5cbf00b6717dd"}</t>
  </si>
  <si>
    <t>{"$oid":"63dd0f7807d5cbf00b6717de"}</t>
  </si>
  <si>
    <t>{"$oid":"63dd0f7807d5cbf00b6717e1"}</t>
  </si>
  <si>
    <t>{"$oid":"63dd0f7807d5cbf00b6717e2"}</t>
  </si>
  <si>
    <t>{"$oid":"63dd0f7807d5cbf00b6717e3"}</t>
  </si>
  <si>
    <t>{"$oid":"63dd0f7807d5cbf00b6717e4"}</t>
  </si>
  <si>
    <t>{"$oid":"63dd0f7807d5cbf00b6717e5"}</t>
  </si>
  <si>
    <t>{"$oid":"63dd0f7807d5cbf00b6717e6"}</t>
  </si>
  <si>
    <t>{"$oid":"63dd0f7807d5cbf00b6717e7"}</t>
  </si>
  <si>
    <t>{"$oid":"63dd0f7807d5cbf00b6717e8"}</t>
  </si>
  <si>
    <t>{"$oid":"63dd0f7807d5cbf00b6717e9"}</t>
  </si>
  <si>
    <t>{"$oid":"63dd0f7807d5cbf00b6717ea"}</t>
  </si>
  <si>
    <t>{"$oid":"63dd0f7807d5cbf00b6717eb"}</t>
  </si>
  <si>
    <t>{"$oid":"63dd0f7807d5cbf00b6717ec"}</t>
  </si>
  <si>
    <t>{"$oid":"63dd0f7807d5cbf00b6717ed"}</t>
  </si>
  <si>
    <t>{"$oid":"63dd0f7807d5cbf00b6717ef"}</t>
  </si>
  <si>
    <t>{"$oid":"63dd0f7807d5cbf00b6717ee"}</t>
  </si>
  <si>
    <t>{"$oid":"63dd0f7807d5cbf00b6717f0"}</t>
  </si>
  <si>
    <t>{"$oid":"63dd0f7807d5cbf00b6717f1"}</t>
  </si>
  <si>
    <t>{"$oid":"63dd0f7807d5cbf00b6717f2"}</t>
  </si>
  <si>
    <t>{"$oid":"63dd0f7807d5cbf00b6717f3"}</t>
  </si>
  <si>
    <t>2006-04-16T22:00:00.000Z</t>
  </si>
  <si>
    <t>2006-04-05T22:00:00.000Z</t>
  </si>
  <si>
    <t>2006-04-04T22:00:00.000Z</t>
  </si>
  <si>
    <t>2006-04-09T22:00:00.000Z</t>
  </si>
  <si>
    <t>2006-04-03T22:00:00.000Z</t>
  </si>
  <si>
    <t>{"$oid":"63dd0f7807d5cbf00b6717f6"}</t>
  </si>
  <si>
    <t>comments</t>
  </si>
  <si>
    <t>transaction_created_date</t>
  </si>
  <si>
    <t>transaction_modified_date</t>
  </si>
  <si>
    <t>transaction_type</t>
  </si>
  <si>
    <t>63dd0e7307d5cbf00b67170a</t>
  </si>
  <si>
    <t>63dd0e7307d5cbf00b67170b</t>
  </si>
  <si>
    <t>63dd0e7307d5cbf00b67170c</t>
  </si>
  <si>
    <t>63dd0e7307d5cbf00b67170d</t>
  </si>
  <si>
    <t>63dd0e7307d5cbf00b67170e</t>
  </si>
  <si>
    <t>63dd0e7307d5cbf00b67170f</t>
  </si>
  <si>
    <t>63dd0e7307d5cbf00b671710</t>
  </si>
  <si>
    <t>63dd0e7307d5cbf00b671711</t>
  </si>
  <si>
    <t>63dd0e7307d5cbf00b671712</t>
  </si>
  <si>
    <t>63dd0e7307d5cbf00b671713</t>
  </si>
  <si>
    <t>63dd0e7307d5cbf00b671714</t>
  </si>
  <si>
    <t>63dd0e7307d5cbf00b671715</t>
  </si>
  <si>
    <t>63dd0e7307d5cbf00b671716</t>
  </si>
  <si>
    <t>63dd0e7307d5cbf00b671717</t>
  </si>
  <si>
    <t>63dd0e7307d5cbf00b671718</t>
  </si>
  <si>
    <t>63dd0e7307d5cbf00b671719</t>
  </si>
  <si>
    <t>63dd0e7307d5cbf00b67171a</t>
  </si>
  <si>
    <t>63dd0e7307d5cbf00b67171b</t>
  </si>
  <si>
    <t>63dd0e7307d5cbf00b67171c</t>
  </si>
  <si>
    <t>63dd0e7307d5cbf00b67171d</t>
  </si>
  <si>
    <t>63dd0e7307d5cbf00b67171e</t>
  </si>
  <si>
    <t>63dd0e7307d5cbf00b67171f</t>
  </si>
  <si>
    <t>63dd0e7307d5cbf00b671720</t>
  </si>
  <si>
    <t>63dd0e7307d5cbf00b671721</t>
  </si>
  <si>
    <t>63dd0e7307d5cbf00b671722</t>
  </si>
  <si>
    <t>63dd0e7307d5cbf00b671723</t>
  </si>
  <si>
    <t>63dd0e7307d5cbf00b671724</t>
  </si>
  <si>
    <t>63dd0e7307d5cbf00b671725</t>
  </si>
  <si>
    <t>63dd0e7307d5cbf00b671726</t>
  </si>
  <si>
    <t>63dd0e7307d5cbf00b671727</t>
  </si>
  <si>
    <t>63dd0e7307d5cbf00b671728</t>
  </si>
  <si>
    <t>63dd0e7307d5cbf00b671729</t>
  </si>
  <si>
    <t>63dd0e7307d5cbf00b67172a</t>
  </si>
  <si>
    <t>63dd0e7307d5cbf00b67172b</t>
  </si>
  <si>
    <t>63dd0e7307d5cbf00b67172c</t>
  </si>
  <si>
    <t>63dd0e7307d5cbf00b67172d</t>
  </si>
  <si>
    <t>63dd0e7307d5cbf00b67172e</t>
  </si>
  <si>
    <t>63dd0e7307d5cbf00b67172f</t>
  </si>
  <si>
    <t>63dd0e7307d5cbf00b671730</t>
  </si>
  <si>
    <t>Fill Back Ordered product, Order #40</t>
  </si>
  <si>
    <t>63dd0e7307d5cbf00b671731</t>
  </si>
  <si>
    <t>63dd0e7307d5cbf00b671732</t>
  </si>
  <si>
    <t>Fill Back Ordered product, Order #38</t>
  </si>
  <si>
    <t>63dd0e7307d5cbf00b671733</t>
  </si>
  <si>
    <t>63dd0e7307d5cbf00b671734</t>
  </si>
  <si>
    <t>63dd0e7307d5cbf00b671735</t>
  </si>
  <si>
    <t>Fill Back Ordered product, Order #39</t>
  </si>
  <si>
    <t>63dd0e7307d5cbf00b671736</t>
  </si>
  <si>
    <t>63dd0e7307d5cbf00b671737</t>
  </si>
  <si>
    <t>Fill Back Ordered product, Order #33</t>
  </si>
  <si>
    <t>63dd0e7307d5cbf00b671738</t>
  </si>
  <si>
    <t>63dd0e7307d5cbf00b671739</t>
  </si>
  <si>
    <t>63dd0e7307d5cbf00b67173a</t>
  </si>
  <si>
    <t>Fill Back Ordered product, Order #30</t>
  </si>
  <si>
    <t>63dd0e7307d5cbf00b67173b</t>
  </si>
  <si>
    <t>63dd0e7307d5cbf00b67173c</t>
  </si>
  <si>
    <t>63dd0e7307d5cbf00b67173d</t>
  </si>
  <si>
    <t>Fill Back Ordered product, Order #36</t>
  </si>
  <si>
    <t>63dd0e7307d5cbf00b67173e</t>
  </si>
  <si>
    <t>63dd0e7307d5cbf00b67173f</t>
  </si>
  <si>
    <t>63dd0e7307d5cbf00b671740</t>
  </si>
  <si>
    <t>63dd0e7307d5cbf00b671741</t>
  </si>
  <si>
    <t>63dd0e7307d5cbf00b671742</t>
  </si>
  <si>
    <t>63dd0e7307d5cbf00b671743</t>
  </si>
  <si>
    <t>63dd0e7307d5cbf00b671744</t>
  </si>
  <si>
    <t>63dd0e7307d5cbf00b671745</t>
  </si>
  <si>
    <t>63dd0e7307d5cbf00b671746</t>
  </si>
  <si>
    <t>63dd0e7307d5cbf00b671747</t>
  </si>
  <si>
    <t>63dd0e7307d5cbf00b671748</t>
  </si>
  <si>
    <t>63dd0e7307d5cbf00b671749</t>
  </si>
  <si>
    <t>63dd0e7307d5cbf00b67174a</t>
  </si>
  <si>
    <t>63dd0e7307d5cbf00b67174b</t>
  </si>
  <si>
    <t>Fill Back Ordered product, Order #46</t>
  </si>
  <si>
    <t>63dd0e7307d5cbf00b67174c</t>
  </si>
  <si>
    <t>Fill Back Ordered product, Order #41</t>
  </si>
  <si>
    <t>63dd0e7307d5cbf00b67174d</t>
  </si>
  <si>
    <t>63dd0e7307d5cbf00b67174e</t>
  </si>
  <si>
    <t>Fill Back Ordered product, Order #48</t>
  </si>
  <si>
    <t>63dd0e7307d5cbf00b67174f</t>
  </si>
  <si>
    <t>63dd0e7307d5cbf00b671750</t>
  </si>
  <si>
    <t>63dd0e7307d5cbf00b671751</t>
  </si>
  <si>
    <t>63dd0e7307d5cbf00b671752</t>
  </si>
  <si>
    <t>Fill Back Ordered product, Order #42</t>
  </si>
  <si>
    <t>63dd0e7307d5cbf00b671753</t>
  </si>
  <si>
    <t>63dd0e7307d5cbf00b671754</t>
  </si>
  <si>
    <t>63dd0e7307d5cbf00b671755</t>
  </si>
  <si>
    <t>63dd0e7307d5cbf00b671756</t>
  </si>
  <si>
    <t>63dd0e7307d5cbf00b671757</t>
  </si>
  <si>
    <t>63dd0e7307d5cbf00b671758</t>
  </si>
  <si>
    <t>Fill Back Ordered product, Order #45</t>
  </si>
  <si>
    <t>63dd0e7307d5cbf00b671759</t>
  </si>
  <si>
    <t>63dd0e7307d5cbf00b67175a</t>
  </si>
  <si>
    <t>63dd0e7307d5cbf00b67175b</t>
  </si>
  <si>
    <t>63dd0e7307d5cbf00b67175c</t>
  </si>
  <si>
    <t>63dd0e7307d5cbf00b67175d</t>
  </si>
  <si>
    <t>63dd0e7307d5cbf00b67175e</t>
  </si>
  <si>
    <t>63dd0e7307d5cbf00b67175f</t>
  </si>
  <si>
    <t>63dd0e7307d5cbf00b671760</t>
  </si>
  <si>
    <t>63dd0e7307d5cbf00b671761</t>
  </si>
  <si>
    <t>63dd0e7307d5cbf00b671762</t>
  </si>
  <si>
    <t>63dd0e7307d5cbf00b671763</t>
  </si>
  <si>
    <t>63dd0e7307d5cbf00b671764</t>
  </si>
  <si>
    <t>63dd0e7307d5cbf00b671765</t>
  </si>
  <si>
    <t>63dd0e7307d5cbf00b671766</t>
  </si>
  <si>
    <t>63dd0e7307d5cbf00b671767</t>
  </si>
  <si>
    <t>63dd0e7307d5cbf00b671768</t>
  </si>
  <si>
    <t>63dd0e7307d5cbf00b671769</t>
  </si>
  <si>
    <t>63dd0e7307d5cbf00b67176a</t>
  </si>
  <si>
    <t>63dd0e7307d5cbf00b67176b</t>
  </si>
  <si>
    <t>Fill Back Ordered product, Order #47</t>
  </si>
  <si>
    <t>63dd0e7307d5cbf00b67176c</t>
  </si>
  <si>
    <t>63dd0e7307d5cbf00b67176d</t>
  </si>
  <si>
    <t>63dd0e7307d5cbf00b67176e</t>
  </si>
  <si>
    <t>63dd0e7307d5cbf00b67176f</t>
  </si>
  <si>
    <t>{"$oid":"63dd0e7307d5cbf00b671720"}</t>
  </si>
  <si>
    <t>{"$oid":"63dd0e7307d5cbf00b67171b"}</t>
  </si>
  <si>
    <t>{"$oid":"63dd0e7307d5cbf00b67171d"}</t>
  </si>
  <si>
    <t>{"$oid":"63dd0e7307d5cbf00b67171e"}</t>
  </si>
  <si>
    <t>{"$oid":"63dd0e7307d5cbf00b67170f"}</t>
  </si>
  <si>
    <t>{"$oid":"63dd0e7307d5cbf00b671712"}</t>
  </si>
  <si>
    <t>{"$oid":"63dd0e7307d5cbf00b671714"}</t>
  </si>
  <si>
    <t>{"$oid":"63dd0e7307d5cbf00b671710"}</t>
  </si>
  <si>
    <t>{"$oid":"63dd0e7307d5cbf00b671719"}</t>
  </si>
  <si>
    <t>{"$oid":"63dd0e7307d5cbf00b671711"}</t>
  </si>
  <si>
    <t>{"$oid":"63dd0e7307d5cbf00b671713"}</t>
  </si>
  <si>
    <t>{"$oid":"63dd0e7307d5cbf00b671715"}</t>
  </si>
  <si>
    <t>{"$oid":"63dd0e7307d5cbf00b67172a"}</t>
  </si>
  <si>
    <t>{"$oid":"63dd0e7307d5cbf00b671717"}</t>
  </si>
  <si>
    <t>{"$oid":"63dd0e7307d5cbf00b671716"}</t>
  </si>
  <si>
    <t>{"$oid":"63dd0e7307d5cbf00b671725"}</t>
  </si>
  <si>
    <t>{"$oid":"63dd0e7307d5cbf00b671718"}</t>
  </si>
  <si>
    <t>{"$oid":"63dd0e7307d5cbf00b671721"}</t>
  </si>
  <si>
    <t>{"$oid":"63dd0e7307d5cbf00b67170b"}</t>
  </si>
  <si>
    <t>{"$oid":"63dd0e7307d5cbf00b67170c"}</t>
  </si>
  <si>
    <t>{"$oid":"63dd0e7307d5cbf00b67170d"}</t>
  </si>
  <si>
    <t>{"$oid":"63dd0e7307d5cbf00b671722"}</t>
  </si>
  <si>
    <t>{"$oid":"63dd0e7307d5cbf00b67171f"}</t>
  </si>
  <si>
    <t>{"$oid":"63dd0e7307d5cbf00b67170a"}</t>
  </si>
  <si>
    <t>{"$oid":"63dd0e7307d5cbf00b67171c"}</t>
  </si>
  <si>
    <t>{"$oid":"63dd0e7307d5cbf00b67171a"}</t>
  </si>
  <si>
    <t>{"$oid":"63dd0e7307d5cbf00b67170e"}</t>
  </si>
  <si>
    <t>{"$oid":"63dd0e7307d5cbf00b67172b"}</t>
  </si>
  <si>
    <t>{"$oid":"63dd0e7307d5cbf00b671736"}</t>
  </si>
  <si>
    <t>{"$oid":"63dd0e7307d5cbf00b671738"}</t>
  </si>
  <si>
    <t>{"$oid":"63dd0e7307d5cbf00b671733"}</t>
  </si>
  <si>
    <t>{"$oid":"63dd0e7307d5cbf00b671731"}</t>
  </si>
  <si>
    <t>{"$oid":"63dd0e7307d5cbf00b67172f"}</t>
  </si>
  <si>
    <t>{"$oid":"63dd0e7307d5cbf00b671734"}</t>
  </si>
  <si>
    <t>{"$oid":""}</t>
  </si>
  <si>
    <t>{"$oid":"63dd0e7307d5cbf00b671753"}</t>
  </si>
  <si>
    <t>{"$oid":"63dd0e7307d5cbf00b671757"}</t>
  </si>
  <si>
    <t>{"$oid":"63dd0e7307d5cbf00b671750"}</t>
  </si>
  <si>
    <t>{"$oid":"63dd0e7307d5cbf00b671755"}</t>
  </si>
  <si>
    <t>{"$oid":"63dd0e7307d5cbf00b67174f"}</t>
  </si>
  <si>
    <t>{"$oid":"63dd0e7307d5cbf00b67174d"}</t>
  </si>
  <si>
    <t>{"$oid":"63dd0e7307d5cbf00b671751"}</t>
  </si>
  <si>
    <t>{"$oid":"63dd0e7307d5cbf00b671762"}</t>
  </si>
  <si>
    <t>{"$oid":"63dd0e7307d5cbf00b671765"}</t>
  </si>
  <si>
    <t>inventory_oid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</si>
</sst>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2"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460D2D2-4EA0-4431-8926-85C0B1D555F9}" autoFormatId="16" applyNumberFormats="0" applyBorderFormats="0" applyFontFormats="0" applyPatternFormats="0" applyAlignmentFormats="0" applyWidthHeightFormats="0">
  <queryTableRefresh nextId="4">
    <queryTableFields count="3">
      <queryTableField id="1" name="_id" tableColumnId="1"/>
      <queryTableField id="2" name="employee_id" tableColumnId="2"/>
      <queryTableField id="3" name="privilege_i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B7B6D413-1DA4-4F80-9821-657D328CECFB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_id" tableColumnId="2"/>
      <queryTableField id="3" name="approved_by" tableColumnId="3"/>
      <queryTableField id="4" name="approved_date" tableColumnId="4"/>
      <queryTableField id="5" name="created_by" tableColumnId="5"/>
      <queryTableField id="6" name="creation_date" tableColumnId="6"/>
      <queryTableField id="7" name="details" tableColumnId="7"/>
      <queryTableField id="8" name="notes" tableColumnId="8"/>
      <queryTableField id="9" name="payment_amount" tableColumnId="9"/>
      <queryTableField id="10" name="payment_method" tableColumnId="10"/>
      <queryTableField id="11" name="shipping_fee" tableColumnId="11"/>
      <queryTableField id="12" name="status_id" tableColumnId="12"/>
      <queryTableField id="13" name="submitted_by" tableColumnId="13"/>
      <queryTableField id="14" name="submitted_date" tableColumnId="14"/>
      <queryTableField id="15" name="supplier_id" tableColumnId="15"/>
      <queryTableField id="16" name="taxes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5DC5690-21CF-47FB-9B8B-398DB3AD3C35}" autoFormatId="16" applyNumberFormats="0" applyBorderFormats="0" applyFontFormats="0" applyPatternFormats="0" applyAlignmentFormats="0" applyWidthHeightFormats="0">
  <queryTableRefresh nextId="23">
    <queryTableFields count="21">
      <queryTableField id="2" name="id" tableColumnId="2"/>
      <queryTableField id="1" name="_id" tableColumnId="1"/>
      <queryTableField id="3" name="employee_id" tableColumnId="3"/>
      <queryTableField id="4" name="customer_id" tableColumnId="4"/>
      <queryTableField id="22" dataBound="0" tableColumnId="21"/>
      <queryTableField id="5" name="order_date" tableColumnId="5"/>
      <queryTableField id="6" name="shipped_date" tableColumnId="6"/>
      <queryTableField id="7" name="shipper_id" tableColumnId="7"/>
      <queryTableField id="8" name="ship_name" tableColumnId="8"/>
      <queryTableField id="9" name="ship_address" tableColumnId="9"/>
      <queryTableField id="10" name="ship_city" tableColumnId="10"/>
      <queryTableField id="11" name="ship_state_province" tableColumnId="11"/>
      <queryTableField id="12" name="ship_zip_postal_code" tableColumnId="12"/>
      <queryTableField id="13" name="ship_country_region" tableColumnId="13"/>
      <queryTableField id="14" name="shipping_fee" tableColumnId="14"/>
      <queryTableField id="15" name="taxes" tableColumnId="15"/>
      <queryTableField id="16" name="payment_type" tableColumnId="16"/>
      <queryTableField id="17" name="paid_date" tableColumnId="17"/>
      <queryTableField id="18" name="tax_rate" tableColumnId="18"/>
      <queryTableField id="19" name="status_id" tableColumnId="19"/>
      <queryTableField id="20" name="details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55D1BDC9-D277-4E90-8939-D256CABA7EFA}" autoFormatId="16" applyNumberFormats="0" applyBorderFormats="0" applyFontFormats="0" applyPatternFormats="0" applyAlignmentFormats="0" applyWidthHeightFormats="0">
  <queryTableRefresh nextId="7">
    <queryTableFields count="6">
      <queryTableField id="1" name="_id" tableColumnId="1"/>
      <queryTableField id="2" name="id" tableColumnId="2"/>
      <queryTableField id="3" name="company" tableColumnId="3"/>
      <queryTableField id="4" name="last_name" tableColumnId="4"/>
      <queryTableField id="5" name="first_name" tableColumnId="5"/>
      <queryTableField id="6" name="job_titl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BD4429B-A929-4AE3-9ADE-D892491F1D9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_id" tableColumnId="2"/>
      <queryTableField id="3" name="comments" tableColumnId="3"/>
      <queryTableField id="4" name="product_id" tableColumnId="4"/>
      <queryTableField id="5" name="quantity" tableColumnId="5"/>
      <queryTableField id="6" name="transaction_created_date" tableColumnId="6"/>
      <queryTableField id="7" name="transaction_modified_date" tableColumnId="7"/>
      <queryTableField id="8" name="transaction_type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5F2DB0C-9205-4BE7-BCE1-C5D18F724FD5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_id" tableColumnId="2"/>
      <queryTableField id="3" name="product_code" tableColumnId="3"/>
      <queryTableField id="4" name="product_name" tableColumnId="4"/>
      <queryTableField id="5" name="category" tableColumnId="5"/>
      <queryTableField id="6" name="supplier_ids" tableColumnId="6"/>
      <queryTableField id="7" name="standard_cost" tableColumnId="7"/>
      <queryTableField id="8" name="list_price" tableColumnId="8"/>
      <queryTableField id="9" name="reorder_level" tableColumnId="9"/>
      <queryTableField id="10" name="target_level" tableColumnId="10"/>
      <queryTableField id="11" name="discontinued" tableColumnId="11"/>
      <queryTableField id="12" name="quantity_per_unit" tableColumnId="12"/>
      <queryTableField id="13" name="minimum_reorder_quantity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EAB68B8-FAAE-42F2-BE07-1007E40363B7}" autoFormatId="16" applyNumberFormats="0" applyBorderFormats="0" applyFontFormats="0" applyPatternFormats="0" applyAlignmentFormats="0" applyWidthHeightFormats="0">
  <queryTableRefresh nextId="19">
    <queryTableFields count="18">
      <queryTableField id="1" name="id" tableColumnId="1"/>
      <queryTableField id="2" name="_id" tableColumnId="2"/>
      <queryTableField id="3" name="company" tableColumnId="3"/>
      <queryTableField id="4" name="first_name" tableColumnId="4"/>
      <queryTableField id="5" name="fax_number" tableColumnId="5"/>
      <queryTableField id="6" name="address" tableColumnId="6"/>
      <queryTableField id="7" name="business_phone" tableColumnId="7"/>
      <queryTableField id="8" name="city" tableColumnId="8"/>
      <queryTableField id="9" name="email_address" tableColumnId="9"/>
      <queryTableField id="10" name="home_phone" tableColumnId="10"/>
      <queryTableField id="11" name="country_region" tableColumnId="11"/>
      <queryTableField id="12" name="job_title" tableColumnId="12"/>
      <queryTableField id="13" name="last_name" tableColumnId="13"/>
      <queryTableField id="14" name="notes" tableColumnId="14"/>
      <queryTableField id="15" name="privileges" tableColumnId="15"/>
      <queryTableField id="16" name="state_province" tableColumnId="16"/>
      <queryTableField id="17" name="web_page" tableColumnId="17"/>
      <queryTableField id="18" name="zip_postal_code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A240C8-98D3-4211-894B-AFA4BED1278D}" autoFormatId="16" applyNumberFormats="0" applyBorderFormats="0" applyFontFormats="0" applyPatternFormats="0" applyAlignmentFormats="0" applyWidthHeightFormats="0">
  <queryTableRefresh nextId="15">
    <queryTableFields count="13">
      <queryTableField id="2" name="id" tableColumnId="2"/>
      <queryTableField id="1" name="_id" tableColumnId="1"/>
      <queryTableField id="3" name="company" tableColumnId="3"/>
      <queryTableField id="4" name="last_name" tableColumnId="4"/>
      <queryTableField id="5" name="first_name" tableColumnId="5"/>
      <queryTableField id="6" name="job_title" tableColumnId="6"/>
      <queryTableField id="7" name="business_phone" tableColumnId="7"/>
      <queryTableField id="8" name="fax_number" tableColumnId="8"/>
      <queryTableField id="9" name="address" tableColumnId="9"/>
      <queryTableField id="10" name="city" tableColumnId="10"/>
      <queryTableField id="11" name="state_province" tableColumnId="11"/>
      <queryTableField id="12" name="zip_postal_code" tableColumnId="12"/>
      <queryTableField id="13" name="country_regio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4B5086-A4A4-4187-888F-152CCDDA9491}" name="employee_privileges" displayName="employee_privileges" ref="A1:C2" tableType="queryTable" totalsRowShown="0">
  <autoFilter ref="A1:C2" xr:uid="{A84B5086-A4A4-4187-888F-152CCDDA9491}"/>
  <tableColumns count="3">
    <tableColumn id="1" xr3:uid="{FC1873D4-1AE6-4F95-8482-9E6E7463D329}" uniqueName="1" name="_id" queryTableFieldId="1" dataDxfId="38"/>
    <tableColumn id="2" xr3:uid="{DC96109B-4B54-4A7F-B59E-959D308035AC}" uniqueName="2" name="employee_id" queryTableFieldId="2"/>
    <tableColumn id="3" xr3:uid="{B04162D2-564E-424A-AA62-D4B752E8D363}" uniqueName="3" name="privilege_id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69B488-E300-4BC7-94C5-518CBDA100C5}" name="purchase_orders" displayName="purchase_orders" ref="A1:P29" tableType="queryTable" totalsRowShown="0">
  <autoFilter ref="A1:P29" xr:uid="{D369B488-E300-4BC7-94C5-518CBDA100C5}"/>
  <sortState xmlns:xlrd2="http://schemas.microsoft.com/office/spreadsheetml/2017/richdata2" ref="A2:P29">
    <sortCondition ref="A1:A29"/>
  </sortState>
  <tableColumns count="16">
    <tableColumn id="1" xr3:uid="{77A8E042-B708-473A-9F03-83BE5C0BE797}" uniqueName="1" name="id" queryTableFieldId="1"/>
    <tableColumn id="2" xr3:uid="{BF2E014E-64BA-491E-8C82-08FA8731A7A7}" uniqueName="2" name="_id" queryTableFieldId="2" dataDxfId="15"/>
    <tableColumn id="3" xr3:uid="{6602793D-0AB1-4B1A-9F83-E5CBB1BC7559}" uniqueName="3" name="approved_by" queryTableFieldId="3"/>
    <tableColumn id="4" xr3:uid="{9140D252-07CE-469E-9486-D9F026272CB4}" uniqueName="4" name="approved_date" queryTableFieldId="4" dataDxfId="14"/>
    <tableColumn id="5" xr3:uid="{7976001F-A164-4CF8-ABA1-2BCABE54F3A2}" uniqueName="5" name="created_by" queryTableFieldId="5"/>
    <tableColumn id="6" xr3:uid="{7187D15D-2C08-49D1-AB68-66C4A3B337E2}" uniqueName="6" name="creation_date" queryTableFieldId="6" dataDxfId="13"/>
    <tableColumn id="7" xr3:uid="{C8874411-D3B7-47F1-B0E9-C03BB73EA660}" uniqueName="7" name="details" queryTableFieldId="7" dataDxfId="12"/>
    <tableColumn id="8" xr3:uid="{8AEB2895-77D8-4A9A-BB99-E3F896FA9BE0}" uniqueName="8" name="notes" queryTableFieldId="8" dataDxfId="11"/>
    <tableColumn id="9" xr3:uid="{6664683F-E0AE-4CB1-8E5C-DE19598F6678}" uniqueName="9" name="payment_amount" queryTableFieldId="9"/>
    <tableColumn id="10" xr3:uid="{9326E5B3-BA1E-4F55-9A75-D22D1F683EDB}" uniqueName="10" name="payment_method" queryTableFieldId="10" dataDxfId="10"/>
    <tableColumn id="11" xr3:uid="{875085FE-6151-4E37-BDA6-B67EE17D8233}" uniqueName="11" name="shipping_fee" queryTableFieldId="11"/>
    <tableColumn id="12" xr3:uid="{A5047C62-C961-4426-9445-6C59B56DA6B6}" uniqueName="12" name="status_id" queryTableFieldId="12"/>
    <tableColumn id="13" xr3:uid="{0B3963B1-69FC-44A4-84E2-05BBEF43CCD4}" uniqueName="13" name="submitted_by" queryTableFieldId="13"/>
    <tableColumn id="14" xr3:uid="{33EF395A-17AF-4D28-9AD2-C539F7DD64D2}" uniqueName="14" name="submitted_date" queryTableFieldId="14" dataDxfId="9"/>
    <tableColumn id="15" xr3:uid="{870FC921-505A-42EE-B5E0-97789CAA4118}" uniqueName="15" name="supplier_id" queryTableFieldId="15"/>
    <tableColumn id="16" xr3:uid="{2238AC33-29E1-4723-A1CF-3D0045659BAE}" uniqueName="16" name="taxes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F00A56-EE05-48EE-92A2-37161DD718EF}" name="orders" displayName="orders" ref="A1:U49" tableType="queryTable" totalsRowShown="0">
  <autoFilter ref="A1:U49" xr:uid="{A7F00A56-EE05-48EE-92A2-37161DD718EF}"/>
  <tableColumns count="21">
    <tableColumn id="2" xr3:uid="{53CCD959-E734-4538-A212-3404A0A2C8C5}" uniqueName="2" name="id" queryTableFieldId="2"/>
    <tableColumn id="1" xr3:uid="{630E757D-6FAF-4457-8AB6-75DAA96ACCB6}" uniqueName="1" name="_id" queryTableFieldId="1" dataDxfId="50"/>
    <tableColumn id="3" xr3:uid="{3929C14A-00CB-4E6D-96D6-D3EB20514F34}" uniqueName="3" name="employee_id" queryTableFieldId="3"/>
    <tableColumn id="4" xr3:uid="{8377DB91-B9D7-42B9-9E84-AADDC6DEEB2D}" uniqueName="4" name="customer_id" queryTableFieldId="4"/>
    <tableColumn id="21" xr3:uid="{5B97E5DA-AAF5-4084-A3F6-31915DF42856}" uniqueName="21" name="customer__id" queryTableFieldId="22" dataDxfId="39">
      <calculatedColumnFormula>VLOOKUP(orders[[#This Row],[customer_id]],'customers'!A:B,2,0)</calculatedColumnFormula>
    </tableColumn>
    <tableColumn id="5" xr3:uid="{65B3B3D4-E451-4EC8-8730-F9FB3876F164}" uniqueName="5" name="order_date" queryTableFieldId="5" dataDxfId="49"/>
    <tableColumn id="6" xr3:uid="{B9CD2BE0-08A2-43D0-8B39-F328DBD24D09}" uniqueName="6" name="shipped_date" queryTableFieldId="6" dataDxfId="48"/>
    <tableColumn id="7" xr3:uid="{14BFD471-083B-46E8-A082-FA412CCD2F53}" uniqueName="7" name="shipper_id" queryTableFieldId="7"/>
    <tableColumn id="8" xr3:uid="{08332E6C-AB9A-491D-A604-40D5227B0155}" uniqueName="8" name="ship_name" queryTableFieldId="8" dataDxfId="47"/>
    <tableColumn id="9" xr3:uid="{66C94641-E896-48F9-B630-5A7B0A6E3C01}" uniqueName="9" name="ship_address" queryTableFieldId="9" dataDxfId="46"/>
    <tableColumn id="10" xr3:uid="{CD19757A-3C48-402D-98DB-C7A7AB6DFD59}" uniqueName="10" name="ship_city" queryTableFieldId="10" dataDxfId="45"/>
    <tableColumn id="11" xr3:uid="{5EA0E67A-9AD2-49BD-8A47-5E392EF22E52}" uniqueName="11" name="ship_state_province" queryTableFieldId="11" dataDxfId="44"/>
    <tableColumn id="12" xr3:uid="{41CFED55-B744-4860-AA5E-54D285E3A4EA}" uniqueName="12" name="ship_zip_postal_code" queryTableFieldId="12"/>
    <tableColumn id="13" xr3:uid="{57D2E79B-06CE-47BD-997F-A9F6EA598BE2}" uniqueName="13" name="ship_country_region" queryTableFieldId="13" dataDxfId="43"/>
    <tableColumn id="14" xr3:uid="{64CCB120-5EAD-447D-AEF8-EBDFF722D7EA}" uniqueName="14" name="shipping_fee" queryTableFieldId="14"/>
    <tableColumn id="15" xr3:uid="{5669EF80-7F5E-4F03-AD4E-1325CDDF14A0}" uniqueName="15" name="taxes" queryTableFieldId="15"/>
    <tableColumn id="16" xr3:uid="{A9F1BF83-0086-4DEC-B9AE-C6FEDE60109D}" uniqueName="16" name="payment_type" queryTableFieldId="16" dataDxfId="42"/>
    <tableColumn id="17" xr3:uid="{F1519FF7-8AE7-41B1-BC35-EB591A0A97D4}" uniqueName="17" name="paid_date" queryTableFieldId="17" dataDxfId="41"/>
    <tableColumn id="18" xr3:uid="{9C5A8A95-E2C1-410D-AB6F-3AB094501324}" uniqueName="18" name="tax_rate" queryTableFieldId="18"/>
    <tableColumn id="19" xr3:uid="{7B8C9495-5527-4595-901F-9899AA1F34C4}" uniqueName="19" name="status_id" queryTableFieldId="19"/>
    <tableColumn id="20" xr3:uid="{DF71157E-1B16-437C-AF16-2989C4655A0B}" uniqueName="20" name="details" queryTableFieldId="20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B14242-0ED9-43B6-978E-45B0A676912A}" name="suppliers" displayName="suppliers" ref="A1:F11" tableType="queryTable" totalsRowShown="0">
  <autoFilter ref="A1:F11" xr:uid="{8FB14242-0ED9-43B6-978E-45B0A676912A}"/>
  <tableColumns count="6">
    <tableColumn id="1" xr3:uid="{68D42051-138D-4C35-8266-839A5BE21F09}" uniqueName="1" name="_id" queryTableFieldId="1" dataDxfId="8"/>
    <tableColumn id="2" xr3:uid="{5439C9D0-BDEB-49BE-8571-19EC22497F0D}" uniqueName="2" name="id" queryTableFieldId="2"/>
    <tableColumn id="3" xr3:uid="{DA11E0E8-12B0-4359-B027-E6664CC3D0BF}" uniqueName="3" name="company" queryTableFieldId="3" dataDxfId="7"/>
    <tableColumn id="4" xr3:uid="{1C7B7742-AF5D-4F7F-B41D-7A452C8DB9BD}" uniqueName="4" name="last_name" queryTableFieldId="4" dataDxfId="6"/>
    <tableColumn id="5" xr3:uid="{59BF1CF5-7E74-440F-BF89-D584DC684AB5}" uniqueName="5" name="first_name" queryTableFieldId="5" dataDxfId="5"/>
    <tableColumn id="6" xr3:uid="{5087C1A6-D509-4205-9924-AD2E92D71758}" uniqueName="6" name="job_title" queryTableFieldId="6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ADC1D84-45D4-4350-99F9-2AD5A77D68D5}" name="inventory_transactions2" displayName="inventory_transactions2" ref="A1:H103" tableType="queryTable" totalsRowShown="0">
  <autoFilter ref="A1:H103" xr:uid="{CADC1D84-45D4-4350-99F9-2AD5A77D68D5}"/>
  <tableColumns count="8">
    <tableColumn id="1" xr3:uid="{157D2894-CF25-4205-9F96-13F433DC088F}" uniqueName="1" name="id" queryTableFieldId="1"/>
    <tableColumn id="2" xr3:uid="{D5D4539B-C5C4-4D88-A882-C4E33DD5FAB4}" uniqueName="2" name="_id" queryTableFieldId="2" dataDxfId="3"/>
    <tableColumn id="3" xr3:uid="{72E02277-7AFF-49BE-97F7-F36BDB99BDB6}" uniqueName="3" name="comments" queryTableFieldId="3" dataDxfId="2"/>
    <tableColumn id="4" xr3:uid="{0E08DDE9-A961-435F-A38C-AD27911F4726}" uniqueName="4" name="product_id" queryTableFieldId="4"/>
    <tableColumn id="5" xr3:uid="{121FCD1A-901E-4792-A341-BD9601254B40}" uniqueName="5" name="quantity" queryTableFieldId="5"/>
    <tableColumn id="6" xr3:uid="{4DC19729-0709-4B87-8925-DC9D3773DFCE}" uniqueName="6" name="transaction_created_date" queryTableFieldId="6" dataDxfId="1"/>
    <tableColumn id="7" xr3:uid="{DF5677D4-532B-49DB-BE8F-EBBE41524D4E}" uniqueName="7" name="transaction_modified_date" queryTableFieldId="7" dataDxfId="0"/>
    <tableColumn id="8" xr3:uid="{2E67FB52-C015-4112-9F31-5C165C378B1E}" uniqueName="8" name="transaction_type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7A0565-0198-4F0E-9321-4E8B8E6F0ADF}" name="products" displayName="products" ref="A1:M46" tableType="queryTable" totalsRowShown="0">
  <autoFilter ref="A1:M46" xr:uid="{CF7A0565-0198-4F0E-9321-4E8B8E6F0ADF}"/>
  <sortState xmlns:xlrd2="http://schemas.microsoft.com/office/spreadsheetml/2017/richdata2" ref="A2:M46">
    <sortCondition ref="A1:A46"/>
  </sortState>
  <tableColumns count="13">
    <tableColumn id="1" xr3:uid="{94D295E4-1BD2-44F1-812D-7FF49A4B0310}" uniqueName="1" name="id" queryTableFieldId="1"/>
    <tableColumn id="2" xr3:uid="{D1B6B1FE-3DB2-4316-94DB-4908A08A2F18}" uniqueName="2" name="_id" queryTableFieldId="2" dataDxfId="21"/>
    <tableColumn id="3" xr3:uid="{314557AC-2700-4A49-8B8A-3620147FCDB6}" uniqueName="3" name="product_code" queryTableFieldId="3" dataDxfId="20"/>
    <tableColumn id="4" xr3:uid="{2DD879A0-99B5-4197-B7FD-5275D79C33BB}" uniqueName="4" name="product_name" queryTableFieldId="4" dataDxfId="19"/>
    <tableColumn id="5" xr3:uid="{34443E01-EFFA-47F2-8F11-34A18B283F24}" uniqueName="5" name="category" queryTableFieldId="5" dataDxfId="18"/>
    <tableColumn id="6" xr3:uid="{16786EAE-BEF0-4A58-B1E3-FC1343D138D1}" uniqueName="6" name="supplier_ids" queryTableFieldId="6" dataDxfId="17"/>
    <tableColumn id="7" xr3:uid="{EACB7CA1-2D7B-4610-ACC8-79B7FF264D64}" uniqueName="7" name="standard_cost" queryTableFieldId="7"/>
    <tableColumn id="8" xr3:uid="{7F86D195-9B71-4B55-8809-1F92506B2A49}" uniqueName="8" name="list_price" queryTableFieldId="8"/>
    <tableColumn id="9" xr3:uid="{961BEA2D-F0CC-4036-948C-42129CB11D0E}" uniqueName="9" name="reorder_level" queryTableFieldId="9"/>
    <tableColumn id="10" xr3:uid="{492DD62B-0857-45FB-A4D8-B8775DC4D141}" uniqueName="10" name="target_level" queryTableFieldId="10"/>
    <tableColumn id="11" xr3:uid="{5DEBF5F0-9714-4938-9CFD-565163BAAC65}" uniqueName="11" name="discontinued" queryTableFieldId="11"/>
    <tableColumn id="12" xr3:uid="{E7545A4F-C5E8-4870-93D8-89E8BF3DEA7C}" uniqueName="12" name="quantity_per_unit" queryTableFieldId="12" dataDxfId="16"/>
    <tableColumn id="13" xr3:uid="{EA715661-A623-4028-B302-DAAFE378D1CA}" uniqueName="13" name="minimum_reorder_quantity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F3A0F7-2482-45AA-B4BB-42460D1FE5C7}" name="employees" displayName="employees" ref="A1:R10" tableType="queryTable" totalsRowShown="0">
  <autoFilter ref="A1:R10" xr:uid="{99F3A0F7-2482-45AA-B4BB-42460D1FE5C7}"/>
  <tableColumns count="18">
    <tableColumn id="1" xr3:uid="{9C64D203-72DC-40B5-B07E-0A7525C83B89}" uniqueName="1" name="id" queryTableFieldId="1"/>
    <tableColumn id="2" xr3:uid="{58BB1DC4-9A55-451E-BA98-C5E10C32A215}" uniqueName="2" name="_id" queryTableFieldId="2" dataDxfId="37"/>
    <tableColumn id="3" xr3:uid="{83F56C70-ADDF-44F0-8CB2-DCC6996E93D4}" uniqueName="3" name="company" queryTableFieldId="3" dataDxfId="36"/>
    <tableColumn id="4" xr3:uid="{009E6B1F-EBA0-4C40-BC41-1651B2232F13}" uniqueName="4" name="first_name" queryTableFieldId="4" dataDxfId="35"/>
    <tableColumn id="5" xr3:uid="{10CD6B9C-6E13-4DF1-A6C2-30759148E4B8}" uniqueName="5" name="fax_number" queryTableFieldId="5" dataDxfId="34"/>
    <tableColumn id="6" xr3:uid="{FEE68933-F5A2-4D4A-9C61-79FF201338B2}" uniqueName="6" name="address" queryTableFieldId="6" dataDxfId="33"/>
    <tableColumn id="7" xr3:uid="{B7AFC1D0-9214-4A13-8C37-FF1D8F566B70}" uniqueName="7" name="business_phone" queryTableFieldId="7" dataDxfId="32"/>
    <tableColumn id="8" xr3:uid="{C672595A-2F18-4F64-9376-D6F2E3A009D7}" uniqueName="8" name="city" queryTableFieldId="8" dataDxfId="31"/>
    <tableColumn id="9" xr3:uid="{66DC7330-392F-4488-8204-0FBE19B2CC99}" uniqueName="9" name="email_address" queryTableFieldId="9" dataDxfId="30"/>
    <tableColumn id="10" xr3:uid="{4BE8B583-DC22-4B1A-BEEF-7C678F80075D}" uniqueName="10" name="home_phone" queryTableFieldId="10" dataDxfId="29"/>
    <tableColumn id="11" xr3:uid="{072636CA-2857-4878-8E5B-EA7860BAE354}" uniqueName="11" name="country_region" queryTableFieldId="11" dataDxfId="28"/>
    <tableColumn id="12" xr3:uid="{8128D14C-FC22-4B76-B68E-5802E7D93CE6}" uniqueName="12" name="job_title" queryTableFieldId="12" dataDxfId="27"/>
    <tableColumn id="13" xr3:uid="{11B561B9-BDD0-47A6-B5D2-52C169697922}" uniqueName="13" name="last_name" queryTableFieldId="13" dataDxfId="26"/>
    <tableColumn id="14" xr3:uid="{27456F57-3283-4B0F-B28E-364AD6790618}" uniqueName="14" name="notes" queryTableFieldId="14" dataDxfId="25"/>
    <tableColumn id="15" xr3:uid="{A19551EE-CD15-4E03-9FF6-DB6D18052F1C}" uniqueName="15" name="privileges" queryTableFieldId="15" dataDxfId="24"/>
    <tableColumn id="16" xr3:uid="{D91F0249-B4E9-449C-B9D5-BA063B25852A}" uniqueName="16" name="state_province" queryTableFieldId="16" dataDxfId="23"/>
    <tableColumn id="17" xr3:uid="{DAB9AE39-6F5D-406C-9861-C8D8200A9BC5}" uniqueName="17" name="web_page" queryTableFieldId="17" dataDxfId="22"/>
    <tableColumn id="18" xr3:uid="{D2245D0B-6742-46C9-9482-F8B16229C83B}" uniqueName="18" name="zip_postal_code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8CB9F5-E646-4078-BA92-FA4CF458FC83}" name="customers" displayName="customers" ref="A1:M30" tableType="queryTable" totalsRowShown="0">
  <autoFilter ref="A1:M30" xr:uid="{9A8CB9F5-E646-4078-BA92-FA4CF458FC83}"/>
  <tableColumns count="13">
    <tableColumn id="2" xr3:uid="{C9D8A6BA-8665-4093-B8DD-87825704F796}" uniqueName="2" name="id" queryTableFieldId="2"/>
    <tableColumn id="1" xr3:uid="{F86BC811-E8AF-4685-A3B3-87F6AB743D7C}" uniqueName="1" name="_id" queryTableFieldId="1" dataDxfId="61"/>
    <tableColumn id="3" xr3:uid="{5083392C-50CF-4339-99FD-BA9B6EDCD7AB}" uniqueName="3" name="company" queryTableFieldId="3" dataDxfId="60"/>
    <tableColumn id="4" xr3:uid="{8A032B07-0BA8-4A13-8822-F0A2641C8DC5}" uniqueName="4" name="last_name" queryTableFieldId="4" dataDxfId="59"/>
    <tableColumn id="5" xr3:uid="{9C020DB6-B142-4BF7-9B92-F3874A76A63E}" uniqueName="5" name="first_name" queryTableFieldId="5" dataDxfId="58"/>
    <tableColumn id="6" xr3:uid="{536B8BED-9A68-4BA4-B5D1-D396EB1B5418}" uniqueName="6" name="job_title" queryTableFieldId="6" dataDxfId="57"/>
    <tableColumn id="7" xr3:uid="{783C6BEF-4620-445D-8246-207698687F3A}" uniqueName="7" name="business_phone" queryTableFieldId="7" dataDxfId="56"/>
    <tableColumn id="8" xr3:uid="{8D3E9F6C-9483-48CA-AAD7-9D75076053CD}" uniqueName="8" name="fax_number" queryTableFieldId="8" dataDxfId="55"/>
    <tableColumn id="9" xr3:uid="{7D733C4B-22C2-4651-A0A2-030D306FF7A0}" uniqueName="9" name="address" queryTableFieldId="9" dataDxfId="54"/>
    <tableColumn id="10" xr3:uid="{515F91B0-C586-49B9-B275-241ECD8DCA09}" uniqueName="10" name="city" queryTableFieldId="10" dataDxfId="53"/>
    <tableColumn id="11" xr3:uid="{04CEE16E-DA19-4495-AC9A-E662F89A68DA}" uniqueName="11" name="state_province" queryTableFieldId="11" dataDxfId="52"/>
    <tableColumn id="12" xr3:uid="{99DCDBF2-7D0D-440F-9941-884038098FB9}" uniqueName="12" name="zip_postal_code" queryTableFieldId="12"/>
    <tableColumn id="13" xr3:uid="{BD9EB619-3360-4188-BD7C-D152F72976D3}" uniqueName="13" name="country_region" queryTableFieldId="13" dataDxfId="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7B3E-70C9-4F5D-916B-3EA3211E5228}">
  <dimension ref="A1:C2"/>
  <sheetViews>
    <sheetView workbookViewId="0"/>
  </sheetViews>
  <sheetFormatPr defaultRowHeight="15" x14ac:dyDescent="0.25"/>
  <cols>
    <col min="1" max="1" width="26.140625" bestFit="1" customWidth="1"/>
    <col min="2" max="2" width="15" bestFit="1" customWidth="1"/>
    <col min="3" max="3" width="13.85546875" bestFit="1" customWidth="1"/>
  </cols>
  <sheetData>
    <row r="1" spans="1:3" x14ac:dyDescent="0.25">
      <c r="A1" t="s">
        <v>154</v>
      </c>
      <c r="B1" t="s">
        <v>196</v>
      </c>
      <c r="C1" t="s">
        <v>324</v>
      </c>
    </row>
    <row r="2" spans="1:3" x14ac:dyDescent="0.25">
      <c r="A2" s="1" t="s">
        <v>325</v>
      </c>
      <c r="B2">
        <v>2</v>
      </c>
      <c r="C2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5AFB-1038-4A7F-A93F-DD5A38A54F45}">
  <dimension ref="A1:U29"/>
  <sheetViews>
    <sheetView topLeftCell="O1" workbookViewId="0">
      <selection activeCell="U1" sqref="U1:U1048576"/>
    </sheetView>
  </sheetViews>
  <sheetFormatPr defaultRowHeight="15" x14ac:dyDescent="0.25"/>
  <cols>
    <col min="1" max="1" width="5" bestFit="1" customWidth="1"/>
    <col min="2" max="2" width="26.28515625" bestFit="1" customWidth="1"/>
    <col min="3" max="3" width="14.85546875" bestFit="1" customWidth="1"/>
    <col min="4" max="4" width="16.85546875" bestFit="1" customWidth="1"/>
    <col min="5" max="5" width="13.140625" bestFit="1" customWidth="1"/>
    <col min="6" max="6" width="16.140625" bestFit="1" customWidth="1"/>
    <col min="7" max="7" width="81.140625" bestFit="1" customWidth="1"/>
    <col min="8" max="8" width="36.85546875" bestFit="1" customWidth="1"/>
    <col min="9" max="9" width="19.140625" bestFit="1" customWidth="1"/>
    <col min="10" max="10" width="19.28515625" bestFit="1" customWidth="1"/>
    <col min="11" max="11" width="14.85546875" bestFit="1" customWidth="1"/>
    <col min="12" max="12" width="11.28515625" bestFit="1" customWidth="1"/>
    <col min="13" max="13" width="15.7109375" bestFit="1" customWidth="1"/>
    <col min="14" max="14" width="17.5703125" bestFit="1" customWidth="1"/>
    <col min="15" max="15" width="13.28515625" bestFit="1" customWidth="1"/>
    <col min="16" max="16" width="8" bestFit="1" customWidth="1"/>
    <col min="19" max="19" width="14.7109375" bestFit="1" customWidth="1"/>
    <col min="21" max="21" width="14.5703125" customWidth="1"/>
  </cols>
  <sheetData>
    <row r="1" spans="1:21" x14ac:dyDescent="0.25">
      <c r="A1" t="s">
        <v>155</v>
      </c>
      <c r="B1" t="s">
        <v>154</v>
      </c>
      <c r="C1" t="s">
        <v>601</v>
      </c>
      <c r="D1" t="s">
        <v>602</v>
      </c>
      <c r="E1" t="s">
        <v>603</v>
      </c>
      <c r="F1" t="s">
        <v>604</v>
      </c>
      <c r="G1" t="s">
        <v>213</v>
      </c>
      <c r="H1" t="s">
        <v>328</v>
      </c>
      <c r="I1" t="s">
        <v>605</v>
      </c>
      <c r="J1" t="s">
        <v>606</v>
      </c>
      <c r="K1" t="s">
        <v>207</v>
      </c>
      <c r="L1" t="s">
        <v>212</v>
      </c>
      <c r="M1" t="s">
        <v>607</v>
      </c>
      <c r="N1" t="s">
        <v>608</v>
      </c>
      <c r="O1" t="s">
        <v>609</v>
      </c>
      <c r="P1" t="s">
        <v>208</v>
      </c>
      <c r="S1" t="s">
        <v>598</v>
      </c>
      <c r="T1" t="s">
        <v>680</v>
      </c>
      <c r="U1" t="s">
        <v>684</v>
      </c>
    </row>
    <row r="2" spans="1:21" x14ac:dyDescent="0.25">
      <c r="A2">
        <v>90</v>
      </c>
      <c r="B2" s="1" t="s">
        <v>610</v>
      </c>
      <c r="C2">
        <v>2</v>
      </c>
      <c r="D2" s="2">
        <v>38739.041666666664</v>
      </c>
      <c r="E2">
        <v>2</v>
      </c>
      <c r="F2" s="2">
        <v>38739.041666666664</v>
      </c>
      <c r="G2" s="1" t="s">
        <v>611</v>
      </c>
      <c r="H2" s="1" t="s">
        <v>250</v>
      </c>
      <c r="I2">
        <v>0</v>
      </c>
      <c r="J2" s="1" t="s">
        <v>250</v>
      </c>
      <c r="K2">
        <v>0</v>
      </c>
      <c r="L2">
        <v>2</v>
      </c>
      <c r="M2">
        <v>2</v>
      </c>
      <c r="N2" s="2">
        <v>38731.041666666664</v>
      </c>
      <c r="O2">
        <v>1</v>
      </c>
      <c r="P2">
        <v>0</v>
      </c>
      <c r="S2" t="str">
        <f>_xlfn.CONCAT("db.order_details.update({""purchase_order_id"": ",purchase_orders[[#This Row],[id]],"},{$set :{""purchase_order_oid"":{""$oid"": """,purchase_orders[[#This Row],[_id]],"""}}})")</f>
        <v>db.order_details.update({"purchase_order_id": 90},{$set :{"purchase_order_oid":{"$oid": "63dd0fbb07d5cbf00b67180e"}}})</v>
      </c>
      <c r="T2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90},{$set :{"details.$.purchase_order_oid":{"$oid": "63dd0fbb07d5cbf00b67180e"}}})</v>
      </c>
      <c r="U2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90},{$set :{"purchase_order_oid":{"$oid": "63dd0fbb07d5cbf00b67180e"}}})</v>
      </c>
    </row>
    <row r="3" spans="1:21" x14ac:dyDescent="0.25">
      <c r="A3">
        <v>91</v>
      </c>
      <c r="B3" s="1" t="s">
        <v>612</v>
      </c>
      <c r="C3">
        <v>2</v>
      </c>
      <c r="D3" s="2">
        <v>38739.041666666664</v>
      </c>
      <c r="E3">
        <v>2</v>
      </c>
      <c r="F3" s="2">
        <v>38739.041666666664</v>
      </c>
      <c r="G3" s="1" t="s">
        <v>613</v>
      </c>
      <c r="H3" s="1" t="s">
        <v>250</v>
      </c>
      <c r="I3">
        <v>0</v>
      </c>
      <c r="J3" s="1" t="s">
        <v>250</v>
      </c>
      <c r="K3">
        <v>0</v>
      </c>
      <c r="L3">
        <v>2</v>
      </c>
      <c r="M3">
        <v>2</v>
      </c>
      <c r="N3" s="2">
        <v>38731.041666666664</v>
      </c>
      <c r="O3">
        <v>3</v>
      </c>
      <c r="P3">
        <v>0</v>
      </c>
      <c r="S3" t="str">
        <f>_xlfn.CONCAT("db.order_details.update({""purchase_order_id"": ",purchase_orders[[#This Row],[id]],"},{$set :{""purchase_order_oid"":{""$oid"": """,purchase_orders[[#This Row],[_id]],"""}}})")</f>
        <v>db.order_details.update({"purchase_order_id": 91},{$set :{"purchase_order_oid":{"$oid": "63dd0fbb07d5cbf00b67180f"}}})</v>
      </c>
      <c r="T3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91},{$set :{"details.$.purchase_order_oid":{"$oid": "63dd0fbb07d5cbf00b67180f"}}})</v>
      </c>
      <c r="U3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91},{$set :{"purchase_order_oid":{"$oid": "63dd0fbb07d5cbf00b67180f"}}})</v>
      </c>
    </row>
    <row r="4" spans="1:21" x14ac:dyDescent="0.25">
      <c r="A4">
        <v>92</v>
      </c>
      <c r="B4" s="1" t="s">
        <v>614</v>
      </c>
      <c r="C4">
        <v>2</v>
      </c>
      <c r="D4" s="2">
        <v>38739.041666666664</v>
      </c>
      <c r="E4">
        <v>2</v>
      </c>
      <c r="F4" s="2">
        <v>38739.041666666664</v>
      </c>
      <c r="G4" s="1" t="s">
        <v>615</v>
      </c>
      <c r="H4" s="1" t="s">
        <v>250</v>
      </c>
      <c r="I4">
        <v>0</v>
      </c>
      <c r="J4" s="1" t="s">
        <v>250</v>
      </c>
      <c r="K4">
        <v>0</v>
      </c>
      <c r="L4">
        <v>2</v>
      </c>
      <c r="M4">
        <v>2</v>
      </c>
      <c r="N4" s="2">
        <v>38731.041666666664</v>
      </c>
      <c r="O4">
        <v>2</v>
      </c>
      <c r="P4">
        <v>0</v>
      </c>
      <c r="S4" t="str">
        <f>_xlfn.CONCAT("db.order_details.update({""purchase_order_id"": ",purchase_orders[[#This Row],[id]],"},{$set :{""purchase_order_oid"":{""$oid"": """,purchase_orders[[#This Row],[_id]],"""}}})")</f>
        <v>db.order_details.update({"purchase_order_id": 92},{$set :{"purchase_order_oid":{"$oid": "63dd0fbb07d5cbf00b671810"}}})</v>
      </c>
      <c r="T4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92},{$set :{"details.$.purchase_order_oid":{"$oid": "63dd0fbb07d5cbf00b671810"}}})</v>
      </c>
      <c r="U4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92},{$set :{"purchase_order_oid":{"$oid": "63dd0fbb07d5cbf00b671810"}}})</v>
      </c>
    </row>
    <row r="5" spans="1:21" x14ac:dyDescent="0.25">
      <c r="A5">
        <v>93</v>
      </c>
      <c r="B5" s="1" t="s">
        <v>616</v>
      </c>
      <c r="C5">
        <v>2</v>
      </c>
      <c r="D5" s="2">
        <v>38739.041666666664</v>
      </c>
      <c r="E5">
        <v>2</v>
      </c>
      <c r="F5" s="2">
        <v>38739.041666666664</v>
      </c>
      <c r="G5" s="1" t="s">
        <v>617</v>
      </c>
      <c r="H5" s="1" t="s">
        <v>250</v>
      </c>
      <c r="I5">
        <v>0</v>
      </c>
      <c r="J5" s="1" t="s">
        <v>250</v>
      </c>
      <c r="K5">
        <v>0</v>
      </c>
      <c r="L5">
        <v>2</v>
      </c>
      <c r="M5">
        <v>2</v>
      </c>
      <c r="N5" s="2">
        <v>38731.041666666664</v>
      </c>
      <c r="O5">
        <v>5</v>
      </c>
      <c r="P5">
        <v>0</v>
      </c>
      <c r="S5" t="str">
        <f>_xlfn.CONCAT("db.order_details.update({""purchase_order_id"": ",purchase_orders[[#This Row],[id]],"},{$set :{""purchase_order_oid"":{""$oid"": """,purchase_orders[[#This Row],[_id]],"""}}})")</f>
        <v>db.order_details.update({"purchase_order_id": 93},{$set :{"purchase_order_oid":{"$oid": "63dd0fbb07d5cbf00b671811"}}})</v>
      </c>
      <c r="T5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93},{$set :{"details.$.purchase_order_oid":{"$oid": "63dd0fbb07d5cbf00b671811"}}})</v>
      </c>
      <c r="U5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93},{$set :{"purchase_order_oid":{"$oid": "63dd0fbb07d5cbf00b671811"}}})</v>
      </c>
    </row>
    <row r="6" spans="1:21" x14ac:dyDescent="0.25">
      <c r="A6">
        <v>94</v>
      </c>
      <c r="B6" s="1" t="s">
        <v>618</v>
      </c>
      <c r="C6">
        <v>2</v>
      </c>
      <c r="D6" s="2">
        <v>38739.041666666664</v>
      </c>
      <c r="E6">
        <v>2</v>
      </c>
      <c r="F6" s="2">
        <v>38739.041666666664</v>
      </c>
      <c r="G6" s="1" t="s">
        <v>619</v>
      </c>
      <c r="H6" s="1" t="s">
        <v>250</v>
      </c>
      <c r="I6">
        <v>0</v>
      </c>
      <c r="J6" s="1" t="s">
        <v>250</v>
      </c>
      <c r="K6">
        <v>0</v>
      </c>
      <c r="L6">
        <v>2</v>
      </c>
      <c r="M6">
        <v>2</v>
      </c>
      <c r="N6" s="2">
        <v>38731.041666666664</v>
      </c>
      <c r="O6">
        <v>6</v>
      </c>
      <c r="P6">
        <v>0</v>
      </c>
      <c r="S6" t="str">
        <f>_xlfn.CONCAT("db.order_details.update({""purchase_order_id"": ",purchase_orders[[#This Row],[id]],"},{$set :{""purchase_order_oid"":{""$oid"": """,purchase_orders[[#This Row],[_id]],"""}}})")</f>
        <v>db.order_details.update({"purchase_order_id": 94},{$set :{"purchase_order_oid":{"$oid": "63dd0fbb07d5cbf00b671812"}}})</v>
      </c>
      <c r="T6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94},{$set :{"details.$.purchase_order_oid":{"$oid": "63dd0fbb07d5cbf00b671812"}}})</v>
      </c>
      <c r="U6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94},{$set :{"purchase_order_oid":{"$oid": "63dd0fbb07d5cbf00b671812"}}})</v>
      </c>
    </row>
    <row r="7" spans="1:21" x14ac:dyDescent="0.25">
      <c r="A7">
        <v>95</v>
      </c>
      <c r="B7" s="1" t="s">
        <v>620</v>
      </c>
      <c r="C7">
        <v>2</v>
      </c>
      <c r="D7" s="2">
        <v>38739.041666666664</v>
      </c>
      <c r="E7">
        <v>2</v>
      </c>
      <c r="F7" s="2">
        <v>38739.041666666664</v>
      </c>
      <c r="G7" s="1" t="s">
        <v>621</v>
      </c>
      <c r="H7" s="1" t="s">
        <v>250</v>
      </c>
      <c r="I7">
        <v>0</v>
      </c>
      <c r="J7" s="1" t="s">
        <v>250</v>
      </c>
      <c r="K7">
        <v>0</v>
      </c>
      <c r="L7">
        <v>2</v>
      </c>
      <c r="M7">
        <v>2</v>
      </c>
      <c r="N7" s="2">
        <v>38731.041666666664</v>
      </c>
      <c r="O7">
        <v>4</v>
      </c>
      <c r="P7">
        <v>0</v>
      </c>
      <c r="S7" t="str">
        <f>_xlfn.CONCAT("db.order_details.update({""purchase_order_id"": ",purchase_orders[[#This Row],[id]],"},{$set :{""purchase_order_oid"":{""$oid"": """,purchase_orders[[#This Row],[_id]],"""}}})")</f>
        <v>db.order_details.update({"purchase_order_id": 95},{$set :{"purchase_order_oid":{"$oid": "63dd0fbb07d5cbf00b671813"}}})</v>
      </c>
      <c r="T7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95},{$set :{"details.$.purchase_order_oid":{"$oid": "63dd0fbb07d5cbf00b671813"}}})</v>
      </c>
      <c r="U7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95},{$set :{"purchase_order_oid":{"$oid": "63dd0fbb07d5cbf00b671813"}}})</v>
      </c>
    </row>
    <row r="8" spans="1:21" x14ac:dyDescent="0.25">
      <c r="A8">
        <v>96</v>
      </c>
      <c r="B8" s="1" t="s">
        <v>671</v>
      </c>
      <c r="C8">
        <v>2</v>
      </c>
      <c r="D8" s="2">
        <v>38739.041666666664</v>
      </c>
      <c r="E8">
        <v>5</v>
      </c>
      <c r="F8" s="2">
        <v>38739.041666666664</v>
      </c>
      <c r="G8" s="1" t="s">
        <v>672</v>
      </c>
      <c r="H8" s="1" t="s">
        <v>673</v>
      </c>
      <c r="I8">
        <v>0</v>
      </c>
      <c r="J8" s="1" t="s">
        <v>250</v>
      </c>
      <c r="K8">
        <v>0</v>
      </c>
      <c r="L8">
        <v>2</v>
      </c>
      <c r="M8">
        <v>5</v>
      </c>
      <c r="N8" s="2">
        <v>38731.041666666664</v>
      </c>
      <c r="O8">
        <v>1</v>
      </c>
      <c r="P8">
        <v>0</v>
      </c>
      <c r="S8" t="str">
        <f>_xlfn.CONCAT("db.order_details.update({""purchase_order_id"": ",purchase_orders[[#This Row],[id]],"},{$set :{""purchase_order_oid"":{""$oid"": """,purchase_orders[[#This Row],[_id]],"""}}})")</f>
        <v>db.order_details.update({"purchase_order_id": 96},{$set :{"purchase_order_oid":{"$oid": "63dd0fbb07d5cbf00b671826"}}})</v>
      </c>
      <c r="T8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96},{$set :{"details.$.purchase_order_oid":{"$oid": "63dd0fbb07d5cbf00b671826"}}})</v>
      </c>
      <c r="U8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96},{$set :{"purchase_order_oid":{"$oid": "63dd0fbb07d5cbf00b671826"}}})</v>
      </c>
    </row>
    <row r="9" spans="1:21" x14ac:dyDescent="0.25">
      <c r="A9">
        <v>97</v>
      </c>
      <c r="B9" s="1" t="s">
        <v>622</v>
      </c>
      <c r="C9">
        <v>2</v>
      </c>
      <c r="D9" s="2">
        <v>38739.041666666664</v>
      </c>
      <c r="E9">
        <v>7</v>
      </c>
      <c r="F9" s="2">
        <v>38739.041666666664</v>
      </c>
      <c r="G9" s="1" t="s">
        <v>623</v>
      </c>
      <c r="H9" s="1" t="s">
        <v>624</v>
      </c>
      <c r="I9">
        <v>0</v>
      </c>
      <c r="J9" s="1" t="s">
        <v>250</v>
      </c>
      <c r="K9">
        <v>0</v>
      </c>
      <c r="L9">
        <v>2</v>
      </c>
      <c r="M9">
        <v>7</v>
      </c>
      <c r="N9" s="2">
        <v>38731.041666666664</v>
      </c>
      <c r="O9">
        <v>2</v>
      </c>
      <c r="P9">
        <v>0</v>
      </c>
      <c r="S9" t="str">
        <f>_xlfn.CONCAT("db.order_details.update({""purchase_order_id"": ",purchase_orders[[#This Row],[id]],"},{$set :{""purchase_order_oid"":{""$oid"": """,purchase_orders[[#This Row],[_id]],"""}}})")</f>
        <v>db.order_details.update({"purchase_order_id": 97},{$set :{"purchase_order_oid":{"$oid": "63dd0fbb07d5cbf00b671814"}}})</v>
      </c>
      <c r="T9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97},{$set :{"details.$.purchase_order_oid":{"$oid": "63dd0fbb07d5cbf00b671814"}}})</v>
      </c>
      <c r="U9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97},{$set :{"purchase_order_oid":{"$oid": "63dd0fbb07d5cbf00b671814"}}})</v>
      </c>
    </row>
    <row r="10" spans="1:21" x14ac:dyDescent="0.25">
      <c r="A10">
        <v>98</v>
      </c>
      <c r="B10" s="1" t="s">
        <v>625</v>
      </c>
      <c r="C10">
        <v>2</v>
      </c>
      <c r="D10" s="2">
        <v>38739.041666666664</v>
      </c>
      <c r="E10">
        <v>4</v>
      </c>
      <c r="F10" s="2">
        <v>38739.041666666664</v>
      </c>
      <c r="G10" s="1" t="s">
        <v>626</v>
      </c>
      <c r="H10" s="1" t="s">
        <v>627</v>
      </c>
      <c r="I10">
        <v>0</v>
      </c>
      <c r="J10" s="1" t="s">
        <v>250</v>
      </c>
      <c r="K10">
        <v>0</v>
      </c>
      <c r="L10">
        <v>2</v>
      </c>
      <c r="M10">
        <v>4</v>
      </c>
      <c r="N10" s="2">
        <v>38731.041666666664</v>
      </c>
      <c r="O10">
        <v>2</v>
      </c>
      <c r="P10">
        <v>0</v>
      </c>
      <c r="S10" t="str">
        <f>_xlfn.CONCAT("db.order_details.update({""purchase_order_id"": ",purchase_orders[[#This Row],[id]],"},{$set :{""purchase_order_oid"":{""$oid"": """,purchase_orders[[#This Row],[_id]],"""}}})")</f>
        <v>db.order_details.update({"purchase_order_id": 98},{$set :{"purchase_order_oid":{"$oid": "63dd0fbb07d5cbf00b671815"}}})</v>
      </c>
      <c r="T10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98},{$set :{"details.$.purchase_order_oid":{"$oid": "63dd0fbb07d5cbf00b671815"}}})</v>
      </c>
      <c r="U10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98},{$set :{"purchase_order_oid":{"$oid": "63dd0fbb07d5cbf00b671815"}}})</v>
      </c>
    </row>
    <row r="11" spans="1:21" x14ac:dyDescent="0.25">
      <c r="A11">
        <v>99</v>
      </c>
      <c r="B11" s="1" t="s">
        <v>628</v>
      </c>
      <c r="C11">
        <v>2</v>
      </c>
      <c r="D11" s="2">
        <v>38739.041666666664</v>
      </c>
      <c r="E11">
        <v>3</v>
      </c>
      <c r="F11" s="2">
        <v>38739.041666666664</v>
      </c>
      <c r="G11" s="1" t="s">
        <v>629</v>
      </c>
      <c r="H11" s="1" t="s">
        <v>630</v>
      </c>
      <c r="I11">
        <v>0</v>
      </c>
      <c r="J11" s="1" t="s">
        <v>250</v>
      </c>
      <c r="K11">
        <v>0</v>
      </c>
      <c r="L11">
        <v>2</v>
      </c>
      <c r="M11">
        <v>3</v>
      </c>
      <c r="N11" s="2">
        <v>38731.041666666664</v>
      </c>
      <c r="O11">
        <v>1</v>
      </c>
      <c r="P11">
        <v>0</v>
      </c>
      <c r="S11" t="str">
        <f>_xlfn.CONCAT("db.order_details.update({""purchase_order_id"": ",purchase_orders[[#This Row],[id]],"},{$set :{""purchase_order_oid"":{""$oid"": """,purchase_orders[[#This Row],[_id]],"""}}})")</f>
        <v>db.order_details.update({"purchase_order_id": 99},{$set :{"purchase_order_oid":{"$oid": "63dd0fbb07d5cbf00b671816"}}})</v>
      </c>
      <c r="T11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99},{$set :{"details.$.purchase_order_oid":{"$oid": "63dd0fbb07d5cbf00b671816"}}})</v>
      </c>
      <c r="U11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99},{$set :{"purchase_order_oid":{"$oid": "63dd0fbb07d5cbf00b671816"}}})</v>
      </c>
    </row>
    <row r="12" spans="1:21" x14ac:dyDescent="0.25">
      <c r="A12">
        <v>100</v>
      </c>
      <c r="B12" s="1" t="s">
        <v>631</v>
      </c>
      <c r="C12">
        <v>2</v>
      </c>
      <c r="D12" s="2">
        <v>38739.041666666664</v>
      </c>
      <c r="E12">
        <v>9</v>
      </c>
      <c r="F12" s="2">
        <v>38739.041666666664</v>
      </c>
      <c r="G12" s="1" t="s">
        <v>632</v>
      </c>
      <c r="H12" s="1" t="s">
        <v>633</v>
      </c>
      <c r="I12">
        <v>0</v>
      </c>
      <c r="J12" s="1" t="s">
        <v>250</v>
      </c>
      <c r="K12">
        <v>0</v>
      </c>
      <c r="L12">
        <v>2</v>
      </c>
      <c r="M12">
        <v>9</v>
      </c>
      <c r="N12" s="2">
        <v>38731.041666666664</v>
      </c>
      <c r="O12">
        <v>2</v>
      </c>
      <c r="P12">
        <v>0</v>
      </c>
      <c r="S12" t="str">
        <f>_xlfn.CONCAT("db.order_details.update({""purchase_order_id"": ",purchase_orders[[#This Row],[id]],"},{$set :{""purchase_order_oid"":{""$oid"": """,purchase_orders[[#This Row],[_id]],"""}}})")</f>
        <v>db.order_details.update({"purchase_order_id": 100},{$set :{"purchase_order_oid":{"$oid": "63dd0fbb07d5cbf00b671817"}}})</v>
      </c>
      <c r="T12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100},{$set :{"details.$.purchase_order_oid":{"$oid": "63dd0fbb07d5cbf00b671817"}}})</v>
      </c>
      <c r="U12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100},{$set :{"purchase_order_oid":{"$oid": "63dd0fbb07d5cbf00b671817"}}})</v>
      </c>
    </row>
    <row r="13" spans="1:21" x14ac:dyDescent="0.25">
      <c r="A13">
        <v>101</v>
      </c>
      <c r="B13" s="1" t="s">
        <v>634</v>
      </c>
      <c r="C13">
        <v>2</v>
      </c>
      <c r="D13" s="2">
        <v>38739.041666666664</v>
      </c>
      <c r="E13">
        <v>2</v>
      </c>
      <c r="F13" s="2">
        <v>38739.041666666664</v>
      </c>
      <c r="G13" s="1" t="s">
        <v>635</v>
      </c>
      <c r="H13" s="1" t="s">
        <v>636</v>
      </c>
      <c r="I13">
        <v>0</v>
      </c>
      <c r="J13" s="1" t="s">
        <v>250</v>
      </c>
      <c r="K13">
        <v>0</v>
      </c>
      <c r="L13">
        <v>2</v>
      </c>
      <c r="M13">
        <v>2</v>
      </c>
      <c r="N13" s="2">
        <v>38731.041666666664</v>
      </c>
      <c r="O13">
        <v>1</v>
      </c>
      <c r="P13">
        <v>0</v>
      </c>
      <c r="S13" t="str">
        <f>_xlfn.CONCAT("db.order_details.update({""purchase_order_id"": ",purchase_orders[[#This Row],[id]],"},{$set :{""purchase_order_oid"":{""$oid"": """,purchase_orders[[#This Row],[_id]],"""}}})")</f>
        <v>db.order_details.update({"purchase_order_id": 101},{$set :{"purchase_order_oid":{"$oid": "63dd0fbb07d5cbf00b671818"}}})</v>
      </c>
      <c r="T13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101},{$set :{"details.$.purchase_order_oid":{"$oid": "63dd0fbb07d5cbf00b671818"}}})</v>
      </c>
      <c r="U13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101},{$set :{"purchase_order_oid":{"$oid": "63dd0fbb07d5cbf00b671818"}}})</v>
      </c>
    </row>
    <row r="14" spans="1:21" x14ac:dyDescent="0.25">
      <c r="A14">
        <v>102</v>
      </c>
      <c r="B14" s="1" t="s">
        <v>637</v>
      </c>
      <c r="C14">
        <v>2</v>
      </c>
      <c r="D14" s="2">
        <v>38811.083333333336</v>
      </c>
      <c r="E14">
        <v>1</v>
      </c>
      <c r="F14" s="2">
        <v>38800.041666666664</v>
      </c>
      <c r="G14" s="1" t="s">
        <v>638</v>
      </c>
      <c r="H14" s="1" t="s">
        <v>639</v>
      </c>
      <c r="I14">
        <v>0</v>
      </c>
      <c r="J14" s="1" t="s">
        <v>250</v>
      </c>
      <c r="K14">
        <v>0</v>
      </c>
      <c r="L14">
        <v>2</v>
      </c>
      <c r="M14">
        <v>1</v>
      </c>
      <c r="N14" s="2">
        <v>38800.041666666664</v>
      </c>
      <c r="O14">
        <v>1</v>
      </c>
      <c r="P14">
        <v>0</v>
      </c>
      <c r="S14" t="str">
        <f>_xlfn.CONCAT("db.order_details.update({""purchase_order_id"": ",purchase_orders[[#This Row],[id]],"},{$set :{""purchase_order_oid"":{""$oid"": """,purchase_orders[[#This Row],[_id]],"""}}})")</f>
        <v>db.order_details.update({"purchase_order_id": 102},{$set :{"purchase_order_oid":{"$oid": "63dd0fbb07d5cbf00b671819"}}})</v>
      </c>
      <c r="T14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102},{$set :{"details.$.purchase_order_oid":{"$oid": "63dd0fbb07d5cbf00b671819"}}})</v>
      </c>
      <c r="U14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102},{$set :{"purchase_order_oid":{"$oid": "63dd0fbb07d5cbf00b671819"}}})</v>
      </c>
    </row>
    <row r="15" spans="1:21" x14ac:dyDescent="0.25">
      <c r="A15">
        <v>103</v>
      </c>
      <c r="B15" s="1" t="s">
        <v>640</v>
      </c>
      <c r="C15">
        <v>2</v>
      </c>
      <c r="D15" s="2">
        <v>38811.083333333336</v>
      </c>
      <c r="E15">
        <v>1</v>
      </c>
      <c r="F15" s="2">
        <v>38800.041666666664</v>
      </c>
      <c r="G15" s="1" t="s">
        <v>641</v>
      </c>
      <c r="H15" s="1" t="s">
        <v>642</v>
      </c>
      <c r="I15">
        <v>0</v>
      </c>
      <c r="J15" s="1" t="s">
        <v>250</v>
      </c>
      <c r="K15">
        <v>0</v>
      </c>
      <c r="L15">
        <v>2</v>
      </c>
      <c r="M15">
        <v>1</v>
      </c>
      <c r="N15" s="2">
        <v>38800.041666666664</v>
      </c>
      <c r="O15">
        <v>2</v>
      </c>
      <c r="P15">
        <v>0</v>
      </c>
      <c r="S15" t="str">
        <f>_xlfn.CONCAT("db.order_details.update({""purchase_order_id"": ",purchase_orders[[#This Row],[id]],"},{$set :{""purchase_order_oid"":{""$oid"": """,purchase_orders[[#This Row],[_id]],"""}}})")</f>
        <v>db.order_details.update({"purchase_order_id": 103},{$set :{"purchase_order_oid":{"$oid": "63dd0fbb07d5cbf00b67181a"}}})</v>
      </c>
      <c r="T15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103},{$set :{"details.$.purchase_order_oid":{"$oid": "63dd0fbb07d5cbf00b67181a"}}})</v>
      </c>
      <c r="U15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103},{$set :{"purchase_order_oid":{"$oid": "63dd0fbb07d5cbf00b67181a"}}})</v>
      </c>
    </row>
    <row r="16" spans="1:21" x14ac:dyDescent="0.25">
      <c r="A16">
        <v>104</v>
      </c>
      <c r="B16" s="1" t="s">
        <v>643</v>
      </c>
      <c r="C16">
        <v>2</v>
      </c>
      <c r="D16" s="2">
        <v>38811.083333333336</v>
      </c>
      <c r="E16">
        <v>1</v>
      </c>
      <c r="F16" s="2">
        <v>38800.041666666664</v>
      </c>
      <c r="G16" s="1" t="s">
        <v>644</v>
      </c>
      <c r="H16" s="1" t="s">
        <v>645</v>
      </c>
      <c r="I16">
        <v>0</v>
      </c>
      <c r="J16" s="1" t="s">
        <v>250</v>
      </c>
      <c r="K16">
        <v>0</v>
      </c>
      <c r="L16">
        <v>2</v>
      </c>
      <c r="M16">
        <v>1</v>
      </c>
      <c r="N16" s="2">
        <v>38800.041666666664</v>
      </c>
      <c r="O16">
        <v>2</v>
      </c>
      <c r="P16">
        <v>0</v>
      </c>
      <c r="S16" t="str">
        <f>_xlfn.CONCAT("db.order_details.update({""purchase_order_id"": ",purchase_orders[[#This Row],[id]],"},{$set :{""purchase_order_oid"":{""$oid"": """,purchase_orders[[#This Row],[_id]],"""}}})")</f>
        <v>db.order_details.update({"purchase_order_id": 104},{$set :{"purchase_order_oid":{"$oid": "63dd0fbb07d5cbf00b67181b"}}})</v>
      </c>
      <c r="T16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104},{$set :{"details.$.purchase_order_oid":{"$oid": "63dd0fbb07d5cbf00b67181b"}}})</v>
      </c>
      <c r="U16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104},{$set :{"purchase_order_oid":{"$oid": "63dd0fbb07d5cbf00b67181b"}}})</v>
      </c>
    </row>
    <row r="17" spans="1:21" x14ac:dyDescent="0.25">
      <c r="A17">
        <v>105</v>
      </c>
      <c r="B17" s="1" t="s">
        <v>646</v>
      </c>
      <c r="C17">
        <v>2</v>
      </c>
      <c r="D17" s="2">
        <v>38811.083333333336</v>
      </c>
      <c r="E17">
        <v>7</v>
      </c>
      <c r="F17" s="2">
        <v>38800.041666666664</v>
      </c>
      <c r="G17" s="1" t="s">
        <v>647</v>
      </c>
      <c r="H17" s="1" t="s">
        <v>648</v>
      </c>
      <c r="I17">
        <v>0</v>
      </c>
      <c r="J17" s="1" t="s">
        <v>216</v>
      </c>
      <c r="K17">
        <v>0</v>
      </c>
      <c r="L17">
        <v>2</v>
      </c>
      <c r="M17">
        <v>7</v>
      </c>
      <c r="N17" s="2">
        <v>38800.041666666664</v>
      </c>
      <c r="O17">
        <v>5</v>
      </c>
      <c r="P17">
        <v>0</v>
      </c>
      <c r="S17" t="str">
        <f>_xlfn.CONCAT("db.order_details.update({""purchase_order_id"": ",purchase_orders[[#This Row],[id]],"},{$set :{""purchase_order_oid"":{""$oid"": """,purchase_orders[[#This Row],[_id]],"""}}})")</f>
        <v>db.order_details.update({"purchase_order_id": 105},{$set :{"purchase_order_oid":{"$oid": "63dd0fbb07d5cbf00b67181c"}}})</v>
      </c>
      <c r="T17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105},{$set :{"details.$.purchase_order_oid":{"$oid": "63dd0fbb07d5cbf00b67181c"}}})</v>
      </c>
      <c r="U17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105},{$set :{"purchase_order_oid":{"$oid": "63dd0fbb07d5cbf00b67181c"}}})</v>
      </c>
    </row>
    <row r="18" spans="1:21" x14ac:dyDescent="0.25">
      <c r="A18">
        <v>106</v>
      </c>
      <c r="B18" s="1" t="s">
        <v>649</v>
      </c>
      <c r="C18">
        <v>2</v>
      </c>
      <c r="D18" s="2">
        <v>38811.083333333336</v>
      </c>
      <c r="E18">
        <v>7</v>
      </c>
      <c r="F18" s="2">
        <v>38800.041666666664</v>
      </c>
      <c r="G18" s="1" t="s">
        <v>650</v>
      </c>
      <c r="H18" s="1" t="s">
        <v>648</v>
      </c>
      <c r="I18">
        <v>0</v>
      </c>
      <c r="J18" s="1" t="s">
        <v>250</v>
      </c>
      <c r="K18">
        <v>0</v>
      </c>
      <c r="L18">
        <v>2</v>
      </c>
      <c r="M18">
        <v>7</v>
      </c>
      <c r="N18" s="2">
        <v>38800.041666666664</v>
      </c>
      <c r="O18">
        <v>6</v>
      </c>
      <c r="P18">
        <v>0</v>
      </c>
      <c r="S18" t="str">
        <f>_xlfn.CONCAT("db.order_details.update({""purchase_order_id"": ",purchase_orders[[#This Row],[id]],"},{$set :{""purchase_order_oid"":{""$oid"": """,purchase_orders[[#This Row],[_id]],"""}}})")</f>
        <v>db.order_details.update({"purchase_order_id": 106},{$set :{"purchase_order_oid":{"$oid": "63dd0fbb07d5cbf00b67181d"}}})</v>
      </c>
      <c r="T18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106},{$set :{"details.$.purchase_order_oid":{"$oid": "63dd0fbb07d5cbf00b67181d"}}})</v>
      </c>
      <c r="U18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106},{$set :{"purchase_order_oid":{"$oid": "63dd0fbb07d5cbf00b67181d"}}})</v>
      </c>
    </row>
    <row r="19" spans="1:21" x14ac:dyDescent="0.25">
      <c r="A19">
        <v>107</v>
      </c>
      <c r="B19" s="1" t="s">
        <v>651</v>
      </c>
      <c r="C19">
        <v>2</v>
      </c>
      <c r="D19" s="2">
        <v>38811.083333333336</v>
      </c>
      <c r="E19">
        <v>6</v>
      </c>
      <c r="F19" s="2">
        <v>38800.041666666664</v>
      </c>
      <c r="G19" s="1" t="s">
        <v>652</v>
      </c>
      <c r="H19" s="1" t="s">
        <v>653</v>
      </c>
      <c r="I19">
        <v>0</v>
      </c>
      <c r="J19" s="1" t="s">
        <v>250</v>
      </c>
      <c r="K19">
        <v>0</v>
      </c>
      <c r="L19">
        <v>2</v>
      </c>
      <c r="M19">
        <v>6</v>
      </c>
      <c r="N19" s="2">
        <v>38800.041666666664</v>
      </c>
      <c r="O19">
        <v>1</v>
      </c>
      <c r="P19">
        <v>0</v>
      </c>
      <c r="S19" t="str">
        <f>_xlfn.CONCAT("db.order_details.update({""purchase_order_id"": ",purchase_orders[[#This Row],[id]],"},{$set :{""purchase_order_oid"":{""$oid"": """,purchase_orders[[#This Row],[_id]],"""}}})")</f>
        <v>db.order_details.update({"purchase_order_id": 107},{$set :{"purchase_order_oid":{"$oid": "63dd0fbb07d5cbf00b67181e"}}})</v>
      </c>
      <c r="T19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107},{$set :{"details.$.purchase_order_oid":{"$oid": "63dd0fbb07d5cbf00b67181e"}}})</v>
      </c>
      <c r="U19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107},{$set :{"purchase_order_oid":{"$oid": "63dd0fbb07d5cbf00b67181e"}}})</v>
      </c>
    </row>
    <row r="20" spans="1:21" x14ac:dyDescent="0.25">
      <c r="A20">
        <v>108</v>
      </c>
      <c r="B20" s="1" t="s">
        <v>654</v>
      </c>
      <c r="C20">
        <v>2</v>
      </c>
      <c r="D20" s="2">
        <v>38811.083333333336</v>
      </c>
      <c r="E20">
        <v>4</v>
      </c>
      <c r="F20" s="2">
        <v>38800.041666666664</v>
      </c>
      <c r="G20" s="1" t="s">
        <v>655</v>
      </c>
      <c r="H20" s="1" t="s">
        <v>656</v>
      </c>
      <c r="I20">
        <v>0</v>
      </c>
      <c r="J20" s="1" t="s">
        <v>250</v>
      </c>
      <c r="K20">
        <v>0</v>
      </c>
      <c r="L20">
        <v>2</v>
      </c>
      <c r="M20">
        <v>4</v>
      </c>
      <c r="N20" s="2">
        <v>38800.041666666664</v>
      </c>
      <c r="O20">
        <v>2</v>
      </c>
      <c r="P20">
        <v>0</v>
      </c>
      <c r="S20" t="str">
        <f>_xlfn.CONCAT("db.order_details.update({""purchase_order_id"": ",purchase_orders[[#This Row],[id]],"},{$set :{""purchase_order_oid"":{""$oid"": """,purchase_orders[[#This Row],[_id]],"""}}})")</f>
        <v>db.order_details.update({"purchase_order_id": 108},{$set :{"purchase_order_oid":{"$oid": "63dd0fbb07d5cbf00b67181f"}}})</v>
      </c>
      <c r="T20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108},{$set :{"details.$.purchase_order_oid":{"$oid": "63dd0fbb07d5cbf00b67181f"}}})</v>
      </c>
      <c r="U20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108},{$set :{"purchase_order_oid":{"$oid": "63dd0fbb07d5cbf00b67181f"}}})</v>
      </c>
    </row>
    <row r="21" spans="1:21" x14ac:dyDescent="0.25">
      <c r="A21">
        <v>109</v>
      </c>
      <c r="B21" s="1" t="s">
        <v>657</v>
      </c>
      <c r="C21">
        <v>2</v>
      </c>
      <c r="D21" s="2">
        <v>38811.083333333336</v>
      </c>
      <c r="E21">
        <v>4</v>
      </c>
      <c r="F21" s="2">
        <v>38800.041666666664</v>
      </c>
      <c r="G21" s="1" t="s">
        <v>658</v>
      </c>
      <c r="H21" s="1" t="s">
        <v>656</v>
      </c>
      <c r="I21">
        <v>0</v>
      </c>
      <c r="J21" s="1" t="s">
        <v>250</v>
      </c>
      <c r="K21">
        <v>0</v>
      </c>
      <c r="L21">
        <v>2</v>
      </c>
      <c r="M21">
        <v>4</v>
      </c>
      <c r="N21" s="2">
        <v>38800.041666666664</v>
      </c>
      <c r="O21">
        <v>2</v>
      </c>
      <c r="P21">
        <v>0</v>
      </c>
      <c r="S21" t="str">
        <f>_xlfn.CONCAT("db.order_details.update({""purchase_order_id"": ",purchase_orders[[#This Row],[id]],"},{$set :{""purchase_order_oid"":{""$oid"": """,purchase_orders[[#This Row],[_id]],"""}}})")</f>
        <v>db.order_details.update({"purchase_order_id": 109},{$set :{"purchase_order_oid":{"$oid": "63dd0fbb07d5cbf00b671820"}}})</v>
      </c>
      <c r="T21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109},{$set :{"details.$.purchase_order_oid":{"$oid": "63dd0fbb07d5cbf00b671820"}}})</v>
      </c>
      <c r="U21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109},{$set :{"purchase_order_oid":{"$oid": "63dd0fbb07d5cbf00b671820"}}})</v>
      </c>
    </row>
    <row r="22" spans="1:21" x14ac:dyDescent="0.25">
      <c r="A22">
        <v>110</v>
      </c>
      <c r="B22" s="1" t="s">
        <v>659</v>
      </c>
      <c r="C22">
        <v>2</v>
      </c>
      <c r="D22" s="2">
        <v>38811.083333333336</v>
      </c>
      <c r="E22">
        <v>3</v>
      </c>
      <c r="F22" s="2">
        <v>38800.041666666664</v>
      </c>
      <c r="G22" s="1" t="s">
        <v>660</v>
      </c>
      <c r="H22" s="1" t="s">
        <v>661</v>
      </c>
      <c r="I22">
        <v>0</v>
      </c>
      <c r="J22" s="1" t="s">
        <v>250</v>
      </c>
      <c r="K22">
        <v>0</v>
      </c>
      <c r="L22">
        <v>2</v>
      </c>
      <c r="M22">
        <v>3</v>
      </c>
      <c r="N22" s="2">
        <v>38800.041666666664</v>
      </c>
      <c r="O22">
        <v>1</v>
      </c>
      <c r="P22">
        <v>0</v>
      </c>
      <c r="S22" t="str">
        <f>_xlfn.CONCAT("db.order_details.update({""purchase_order_id"": ",purchase_orders[[#This Row],[id]],"},{$set :{""purchase_order_oid"":{""$oid"": """,purchase_orders[[#This Row],[_id]],"""}}})")</f>
        <v>db.order_details.update({"purchase_order_id": 110},{$set :{"purchase_order_oid":{"$oid": "63dd0fbb07d5cbf00b671821"}}})</v>
      </c>
      <c r="T22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110},{$set :{"details.$.purchase_order_oid":{"$oid": "63dd0fbb07d5cbf00b671821"}}})</v>
      </c>
      <c r="U22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110},{$set :{"purchase_order_oid":{"$oid": "63dd0fbb07d5cbf00b671821"}}})</v>
      </c>
    </row>
    <row r="23" spans="1:21" x14ac:dyDescent="0.25">
      <c r="A23">
        <v>111</v>
      </c>
      <c r="B23" s="1" t="s">
        <v>662</v>
      </c>
      <c r="C23">
        <v>2</v>
      </c>
      <c r="D23" s="2">
        <v>38811.083333333336</v>
      </c>
      <c r="E23">
        <v>2</v>
      </c>
      <c r="F23" s="2">
        <v>38807.083333333336</v>
      </c>
      <c r="G23" s="1" t="s">
        <v>663</v>
      </c>
      <c r="H23" s="1" t="s">
        <v>664</v>
      </c>
      <c r="I23">
        <v>0</v>
      </c>
      <c r="J23" s="1" t="s">
        <v>250</v>
      </c>
      <c r="K23">
        <v>0</v>
      </c>
      <c r="L23">
        <v>2</v>
      </c>
      <c r="M23">
        <v>2</v>
      </c>
      <c r="N23" s="2">
        <v>38807.083333333336</v>
      </c>
      <c r="O23">
        <v>1</v>
      </c>
      <c r="P23">
        <v>0</v>
      </c>
      <c r="S23" t="str">
        <f>_xlfn.CONCAT("db.order_details.update({""purchase_order_id"": ",purchase_orders[[#This Row],[id]],"},{$set :{""purchase_order_oid"":{""$oid"": """,purchase_orders[[#This Row],[_id]],"""}}})")</f>
        <v>db.order_details.update({"purchase_order_id": 111},{$set :{"purchase_order_oid":{"$oid": "63dd0fbb07d5cbf00b671822"}}})</v>
      </c>
      <c r="T23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111},{$set :{"details.$.purchase_order_oid":{"$oid": "63dd0fbb07d5cbf00b671822"}}})</v>
      </c>
      <c r="U23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111},{$set :{"purchase_order_oid":{"$oid": "63dd0fbb07d5cbf00b671822"}}})</v>
      </c>
    </row>
    <row r="24" spans="1:21" x14ac:dyDescent="0.25">
      <c r="A24">
        <v>140</v>
      </c>
      <c r="B24" s="1" t="s">
        <v>665</v>
      </c>
      <c r="C24">
        <v>2</v>
      </c>
      <c r="D24" s="2">
        <v>38832.778854166667</v>
      </c>
      <c r="F24" s="2">
        <v>38832.778368055559</v>
      </c>
      <c r="G24" s="1" t="s">
        <v>666</v>
      </c>
      <c r="H24" s="1" t="s">
        <v>250</v>
      </c>
      <c r="I24">
        <v>0</v>
      </c>
      <c r="J24" s="1" t="s">
        <v>250</v>
      </c>
      <c r="K24">
        <v>0</v>
      </c>
      <c r="L24">
        <v>2</v>
      </c>
      <c r="M24">
        <v>2</v>
      </c>
      <c r="N24" s="2">
        <v>38832.083333333336</v>
      </c>
      <c r="O24">
        <v>6</v>
      </c>
      <c r="P24">
        <v>0</v>
      </c>
      <c r="S24" t="str">
        <f>_xlfn.CONCAT("db.order_details.update({""purchase_order_id"": ",purchase_orders[[#This Row],[id]],"},{$set :{""purchase_order_oid"":{""$oid"": """,purchase_orders[[#This Row],[_id]],"""}}})")</f>
        <v>db.order_details.update({"purchase_order_id": 140},{$set :{"purchase_order_oid":{"$oid": "63dd0fbb07d5cbf00b671823"}}})</v>
      </c>
      <c r="T24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140},{$set :{"details.$.purchase_order_oid":{"$oid": "63dd0fbb07d5cbf00b671823"}}})</v>
      </c>
      <c r="U24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140},{$set :{"purchase_order_oid":{"$oid": "63dd0fbb07d5cbf00b671823"}}})</v>
      </c>
    </row>
    <row r="25" spans="1:21" x14ac:dyDescent="0.25">
      <c r="A25">
        <v>141</v>
      </c>
      <c r="B25" s="1" t="s">
        <v>667</v>
      </c>
      <c r="C25">
        <v>2</v>
      </c>
      <c r="D25" s="2">
        <v>38832.799247685187</v>
      </c>
      <c r="F25" s="2">
        <v>38832.799016203702</v>
      </c>
      <c r="G25" s="1" t="s">
        <v>668</v>
      </c>
      <c r="H25" s="1" t="s">
        <v>250</v>
      </c>
      <c r="I25">
        <v>0</v>
      </c>
      <c r="J25" s="1" t="s">
        <v>250</v>
      </c>
      <c r="K25">
        <v>0</v>
      </c>
      <c r="L25">
        <v>2</v>
      </c>
      <c r="M25">
        <v>2</v>
      </c>
      <c r="N25" s="2">
        <v>38832.083333333336</v>
      </c>
      <c r="O25">
        <v>8</v>
      </c>
      <c r="P25">
        <v>0</v>
      </c>
      <c r="S25" t="str">
        <f>_xlfn.CONCAT("db.order_details.update({""purchase_order_id"": ",purchase_orders[[#This Row],[id]],"},{$set :{""purchase_order_oid"":{""$oid"": """,purchase_orders[[#This Row],[_id]],"""}}})")</f>
        <v>db.order_details.update({"purchase_order_id": 141},{$set :{"purchase_order_oid":{"$oid": "63dd0fbb07d5cbf00b671824"}}})</v>
      </c>
      <c r="T25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141},{$set :{"details.$.purchase_order_oid":{"$oid": "63dd0fbb07d5cbf00b671824"}}})</v>
      </c>
      <c r="U25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141},{$set :{"purchase_order_oid":{"$oid": "63dd0fbb07d5cbf00b671824"}}})</v>
      </c>
    </row>
    <row r="26" spans="1:21" x14ac:dyDescent="0.25">
      <c r="A26">
        <v>142</v>
      </c>
      <c r="B26" s="1" t="s">
        <v>669</v>
      </c>
      <c r="C26">
        <v>2</v>
      </c>
      <c r="D26" s="2">
        <v>38832.804756944446</v>
      </c>
      <c r="F26" s="2">
        <v>38832.804502314815</v>
      </c>
      <c r="G26" s="1" t="s">
        <v>670</v>
      </c>
      <c r="H26" s="1" t="s">
        <v>250</v>
      </c>
      <c r="I26">
        <v>0</v>
      </c>
      <c r="J26" s="1" t="s">
        <v>216</v>
      </c>
      <c r="K26">
        <v>0</v>
      </c>
      <c r="L26">
        <v>2</v>
      </c>
      <c r="M26">
        <v>2</v>
      </c>
      <c r="N26" s="2">
        <v>38832.083333333336</v>
      </c>
      <c r="O26">
        <v>8</v>
      </c>
      <c r="P26">
        <v>0</v>
      </c>
      <c r="S26" t="str">
        <f>_xlfn.CONCAT("db.order_details.update({""purchase_order_id"": ",purchase_orders[[#This Row],[id]],"},{$set :{""purchase_order_oid"":{""$oid"": """,purchase_orders[[#This Row],[_id]],"""}}})")</f>
        <v>db.order_details.update({"purchase_order_id": 142},{$set :{"purchase_order_oid":{"$oid": "63dd0fbb07d5cbf00b671825"}}})</v>
      </c>
      <c r="T26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142},{$set :{"details.$.purchase_order_oid":{"$oid": "63dd0fbb07d5cbf00b671825"}}})</v>
      </c>
      <c r="U26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142},{$set :{"purchase_order_oid":{"$oid": "63dd0fbb07d5cbf00b671825"}}})</v>
      </c>
    </row>
    <row r="27" spans="1:21" x14ac:dyDescent="0.25">
      <c r="A27">
        <v>146</v>
      </c>
      <c r="B27" s="1" t="s">
        <v>674</v>
      </c>
      <c r="D27" s="2"/>
      <c r="E27">
        <v>2</v>
      </c>
      <c r="F27" s="2">
        <v>38833.851817129631</v>
      </c>
      <c r="G27" s="1" t="s">
        <v>675</v>
      </c>
      <c r="H27" s="1" t="s">
        <v>250</v>
      </c>
      <c r="I27">
        <v>0</v>
      </c>
      <c r="J27" s="1" t="s">
        <v>250</v>
      </c>
      <c r="K27">
        <v>0</v>
      </c>
      <c r="L27">
        <v>1</v>
      </c>
      <c r="M27">
        <v>2</v>
      </c>
      <c r="N27" s="2">
        <v>38833.851817129631</v>
      </c>
      <c r="O27">
        <v>2</v>
      </c>
      <c r="P27">
        <v>0</v>
      </c>
      <c r="S27" t="str">
        <f>_xlfn.CONCAT("db.order_details.update({""purchase_order_id"": ",purchase_orders[[#This Row],[id]],"},{$set :{""purchase_order_oid"":{""$oid"": """,purchase_orders[[#This Row],[_id]],"""}}})")</f>
        <v>db.order_details.update({"purchase_order_id": 146},{$set :{"purchase_order_oid":{"$oid": "63dd0fbb07d5cbf00b671827"}}})</v>
      </c>
      <c r="T27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146},{$set :{"details.$.purchase_order_oid":{"$oid": "63dd0fbb07d5cbf00b671827"}}})</v>
      </c>
      <c r="U27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146},{$set :{"purchase_order_oid":{"$oid": "63dd0fbb07d5cbf00b671827"}}})</v>
      </c>
    </row>
    <row r="28" spans="1:21" x14ac:dyDescent="0.25">
      <c r="A28">
        <v>147</v>
      </c>
      <c r="B28" s="1" t="s">
        <v>676</v>
      </c>
      <c r="D28" s="2"/>
      <c r="E28">
        <v>2</v>
      </c>
      <c r="F28" s="2">
        <v>38833.856574074074</v>
      </c>
      <c r="G28" s="1" t="s">
        <v>677</v>
      </c>
      <c r="H28" s="1" t="s">
        <v>250</v>
      </c>
      <c r="I28">
        <v>0</v>
      </c>
      <c r="J28" s="1" t="s">
        <v>250</v>
      </c>
      <c r="K28">
        <v>0</v>
      </c>
      <c r="L28">
        <v>1</v>
      </c>
      <c r="M28">
        <v>2</v>
      </c>
      <c r="N28" s="2">
        <v>38833.856574074074</v>
      </c>
      <c r="O28">
        <v>7</v>
      </c>
      <c r="P28">
        <v>0</v>
      </c>
      <c r="S28" t="str">
        <f>_xlfn.CONCAT("db.order_details.update({""purchase_order_id"": ",purchase_orders[[#This Row],[id]],"},{$set :{""purchase_order_oid"":{""$oid"": """,purchase_orders[[#This Row],[_id]],"""}}})")</f>
        <v>db.order_details.update({"purchase_order_id": 147},{$set :{"purchase_order_oid":{"$oid": "63dd0fbb07d5cbf00b671828"}}})</v>
      </c>
      <c r="T28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147},{$set :{"details.$.purchase_order_oid":{"$oid": "63dd0fbb07d5cbf00b671828"}}})</v>
      </c>
      <c r="U28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147},{$set :{"purchase_order_oid":{"$oid": "63dd0fbb07d5cbf00b671828"}}})</v>
      </c>
    </row>
    <row r="29" spans="1:21" x14ac:dyDescent="0.25">
      <c r="A29">
        <v>148</v>
      </c>
      <c r="B29" s="1" t="s">
        <v>678</v>
      </c>
      <c r="D29" s="2"/>
      <c r="E29">
        <v>2</v>
      </c>
      <c r="F29" s="2">
        <v>38833.856851851851</v>
      </c>
      <c r="G29" s="1" t="s">
        <v>679</v>
      </c>
      <c r="H29" s="1" t="s">
        <v>250</v>
      </c>
      <c r="I29">
        <v>0</v>
      </c>
      <c r="J29" s="1" t="s">
        <v>250</v>
      </c>
      <c r="K29">
        <v>0</v>
      </c>
      <c r="L29">
        <v>1</v>
      </c>
      <c r="M29">
        <v>2</v>
      </c>
      <c r="N29" s="2">
        <v>38833.856851851851</v>
      </c>
      <c r="O29">
        <v>5</v>
      </c>
      <c r="P29">
        <v>0</v>
      </c>
      <c r="S29" t="str">
        <f>_xlfn.CONCAT("db.order_details.update({""purchase_order_id"": ",purchase_orders[[#This Row],[id]],"},{$set :{""purchase_order_oid"":{""$oid"": """,purchase_orders[[#This Row],[_id]],"""}}})")</f>
        <v>db.order_details.update({"purchase_order_id": 148},{$set :{"purchase_order_oid":{"$oid": "63dd0fbb07d5cbf00b671829"}}})</v>
      </c>
      <c r="T29" t="str">
        <f>_xlfn.CONCAT("db.orders.update({""details.purchase_order_id"": ",purchase_orders[[#This Row],[id]],"},{$set :{""details.$.purchase_order_oid"":{""$oid"": """,purchase_orders[[#This Row],[_id]],"""}}})")</f>
        <v>db.orders.update({"details.purchase_order_id": 148},{$set :{"details.$.purchase_order_oid":{"$oid": "63dd0fbb07d5cbf00b671829"}}})</v>
      </c>
      <c r="U29" t="str">
        <f>_xlfn.CONCAT("db.purchase_order_details.update({""purchase_order_id"": ",purchase_orders[[#This Row],[id]],"},{$set :{""purchase_order_oid"":{""$oid"": """,purchase_orders[[#This Row],[_id]],"""}}})")</f>
        <v>db.purchase_order_details.update({"purchase_order_id": 148},{$set :{"purchase_order_oid":{"$oid": "63dd0fbb07d5cbf00b671829"}}})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D8D6-9719-46A1-A29E-F18C02698842}">
  <dimension ref="A1:H55"/>
  <sheetViews>
    <sheetView tabSelected="1" workbookViewId="0">
      <selection activeCell="H2" sqref="H2"/>
    </sheetView>
  </sheetViews>
  <sheetFormatPr defaultRowHeight="15" x14ac:dyDescent="0.25"/>
  <cols>
    <col min="1" max="1" width="35.42578125" bestFit="1" customWidth="1"/>
    <col min="2" max="2" width="10.5703125" bestFit="1" customWidth="1"/>
    <col min="3" max="3" width="8.42578125" bestFit="1" customWidth="1"/>
    <col min="5" max="5" width="23.5703125" bestFit="1" customWidth="1"/>
    <col min="6" max="6" width="19.85546875" bestFit="1" customWidth="1"/>
    <col min="7" max="7" width="12.28515625" bestFit="1" customWidth="1"/>
    <col min="8" max="8" width="35.7109375" bestFit="1" customWidth="1"/>
  </cols>
  <sheetData>
    <row r="1" spans="1:8" x14ac:dyDescent="0.25">
      <c r="A1" t="s">
        <v>728</v>
      </c>
      <c r="B1" t="s">
        <v>729</v>
      </c>
      <c r="C1" t="s">
        <v>730</v>
      </c>
      <c r="D1" t="s">
        <v>731</v>
      </c>
      <c r="E1" t="s">
        <v>732</v>
      </c>
      <c r="F1" t="s">
        <v>733</v>
      </c>
      <c r="G1" t="s">
        <v>734</v>
      </c>
      <c r="H1" t="s">
        <v>932</v>
      </c>
    </row>
    <row r="2" spans="1:8" x14ac:dyDescent="0.25">
      <c r="A2" t="s">
        <v>735</v>
      </c>
      <c r="B2">
        <v>1</v>
      </c>
      <c r="C2">
        <v>40</v>
      </c>
      <c r="D2">
        <v>14</v>
      </c>
      <c r="E2" t="s">
        <v>736</v>
      </c>
      <c r="F2" t="b">
        <v>1</v>
      </c>
      <c r="G2">
        <v>59</v>
      </c>
      <c r="H2" t="s">
        <v>888</v>
      </c>
    </row>
    <row r="3" spans="1:8" x14ac:dyDescent="0.25">
      <c r="A3" t="s">
        <v>737</v>
      </c>
      <c r="B3">
        <v>3</v>
      </c>
      <c r="C3">
        <v>100</v>
      </c>
      <c r="D3">
        <v>8</v>
      </c>
      <c r="E3" t="s">
        <v>736</v>
      </c>
      <c r="F3" t="b">
        <v>1</v>
      </c>
      <c r="G3">
        <v>54</v>
      </c>
      <c r="H3" t="s">
        <v>889</v>
      </c>
    </row>
    <row r="4" spans="1:8" x14ac:dyDescent="0.25">
      <c r="A4" t="s">
        <v>738</v>
      </c>
      <c r="B4">
        <v>4</v>
      </c>
      <c r="C4">
        <v>40</v>
      </c>
      <c r="D4">
        <v>16</v>
      </c>
      <c r="E4" t="s">
        <v>736</v>
      </c>
      <c r="F4" t="b">
        <v>1</v>
      </c>
      <c r="G4">
        <v>55</v>
      </c>
      <c r="H4" t="s">
        <v>890</v>
      </c>
    </row>
    <row r="5" spans="1:8" x14ac:dyDescent="0.25">
      <c r="A5" t="s">
        <v>739</v>
      </c>
      <c r="B5">
        <v>5</v>
      </c>
      <c r="C5">
        <v>40</v>
      </c>
      <c r="D5">
        <v>16</v>
      </c>
      <c r="E5" t="s">
        <v>736</v>
      </c>
      <c r="F5" t="b">
        <v>1</v>
      </c>
      <c r="G5">
        <v>56</v>
      </c>
      <c r="H5" t="s">
        <v>891</v>
      </c>
    </row>
    <row r="6" spans="1:8" x14ac:dyDescent="0.25">
      <c r="A6" t="s">
        <v>740</v>
      </c>
      <c r="B6">
        <v>6</v>
      </c>
      <c r="C6">
        <v>100</v>
      </c>
      <c r="D6">
        <v>19</v>
      </c>
      <c r="E6" t="s">
        <v>736</v>
      </c>
      <c r="F6" t="b">
        <v>1</v>
      </c>
      <c r="G6">
        <v>40</v>
      </c>
      <c r="H6" t="s">
        <v>892</v>
      </c>
    </row>
    <row r="7" spans="1:8" x14ac:dyDescent="0.25">
      <c r="A7" t="s">
        <v>741</v>
      </c>
      <c r="B7">
        <v>7</v>
      </c>
      <c r="C7">
        <v>40</v>
      </c>
      <c r="D7">
        <v>22</v>
      </c>
      <c r="E7" t="s">
        <v>736</v>
      </c>
      <c r="F7" t="b">
        <v>1</v>
      </c>
      <c r="G7">
        <v>41</v>
      </c>
      <c r="H7" t="s">
        <v>893</v>
      </c>
    </row>
    <row r="8" spans="1:8" x14ac:dyDescent="0.25">
      <c r="A8" t="s">
        <v>742</v>
      </c>
      <c r="B8">
        <v>8</v>
      </c>
      <c r="C8">
        <v>40</v>
      </c>
      <c r="D8">
        <v>30</v>
      </c>
      <c r="E8" t="s">
        <v>736</v>
      </c>
      <c r="F8" t="b">
        <v>1</v>
      </c>
      <c r="G8">
        <v>42</v>
      </c>
      <c r="H8" t="s">
        <v>894</v>
      </c>
    </row>
    <row r="9" spans="1:8" x14ac:dyDescent="0.25">
      <c r="A9" t="s">
        <v>743</v>
      </c>
      <c r="B9">
        <v>14</v>
      </c>
      <c r="C9">
        <v>40</v>
      </c>
      <c r="D9">
        <v>17</v>
      </c>
      <c r="E9" t="s">
        <v>736</v>
      </c>
      <c r="F9" t="b">
        <v>1</v>
      </c>
      <c r="G9">
        <v>43</v>
      </c>
      <c r="H9" t="s">
        <v>895</v>
      </c>
    </row>
    <row r="10" spans="1:8" x14ac:dyDescent="0.25">
      <c r="A10" t="s">
        <v>744</v>
      </c>
      <c r="B10">
        <v>17</v>
      </c>
      <c r="C10">
        <v>40</v>
      </c>
      <c r="D10">
        <v>29</v>
      </c>
      <c r="E10" t="s">
        <v>736</v>
      </c>
      <c r="F10" t="b">
        <v>1</v>
      </c>
      <c r="G10">
        <v>44</v>
      </c>
      <c r="H10" t="s">
        <v>896</v>
      </c>
    </row>
    <row r="11" spans="1:8" x14ac:dyDescent="0.25">
      <c r="A11" t="s">
        <v>745</v>
      </c>
      <c r="B11">
        <v>19</v>
      </c>
      <c r="C11">
        <v>20</v>
      </c>
      <c r="D11">
        <v>7</v>
      </c>
      <c r="E11" t="s">
        <v>736</v>
      </c>
      <c r="F11" t="b">
        <v>1</v>
      </c>
      <c r="G11">
        <v>45</v>
      </c>
      <c r="H11" t="s">
        <v>897</v>
      </c>
    </row>
    <row r="12" spans="1:8" x14ac:dyDescent="0.25">
      <c r="A12" t="s">
        <v>746</v>
      </c>
      <c r="B12">
        <v>20</v>
      </c>
      <c r="C12">
        <v>40</v>
      </c>
      <c r="D12">
        <v>61</v>
      </c>
      <c r="E12" t="s">
        <v>736</v>
      </c>
      <c r="F12" t="b">
        <v>1</v>
      </c>
      <c r="G12">
        <v>46</v>
      </c>
      <c r="H12" t="s">
        <v>898</v>
      </c>
    </row>
    <row r="13" spans="1:8" x14ac:dyDescent="0.25">
      <c r="A13" t="s">
        <v>747</v>
      </c>
      <c r="B13">
        <v>21</v>
      </c>
      <c r="C13">
        <v>20</v>
      </c>
      <c r="D13">
        <v>8</v>
      </c>
      <c r="E13" t="s">
        <v>736</v>
      </c>
      <c r="F13" t="b">
        <v>1</v>
      </c>
      <c r="G13">
        <v>47</v>
      </c>
      <c r="H13" t="s">
        <v>899</v>
      </c>
    </row>
    <row r="14" spans="1:8" x14ac:dyDescent="0.25">
      <c r="A14" t="s">
        <v>748</v>
      </c>
      <c r="B14">
        <v>34</v>
      </c>
      <c r="C14">
        <v>60</v>
      </c>
      <c r="D14">
        <v>10</v>
      </c>
      <c r="E14" t="s">
        <v>736</v>
      </c>
      <c r="F14" t="b">
        <v>1</v>
      </c>
      <c r="G14">
        <v>60</v>
      </c>
      <c r="H14" t="s">
        <v>900</v>
      </c>
    </row>
    <row r="15" spans="1:8" x14ac:dyDescent="0.25">
      <c r="A15" t="s">
        <v>749</v>
      </c>
      <c r="B15">
        <v>40</v>
      </c>
      <c r="C15">
        <v>120</v>
      </c>
      <c r="D15">
        <v>14</v>
      </c>
      <c r="E15" t="s">
        <v>736</v>
      </c>
      <c r="F15" t="b">
        <v>1</v>
      </c>
      <c r="G15">
        <v>48</v>
      </c>
      <c r="H15" t="s">
        <v>901</v>
      </c>
    </row>
    <row r="16" spans="1:8" x14ac:dyDescent="0.25">
      <c r="A16" t="s">
        <v>750</v>
      </c>
      <c r="B16">
        <v>41</v>
      </c>
      <c r="C16">
        <v>40</v>
      </c>
      <c r="D16">
        <v>7</v>
      </c>
      <c r="E16" t="s">
        <v>736</v>
      </c>
      <c r="F16" t="b">
        <v>1</v>
      </c>
      <c r="G16">
        <v>49</v>
      </c>
      <c r="H16" t="s">
        <v>902</v>
      </c>
    </row>
    <row r="17" spans="1:8" x14ac:dyDescent="0.25">
      <c r="A17" t="s">
        <v>751</v>
      </c>
      <c r="B17">
        <v>43</v>
      </c>
      <c r="C17">
        <v>100</v>
      </c>
      <c r="D17">
        <v>34</v>
      </c>
      <c r="E17" t="s">
        <v>736</v>
      </c>
      <c r="F17" t="b">
        <v>1</v>
      </c>
      <c r="G17">
        <v>61</v>
      </c>
      <c r="H17" t="s">
        <v>903</v>
      </c>
    </row>
    <row r="18" spans="1:8" x14ac:dyDescent="0.25">
      <c r="A18" t="s">
        <v>752</v>
      </c>
      <c r="B18">
        <v>48</v>
      </c>
      <c r="C18">
        <v>100</v>
      </c>
      <c r="D18">
        <v>10</v>
      </c>
      <c r="E18" t="s">
        <v>736</v>
      </c>
      <c r="F18" t="b">
        <v>1</v>
      </c>
      <c r="G18">
        <v>50</v>
      </c>
      <c r="H18" t="s">
        <v>904</v>
      </c>
    </row>
    <row r="19" spans="1:8" x14ac:dyDescent="0.25">
      <c r="A19" t="s">
        <v>753</v>
      </c>
      <c r="B19">
        <v>51</v>
      </c>
      <c r="C19">
        <v>40</v>
      </c>
      <c r="D19">
        <v>40</v>
      </c>
      <c r="E19" t="s">
        <v>736</v>
      </c>
      <c r="F19" t="b">
        <v>1</v>
      </c>
      <c r="G19">
        <v>51</v>
      </c>
      <c r="H19" t="s">
        <v>905</v>
      </c>
    </row>
    <row r="20" spans="1:8" x14ac:dyDescent="0.25">
      <c r="A20" t="s">
        <v>754</v>
      </c>
      <c r="B20">
        <v>52</v>
      </c>
      <c r="C20">
        <v>100</v>
      </c>
      <c r="D20">
        <v>5</v>
      </c>
      <c r="E20" t="s">
        <v>736</v>
      </c>
      <c r="F20" t="b">
        <v>1</v>
      </c>
      <c r="G20">
        <v>37</v>
      </c>
      <c r="H20" t="s">
        <v>906</v>
      </c>
    </row>
    <row r="21" spans="1:8" x14ac:dyDescent="0.25">
      <c r="A21" t="s">
        <v>755</v>
      </c>
      <c r="B21">
        <v>56</v>
      </c>
      <c r="C21">
        <v>120</v>
      </c>
      <c r="D21">
        <v>28</v>
      </c>
      <c r="E21" t="s">
        <v>736</v>
      </c>
      <c r="F21" t="b">
        <v>1</v>
      </c>
      <c r="G21">
        <v>38</v>
      </c>
      <c r="H21" t="s">
        <v>907</v>
      </c>
    </row>
    <row r="22" spans="1:8" x14ac:dyDescent="0.25">
      <c r="A22" t="s">
        <v>756</v>
      </c>
      <c r="B22">
        <v>57</v>
      </c>
      <c r="C22">
        <v>80</v>
      </c>
      <c r="D22">
        <v>15</v>
      </c>
      <c r="E22" t="s">
        <v>736</v>
      </c>
      <c r="F22" t="b">
        <v>1</v>
      </c>
      <c r="G22">
        <v>39</v>
      </c>
      <c r="H22" t="s">
        <v>908</v>
      </c>
    </row>
    <row r="23" spans="1:8" x14ac:dyDescent="0.25">
      <c r="A23" t="s">
        <v>757</v>
      </c>
      <c r="B23">
        <v>65</v>
      </c>
      <c r="C23">
        <v>40</v>
      </c>
      <c r="D23">
        <v>16</v>
      </c>
      <c r="E23" t="s">
        <v>736</v>
      </c>
      <c r="F23" t="b">
        <v>1</v>
      </c>
      <c r="G23">
        <v>57</v>
      </c>
      <c r="H23" t="s">
        <v>909</v>
      </c>
    </row>
    <row r="24" spans="1:8" x14ac:dyDescent="0.25">
      <c r="A24" t="s">
        <v>758</v>
      </c>
      <c r="B24">
        <v>66</v>
      </c>
      <c r="C24">
        <v>80</v>
      </c>
      <c r="D24">
        <v>13</v>
      </c>
      <c r="E24" t="s">
        <v>736</v>
      </c>
      <c r="F24" t="b">
        <v>1</v>
      </c>
      <c r="G24">
        <v>58</v>
      </c>
      <c r="H24" t="s">
        <v>910</v>
      </c>
    </row>
    <row r="25" spans="1:8" x14ac:dyDescent="0.25">
      <c r="A25" t="s">
        <v>759</v>
      </c>
      <c r="B25">
        <v>72</v>
      </c>
      <c r="C25">
        <v>40</v>
      </c>
      <c r="D25">
        <v>26</v>
      </c>
      <c r="E25" t="s">
        <v>736</v>
      </c>
      <c r="F25" t="b">
        <v>1</v>
      </c>
      <c r="G25">
        <v>36</v>
      </c>
      <c r="H25" t="s">
        <v>911</v>
      </c>
    </row>
    <row r="26" spans="1:8" x14ac:dyDescent="0.25">
      <c r="A26" t="s">
        <v>760</v>
      </c>
      <c r="B26">
        <v>74</v>
      </c>
      <c r="C26">
        <v>20</v>
      </c>
      <c r="D26">
        <v>8</v>
      </c>
      <c r="E26" t="s">
        <v>736</v>
      </c>
      <c r="F26" t="b">
        <v>1</v>
      </c>
      <c r="G26">
        <v>52</v>
      </c>
      <c r="H26" t="s">
        <v>912</v>
      </c>
    </row>
    <row r="27" spans="1:8" x14ac:dyDescent="0.25">
      <c r="A27" t="s">
        <v>761</v>
      </c>
      <c r="B27">
        <v>77</v>
      </c>
      <c r="C27">
        <v>60</v>
      </c>
      <c r="D27">
        <v>10</v>
      </c>
      <c r="E27" t="s">
        <v>736</v>
      </c>
      <c r="F27" t="b">
        <v>1</v>
      </c>
      <c r="G27">
        <v>53</v>
      </c>
      <c r="H27" t="s">
        <v>913</v>
      </c>
    </row>
    <row r="28" spans="1:8" x14ac:dyDescent="0.25">
      <c r="A28" t="s">
        <v>762</v>
      </c>
      <c r="B28">
        <v>80</v>
      </c>
      <c r="C28">
        <v>75</v>
      </c>
      <c r="D28">
        <v>3</v>
      </c>
      <c r="E28" t="s">
        <v>736</v>
      </c>
      <c r="F28" t="b">
        <v>1</v>
      </c>
      <c r="G28">
        <v>35</v>
      </c>
      <c r="H28" t="s">
        <v>914</v>
      </c>
    </row>
    <row r="29" spans="1:8" x14ac:dyDescent="0.25">
      <c r="A29" t="s">
        <v>763</v>
      </c>
      <c r="B29">
        <v>81</v>
      </c>
      <c r="C29">
        <v>125</v>
      </c>
      <c r="D29">
        <v>2</v>
      </c>
      <c r="E29" t="s">
        <v>736</v>
      </c>
      <c r="F29" t="b">
        <v>1</v>
      </c>
      <c r="G29">
        <v>62</v>
      </c>
      <c r="H29" t="s">
        <v>915</v>
      </c>
    </row>
    <row r="30" spans="1:8" x14ac:dyDescent="0.25">
      <c r="A30" t="s">
        <v>748</v>
      </c>
      <c r="B30">
        <v>34</v>
      </c>
      <c r="C30">
        <v>100</v>
      </c>
      <c r="D30">
        <v>10</v>
      </c>
      <c r="E30" t="s">
        <v>736</v>
      </c>
      <c r="F30" t="b">
        <v>1</v>
      </c>
      <c r="G30">
        <v>82</v>
      </c>
      <c r="H30" t="s">
        <v>916</v>
      </c>
    </row>
    <row r="31" spans="1:8" x14ac:dyDescent="0.25">
      <c r="A31" t="s">
        <v>745</v>
      </c>
      <c r="B31">
        <v>19</v>
      </c>
      <c r="C31">
        <v>30</v>
      </c>
      <c r="D31">
        <v>7</v>
      </c>
      <c r="E31" t="s">
        <v>736</v>
      </c>
      <c r="F31" t="b">
        <v>1</v>
      </c>
      <c r="G31">
        <v>80</v>
      </c>
      <c r="H31" t="s">
        <v>917</v>
      </c>
    </row>
    <row r="32" spans="1:8" x14ac:dyDescent="0.25">
      <c r="A32" t="s">
        <v>750</v>
      </c>
      <c r="B32">
        <v>41</v>
      </c>
      <c r="C32">
        <v>200</v>
      </c>
      <c r="D32">
        <v>7</v>
      </c>
      <c r="E32" t="s">
        <v>736</v>
      </c>
      <c r="F32" t="b">
        <v>1</v>
      </c>
      <c r="G32">
        <v>78</v>
      </c>
      <c r="H32" t="s">
        <v>918</v>
      </c>
    </row>
    <row r="33" spans="1:8" x14ac:dyDescent="0.25">
      <c r="A33" t="s">
        <v>751</v>
      </c>
      <c r="B33">
        <v>43</v>
      </c>
      <c r="C33">
        <v>300</v>
      </c>
      <c r="D33">
        <v>34</v>
      </c>
      <c r="E33" t="s">
        <v>736</v>
      </c>
      <c r="F33" t="b">
        <v>1</v>
      </c>
      <c r="G33">
        <v>76</v>
      </c>
      <c r="H33" t="s">
        <v>919</v>
      </c>
    </row>
    <row r="34" spans="1:8" x14ac:dyDescent="0.25">
      <c r="A34" t="s">
        <v>752</v>
      </c>
      <c r="B34">
        <v>48</v>
      </c>
      <c r="C34">
        <v>100</v>
      </c>
      <c r="D34">
        <v>10</v>
      </c>
      <c r="E34" t="s">
        <v>736</v>
      </c>
      <c r="F34" t="b">
        <v>1</v>
      </c>
      <c r="G34">
        <v>74</v>
      </c>
      <c r="H34" t="s">
        <v>920</v>
      </c>
    </row>
    <row r="35" spans="1:8" x14ac:dyDescent="0.25">
      <c r="A35" t="s">
        <v>763</v>
      </c>
      <c r="B35">
        <v>81</v>
      </c>
      <c r="C35">
        <v>200</v>
      </c>
      <c r="D35">
        <v>2</v>
      </c>
      <c r="E35" t="s">
        <v>736</v>
      </c>
      <c r="F35" t="b">
        <v>1</v>
      </c>
      <c r="G35">
        <v>72</v>
      </c>
      <c r="H35" t="s">
        <v>921</v>
      </c>
    </row>
    <row r="36" spans="1:8" x14ac:dyDescent="0.25">
      <c r="A36" t="s">
        <v>751</v>
      </c>
      <c r="B36">
        <v>43</v>
      </c>
      <c r="C36">
        <v>300</v>
      </c>
      <c r="D36">
        <v>34</v>
      </c>
      <c r="F36" t="b">
        <v>0</v>
      </c>
      <c r="H36" t="s">
        <v>922</v>
      </c>
    </row>
    <row r="37" spans="1:8" x14ac:dyDescent="0.25">
      <c r="A37" t="s">
        <v>745</v>
      </c>
      <c r="B37">
        <v>19</v>
      </c>
      <c r="C37">
        <v>10</v>
      </c>
      <c r="D37">
        <v>7</v>
      </c>
      <c r="E37" t="s">
        <v>764</v>
      </c>
      <c r="F37" t="b">
        <v>1</v>
      </c>
      <c r="G37">
        <v>111</v>
      </c>
      <c r="H37" t="s">
        <v>923</v>
      </c>
    </row>
    <row r="38" spans="1:8" x14ac:dyDescent="0.25">
      <c r="A38" t="s">
        <v>750</v>
      </c>
      <c r="B38">
        <v>41</v>
      </c>
      <c r="C38">
        <v>50</v>
      </c>
      <c r="D38">
        <v>7</v>
      </c>
      <c r="E38" t="s">
        <v>765</v>
      </c>
      <c r="F38" t="b">
        <v>1</v>
      </c>
      <c r="G38">
        <v>115</v>
      </c>
      <c r="H38" t="s">
        <v>924</v>
      </c>
    </row>
    <row r="39" spans="1:8" x14ac:dyDescent="0.25">
      <c r="A39" t="s">
        <v>756</v>
      </c>
      <c r="B39">
        <v>57</v>
      </c>
      <c r="C39">
        <v>100</v>
      </c>
      <c r="D39">
        <v>15</v>
      </c>
      <c r="E39" t="s">
        <v>766</v>
      </c>
      <c r="F39" t="b">
        <v>1</v>
      </c>
      <c r="G39">
        <v>100</v>
      </c>
      <c r="H39" t="s">
        <v>925</v>
      </c>
    </row>
    <row r="40" spans="1:8" x14ac:dyDescent="0.25">
      <c r="A40" t="s">
        <v>759</v>
      </c>
      <c r="B40">
        <v>72</v>
      </c>
      <c r="C40">
        <v>50</v>
      </c>
      <c r="D40">
        <v>26</v>
      </c>
      <c r="E40" t="s">
        <v>766</v>
      </c>
      <c r="F40" t="b">
        <v>1</v>
      </c>
      <c r="G40">
        <v>113</v>
      </c>
      <c r="H40" t="s">
        <v>926</v>
      </c>
    </row>
    <row r="41" spans="1:8" x14ac:dyDescent="0.25">
      <c r="A41" t="s">
        <v>748</v>
      </c>
      <c r="B41">
        <v>34</v>
      </c>
      <c r="C41">
        <v>300</v>
      </c>
      <c r="D41">
        <v>10</v>
      </c>
      <c r="E41" t="s">
        <v>766</v>
      </c>
      <c r="F41" t="b">
        <v>1</v>
      </c>
      <c r="G41">
        <v>107</v>
      </c>
      <c r="H41" t="s">
        <v>927</v>
      </c>
    </row>
    <row r="42" spans="1:8" x14ac:dyDescent="0.25">
      <c r="A42" t="s">
        <v>742</v>
      </c>
      <c r="B42">
        <v>8</v>
      </c>
      <c r="C42">
        <v>25</v>
      </c>
      <c r="D42">
        <v>30</v>
      </c>
      <c r="E42" t="s">
        <v>766</v>
      </c>
      <c r="F42" t="b">
        <v>1</v>
      </c>
      <c r="G42">
        <v>105</v>
      </c>
      <c r="H42" t="s">
        <v>928</v>
      </c>
    </row>
    <row r="43" spans="1:8" x14ac:dyDescent="0.25">
      <c r="A43" t="s">
        <v>745</v>
      </c>
      <c r="B43">
        <v>19</v>
      </c>
      <c r="C43">
        <v>25</v>
      </c>
      <c r="D43">
        <v>7</v>
      </c>
      <c r="E43" t="s">
        <v>766</v>
      </c>
      <c r="F43" t="b">
        <v>1</v>
      </c>
      <c r="G43">
        <v>109</v>
      </c>
      <c r="H43" t="s">
        <v>929</v>
      </c>
    </row>
    <row r="44" spans="1:8" x14ac:dyDescent="0.25">
      <c r="A44" t="s">
        <v>751</v>
      </c>
      <c r="B44">
        <v>43</v>
      </c>
      <c r="C44">
        <v>250</v>
      </c>
      <c r="D44">
        <v>34</v>
      </c>
      <c r="E44" t="s">
        <v>767</v>
      </c>
      <c r="F44" t="b">
        <v>1</v>
      </c>
      <c r="G44">
        <v>103</v>
      </c>
      <c r="H44" t="s">
        <v>930</v>
      </c>
    </row>
    <row r="45" spans="1:8" x14ac:dyDescent="0.25">
      <c r="A45" t="s">
        <v>735</v>
      </c>
      <c r="B45">
        <v>1</v>
      </c>
      <c r="C45">
        <v>40</v>
      </c>
      <c r="D45">
        <v>14</v>
      </c>
      <c r="F45" t="b">
        <v>0</v>
      </c>
      <c r="H45" t="s">
        <v>922</v>
      </c>
    </row>
    <row r="46" spans="1:8" x14ac:dyDescent="0.25">
      <c r="A46" t="s">
        <v>745</v>
      </c>
      <c r="B46">
        <v>19</v>
      </c>
      <c r="C46">
        <v>20</v>
      </c>
      <c r="D46">
        <v>7</v>
      </c>
      <c r="F46" t="b">
        <v>0</v>
      </c>
      <c r="H46" t="s">
        <v>922</v>
      </c>
    </row>
    <row r="47" spans="1:8" x14ac:dyDescent="0.25">
      <c r="A47" t="s">
        <v>748</v>
      </c>
      <c r="B47">
        <v>34</v>
      </c>
      <c r="C47">
        <v>50</v>
      </c>
      <c r="D47">
        <v>10</v>
      </c>
      <c r="E47" t="s">
        <v>768</v>
      </c>
      <c r="F47" t="b">
        <v>1</v>
      </c>
      <c r="G47">
        <v>102</v>
      </c>
      <c r="H47" t="s">
        <v>931</v>
      </c>
    </row>
    <row r="48" spans="1:8" x14ac:dyDescent="0.25">
      <c r="A48" t="s">
        <v>737</v>
      </c>
      <c r="B48">
        <v>3</v>
      </c>
      <c r="C48">
        <v>50</v>
      </c>
      <c r="D48">
        <v>8</v>
      </c>
      <c r="F48" t="b">
        <v>0</v>
      </c>
      <c r="H48" t="s">
        <v>922</v>
      </c>
    </row>
    <row r="49" spans="1:8" x14ac:dyDescent="0.25">
      <c r="A49" t="s">
        <v>738</v>
      </c>
      <c r="B49">
        <v>4</v>
      </c>
      <c r="C49">
        <v>40</v>
      </c>
      <c r="D49">
        <v>16</v>
      </c>
      <c r="F49" t="b">
        <v>0</v>
      </c>
      <c r="H49" t="s">
        <v>922</v>
      </c>
    </row>
    <row r="50" spans="1:8" x14ac:dyDescent="0.25">
      <c r="A50" t="s">
        <v>769</v>
      </c>
      <c r="B50">
        <v>85</v>
      </c>
      <c r="C50">
        <v>10</v>
      </c>
      <c r="D50">
        <v>9</v>
      </c>
      <c r="F50" t="b">
        <v>0</v>
      </c>
      <c r="H50" t="s">
        <v>922</v>
      </c>
    </row>
    <row r="51" spans="1:8" x14ac:dyDescent="0.25">
      <c r="A51" t="s">
        <v>740</v>
      </c>
      <c r="B51">
        <v>6</v>
      </c>
      <c r="C51">
        <v>10</v>
      </c>
      <c r="D51">
        <v>18.75</v>
      </c>
      <c r="F51" t="b">
        <v>0</v>
      </c>
      <c r="H51" t="s">
        <v>922</v>
      </c>
    </row>
    <row r="52" spans="1:8" x14ac:dyDescent="0.25">
      <c r="A52" t="s">
        <v>735</v>
      </c>
      <c r="B52">
        <v>1</v>
      </c>
      <c r="C52">
        <v>1</v>
      </c>
      <c r="D52">
        <v>13.5</v>
      </c>
      <c r="F52" t="b">
        <v>0</v>
      </c>
      <c r="H52" t="s">
        <v>922</v>
      </c>
    </row>
    <row r="53" spans="1:8" x14ac:dyDescent="0.25">
      <c r="A53" t="s">
        <v>746</v>
      </c>
      <c r="B53">
        <v>20</v>
      </c>
      <c r="C53">
        <v>40</v>
      </c>
      <c r="D53">
        <v>60</v>
      </c>
      <c r="F53" t="b">
        <v>0</v>
      </c>
      <c r="H53" t="s">
        <v>922</v>
      </c>
    </row>
    <row r="54" spans="1:8" x14ac:dyDescent="0.25">
      <c r="A54" t="s">
        <v>753</v>
      </c>
      <c r="B54">
        <v>51</v>
      </c>
      <c r="C54">
        <v>40</v>
      </c>
      <c r="D54">
        <v>39</v>
      </c>
      <c r="F54" t="b">
        <v>0</v>
      </c>
      <c r="H54" t="s">
        <v>922</v>
      </c>
    </row>
    <row r="55" spans="1:8" x14ac:dyDescent="0.25">
      <c r="A55" t="s">
        <v>749</v>
      </c>
      <c r="B55">
        <v>40</v>
      </c>
      <c r="C55">
        <v>120</v>
      </c>
      <c r="D55">
        <v>13</v>
      </c>
      <c r="F55" t="b">
        <v>0</v>
      </c>
      <c r="H55" t="s">
        <v>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94E5-BA17-452C-9C79-F0EAC767E1D9}">
  <dimension ref="A1:X49"/>
  <sheetViews>
    <sheetView topLeftCell="P1" workbookViewId="0">
      <selection activeCell="X1" sqref="X1:X1048576"/>
    </sheetView>
  </sheetViews>
  <sheetFormatPr defaultRowHeight="15" x14ac:dyDescent="0.25"/>
  <cols>
    <col min="1" max="1" width="5" bestFit="1" customWidth="1"/>
    <col min="2" max="2" width="26.28515625" bestFit="1" customWidth="1"/>
    <col min="3" max="3" width="15" bestFit="1" customWidth="1"/>
    <col min="4" max="4" width="14.28515625" bestFit="1" customWidth="1"/>
    <col min="5" max="5" width="26.85546875" bestFit="1" customWidth="1"/>
    <col min="6" max="6" width="16.140625" bestFit="1" customWidth="1"/>
    <col min="7" max="21" width="11.85546875" customWidth="1"/>
  </cols>
  <sheetData>
    <row r="1" spans="1:24" x14ac:dyDescent="0.25">
      <c r="A1" t="s">
        <v>155</v>
      </c>
      <c r="B1" t="s">
        <v>154</v>
      </c>
      <c r="C1" t="s">
        <v>196</v>
      </c>
      <c r="D1" t="s">
        <v>197</v>
      </c>
      <c r="E1" t="s">
        <v>322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W1" t="s">
        <v>682</v>
      </c>
      <c r="X1" t="s">
        <v>683</v>
      </c>
    </row>
    <row r="2" spans="1:24" x14ac:dyDescent="0.25">
      <c r="A2">
        <v>30</v>
      </c>
      <c r="B2" s="1" t="s">
        <v>214</v>
      </c>
      <c r="C2">
        <v>9</v>
      </c>
      <c r="D2">
        <v>27</v>
      </c>
      <c r="E2" t="str">
        <f>VLOOKUP(orders[[#This Row],[customer_id]],'customers'!A:B,2,0)</f>
        <v>63dd0dd907d5cbf00b6716f0</v>
      </c>
      <c r="F2" s="2">
        <v>38732.041666666664</v>
      </c>
      <c r="G2" s="2">
        <v>38739.041666666664</v>
      </c>
      <c r="H2">
        <v>2</v>
      </c>
      <c r="I2" s="1" t="s">
        <v>215</v>
      </c>
      <c r="J2" s="1" t="s">
        <v>130</v>
      </c>
      <c r="K2" s="1" t="s">
        <v>70</v>
      </c>
      <c r="L2" s="1" t="s">
        <v>71</v>
      </c>
      <c r="M2">
        <v>99999</v>
      </c>
      <c r="N2" s="1" t="s">
        <v>9</v>
      </c>
      <c r="O2">
        <v>200</v>
      </c>
      <c r="P2">
        <v>0</v>
      </c>
      <c r="Q2" s="1" t="s">
        <v>216</v>
      </c>
      <c r="R2" s="2">
        <v>38732.041666666664</v>
      </c>
      <c r="S2">
        <v>0</v>
      </c>
      <c r="T2">
        <v>3</v>
      </c>
      <c r="U2" s="1" t="s">
        <v>217</v>
      </c>
      <c r="W2" t="str">
        <f>_xlfn.CONCAT("db.invoices.update({""order_id"": ",orders[[#This Row],[id]],"},{$set :{""order_oid"":{""$oid"": """,orders[[#This Row],[_id]],"""}}})")</f>
        <v>db.invoices.update({"order_id": 30},{$set :{"order_oid":{"$oid": "63dd0f0207d5cbf00b671799"}}})</v>
      </c>
      <c r="X2" t="str">
        <f>_xlfn.CONCAT("db.order_details.update({""order_id"": ",orders[[#This Row],[id]],"},{$set :{""order_oid"":{""$oid"": """,orders[[#This Row],[_id]],"""}}})")</f>
        <v>db.order_details.update({"order_id": 30},{$set :{"order_oid":{"$oid": "63dd0f0207d5cbf00b671799"}}})</v>
      </c>
    </row>
    <row r="3" spans="1:24" x14ac:dyDescent="0.25">
      <c r="A3">
        <v>31</v>
      </c>
      <c r="B3" s="1" t="s">
        <v>218</v>
      </c>
      <c r="C3">
        <v>3</v>
      </c>
      <c r="D3">
        <v>4</v>
      </c>
      <c r="E3" t="str">
        <f>VLOOKUP(orders[[#This Row],[customer_id]],'customers'!A:B,2,0)</f>
        <v>63dd0dd907d5cbf00b6716db</v>
      </c>
      <c r="F3" s="2">
        <v>38737.041666666664</v>
      </c>
      <c r="G3" s="2">
        <v>38739.041666666664</v>
      </c>
      <c r="H3">
        <v>1</v>
      </c>
      <c r="I3" s="1" t="s">
        <v>219</v>
      </c>
      <c r="J3" s="1" t="s">
        <v>20</v>
      </c>
      <c r="K3" s="1" t="s">
        <v>21</v>
      </c>
      <c r="L3" s="1" t="s">
        <v>22</v>
      </c>
      <c r="M3">
        <v>99999</v>
      </c>
      <c r="N3" s="1" t="s">
        <v>9</v>
      </c>
      <c r="O3">
        <v>5</v>
      </c>
      <c r="P3">
        <v>0</v>
      </c>
      <c r="Q3" s="1" t="s">
        <v>220</v>
      </c>
      <c r="R3" s="2">
        <v>38737.041666666664</v>
      </c>
      <c r="S3">
        <v>0</v>
      </c>
      <c r="T3">
        <v>3</v>
      </c>
      <c r="U3" s="1" t="s">
        <v>221</v>
      </c>
      <c r="W3" t="str">
        <f>_xlfn.CONCAT("db.invoices.update({""order_id"": ",orders[[#This Row],[id]],"},{$set :{""order_oid"":{""$oid"": """,orders[[#This Row],[_id]],"""}}})")</f>
        <v>db.invoices.update({"order_id": 31},{$set :{"order_oid":{"$oid": "63dd0f0207d5cbf00b67179a"}}})</v>
      </c>
      <c r="X3" t="str">
        <f>_xlfn.CONCAT("db.order_details.update({""order_id"": ",orders[[#This Row],[id]],"},{$set :{""order_oid"":{""$oid"": """,orders[[#This Row],[_id]],"""}}})")</f>
        <v>db.order_details.update({"order_id": 31},{$set :{"order_oid":{"$oid": "63dd0f0207d5cbf00b67179a"}}})</v>
      </c>
    </row>
    <row r="4" spans="1:24" x14ac:dyDescent="0.25">
      <c r="A4">
        <v>32</v>
      </c>
      <c r="B4" s="1" t="s">
        <v>222</v>
      </c>
      <c r="C4">
        <v>4</v>
      </c>
      <c r="D4">
        <v>12</v>
      </c>
      <c r="E4" t="str">
        <f>VLOOKUP(orders[[#This Row],[customer_id]],'customers'!A:B,2,0)</f>
        <v>63dd0dd907d5cbf00b6716e3</v>
      </c>
      <c r="F4" s="2">
        <v>38739.041666666664</v>
      </c>
      <c r="G4" s="2">
        <v>38739.041666666664</v>
      </c>
      <c r="H4">
        <v>2</v>
      </c>
      <c r="I4" s="1" t="s">
        <v>223</v>
      </c>
      <c r="J4" s="1" t="s">
        <v>69</v>
      </c>
      <c r="K4" s="1" t="s">
        <v>70</v>
      </c>
      <c r="L4" s="1" t="s">
        <v>71</v>
      </c>
      <c r="M4">
        <v>99999</v>
      </c>
      <c r="N4" s="1" t="s">
        <v>9</v>
      </c>
      <c r="O4">
        <v>5</v>
      </c>
      <c r="P4">
        <v>0</v>
      </c>
      <c r="Q4" s="1" t="s">
        <v>220</v>
      </c>
      <c r="R4" s="2">
        <v>38739.041666666664</v>
      </c>
      <c r="S4">
        <v>0</v>
      </c>
      <c r="T4">
        <v>3</v>
      </c>
      <c r="U4" s="1" t="s">
        <v>224</v>
      </c>
      <c r="W4" t="str">
        <f>_xlfn.CONCAT("db.invoices.update({""order_id"": ",orders[[#This Row],[id]],"},{$set :{""order_oid"":{""$oid"": """,orders[[#This Row],[_id]],"""}}})")</f>
        <v>db.invoices.update({"order_id": 32},{$set :{"order_oid":{"$oid": "63dd0f0207d5cbf00b67179b"}}})</v>
      </c>
      <c r="X4" t="str">
        <f>_xlfn.CONCAT("db.order_details.update({""order_id"": ",orders[[#This Row],[id]],"},{$set :{""order_oid"":{""$oid"": """,orders[[#This Row],[_id]],"""}}})")</f>
        <v>db.order_details.update({"order_id": 32},{$set :{"order_oid":{"$oid": "63dd0f0207d5cbf00b67179b"}}})</v>
      </c>
    </row>
    <row r="5" spans="1:24" x14ac:dyDescent="0.25">
      <c r="A5">
        <v>33</v>
      </c>
      <c r="B5" s="1" t="s">
        <v>225</v>
      </c>
      <c r="C5">
        <v>6</v>
      </c>
      <c r="D5">
        <v>8</v>
      </c>
      <c r="E5" t="str">
        <f>VLOOKUP(orders[[#This Row],[customer_id]],'customers'!A:B,2,0)</f>
        <v>63dd0dd907d5cbf00b6716df</v>
      </c>
      <c r="F5" s="2">
        <v>38747.041666666664</v>
      </c>
      <c r="G5" s="2">
        <v>38748.041666666664</v>
      </c>
      <c r="H5">
        <v>3</v>
      </c>
      <c r="I5" s="1" t="s">
        <v>226</v>
      </c>
      <c r="J5" s="1" t="s">
        <v>45</v>
      </c>
      <c r="K5" s="1" t="s">
        <v>46</v>
      </c>
      <c r="L5" s="1" t="s">
        <v>47</v>
      </c>
      <c r="M5">
        <v>99999</v>
      </c>
      <c r="N5" s="1" t="s">
        <v>9</v>
      </c>
      <c r="O5">
        <v>50</v>
      </c>
      <c r="P5">
        <v>0</v>
      </c>
      <c r="Q5" s="1" t="s">
        <v>220</v>
      </c>
      <c r="R5" s="2">
        <v>38747.041666666664</v>
      </c>
      <c r="S5">
        <v>0</v>
      </c>
      <c r="T5">
        <v>3</v>
      </c>
      <c r="U5" s="1" t="s">
        <v>227</v>
      </c>
      <c r="W5" t="str">
        <f>_xlfn.CONCAT("db.invoices.update({""order_id"": ",orders[[#This Row],[id]],"},{$set :{""order_oid"":{""$oid"": """,orders[[#This Row],[_id]],"""}}})")</f>
        <v>db.invoices.update({"order_id": 33},{$set :{"order_oid":{"$oid": "63dd0f0207d5cbf00b67179c"}}})</v>
      </c>
      <c r="X5" t="str">
        <f>_xlfn.CONCAT("db.order_details.update({""order_id"": ",orders[[#This Row],[id]],"},{$set :{""order_oid"":{""$oid"": """,orders[[#This Row],[_id]],"""}}})")</f>
        <v>db.order_details.update({"order_id": 33},{$set :{"order_oid":{"$oid": "63dd0f0207d5cbf00b67179c"}}})</v>
      </c>
    </row>
    <row r="6" spans="1:24" x14ac:dyDescent="0.25">
      <c r="A6">
        <v>34</v>
      </c>
      <c r="B6" s="1" t="s">
        <v>228</v>
      </c>
      <c r="C6">
        <v>9</v>
      </c>
      <c r="D6">
        <v>4</v>
      </c>
      <c r="E6" t="str">
        <f>VLOOKUP(orders[[#This Row],[customer_id]],'customers'!A:B,2,0)</f>
        <v>63dd0dd907d5cbf00b6716db</v>
      </c>
      <c r="F6" s="2">
        <v>38754.041666666664</v>
      </c>
      <c r="G6" s="2">
        <v>38755.041666666664</v>
      </c>
      <c r="H6">
        <v>3</v>
      </c>
      <c r="I6" s="1" t="s">
        <v>219</v>
      </c>
      <c r="J6" s="1" t="s">
        <v>20</v>
      </c>
      <c r="K6" s="1" t="s">
        <v>21</v>
      </c>
      <c r="L6" s="1" t="s">
        <v>22</v>
      </c>
      <c r="M6">
        <v>99999</v>
      </c>
      <c r="N6" s="1" t="s">
        <v>9</v>
      </c>
      <c r="O6">
        <v>4</v>
      </c>
      <c r="P6">
        <v>0</v>
      </c>
      <c r="Q6" s="1" t="s">
        <v>216</v>
      </c>
      <c r="R6" s="2">
        <v>38754.041666666664</v>
      </c>
      <c r="S6">
        <v>0</v>
      </c>
      <c r="T6">
        <v>3</v>
      </c>
      <c r="U6" s="1" t="s">
        <v>229</v>
      </c>
      <c r="W6" t="str">
        <f>_xlfn.CONCAT("db.invoices.update({""order_id"": ",orders[[#This Row],[id]],"},{$set :{""order_oid"":{""$oid"": """,orders[[#This Row],[_id]],"""}}})")</f>
        <v>db.invoices.update({"order_id": 34},{$set :{"order_oid":{"$oid": "63dd0f0207d5cbf00b67179d"}}})</v>
      </c>
      <c r="X6" t="str">
        <f>_xlfn.CONCAT("db.order_details.update({""order_id"": ",orders[[#This Row],[id]],"},{$set :{""order_oid"":{""$oid"": """,orders[[#This Row],[_id]],"""}}})")</f>
        <v>db.order_details.update({"order_id": 34},{$set :{"order_oid":{"$oid": "63dd0f0207d5cbf00b67179d"}}})</v>
      </c>
    </row>
    <row r="7" spans="1:24" x14ac:dyDescent="0.25">
      <c r="A7">
        <v>35</v>
      </c>
      <c r="B7" s="1" t="s">
        <v>230</v>
      </c>
      <c r="C7">
        <v>3</v>
      </c>
      <c r="D7">
        <v>29</v>
      </c>
      <c r="E7" t="str">
        <f>VLOOKUP(orders[[#This Row],[customer_id]],'customers'!A:B,2,0)</f>
        <v>63dd0dd907d5cbf00b6716f3</v>
      </c>
      <c r="F7" s="2">
        <v>38758.041666666664</v>
      </c>
      <c r="G7" s="2">
        <v>38760.041666666664</v>
      </c>
      <c r="H7">
        <v>2</v>
      </c>
      <c r="I7" s="1" t="s">
        <v>231</v>
      </c>
      <c r="J7" s="1" t="s">
        <v>143</v>
      </c>
      <c r="K7" s="1" t="s">
        <v>135</v>
      </c>
      <c r="L7" s="1" t="s">
        <v>136</v>
      </c>
      <c r="M7">
        <v>99999</v>
      </c>
      <c r="N7" s="1" t="s">
        <v>9</v>
      </c>
      <c r="O7">
        <v>7</v>
      </c>
      <c r="P7">
        <v>0</v>
      </c>
      <c r="Q7" s="1" t="s">
        <v>216</v>
      </c>
      <c r="R7" s="2">
        <v>38758.041666666664</v>
      </c>
      <c r="S7">
        <v>0</v>
      </c>
      <c r="T7">
        <v>3</v>
      </c>
      <c r="U7" s="1" t="s">
        <v>232</v>
      </c>
      <c r="W7" t="str">
        <f>_xlfn.CONCAT("db.invoices.update({""order_id"": ",orders[[#This Row],[id]],"},{$set :{""order_oid"":{""$oid"": """,orders[[#This Row],[_id]],"""}}})")</f>
        <v>db.invoices.update({"order_id": 35},{$set :{"order_oid":{"$oid": "63dd0f0207d5cbf00b67179e"}}})</v>
      </c>
      <c r="X7" t="str">
        <f>_xlfn.CONCAT("db.order_details.update({""order_id"": ",orders[[#This Row],[id]],"},{$set :{""order_oid"":{""$oid"": """,orders[[#This Row],[_id]],"""}}})")</f>
        <v>db.order_details.update({"order_id": 35},{$set :{"order_oid":{"$oid": "63dd0f0207d5cbf00b67179e"}}})</v>
      </c>
    </row>
    <row r="8" spans="1:24" x14ac:dyDescent="0.25">
      <c r="A8">
        <v>36</v>
      </c>
      <c r="B8" s="1" t="s">
        <v>233</v>
      </c>
      <c r="C8">
        <v>4</v>
      </c>
      <c r="D8">
        <v>3</v>
      </c>
      <c r="E8" t="str">
        <f>VLOOKUP(orders[[#This Row],[customer_id]],'customers'!A:B,2,0)</f>
        <v>63dd0dd907d5cbf00b6716dc</v>
      </c>
      <c r="F8" s="2">
        <v>38771.041666666664</v>
      </c>
      <c r="G8" s="2">
        <v>38773.041666666664</v>
      </c>
      <c r="H8">
        <v>2</v>
      </c>
      <c r="I8" s="1" t="s">
        <v>234</v>
      </c>
      <c r="J8" s="1" t="s">
        <v>27</v>
      </c>
      <c r="K8" s="1" t="s">
        <v>28</v>
      </c>
      <c r="L8" s="1" t="s">
        <v>29</v>
      </c>
      <c r="M8">
        <v>99999</v>
      </c>
      <c r="N8" s="1" t="s">
        <v>9</v>
      </c>
      <c r="O8">
        <v>7</v>
      </c>
      <c r="P8">
        <v>0</v>
      </c>
      <c r="Q8" s="1" t="s">
        <v>235</v>
      </c>
      <c r="R8" s="2">
        <v>38771.041666666664</v>
      </c>
      <c r="S8">
        <v>0</v>
      </c>
      <c r="T8">
        <v>3</v>
      </c>
      <c r="U8" s="1" t="s">
        <v>236</v>
      </c>
      <c r="W8" t="str">
        <f>_xlfn.CONCAT("db.invoices.update({""order_id"": ",orders[[#This Row],[id]],"},{$set :{""order_oid"":{""$oid"": """,orders[[#This Row],[_id]],"""}}})")</f>
        <v>db.invoices.update({"order_id": 36},{$set :{"order_oid":{"$oid": "63dd0f0207d5cbf00b67179f"}}})</v>
      </c>
      <c r="X8" t="str">
        <f>_xlfn.CONCAT("db.order_details.update({""order_id"": ",orders[[#This Row],[id]],"},{$set :{""order_oid"":{""$oid"": """,orders[[#This Row],[_id]],"""}}})")</f>
        <v>db.order_details.update({"order_id": 36},{$set :{"order_oid":{"$oid": "63dd0f0207d5cbf00b67179f"}}})</v>
      </c>
    </row>
    <row r="9" spans="1:24" x14ac:dyDescent="0.25">
      <c r="A9">
        <v>37</v>
      </c>
      <c r="B9" s="1" t="s">
        <v>237</v>
      </c>
      <c r="C9">
        <v>8</v>
      </c>
      <c r="D9">
        <v>6</v>
      </c>
      <c r="E9" t="str">
        <f>VLOOKUP(orders[[#This Row],[customer_id]],'customers'!A:B,2,0)</f>
        <v>63dd0dd907d5cbf00b6716de</v>
      </c>
      <c r="F9" s="2">
        <v>38782.041666666664</v>
      </c>
      <c r="G9" s="2">
        <v>38785.041666666664</v>
      </c>
      <c r="H9">
        <v>2</v>
      </c>
      <c r="I9" s="1" t="s">
        <v>238</v>
      </c>
      <c r="J9" s="1" t="s">
        <v>39</v>
      </c>
      <c r="K9" s="1" t="s">
        <v>40</v>
      </c>
      <c r="L9" s="1" t="s">
        <v>41</v>
      </c>
      <c r="M9">
        <v>99999</v>
      </c>
      <c r="N9" s="1" t="s">
        <v>9</v>
      </c>
      <c r="O9">
        <v>12</v>
      </c>
      <c r="P9">
        <v>0</v>
      </c>
      <c r="Q9" s="1" t="s">
        <v>220</v>
      </c>
      <c r="R9" s="2">
        <v>38782.041666666664</v>
      </c>
      <c r="S9">
        <v>0</v>
      </c>
      <c r="T9">
        <v>3</v>
      </c>
      <c r="U9" s="1" t="s">
        <v>239</v>
      </c>
      <c r="W9" t="str">
        <f>_xlfn.CONCAT("db.invoices.update({""order_id"": ",orders[[#This Row],[id]],"},{$set :{""order_oid"":{""$oid"": """,orders[[#This Row],[_id]],"""}}})")</f>
        <v>db.invoices.update({"order_id": 37},{$set :{"order_oid":{"$oid": "63dd0f0207d5cbf00b6717a0"}}})</v>
      </c>
      <c r="X9" t="str">
        <f>_xlfn.CONCAT("db.order_details.update({""order_id"": ",orders[[#This Row],[id]],"},{$set :{""order_oid"":{""$oid"": """,orders[[#This Row],[_id]],"""}}})")</f>
        <v>db.order_details.update({"order_id": 37},{$set :{"order_oid":{"$oid": "63dd0f0207d5cbf00b6717a0"}}})</v>
      </c>
    </row>
    <row r="10" spans="1:24" x14ac:dyDescent="0.25">
      <c r="A10">
        <v>38</v>
      </c>
      <c r="B10" s="1" t="s">
        <v>240</v>
      </c>
      <c r="C10">
        <v>9</v>
      </c>
      <c r="D10">
        <v>28</v>
      </c>
      <c r="E10" t="str">
        <f>VLOOKUP(orders[[#This Row],[customer_id]],'customers'!A:B,2,0)</f>
        <v>63dd0dd907d5cbf00b6716f2</v>
      </c>
      <c r="F10" s="2">
        <v>38786.041666666664</v>
      </c>
      <c r="G10" s="2">
        <v>38787.041666666664</v>
      </c>
      <c r="H10">
        <v>3</v>
      </c>
      <c r="I10" s="1" t="s">
        <v>241</v>
      </c>
      <c r="J10" s="1" t="s">
        <v>140</v>
      </c>
      <c r="K10" s="1" t="s">
        <v>76</v>
      </c>
      <c r="L10" s="1" t="s">
        <v>77</v>
      </c>
      <c r="M10">
        <v>99999</v>
      </c>
      <c r="N10" s="1" t="s">
        <v>9</v>
      </c>
      <c r="O10">
        <v>10</v>
      </c>
      <c r="P10">
        <v>0</v>
      </c>
      <c r="Q10" s="1" t="s">
        <v>216</v>
      </c>
      <c r="R10" s="2">
        <v>38786.041666666664</v>
      </c>
      <c r="S10">
        <v>0</v>
      </c>
      <c r="T10">
        <v>3</v>
      </c>
      <c r="U10" s="1" t="s">
        <v>242</v>
      </c>
      <c r="W10" t="str">
        <f>_xlfn.CONCAT("db.invoices.update({""order_id"": ",orders[[#This Row],[id]],"},{$set :{""order_oid"":{""$oid"": """,orders[[#This Row],[_id]],"""}}})")</f>
        <v>db.invoices.update({"order_id": 38},{$set :{"order_oid":{"$oid": "63dd0f0207d5cbf00b6717a1"}}})</v>
      </c>
      <c r="X10" t="str">
        <f>_xlfn.CONCAT("db.order_details.update({""order_id"": ",orders[[#This Row],[id]],"},{$set :{""order_oid"":{""$oid"": """,orders[[#This Row],[_id]],"""}}})")</f>
        <v>db.order_details.update({"order_id": 38},{$set :{"order_oid":{"$oid": "63dd0f0207d5cbf00b6717a1"}}})</v>
      </c>
    </row>
    <row r="11" spans="1:24" x14ac:dyDescent="0.25">
      <c r="A11">
        <v>39</v>
      </c>
      <c r="B11" s="1" t="s">
        <v>243</v>
      </c>
      <c r="C11">
        <v>3</v>
      </c>
      <c r="D11">
        <v>8</v>
      </c>
      <c r="E11" t="str">
        <f>VLOOKUP(orders[[#This Row],[customer_id]],'customers'!A:B,2,0)</f>
        <v>63dd0dd907d5cbf00b6716df</v>
      </c>
      <c r="F11" s="2">
        <v>38798.041666666664</v>
      </c>
      <c r="G11" s="2">
        <v>38800.041666666664</v>
      </c>
      <c r="H11">
        <v>3</v>
      </c>
      <c r="I11" s="1" t="s">
        <v>226</v>
      </c>
      <c r="J11" s="1" t="s">
        <v>45</v>
      </c>
      <c r="K11" s="1" t="s">
        <v>46</v>
      </c>
      <c r="L11" s="1" t="s">
        <v>47</v>
      </c>
      <c r="M11">
        <v>99999</v>
      </c>
      <c r="N11" s="1" t="s">
        <v>9</v>
      </c>
      <c r="O11">
        <v>5</v>
      </c>
      <c r="P11">
        <v>0</v>
      </c>
      <c r="Q11" s="1" t="s">
        <v>216</v>
      </c>
      <c r="R11" s="2">
        <v>38798.041666666664</v>
      </c>
      <c r="S11">
        <v>0</v>
      </c>
      <c r="T11">
        <v>3</v>
      </c>
      <c r="U11" s="1" t="s">
        <v>244</v>
      </c>
      <c r="W11" t="str">
        <f>_xlfn.CONCAT("db.invoices.update({""order_id"": ",orders[[#This Row],[id]],"},{$set :{""order_oid"":{""$oid"": """,orders[[#This Row],[_id]],"""}}})")</f>
        <v>db.invoices.update({"order_id": 39},{$set :{"order_oid":{"$oid": "63dd0f0207d5cbf00b6717a2"}}})</v>
      </c>
      <c r="X11" t="str">
        <f>_xlfn.CONCAT("db.order_details.update({""order_id"": ",orders[[#This Row],[id]],"},{$set :{""order_oid"":{""$oid"": """,orders[[#This Row],[_id]],"""}}})")</f>
        <v>db.order_details.update({"order_id": 39},{$set :{"order_oid":{"$oid": "63dd0f0207d5cbf00b6717a2"}}})</v>
      </c>
    </row>
    <row r="12" spans="1:24" x14ac:dyDescent="0.25">
      <c r="A12">
        <v>40</v>
      </c>
      <c r="B12" s="1" t="s">
        <v>245</v>
      </c>
      <c r="C12">
        <v>4</v>
      </c>
      <c r="D12">
        <v>10</v>
      </c>
      <c r="E12" t="str">
        <f>VLOOKUP(orders[[#This Row],[customer_id]],'customers'!A:B,2,0)</f>
        <v>63dd0dd907d5cbf00b6716e0</v>
      </c>
      <c r="F12" s="2">
        <v>38800.041666666664</v>
      </c>
      <c r="G12" s="2">
        <v>38800.041666666664</v>
      </c>
      <c r="H12">
        <v>2</v>
      </c>
      <c r="I12" s="1" t="s">
        <v>246</v>
      </c>
      <c r="J12" s="1" t="s">
        <v>51</v>
      </c>
      <c r="K12" s="1" t="s">
        <v>52</v>
      </c>
      <c r="L12" s="1" t="s">
        <v>53</v>
      </c>
      <c r="M12">
        <v>99999</v>
      </c>
      <c r="N12" s="1" t="s">
        <v>9</v>
      </c>
      <c r="O12">
        <v>9</v>
      </c>
      <c r="P12">
        <v>0</v>
      </c>
      <c r="Q12" s="1" t="s">
        <v>220</v>
      </c>
      <c r="R12" s="2">
        <v>38800.041666666664</v>
      </c>
      <c r="S12">
        <v>0</v>
      </c>
      <c r="T12">
        <v>3</v>
      </c>
      <c r="U12" s="1" t="s">
        <v>247</v>
      </c>
      <c r="W12" t="str">
        <f>_xlfn.CONCAT("db.invoices.update({""order_id"": ",orders[[#This Row],[id]],"},{$set :{""order_oid"":{""$oid"": """,orders[[#This Row],[_id]],"""}}})")</f>
        <v>db.invoices.update({"order_id": 40},{$set :{"order_oid":{"$oid": "63dd0f0207d5cbf00b6717a3"}}})</v>
      </c>
      <c r="X12" t="str">
        <f>_xlfn.CONCAT("db.order_details.update({""order_id"": ",orders[[#This Row],[id]],"},{$set :{""order_oid"":{""$oid"": """,orders[[#This Row],[_id]],"""}}})")</f>
        <v>db.order_details.update({"order_id": 40},{$set :{"order_oid":{"$oid": "63dd0f0207d5cbf00b6717a3"}}})</v>
      </c>
    </row>
    <row r="13" spans="1:24" x14ac:dyDescent="0.25">
      <c r="A13">
        <v>41</v>
      </c>
      <c r="B13" s="1" t="s">
        <v>248</v>
      </c>
      <c r="C13">
        <v>1</v>
      </c>
      <c r="D13">
        <v>7</v>
      </c>
      <c r="E13" t="str">
        <f>VLOOKUP(orders[[#This Row],[customer_id]],'customers'!A:B,2,0)</f>
        <v>63dd0dd907d5cbf00b6716ec</v>
      </c>
      <c r="F13" s="2">
        <v>38800.041666666664</v>
      </c>
      <c r="G13" s="2"/>
      <c r="I13" s="1" t="s">
        <v>249</v>
      </c>
      <c r="J13" s="1" t="s">
        <v>113</v>
      </c>
      <c r="K13" s="1" t="s">
        <v>114</v>
      </c>
      <c r="L13" s="1" t="s">
        <v>115</v>
      </c>
      <c r="M13">
        <v>99999</v>
      </c>
      <c r="N13" s="1" t="s">
        <v>9</v>
      </c>
      <c r="O13">
        <v>0</v>
      </c>
      <c r="P13">
        <v>0</v>
      </c>
      <c r="Q13" s="1" t="s">
        <v>250</v>
      </c>
      <c r="R13" s="2"/>
      <c r="S13">
        <v>0</v>
      </c>
      <c r="T13">
        <v>0</v>
      </c>
      <c r="U13" s="1" t="s">
        <v>251</v>
      </c>
      <c r="W13" t="str">
        <f>_xlfn.CONCAT("db.invoices.update({""order_id"": ",orders[[#This Row],[id]],"},{$set :{""order_oid"":{""$oid"": """,orders[[#This Row],[_id]],"""}}})")</f>
        <v>db.invoices.update({"order_id": 41},{$set :{"order_oid":{"$oid": "63dd0f0207d5cbf00b6717a4"}}})</v>
      </c>
      <c r="X13" t="str">
        <f>_xlfn.CONCAT("db.order_details.update({""order_id"": ",orders[[#This Row],[id]],"},{$set :{""order_oid"":{""$oid"": """,orders[[#This Row],[_id]],"""}}})")</f>
        <v>db.order_details.update({"order_id": 41},{$set :{"order_oid":{"$oid": "63dd0f0207d5cbf00b6717a4"}}})</v>
      </c>
    </row>
    <row r="14" spans="1:24" x14ac:dyDescent="0.25">
      <c r="A14">
        <v>42</v>
      </c>
      <c r="B14" s="1" t="s">
        <v>252</v>
      </c>
      <c r="C14">
        <v>1</v>
      </c>
      <c r="D14">
        <v>10</v>
      </c>
      <c r="E14" t="str">
        <f>VLOOKUP(orders[[#This Row],[customer_id]],'customers'!A:B,2,0)</f>
        <v>63dd0dd907d5cbf00b6716e0</v>
      </c>
      <c r="F14" s="2">
        <v>38800.041666666664</v>
      </c>
      <c r="G14" s="2">
        <v>38814.083333333336</v>
      </c>
      <c r="H14">
        <v>1</v>
      </c>
      <c r="I14" s="1" t="s">
        <v>246</v>
      </c>
      <c r="J14" s="1" t="s">
        <v>51</v>
      </c>
      <c r="K14" s="1" t="s">
        <v>52</v>
      </c>
      <c r="L14" s="1" t="s">
        <v>53</v>
      </c>
      <c r="M14">
        <v>99999</v>
      </c>
      <c r="N14" s="1" t="s">
        <v>9</v>
      </c>
      <c r="O14">
        <v>0</v>
      </c>
      <c r="P14">
        <v>0</v>
      </c>
      <c r="Q14" s="1" t="s">
        <v>250</v>
      </c>
      <c r="R14" s="2"/>
      <c r="S14">
        <v>0</v>
      </c>
      <c r="T14">
        <v>2</v>
      </c>
      <c r="U14" s="1" t="s">
        <v>253</v>
      </c>
      <c r="W14" t="str">
        <f>_xlfn.CONCAT("db.invoices.update({""order_id"": ",orders[[#This Row],[id]],"},{$set :{""order_oid"":{""$oid"": """,orders[[#This Row],[_id]],"""}}})")</f>
        <v>db.invoices.update({"order_id": 42},{$set :{"order_oid":{"$oid": "63dd0f0207d5cbf00b6717a5"}}})</v>
      </c>
      <c r="X14" t="str">
        <f>_xlfn.CONCAT("db.order_details.update({""order_id"": ",orders[[#This Row],[id]],"},{$set :{""order_oid"":{""$oid"": """,orders[[#This Row],[_id]],"""}}})")</f>
        <v>db.order_details.update({"order_id": 42},{$set :{"order_oid":{"$oid": "63dd0f0207d5cbf00b6717a5"}}})</v>
      </c>
    </row>
    <row r="15" spans="1:24" x14ac:dyDescent="0.25">
      <c r="A15">
        <v>43</v>
      </c>
      <c r="B15" s="1" t="s">
        <v>254</v>
      </c>
      <c r="C15">
        <v>1</v>
      </c>
      <c r="D15">
        <v>11</v>
      </c>
      <c r="E15" t="str">
        <f>VLOOKUP(orders[[#This Row],[customer_id]],'customers'!A:B,2,0)</f>
        <v>63dd0dd907d5cbf00b6716e2</v>
      </c>
      <c r="F15" s="2">
        <v>38800.041666666664</v>
      </c>
      <c r="G15" s="2"/>
      <c r="H15">
        <v>3</v>
      </c>
      <c r="I15" s="1" t="s">
        <v>255</v>
      </c>
      <c r="J15" s="1" t="s">
        <v>63</v>
      </c>
      <c r="K15" s="1" t="s">
        <v>64</v>
      </c>
      <c r="L15" s="1" t="s">
        <v>65</v>
      </c>
      <c r="M15">
        <v>99999</v>
      </c>
      <c r="N15" s="1" t="s">
        <v>9</v>
      </c>
      <c r="O15">
        <v>0</v>
      </c>
      <c r="P15">
        <v>0</v>
      </c>
      <c r="Q15" s="1" t="s">
        <v>250</v>
      </c>
      <c r="R15" s="2"/>
      <c r="S15">
        <v>0</v>
      </c>
      <c r="T15">
        <v>0</v>
      </c>
      <c r="U15" s="1" t="s">
        <v>256</v>
      </c>
      <c r="W15" t="str">
        <f>_xlfn.CONCAT("db.invoices.update({""order_id"": ",orders[[#This Row],[id]],"},{$set :{""order_oid"":{""$oid"": """,orders[[#This Row],[_id]],"""}}})")</f>
        <v>db.invoices.update({"order_id": 43},{$set :{"order_oid":{"$oid": "63dd0f0207d5cbf00b6717a6"}}})</v>
      </c>
      <c r="X15" t="str">
        <f>_xlfn.CONCAT("db.order_details.update({""order_id"": ",orders[[#This Row],[id]],"},{$set :{""order_oid"":{""$oid"": """,orders[[#This Row],[_id]],"""}}})")</f>
        <v>db.order_details.update({"order_id": 43},{$set :{"order_oid":{"$oid": "63dd0f0207d5cbf00b6717a6"}}})</v>
      </c>
    </row>
    <row r="16" spans="1:24" x14ac:dyDescent="0.25">
      <c r="A16">
        <v>44</v>
      </c>
      <c r="B16" s="1" t="s">
        <v>257</v>
      </c>
      <c r="C16">
        <v>1</v>
      </c>
      <c r="D16">
        <v>1</v>
      </c>
      <c r="E16" t="str">
        <f>VLOOKUP(orders[[#This Row],[customer_id]],'customers'!A:B,2,0)</f>
        <v>63dd0dd907d5cbf00b6716d9</v>
      </c>
      <c r="F16" s="2">
        <v>38800.041666666664</v>
      </c>
      <c r="G16" s="2"/>
      <c r="I16" s="1" t="s">
        <v>258</v>
      </c>
      <c r="J16" s="1" t="s">
        <v>6</v>
      </c>
      <c r="K16" s="1" t="s">
        <v>7</v>
      </c>
      <c r="L16" s="1" t="s">
        <v>8</v>
      </c>
      <c r="M16">
        <v>99999</v>
      </c>
      <c r="N16" s="1" t="s">
        <v>9</v>
      </c>
      <c r="O16">
        <v>0</v>
      </c>
      <c r="P16">
        <v>0</v>
      </c>
      <c r="Q16" s="1" t="s">
        <v>250</v>
      </c>
      <c r="R16" s="2"/>
      <c r="S16">
        <v>0</v>
      </c>
      <c r="T16">
        <v>0</v>
      </c>
      <c r="U16" s="1" t="s">
        <v>259</v>
      </c>
      <c r="W16" t="str">
        <f>_xlfn.CONCAT("db.invoices.update({""order_id"": ",orders[[#This Row],[id]],"},{$set :{""order_oid"":{""$oid"": """,orders[[#This Row],[_id]],"""}}})")</f>
        <v>db.invoices.update({"order_id": 44},{$set :{"order_oid":{"$oid": "63dd0f0207d5cbf00b6717a7"}}})</v>
      </c>
      <c r="X16" t="str">
        <f>_xlfn.CONCAT("db.order_details.update({""order_id"": ",orders[[#This Row],[id]],"},{$set :{""order_oid"":{""$oid"": """,orders[[#This Row],[_id]],"""}}})")</f>
        <v>db.order_details.update({"order_id": 44},{$set :{"order_oid":{"$oid": "63dd0f0207d5cbf00b6717a7"}}})</v>
      </c>
    </row>
    <row r="17" spans="1:24" x14ac:dyDescent="0.25">
      <c r="A17">
        <v>45</v>
      </c>
      <c r="B17" s="1" t="s">
        <v>260</v>
      </c>
      <c r="C17">
        <v>1</v>
      </c>
      <c r="D17">
        <v>28</v>
      </c>
      <c r="E17" t="str">
        <f>VLOOKUP(orders[[#This Row],[customer_id]],'customers'!A:B,2,0)</f>
        <v>63dd0dd907d5cbf00b6716f2</v>
      </c>
      <c r="F17" s="2">
        <v>38814.083333333336</v>
      </c>
      <c r="G17" s="2">
        <v>38814.083333333336</v>
      </c>
      <c r="H17">
        <v>3</v>
      </c>
      <c r="I17" s="1" t="s">
        <v>241</v>
      </c>
      <c r="J17" s="1" t="s">
        <v>140</v>
      </c>
      <c r="K17" s="1" t="s">
        <v>76</v>
      </c>
      <c r="L17" s="1" t="s">
        <v>77</v>
      </c>
      <c r="M17">
        <v>99999</v>
      </c>
      <c r="N17" s="1" t="s">
        <v>9</v>
      </c>
      <c r="O17">
        <v>40</v>
      </c>
      <c r="P17">
        <v>0</v>
      </c>
      <c r="Q17" s="1" t="s">
        <v>220</v>
      </c>
      <c r="R17" s="2">
        <v>38814.083333333336</v>
      </c>
      <c r="S17">
        <v>0</v>
      </c>
      <c r="T17">
        <v>3</v>
      </c>
      <c r="U17" s="1" t="s">
        <v>261</v>
      </c>
      <c r="W17" t="str">
        <f>_xlfn.CONCAT("db.invoices.update({""order_id"": ",orders[[#This Row],[id]],"},{$set :{""order_oid"":{""$oid"": """,orders[[#This Row],[_id]],"""}}})")</f>
        <v>db.invoices.update({"order_id": 45},{$set :{"order_oid":{"$oid": "63dd0f0207d5cbf00b6717a8"}}})</v>
      </c>
      <c r="X17" t="str">
        <f>_xlfn.CONCAT("db.order_details.update({""order_id"": ",orders[[#This Row],[id]],"},{$set :{""order_oid"":{""$oid"": """,orders[[#This Row],[_id]],"""}}})")</f>
        <v>db.order_details.update({"order_id": 45},{$set :{"order_oid":{"$oid": "63dd0f0207d5cbf00b6717a8"}}})</v>
      </c>
    </row>
    <row r="18" spans="1:24" x14ac:dyDescent="0.25">
      <c r="A18">
        <v>46</v>
      </c>
      <c r="B18" s="1" t="s">
        <v>262</v>
      </c>
      <c r="C18">
        <v>7</v>
      </c>
      <c r="D18">
        <v>9</v>
      </c>
      <c r="E18" t="str">
        <f>VLOOKUP(orders[[#This Row],[customer_id]],'customers'!A:B,2,0)</f>
        <v>63dd0dd907d5cbf00b6716e1</v>
      </c>
      <c r="F18" s="2">
        <v>38812.083333333336</v>
      </c>
      <c r="G18" s="2">
        <v>38812.083333333336</v>
      </c>
      <c r="H18">
        <v>1</v>
      </c>
      <c r="I18" s="1" t="s">
        <v>263</v>
      </c>
      <c r="J18" s="1" t="s">
        <v>57</v>
      </c>
      <c r="K18" s="1" t="s">
        <v>58</v>
      </c>
      <c r="L18" s="1" t="s">
        <v>59</v>
      </c>
      <c r="M18">
        <v>99999</v>
      </c>
      <c r="N18" s="1" t="s">
        <v>9</v>
      </c>
      <c r="O18">
        <v>100</v>
      </c>
      <c r="P18">
        <v>0</v>
      </c>
      <c r="Q18" s="1" t="s">
        <v>216</v>
      </c>
      <c r="R18" s="2">
        <v>38812.083333333336</v>
      </c>
      <c r="S18">
        <v>0</v>
      </c>
      <c r="T18">
        <v>3</v>
      </c>
      <c r="U18" s="1" t="s">
        <v>264</v>
      </c>
      <c r="W18" t="str">
        <f>_xlfn.CONCAT("db.invoices.update({""order_id"": ",orders[[#This Row],[id]],"},{$set :{""order_oid"":{""$oid"": """,orders[[#This Row],[_id]],"""}}})")</f>
        <v>db.invoices.update({"order_id": 46},{$set :{"order_oid":{"$oid": "63dd0f0207d5cbf00b6717a9"}}})</v>
      </c>
      <c r="X18" t="str">
        <f>_xlfn.CONCAT("db.order_details.update({""order_id"": ",orders[[#This Row],[id]],"},{$set :{""order_oid"":{""$oid"": """,orders[[#This Row],[_id]],"""}}})")</f>
        <v>db.order_details.update({"order_id": 46},{$set :{"order_oid":{"$oid": "63dd0f0207d5cbf00b6717a9"}}})</v>
      </c>
    </row>
    <row r="19" spans="1:24" x14ac:dyDescent="0.25">
      <c r="A19">
        <v>47</v>
      </c>
      <c r="B19" s="1" t="s">
        <v>265</v>
      </c>
      <c r="C19">
        <v>6</v>
      </c>
      <c r="D19">
        <v>6</v>
      </c>
      <c r="E19" t="str">
        <f>VLOOKUP(orders[[#This Row],[customer_id]],'customers'!A:B,2,0)</f>
        <v>63dd0dd907d5cbf00b6716de</v>
      </c>
      <c r="F19" s="2">
        <v>38815.083333333336</v>
      </c>
      <c r="G19" s="2">
        <v>38815.083333333336</v>
      </c>
      <c r="H19">
        <v>2</v>
      </c>
      <c r="I19" s="1" t="s">
        <v>238</v>
      </c>
      <c r="J19" s="1" t="s">
        <v>39</v>
      </c>
      <c r="K19" s="1" t="s">
        <v>40</v>
      </c>
      <c r="L19" s="1" t="s">
        <v>41</v>
      </c>
      <c r="M19">
        <v>99999</v>
      </c>
      <c r="N19" s="1" t="s">
        <v>9</v>
      </c>
      <c r="O19">
        <v>300</v>
      </c>
      <c r="P19">
        <v>0</v>
      </c>
      <c r="Q19" s="1" t="s">
        <v>220</v>
      </c>
      <c r="R19" s="2">
        <v>38815.083333333336</v>
      </c>
      <c r="S19">
        <v>0</v>
      </c>
      <c r="T19">
        <v>3</v>
      </c>
      <c r="U19" s="1" t="s">
        <v>266</v>
      </c>
      <c r="W19" t="str">
        <f>_xlfn.CONCAT("db.invoices.update({""order_id"": ",orders[[#This Row],[id]],"},{$set :{""order_oid"":{""$oid"": """,orders[[#This Row],[_id]],"""}}})")</f>
        <v>db.invoices.update({"order_id": 47},{$set :{"order_oid":{"$oid": "63dd0f0207d5cbf00b6717aa"}}})</v>
      </c>
      <c r="X19" t="str">
        <f>_xlfn.CONCAT("db.order_details.update({""order_id"": ",orders[[#This Row],[id]],"},{$set :{""order_oid"":{""$oid"": """,orders[[#This Row],[_id]],"""}}})")</f>
        <v>db.order_details.update({"order_id": 47},{$set :{"order_oid":{"$oid": "63dd0f0207d5cbf00b6717aa"}}})</v>
      </c>
    </row>
    <row r="20" spans="1:24" x14ac:dyDescent="0.25">
      <c r="A20">
        <v>48</v>
      </c>
      <c r="B20" s="1" t="s">
        <v>267</v>
      </c>
      <c r="C20">
        <v>4</v>
      </c>
      <c r="D20">
        <v>8</v>
      </c>
      <c r="E20" t="str">
        <f>VLOOKUP(orders[[#This Row],[customer_id]],'customers'!A:B,2,0)</f>
        <v>63dd0dd907d5cbf00b6716df</v>
      </c>
      <c r="F20" s="2">
        <v>38812.083333333336</v>
      </c>
      <c r="G20" s="2">
        <v>38812.083333333336</v>
      </c>
      <c r="H20">
        <v>2</v>
      </c>
      <c r="I20" s="1" t="s">
        <v>226</v>
      </c>
      <c r="J20" s="1" t="s">
        <v>45</v>
      </c>
      <c r="K20" s="1" t="s">
        <v>46</v>
      </c>
      <c r="L20" s="1" t="s">
        <v>47</v>
      </c>
      <c r="M20">
        <v>99999</v>
      </c>
      <c r="N20" s="1" t="s">
        <v>9</v>
      </c>
      <c r="O20">
        <v>50</v>
      </c>
      <c r="P20">
        <v>0</v>
      </c>
      <c r="Q20" s="1" t="s">
        <v>216</v>
      </c>
      <c r="R20" s="2">
        <v>38812.083333333336</v>
      </c>
      <c r="S20">
        <v>0</v>
      </c>
      <c r="T20">
        <v>3</v>
      </c>
      <c r="U20" s="1" t="s">
        <v>268</v>
      </c>
      <c r="W20" t="str">
        <f>_xlfn.CONCAT("db.invoices.update({""order_id"": ",orders[[#This Row],[id]],"},{$set :{""order_oid"":{""$oid"": """,orders[[#This Row],[_id]],"""}}})")</f>
        <v>db.invoices.update({"order_id": 48},{$set :{"order_oid":{"$oid": "63dd0f0207d5cbf00b6717ab"}}})</v>
      </c>
      <c r="X20" t="str">
        <f>_xlfn.CONCAT("db.order_details.update({""order_id"": ",orders[[#This Row],[id]],"},{$set :{""order_oid"":{""$oid"": """,orders[[#This Row],[_id]],"""}}})")</f>
        <v>db.order_details.update({"order_id": 48},{$set :{"order_oid":{"$oid": "63dd0f0207d5cbf00b6717ab"}}})</v>
      </c>
    </row>
    <row r="21" spans="1:24" x14ac:dyDescent="0.25">
      <c r="A21">
        <v>50</v>
      </c>
      <c r="B21" s="1" t="s">
        <v>269</v>
      </c>
      <c r="C21">
        <v>9</v>
      </c>
      <c r="D21">
        <v>25</v>
      </c>
      <c r="E21" t="str">
        <f>VLOOKUP(orders[[#This Row],[customer_id]],'customers'!A:B,2,0)</f>
        <v>63dd0dd907d5cbf00b6716ee</v>
      </c>
      <c r="F21" s="2">
        <v>38812.083333333336</v>
      </c>
      <c r="G21" s="2">
        <v>38812.083333333336</v>
      </c>
      <c r="H21">
        <v>1</v>
      </c>
      <c r="I21" s="1" t="s">
        <v>270</v>
      </c>
      <c r="J21" s="1" t="s">
        <v>122</v>
      </c>
      <c r="K21" s="1" t="s">
        <v>52</v>
      </c>
      <c r="L21" s="1" t="s">
        <v>53</v>
      </c>
      <c r="M21">
        <v>99999</v>
      </c>
      <c r="N21" s="1" t="s">
        <v>9</v>
      </c>
      <c r="O21">
        <v>5</v>
      </c>
      <c r="P21">
        <v>0</v>
      </c>
      <c r="Q21" s="1" t="s">
        <v>235</v>
      </c>
      <c r="R21" s="2">
        <v>38812.083333333336</v>
      </c>
      <c r="S21">
        <v>0</v>
      </c>
      <c r="T21">
        <v>3</v>
      </c>
      <c r="U21" s="1" t="s">
        <v>271</v>
      </c>
      <c r="W21" t="str">
        <f>_xlfn.CONCAT("db.invoices.update({""order_id"": ",orders[[#This Row],[id]],"},{$set :{""order_oid"":{""$oid"": """,orders[[#This Row],[_id]],"""}}})")</f>
        <v>db.invoices.update({"order_id": 50},{$set :{"order_oid":{"$oid": "63dd0f0207d5cbf00b6717ac"}}})</v>
      </c>
      <c r="X21" t="str">
        <f>_xlfn.CONCAT("db.order_details.update({""order_id"": ",orders[[#This Row],[id]],"},{$set :{""order_oid"":{""$oid"": """,orders[[#This Row],[_id]],"""}}})")</f>
        <v>db.order_details.update({"order_id": 50},{$set :{"order_oid":{"$oid": "63dd0f0207d5cbf00b6717ac"}}})</v>
      </c>
    </row>
    <row r="22" spans="1:24" x14ac:dyDescent="0.25">
      <c r="A22">
        <v>51</v>
      </c>
      <c r="B22" s="1" t="s">
        <v>272</v>
      </c>
      <c r="C22">
        <v>9</v>
      </c>
      <c r="D22">
        <v>26</v>
      </c>
      <c r="E22" t="str">
        <f>VLOOKUP(orders[[#This Row],[customer_id]],'customers'!A:B,2,0)</f>
        <v>63dd0dd907d5cbf00b6716ef</v>
      </c>
      <c r="F22" s="2">
        <v>38812.083333333336</v>
      </c>
      <c r="G22" s="2">
        <v>38812.083333333336</v>
      </c>
      <c r="H22">
        <v>3</v>
      </c>
      <c r="I22" s="1" t="s">
        <v>273</v>
      </c>
      <c r="J22" s="1" t="s">
        <v>126</v>
      </c>
      <c r="K22" s="1" t="s">
        <v>64</v>
      </c>
      <c r="L22" s="1" t="s">
        <v>65</v>
      </c>
      <c r="M22">
        <v>99999</v>
      </c>
      <c r="N22" s="1" t="s">
        <v>9</v>
      </c>
      <c r="O22">
        <v>60</v>
      </c>
      <c r="P22">
        <v>0</v>
      </c>
      <c r="Q22" s="1" t="s">
        <v>220</v>
      </c>
      <c r="R22" s="2">
        <v>38812.083333333336</v>
      </c>
      <c r="S22">
        <v>0</v>
      </c>
      <c r="T22">
        <v>3</v>
      </c>
      <c r="U22" s="1" t="s">
        <v>274</v>
      </c>
      <c r="W22" t="str">
        <f>_xlfn.CONCAT("db.invoices.update({""order_id"": ",orders[[#This Row],[id]],"},{$set :{""order_oid"":{""$oid"": """,orders[[#This Row],[_id]],"""}}})")</f>
        <v>db.invoices.update({"order_id": 51},{$set :{"order_oid":{"$oid": "63dd0f0207d5cbf00b6717ad"}}})</v>
      </c>
      <c r="X22" t="str">
        <f>_xlfn.CONCAT("db.order_details.update({""order_id"": ",orders[[#This Row],[id]],"},{$set :{""order_oid"":{""$oid"": """,orders[[#This Row],[_id]],"""}}})")</f>
        <v>db.order_details.update({"order_id": 51},{$set :{"order_oid":{"$oid": "63dd0f0207d5cbf00b6717ad"}}})</v>
      </c>
    </row>
    <row r="23" spans="1:24" x14ac:dyDescent="0.25">
      <c r="A23">
        <v>55</v>
      </c>
      <c r="B23" s="1" t="s">
        <v>275</v>
      </c>
      <c r="C23">
        <v>1</v>
      </c>
      <c r="D23">
        <v>29</v>
      </c>
      <c r="E23" t="str">
        <f>VLOOKUP(orders[[#This Row],[customer_id]],'customers'!A:B,2,0)</f>
        <v>63dd0dd907d5cbf00b6716f3</v>
      </c>
      <c r="F23" s="2">
        <v>38812.083333333336</v>
      </c>
      <c r="G23" s="2">
        <v>38812.083333333336</v>
      </c>
      <c r="H23">
        <v>2</v>
      </c>
      <c r="I23" s="1" t="s">
        <v>231</v>
      </c>
      <c r="J23" s="1" t="s">
        <v>143</v>
      </c>
      <c r="K23" s="1" t="s">
        <v>135</v>
      </c>
      <c r="L23" s="1" t="s">
        <v>136</v>
      </c>
      <c r="M23">
        <v>99999</v>
      </c>
      <c r="N23" s="1" t="s">
        <v>9</v>
      </c>
      <c r="O23">
        <v>200</v>
      </c>
      <c r="P23">
        <v>0</v>
      </c>
      <c r="Q23" s="1" t="s">
        <v>216</v>
      </c>
      <c r="R23" s="2">
        <v>38812.083333333336</v>
      </c>
      <c r="S23">
        <v>0</v>
      </c>
      <c r="T23">
        <v>3</v>
      </c>
      <c r="U23" s="1" t="s">
        <v>276</v>
      </c>
      <c r="W23" t="str">
        <f>_xlfn.CONCAT("db.invoices.update({""order_id"": ",orders[[#This Row],[id]],"},{$set :{""order_oid"":{""$oid"": """,orders[[#This Row],[_id]],"""}}})")</f>
        <v>db.invoices.update({"order_id": 55},{$set :{"order_oid":{"$oid": "63dd0f0207d5cbf00b6717ae"}}})</v>
      </c>
      <c r="X23" t="str">
        <f>_xlfn.CONCAT("db.order_details.update({""order_id"": ",orders[[#This Row],[id]],"},{$set :{""order_oid"":{""$oid"": """,orders[[#This Row],[_id]],"""}}})")</f>
        <v>db.order_details.update({"order_id": 55},{$set :{"order_oid":{"$oid": "63dd0f0207d5cbf00b6717ae"}}})</v>
      </c>
    </row>
    <row r="24" spans="1:24" x14ac:dyDescent="0.25">
      <c r="A24">
        <v>56</v>
      </c>
      <c r="B24" s="1" t="s">
        <v>277</v>
      </c>
      <c r="C24">
        <v>2</v>
      </c>
      <c r="D24">
        <v>6</v>
      </c>
      <c r="E24" t="str">
        <f>VLOOKUP(orders[[#This Row],[customer_id]],'customers'!A:B,2,0)</f>
        <v>63dd0dd907d5cbf00b6716de</v>
      </c>
      <c r="F24" s="2">
        <v>38810.083333333336</v>
      </c>
      <c r="G24" s="2">
        <v>38810.083333333336</v>
      </c>
      <c r="H24">
        <v>3</v>
      </c>
      <c r="I24" s="1" t="s">
        <v>238</v>
      </c>
      <c r="J24" s="1" t="s">
        <v>39</v>
      </c>
      <c r="K24" s="1" t="s">
        <v>40</v>
      </c>
      <c r="L24" s="1" t="s">
        <v>41</v>
      </c>
      <c r="M24">
        <v>99999</v>
      </c>
      <c r="N24" s="1" t="s">
        <v>9</v>
      </c>
      <c r="O24">
        <v>0</v>
      </c>
      <c r="P24">
        <v>0</v>
      </c>
      <c r="Q24" s="1" t="s">
        <v>216</v>
      </c>
      <c r="R24" s="2">
        <v>38810.083333333336</v>
      </c>
      <c r="S24">
        <v>0</v>
      </c>
      <c r="T24">
        <v>3</v>
      </c>
      <c r="U24" s="1" t="s">
        <v>278</v>
      </c>
      <c r="W24" t="str">
        <f>_xlfn.CONCAT("db.invoices.update({""order_id"": ",orders[[#This Row],[id]],"},{$set :{""order_oid"":{""$oid"": """,orders[[#This Row],[_id]],"""}}})")</f>
        <v>db.invoices.update({"order_id": 56},{$set :{"order_oid":{"$oid": "63dd0f0207d5cbf00b6717af"}}})</v>
      </c>
      <c r="X24" t="str">
        <f>_xlfn.CONCAT("db.order_details.update({""order_id"": ",orders[[#This Row],[id]],"},{$set :{""order_oid"":{""$oid"": """,orders[[#This Row],[_id]],"""}}})")</f>
        <v>db.order_details.update({"order_id": 56},{$set :{"order_oid":{"$oid": "63dd0f0207d5cbf00b6717af"}}})</v>
      </c>
    </row>
    <row r="25" spans="1:24" x14ac:dyDescent="0.25">
      <c r="A25">
        <v>57</v>
      </c>
      <c r="B25" s="1" t="s">
        <v>279</v>
      </c>
      <c r="C25">
        <v>9</v>
      </c>
      <c r="D25">
        <v>27</v>
      </c>
      <c r="E25" t="str">
        <f>VLOOKUP(orders[[#This Row],[customer_id]],'customers'!A:B,2,0)</f>
        <v>63dd0dd907d5cbf00b6716f0</v>
      </c>
      <c r="F25" s="2">
        <v>38829.083333333336</v>
      </c>
      <c r="G25" s="2">
        <v>38829.083333333336</v>
      </c>
      <c r="H25">
        <v>2</v>
      </c>
      <c r="I25" s="1" t="s">
        <v>215</v>
      </c>
      <c r="J25" s="1" t="s">
        <v>130</v>
      </c>
      <c r="K25" s="1" t="s">
        <v>70</v>
      </c>
      <c r="L25" s="1" t="s">
        <v>71</v>
      </c>
      <c r="M25">
        <v>99999</v>
      </c>
      <c r="N25" s="1" t="s">
        <v>9</v>
      </c>
      <c r="O25">
        <v>200</v>
      </c>
      <c r="P25">
        <v>0</v>
      </c>
      <c r="Q25" s="1" t="s">
        <v>216</v>
      </c>
      <c r="R25" s="2">
        <v>38829.083333333336</v>
      </c>
      <c r="S25">
        <v>0</v>
      </c>
      <c r="T25">
        <v>0</v>
      </c>
      <c r="U25" s="1" t="s">
        <v>280</v>
      </c>
      <c r="W25" t="str">
        <f>_xlfn.CONCAT("db.invoices.update({""order_id"": ",orders[[#This Row],[id]],"},{$set :{""order_oid"":{""$oid"": """,orders[[#This Row],[_id]],"""}}})")</f>
        <v>db.invoices.update({"order_id": 57},{$set :{"order_oid":{"$oid": "63dd0f0207d5cbf00b6717b0"}}})</v>
      </c>
      <c r="X25" t="str">
        <f>_xlfn.CONCAT("db.order_details.update({""order_id"": ",orders[[#This Row],[id]],"},{$set :{""order_oid"":{""$oid"": """,orders[[#This Row],[_id]],"""}}})")</f>
        <v>db.order_details.update({"order_id": 57},{$set :{"order_oid":{"$oid": "63dd0f0207d5cbf00b6717b0"}}})</v>
      </c>
    </row>
    <row r="26" spans="1:24" x14ac:dyDescent="0.25">
      <c r="A26">
        <v>58</v>
      </c>
      <c r="B26" s="1" t="s">
        <v>281</v>
      </c>
      <c r="C26">
        <v>3</v>
      </c>
      <c r="D26">
        <v>4</v>
      </c>
      <c r="E26" t="str">
        <f>VLOOKUP(orders[[#This Row],[customer_id]],'customers'!A:B,2,0)</f>
        <v>63dd0dd907d5cbf00b6716db</v>
      </c>
      <c r="F26" s="2">
        <v>38829.083333333336</v>
      </c>
      <c r="G26" s="2">
        <v>38829.083333333336</v>
      </c>
      <c r="H26">
        <v>1</v>
      </c>
      <c r="I26" s="1" t="s">
        <v>219</v>
      </c>
      <c r="J26" s="1" t="s">
        <v>20</v>
      </c>
      <c r="K26" s="1" t="s">
        <v>21</v>
      </c>
      <c r="L26" s="1" t="s">
        <v>22</v>
      </c>
      <c r="M26">
        <v>99999</v>
      </c>
      <c r="N26" s="1" t="s">
        <v>9</v>
      </c>
      <c r="O26">
        <v>5</v>
      </c>
      <c r="P26">
        <v>0</v>
      </c>
      <c r="Q26" s="1" t="s">
        <v>220</v>
      </c>
      <c r="R26" s="2">
        <v>38829.083333333336</v>
      </c>
      <c r="S26">
        <v>0</v>
      </c>
      <c r="T26">
        <v>3</v>
      </c>
      <c r="U26" s="1" t="s">
        <v>282</v>
      </c>
      <c r="W26" t="str">
        <f>_xlfn.CONCAT("db.invoices.update({""order_id"": ",orders[[#This Row],[id]],"},{$set :{""order_oid"":{""$oid"": """,orders[[#This Row],[_id]],"""}}})")</f>
        <v>db.invoices.update({"order_id": 58},{$set :{"order_oid":{"$oid": "63dd0f0207d5cbf00b6717b1"}}})</v>
      </c>
      <c r="X26" t="str">
        <f>_xlfn.CONCAT("db.order_details.update({""order_id"": ",orders[[#This Row],[id]],"},{$set :{""order_oid"":{""$oid"": """,orders[[#This Row],[_id]],"""}}})")</f>
        <v>db.order_details.update({"order_id": 58},{$set :{"order_oid":{"$oid": "63dd0f0207d5cbf00b6717b1"}}})</v>
      </c>
    </row>
    <row r="27" spans="1:24" x14ac:dyDescent="0.25">
      <c r="A27">
        <v>59</v>
      </c>
      <c r="B27" s="1" t="s">
        <v>283</v>
      </c>
      <c r="C27">
        <v>4</v>
      </c>
      <c r="D27">
        <v>12</v>
      </c>
      <c r="E27" t="str">
        <f>VLOOKUP(orders[[#This Row],[customer_id]],'customers'!A:B,2,0)</f>
        <v>63dd0dd907d5cbf00b6716e3</v>
      </c>
      <c r="F27" s="2">
        <v>38829.083333333336</v>
      </c>
      <c r="G27" s="2">
        <v>38829.083333333336</v>
      </c>
      <c r="H27">
        <v>2</v>
      </c>
      <c r="I27" s="1" t="s">
        <v>223</v>
      </c>
      <c r="J27" s="1" t="s">
        <v>69</v>
      </c>
      <c r="K27" s="1" t="s">
        <v>70</v>
      </c>
      <c r="L27" s="1" t="s">
        <v>71</v>
      </c>
      <c r="M27">
        <v>99999</v>
      </c>
      <c r="N27" s="1" t="s">
        <v>9</v>
      </c>
      <c r="O27">
        <v>5</v>
      </c>
      <c r="P27">
        <v>0</v>
      </c>
      <c r="Q27" s="1" t="s">
        <v>220</v>
      </c>
      <c r="R27" s="2">
        <v>38829.083333333336</v>
      </c>
      <c r="S27">
        <v>0</v>
      </c>
      <c r="T27">
        <v>0</v>
      </c>
      <c r="U27" s="1" t="s">
        <v>280</v>
      </c>
      <c r="W27" t="str">
        <f>_xlfn.CONCAT("db.invoices.update({""order_id"": ",orders[[#This Row],[id]],"},{$set :{""order_oid"":{""$oid"": """,orders[[#This Row],[_id]],"""}}})")</f>
        <v>db.invoices.update({"order_id": 59},{$set :{"order_oid":{"$oid": "63dd0f0207d5cbf00b6717b2"}}})</v>
      </c>
      <c r="X27" t="str">
        <f>_xlfn.CONCAT("db.order_details.update({""order_id"": ",orders[[#This Row],[id]],"},{$set :{""order_oid"":{""$oid"": """,orders[[#This Row],[_id]],"""}}})")</f>
        <v>db.order_details.update({"order_id": 59},{$set :{"order_oid":{"$oid": "63dd0f0207d5cbf00b6717b2"}}})</v>
      </c>
    </row>
    <row r="28" spans="1:24" x14ac:dyDescent="0.25">
      <c r="A28">
        <v>63</v>
      </c>
      <c r="B28" s="1" t="s">
        <v>284</v>
      </c>
      <c r="C28">
        <v>4</v>
      </c>
      <c r="D28">
        <v>3</v>
      </c>
      <c r="E28" t="str">
        <f>VLOOKUP(orders[[#This Row],[customer_id]],'customers'!A:B,2,0)</f>
        <v>63dd0dd907d5cbf00b6716dc</v>
      </c>
      <c r="F28" s="2">
        <v>38832.083333333336</v>
      </c>
      <c r="G28" s="2">
        <v>38832.083333333336</v>
      </c>
      <c r="H28">
        <v>2</v>
      </c>
      <c r="I28" s="1" t="s">
        <v>234</v>
      </c>
      <c r="J28" s="1" t="s">
        <v>27</v>
      </c>
      <c r="K28" s="1" t="s">
        <v>28</v>
      </c>
      <c r="L28" s="1" t="s">
        <v>29</v>
      </c>
      <c r="M28">
        <v>99999</v>
      </c>
      <c r="N28" s="1" t="s">
        <v>9</v>
      </c>
      <c r="O28">
        <v>7</v>
      </c>
      <c r="P28">
        <v>0</v>
      </c>
      <c r="Q28" s="1" t="s">
        <v>235</v>
      </c>
      <c r="R28" s="2">
        <v>38832.083333333336</v>
      </c>
      <c r="S28">
        <v>0</v>
      </c>
      <c r="T28">
        <v>3</v>
      </c>
      <c r="U28" s="1" t="s">
        <v>285</v>
      </c>
      <c r="W28" t="str">
        <f>_xlfn.CONCAT("db.invoices.update({""order_id"": ",orders[[#This Row],[id]],"},{$set :{""order_oid"":{""$oid"": """,orders[[#This Row],[_id]],"""}}})")</f>
        <v>db.invoices.update({"order_id": 63},{$set :{"order_oid":{"$oid": "63dd0f0207d5cbf00b6717b3"}}})</v>
      </c>
      <c r="X28" t="str">
        <f>_xlfn.CONCAT("db.order_details.update({""order_id"": ",orders[[#This Row],[id]],"},{$set :{""order_oid"":{""$oid"": """,orders[[#This Row],[_id]],"""}}})")</f>
        <v>db.order_details.update({"order_id": 63},{$set :{"order_oid":{"$oid": "63dd0f0207d5cbf00b6717b3"}}})</v>
      </c>
    </row>
    <row r="29" spans="1:24" x14ac:dyDescent="0.25">
      <c r="A29">
        <v>64</v>
      </c>
      <c r="B29" s="1" t="s">
        <v>286</v>
      </c>
      <c r="C29">
        <v>8</v>
      </c>
      <c r="D29">
        <v>6</v>
      </c>
      <c r="E29" t="str">
        <f>VLOOKUP(orders[[#This Row],[customer_id]],'customers'!A:B,2,0)</f>
        <v>63dd0dd907d5cbf00b6716de</v>
      </c>
      <c r="F29" s="2">
        <v>38846.083333333336</v>
      </c>
      <c r="G29" s="2">
        <v>38846.083333333336</v>
      </c>
      <c r="H29">
        <v>2</v>
      </c>
      <c r="I29" s="1" t="s">
        <v>238</v>
      </c>
      <c r="J29" s="1" t="s">
        <v>39</v>
      </c>
      <c r="K29" s="1" t="s">
        <v>40</v>
      </c>
      <c r="L29" s="1" t="s">
        <v>41</v>
      </c>
      <c r="M29">
        <v>99999</v>
      </c>
      <c r="N29" s="1" t="s">
        <v>9</v>
      </c>
      <c r="O29">
        <v>12</v>
      </c>
      <c r="P29">
        <v>0</v>
      </c>
      <c r="Q29" s="1" t="s">
        <v>220</v>
      </c>
      <c r="R29" s="2">
        <v>38846.083333333336</v>
      </c>
      <c r="S29">
        <v>0</v>
      </c>
      <c r="T29">
        <v>0</v>
      </c>
      <c r="U29" s="1" t="s">
        <v>280</v>
      </c>
      <c r="W29" t="str">
        <f>_xlfn.CONCAT("db.invoices.update({""order_id"": ",orders[[#This Row],[id]],"},{$set :{""order_oid"":{""$oid"": """,orders[[#This Row],[_id]],"""}}})")</f>
        <v>db.invoices.update({"order_id": 64},{$set :{"order_oid":{"$oid": "63dd0f0207d5cbf00b6717b4"}}})</v>
      </c>
      <c r="X29" t="str">
        <f>_xlfn.CONCAT("db.order_details.update({""order_id"": ",orders[[#This Row],[id]],"},{$set :{""order_oid"":{""$oid"": """,orders[[#This Row],[_id]],"""}}})")</f>
        <v>db.order_details.update({"order_id": 64},{$set :{"order_oid":{"$oid": "63dd0f0207d5cbf00b6717b4"}}})</v>
      </c>
    </row>
    <row r="30" spans="1:24" x14ac:dyDescent="0.25">
      <c r="A30">
        <v>65</v>
      </c>
      <c r="B30" s="1" t="s">
        <v>287</v>
      </c>
      <c r="C30">
        <v>9</v>
      </c>
      <c r="D30">
        <v>28</v>
      </c>
      <c r="E30" t="str">
        <f>VLOOKUP(orders[[#This Row],[customer_id]],'customers'!A:B,2,0)</f>
        <v>63dd0dd907d5cbf00b6716f2</v>
      </c>
      <c r="F30" s="2">
        <v>38848.083333333336</v>
      </c>
      <c r="G30" s="2">
        <v>38848.083333333336</v>
      </c>
      <c r="H30">
        <v>3</v>
      </c>
      <c r="I30" s="1" t="s">
        <v>241</v>
      </c>
      <c r="J30" s="1" t="s">
        <v>140</v>
      </c>
      <c r="K30" s="1" t="s">
        <v>76</v>
      </c>
      <c r="L30" s="1" t="s">
        <v>77</v>
      </c>
      <c r="M30">
        <v>99999</v>
      </c>
      <c r="N30" s="1" t="s">
        <v>9</v>
      </c>
      <c r="O30">
        <v>10</v>
      </c>
      <c r="P30">
        <v>0</v>
      </c>
      <c r="Q30" s="1" t="s">
        <v>216</v>
      </c>
      <c r="R30" s="2">
        <v>38848.083333333336</v>
      </c>
      <c r="S30">
        <v>0</v>
      </c>
      <c r="T30">
        <v>0</v>
      </c>
      <c r="U30" s="1" t="s">
        <v>280</v>
      </c>
      <c r="W30" t="str">
        <f>_xlfn.CONCAT("db.invoices.update({""order_id"": ",orders[[#This Row],[id]],"},{$set :{""order_oid"":{""$oid"": """,orders[[#This Row],[_id]],"""}}})")</f>
        <v>db.invoices.update({"order_id": 65},{$set :{"order_oid":{"$oid": "63dd0f0207d5cbf00b6717b5"}}})</v>
      </c>
      <c r="X30" t="str">
        <f>_xlfn.CONCAT("db.order_details.update({""order_id"": ",orders[[#This Row],[id]],"},{$set :{""order_oid"":{""$oid"": """,orders[[#This Row],[_id]],"""}}})")</f>
        <v>db.order_details.update({"order_id": 65},{$set :{"order_oid":{"$oid": "63dd0f0207d5cbf00b6717b5"}}})</v>
      </c>
    </row>
    <row r="31" spans="1:24" x14ac:dyDescent="0.25">
      <c r="A31">
        <v>66</v>
      </c>
      <c r="B31" s="1" t="s">
        <v>288</v>
      </c>
      <c r="C31">
        <v>3</v>
      </c>
      <c r="D31">
        <v>8</v>
      </c>
      <c r="E31" t="str">
        <f>VLOOKUP(orders[[#This Row],[customer_id]],'customers'!A:B,2,0)</f>
        <v>63dd0dd907d5cbf00b6716df</v>
      </c>
      <c r="F31" s="2">
        <v>38861.083333333336</v>
      </c>
      <c r="G31" s="2">
        <v>38861.083333333336</v>
      </c>
      <c r="H31">
        <v>3</v>
      </c>
      <c r="I31" s="1" t="s">
        <v>226</v>
      </c>
      <c r="J31" s="1" t="s">
        <v>45</v>
      </c>
      <c r="K31" s="1" t="s">
        <v>46</v>
      </c>
      <c r="L31" s="1" t="s">
        <v>47</v>
      </c>
      <c r="M31">
        <v>99999</v>
      </c>
      <c r="N31" s="1" t="s">
        <v>9</v>
      </c>
      <c r="O31">
        <v>5</v>
      </c>
      <c r="P31">
        <v>0</v>
      </c>
      <c r="Q31" s="1" t="s">
        <v>216</v>
      </c>
      <c r="R31" s="2">
        <v>38861.083333333336</v>
      </c>
      <c r="S31">
        <v>0</v>
      </c>
      <c r="T31">
        <v>0</v>
      </c>
      <c r="U31" s="1" t="s">
        <v>280</v>
      </c>
      <c r="W31" t="str">
        <f>_xlfn.CONCAT("db.invoices.update({""order_id"": ",orders[[#This Row],[id]],"},{$set :{""order_oid"":{""$oid"": """,orders[[#This Row],[_id]],"""}}})")</f>
        <v>db.invoices.update({"order_id": 66},{$set :{"order_oid":{"$oid": "63dd0f0207d5cbf00b6717b6"}}})</v>
      </c>
      <c r="X31" t="str">
        <f>_xlfn.CONCAT("db.order_details.update({""order_id"": ",orders[[#This Row],[id]],"},{$set :{""order_oid"":{""$oid"": """,orders[[#This Row],[_id]],"""}}})")</f>
        <v>db.order_details.update({"order_id": 66},{$set :{"order_oid":{"$oid": "63dd0f0207d5cbf00b6717b6"}}})</v>
      </c>
    </row>
    <row r="32" spans="1:24" x14ac:dyDescent="0.25">
      <c r="A32">
        <v>67</v>
      </c>
      <c r="B32" s="1" t="s">
        <v>289</v>
      </c>
      <c r="C32">
        <v>4</v>
      </c>
      <c r="D32">
        <v>10</v>
      </c>
      <c r="E32" t="str">
        <f>VLOOKUP(orders[[#This Row],[customer_id]],'customers'!A:B,2,0)</f>
        <v>63dd0dd907d5cbf00b6716e0</v>
      </c>
      <c r="F32" s="2">
        <v>38861.083333333336</v>
      </c>
      <c r="G32" s="2">
        <v>38861.083333333336</v>
      </c>
      <c r="H32">
        <v>2</v>
      </c>
      <c r="I32" s="1" t="s">
        <v>246</v>
      </c>
      <c r="J32" s="1" t="s">
        <v>51</v>
      </c>
      <c r="K32" s="1" t="s">
        <v>52</v>
      </c>
      <c r="L32" s="1" t="s">
        <v>53</v>
      </c>
      <c r="M32">
        <v>99999</v>
      </c>
      <c r="N32" s="1" t="s">
        <v>9</v>
      </c>
      <c r="O32">
        <v>9</v>
      </c>
      <c r="P32">
        <v>0</v>
      </c>
      <c r="Q32" s="1" t="s">
        <v>220</v>
      </c>
      <c r="R32" s="2">
        <v>38861.083333333336</v>
      </c>
      <c r="S32">
        <v>0</v>
      </c>
      <c r="T32">
        <v>3</v>
      </c>
      <c r="U32" s="1" t="s">
        <v>290</v>
      </c>
      <c r="W32" t="str">
        <f>_xlfn.CONCAT("db.invoices.update({""order_id"": ",orders[[#This Row],[id]],"},{$set :{""order_oid"":{""$oid"": """,orders[[#This Row],[_id]],"""}}})")</f>
        <v>db.invoices.update({"order_id": 67},{$set :{"order_oid":{"$oid": "63dd0f0207d5cbf00b6717b7"}}})</v>
      </c>
      <c r="X32" t="str">
        <f>_xlfn.CONCAT("db.order_details.update({""order_id"": ",orders[[#This Row],[id]],"},{$set :{""order_oid"":{""$oid"": """,orders[[#This Row],[_id]],"""}}})")</f>
        <v>db.order_details.update({"order_id": 67},{$set :{"order_oid":{"$oid": "63dd0f0207d5cbf00b6717b7"}}})</v>
      </c>
    </row>
    <row r="33" spans="1:24" x14ac:dyDescent="0.25">
      <c r="A33">
        <v>68</v>
      </c>
      <c r="B33" s="1" t="s">
        <v>291</v>
      </c>
      <c r="C33">
        <v>1</v>
      </c>
      <c r="D33">
        <v>7</v>
      </c>
      <c r="E33" t="str">
        <f>VLOOKUP(orders[[#This Row],[customer_id]],'customers'!A:B,2,0)</f>
        <v>63dd0dd907d5cbf00b6716ec</v>
      </c>
      <c r="F33" s="2">
        <v>38861.083333333336</v>
      </c>
      <c r="G33" s="2"/>
      <c r="I33" s="1" t="s">
        <v>249</v>
      </c>
      <c r="J33" s="1" t="s">
        <v>113</v>
      </c>
      <c r="K33" s="1" t="s">
        <v>114</v>
      </c>
      <c r="L33" s="1" t="s">
        <v>115</v>
      </c>
      <c r="M33">
        <v>99999</v>
      </c>
      <c r="N33" s="1" t="s">
        <v>9</v>
      </c>
      <c r="O33">
        <v>0</v>
      </c>
      <c r="P33">
        <v>0</v>
      </c>
      <c r="Q33" s="1" t="s">
        <v>250</v>
      </c>
      <c r="R33" s="2"/>
      <c r="S33">
        <v>0</v>
      </c>
      <c r="T33">
        <v>0</v>
      </c>
      <c r="U33" s="1" t="s">
        <v>280</v>
      </c>
      <c r="W33" t="str">
        <f>_xlfn.CONCAT("db.invoices.update({""order_id"": ",orders[[#This Row],[id]],"},{$set :{""order_oid"":{""$oid"": """,orders[[#This Row],[_id]],"""}}})")</f>
        <v>db.invoices.update({"order_id": 68},{$set :{"order_oid":{"$oid": "63dd0f0207d5cbf00b6717b8"}}})</v>
      </c>
      <c r="X33" t="str">
        <f>_xlfn.CONCAT("db.order_details.update({""order_id"": ",orders[[#This Row],[id]],"},{$set :{""order_oid"":{""$oid"": """,orders[[#This Row],[_id]],"""}}})")</f>
        <v>db.order_details.update({"order_id": 68},{$set :{"order_oid":{"$oid": "63dd0f0207d5cbf00b6717b8"}}})</v>
      </c>
    </row>
    <row r="34" spans="1:24" x14ac:dyDescent="0.25">
      <c r="A34">
        <v>69</v>
      </c>
      <c r="B34" s="1" t="s">
        <v>292</v>
      </c>
      <c r="C34">
        <v>1</v>
      </c>
      <c r="D34">
        <v>10</v>
      </c>
      <c r="E34" t="str">
        <f>VLOOKUP(orders[[#This Row],[customer_id]],'customers'!A:B,2,0)</f>
        <v>63dd0dd907d5cbf00b6716e0</v>
      </c>
      <c r="F34" s="2">
        <v>38861.083333333336</v>
      </c>
      <c r="G34" s="2"/>
      <c r="H34">
        <v>1</v>
      </c>
      <c r="I34" s="1" t="s">
        <v>246</v>
      </c>
      <c r="J34" s="1" t="s">
        <v>51</v>
      </c>
      <c r="K34" s="1" t="s">
        <v>52</v>
      </c>
      <c r="L34" s="1" t="s">
        <v>53</v>
      </c>
      <c r="M34">
        <v>99999</v>
      </c>
      <c r="N34" s="1" t="s">
        <v>9</v>
      </c>
      <c r="O34">
        <v>0</v>
      </c>
      <c r="P34">
        <v>0</v>
      </c>
      <c r="Q34" s="1" t="s">
        <v>250</v>
      </c>
      <c r="R34" s="2"/>
      <c r="S34">
        <v>0</v>
      </c>
      <c r="T34">
        <v>0</v>
      </c>
      <c r="U34" s="1" t="s">
        <v>293</v>
      </c>
      <c r="W34" t="str">
        <f>_xlfn.CONCAT("db.invoices.update({""order_id"": ",orders[[#This Row],[id]],"},{$set :{""order_oid"":{""$oid"": """,orders[[#This Row],[_id]],"""}}})")</f>
        <v>db.invoices.update({"order_id": 69},{$set :{"order_oid":{"$oid": "63dd0f0207d5cbf00b6717b9"}}})</v>
      </c>
      <c r="X34" t="str">
        <f>_xlfn.CONCAT("db.order_details.update({""order_id"": ",orders[[#This Row],[id]],"},{$set :{""order_oid"":{""$oid"": """,orders[[#This Row],[_id]],"""}}})")</f>
        <v>db.order_details.update({"order_id": 69},{$set :{"order_oid":{"$oid": "63dd0f0207d5cbf00b6717b9"}}})</v>
      </c>
    </row>
    <row r="35" spans="1:24" x14ac:dyDescent="0.25">
      <c r="A35">
        <v>70</v>
      </c>
      <c r="B35" s="1" t="s">
        <v>294</v>
      </c>
      <c r="C35">
        <v>1</v>
      </c>
      <c r="D35">
        <v>11</v>
      </c>
      <c r="E35" t="str">
        <f>VLOOKUP(orders[[#This Row],[customer_id]],'customers'!A:B,2,0)</f>
        <v>63dd0dd907d5cbf00b6716e2</v>
      </c>
      <c r="F35" s="2">
        <v>38861.083333333336</v>
      </c>
      <c r="G35" s="2"/>
      <c r="H35">
        <v>3</v>
      </c>
      <c r="I35" s="1" t="s">
        <v>255</v>
      </c>
      <c r="J35" s="1" t="s">
        <v>63</v>
      </c>
      <c r="K35" s="1" t="s">
        <v>64</v>
      </c>
      <c r="L35" s="1" t="s">
        <v>65</v>
      </c>
      <c r="M35">
        <v>99999</v>
      </c>
      <c r="N35" s="1" t="s">
        <v>9</v>
      </c>
      <c r="O35">
        <v>0</v>
      </c>
      <c r="P35">
        <v>0</v>
      </c>
      <c r="Q35" s="1" t="s">
        <v>250</v>
      </c>
      <c r="R35" s="2"/>
      <c r="S35">
        <v>0</v>
      </c>
      <c r="T35">
        <v>0</v>
      </c>
      <c r="U35" s="1" t="s">
        <v>295</v>
      </c>
      <c r="W35" t="str">
        <f>_xlfn.CONCAT("db.invoices.update({""order_id"": ",orders[[#This Row],[id]],"},{$set :{""order_oid"":{""$oid"": """,orders[[#This Row],[_id]],"""}}})")</f>
        <v>db.invoices.update({"order_id": 70},{$set :{"order_oid":{"$oid": "63dd0f0207d5cbf00b6717ba"}}})</v>
      </c>
      <c r="X35" t="str">
        <f>_xlfn.CONCAT("db.order_details.update({""order_id"": ",orders[[#This Row],[id]],"},{$set :{""order_oid"":{""$oid"": """,orders[[#This Row],[_id]],"""}}})")</f>
        <v>db.order_details.update({"order_id": 70},{$set :{"order_oid":{"$oid": "63dd0f0207d5cbf00b6717ba"}}})</v>
      </c>
    </row>
    <row r="36" spans="1:24" x14ac:dyDescent="0.25">
      <c r="A36">
        <v>71</v>
      </c>
      <c r="B36" s="1" t="s">
        <v>296</v>
      </c>
      <c r="C36">
        <v>1</v>
      </c>
      <c r="D36">
        <v>1</v>
      </c>
      <c r="E36" t="str">
        <f>VLOOKUP(orders[[#This Row],[customer_id]],'customers'!A:B,2,0)</f>
        <v>63dd0dd907d5cbf00b6716d9</v>
      </c>
      <c r="F36" s="2">
        <v>38861.083333333336</v>
      </c>
      <c r="G36" s="2"/>
      <c r="H36">
        <v>3</v>
      </c>
      <c r="I36" s="1" t="s">
        <v>258</v>
      </c>
      <c r="J36" s="1" t="s">
        <v>6</v>
      </c>
      <c r="K36" s="1" t="s">
        <v>7</v>
      </c>
      <c r="L36" s="1" t="s">
        <v>8</v>
      </c>
      <c r="M36">
        <v>99999</v>
      </c>
      <c r="N36" s="1" t="s">
        <v>9</v>
      </c>
      <c r="O36">
        <v>0</v>
      </c>
      <c r="P36">
        <v>0</v>
      </c>
      <c r="Q36" s="1" t="s">
        <v>250</v>
      </c>
      <c r="R36" s="2"/>
      <c r="S36">
        <v>0</v>
      </c>
      <c r="T36">
        <v>0</v>
      </c>
      <c r="U36" s="1" t="s">
        <v>297</v>
      </c>
      <c r="W36" t="str">
        <f>_xlfn.CONCAT("db.invoices.update({""order_id"": ",orders[[#This Row],[id]],"},{$set :{""order_oid"":{""$oid"": """,orders[[#This Row],[_id]],"""}}})")</f>
        <v>db.invoices.update({"order_id": 71},{$set :{"order_oid":{"$oid": "63dd0f0207d5cbf00b6717bb"}}})</v>
      </c>
      <c r="X36" t="str">
        <f>_xlfn.CONCAT("db.order_details.update({""order_id"": ",orders[[#This Row],[id]],"},{$set :{""order_oid"":{""$oid"": """,orders[[#This Row],[_id]],"""}}})")</f>
        <v>db.order_details.update({"order_id": 71},{$set :{"order_oid":{"$oid": "63dd0f0207d5cbf00b6717bb"}}})</v>
      </c>
    </row>
    <row r="37" spans="1:24" x14ac:dyDescent="0.25">
      <c r="A37">
        <v>72</v>
      </c>
      <c r="B37" s="1" t="s">
        <v>298</v>
      </c>
      <c r="C37">
        <v>1</v>
      </c>
      <c r="D37">
        <v>28</v>
      </c>
      <c r="E37" t="str">
        <f>VLOOKUP(orders[[#This Row],[customer_id]],'customers'!A:B,2,0)</f>
        <v>63dd0dd907d5cbf00b6716f2</v>
      </c>
      <c r="F37" s="2">
        <v>38875.083333333336</v>
      </c>
      <c r="G37" s="2">
        <v>38875.083333333336</v>
      </c>
      <c r="H37">
        <v>3</v>
      </c>
      <c r="I37" s="1" t="s">
        <v>241</v>
      </c>
      <c r="J37" s="1" t="s">
        <v>140</v>
      </c>
      <c r="K37" s="1" t="s">
        <v>76</v>
      </c>
      <c r="L37" s="1" t="s">
        <v>77</v>
      </c>
      <c r="M37">
        <v>99999</v>
      </c>
      <c r="N37" s="1" t="s">
        <v>9</v>
      </c>
      <c r="O37">
        <v>40</v>
      </c>
      <c r="P37">
        <v>0</v>
      </c>
      <c r="Q37" s="1" t="s">
        <v>220</v>
      </c>
      <c r="R37" s="2">
        <v>38875.083333333336</v>
      </c>
      <c r="S37">
        <v>0</v>
      </c>
      <c r="T37">
        <v>3</v>
      </c>
      <c r="U37" s="1" t="s">
        <v>299</v>
      </c>
      <c r="W37" t="str">
        <f>_xlfn.CONCAT("db.invoices.update({""order_id"": ",orders[[#This Row],[id]],"},{$set :{""order_oid"":{""$oid"": """,orders[[#This Row],[_id]],"""}}})")</f>
        <v>db.invoices.update({"order_id": 72},{$set :{"order_oid":{"$oid": "63dd0f0207d5cbf00b6717bc"}}})</v>
      </c>
      <c r="X37" t="str">
        <f>_xlfn.CONCAT("db.order_details.update({""order_id"": ",orders[[#This Row],[id]],"},{$set :{""order_oid"":{""$oid"": """,orders[[#This Row],[_id]],"""}}})")</f>
        <v>db.order_details.update({"order_id": 72},{$set :{"order_oid":{"$oid": "63dd0f0207d5cbf00b6717bc"}}})</v>
      </c>
    </row>
    <row r="38" spans="1:24" x14ac:dyDescent="0.25">
      <c r="A38">
        <v>73</v>
      </c>
      <c r="B38" s="1" t="s">
        <v>300</v>
      </c>
      <c r="C38">
        <v>7</v>
      </c>
      <c r="D38">
        <v>9</v>
      </c>
      <c r="E38" t="str">
        <f>VLOOKUP(orders[[#This Row],[customer_id]],'customers'!A:B,2,0)</f>
        <v>63dd0dd907d5cbf00b6716e1</v>
      </c>
      <c r="F38" s="2">
        <v>38873.083333333336</v>
      </c>
      <c r="G38" s="2">
        <v>38873.083333333336</v>
      </c>
      <c r="H38">
        <v>1</v>
      </c>
      <c r="I38" s="1" t="s">
        <v>263</v>
      </c>
      <c r="J38" s="1" t="s">
        <v>57</v>
      </c>
      <c r="K38" s="1" t="s">
        <v>58</v>
      </c>
      <c r="L38" s="1" t="s">
        <v>59</v>
      </c>
      <c r="M38">
        <v>99999</v>
      </c>
      <c r="N38" s="1" t="s">
        <v>9</v>
      </c>
      <c r="O38">
        <v>100</v>
      </c>
      <c r="P38">
        <v>0</v>
      </c>
      <c r="Q38" s="1" t="s">
        <v>216</v>
      </c>
      <c r="R38" s="2">
        <v>38873.083333333336</v>
      </c>
      <c r="S38">
        <v>0</v>
      </c>
      <c r="T38">
        <v>3</v>
      </c>
      <c r="U38" s="1" t="s">
        <v>301</v>
      </c>
      <c r="W38" t="str">
        <f>_xlfn.CONCAT("db.invoices.update({""order_id"": ",orders[[#This Row],[id]],"},{$set :{""order_oid"":{""$oid"": """,orders[[#This Row],[_id]],"""}}})")</f>
        <v>db.invoices.update({"order_id": 73},{$set :{"order_oid":{"$oid": "63dd0f0207d5cbf00b6717bd"}}})</v>
      </c>
      <c r="X38" t="str">
        <f>_xlfn.CONCAT("db.order_details.update({""order_id"": ",orders[[#This Row],[id]],"},{$set :{""order_oid"":{""$oid"": """,orders[[#This Row],[_id]],"""}}})")</f>
        <v>db.order_details.update({"order_id": 73},{$set :{"order_oid":{"$oid": "63dd0f0207d5cbf00b6717bd"}}})</v>
      </c>
    </row>
    <row r="39" spans="1:24" x14ac:dyDescent="0.25">
      <c r="A39">
        <v>74</v>
      </c>
      <c r="B39" s="1" t="s">
        <v>302</v>
      </c>
      <c r="C39">
        <v>6</v>
      </c>
      <c r="D39">
        <v>6</v>
      </c>
      <c r="E39" t="str">
        <f>VLOOKUP(orders[[#This Row],[customer_id]],'customers'!A:B,2,0)</f>
        <v>63dd0dd907d5cbf00b6716de</v>
      </c>
      <c r="F39" s="2">
        <v>38876.083333333336</v>
      </c>
      <c r="G39" s="2">
        <v>38876.083333333336</v>
      </c>
      <c r="H39">
        <v>2</v>
      </c>
      <c r="I39" s="1" t="s">
        <v>238</v>
      </c>
      <c r="J39" s="1" t="s">
        <v>39</v>
      </c>
      <c r="K39" s="1" t="s">
        <v>40</v>
      </c>
      <c r="L39" s="1" t="s">
        <v>41</v>
      </c>
      <c r="M39">
        <v>99999</v>
      </c>
      <c r="N39" s="1" t="s">
        <v>9</v>
      </c>
      <c r="O39">
        <v>300</v>
      </c>
      <c r="P39">
        <v>0</v>
      </c>
      <c r="Q39" s="1" t="s">
        <v>220</v>
      </c>
      <c r="R39" s="2">
        <v>38876.083333333336</v>
      </c>
      <c r="S39">
        <v>0</v>
      </c>
      <c r="T39">
        <v>3</v>
      </c>
      <c r="U39" s="1" t="s">
        <v>303</v>
      </c>
      <c r="W39" t="str">
        <f>_xlfn.CONCAT("db.invoices.update({""order_id"": ",orders[[#This Row],[id]],"},{$set :{""order_oid"":{""$oid"": """,orders[[#This Row],[_id]],"""}}})")</f>
        <v>db.invoices.update({"order_id": 74},{$set :{"order_oid":{"$oid": "63dd0f0207d5cbf00b6717be"}}})</v>
      </c>
      <c r="X39" t="str">
        <f>_xlfn.CONCAT("db.order_details.update({""order_id"": ",orders[[#This Row],[id]],"},{$set :{""order_oid"":{""$oid"": """,orders[[#This Row],[_id]],"""}}})")</f>
        <v>db.order_details.update({"order_id": 74},{$set :{"order_oid":{"$oid": "63dd0f0207d5cbf00b6717be"}}})</v>
      </c>
    </row>
    <row r="40" spans="1:24" x14ac:dyDescent="0.25">
      <c r="A40">
        <v>75</v>
      </c>
      <c r="B40" s="1" t="s">
        <v>304</v>
      </c>
      <c r="C40">
        <v>4</v>
      </c>
      <c r="D40">
        <v>8</v>
      </c>
      <c r="E40" t="str">
        <f>VLOOKUP(orders[[#This Row],[customer_id]],'customers'!A:B,2,0)</f>
        <v>63dd0dd907d5cbf00b6716df</v>
      </c>
      <c r="F40" s="2">
        <v>38873.083333333336</v>
      </c>
      <c r="G40" s="2">
        <v>38873.083333333336</v>
      </c>
      <c r="H40">
        <v>2</v>
      </c>
      <c r="I40" s="1" t="s">
        <v>226</v>
      </c>
      <c r="J40" s="1" t="s">
        <v>45</v>
      </c>
      <c r="K40" s="1" t="s">
        <v>46</v>
      </c>
      <c r="L40" s="1" t="s">
        <v>47</v>
      </c>
      <c r="M40">
        <v>99999</v>
      </c>
      <c r="N40" s="1" t="s">
        <v>9</v>
      </c>
      <c r="O40">
        <v>50</v>
      </c>
      <c r="P40">
        <v>0</v>
      </c>
      <c r="Q40" s="1" t="s">
        <v>216</v>
      </c>
      <c r="R40" s="2">
        <v>38873.083333333336</v>
      </c>
      <c r="S40">
        <v>0</v>
      </c>
      <c r="T40">
        <v>3</v>
      </c>
      <c r="U40" s="1" t="s">
        <v>305</v>
      </c>
      <c r="W40" t="str">
        <f>_xlfn.CONCAT("db.invoices.update({""order_id"": ",orders[[#This Row],[id]],"},{$set :{""order_oid"":{""$oid"": """,orders[[#This Row],[_id]],"""}}})")</f>
        <v>db.invoices.update({"order_id": 75},{$set :{"order_oid":{"$oid": "63dd0f0207d5cbf00b6717bf"}}})</v>
      </c>
      <c r="X40" t="str">
        <f>_xlfn.CONCAT("db.order_details.update({""order_id"": ",orders[[#This Row],[id]],"},{$set :{""order_oid"":{""$oid"": """,orders[[#This Row],[_id]],"""}}})")</f>
        <v>db.order_details.update({"order_id": 75},{$set :{"order_oid":{"$oid": "63dd0f0207d5cbf00b6717bf"}}})</v>
      </c>
    </row>
    <row r="41" spans="1:24" x14ac:dyDescent="0.25">
      <c r="A41">
        <v>76</v>
      </c>
      <c r="B41" s="1" t="s">
        <v>306</v>
      </c>
      <c r="C41">
        <v>9</v>
      </c>
      <c r="D41">
        <v>25</v>
      </c>
      <c r="E41" t="str">
        <f>VLOOKUP(orders[[#This Row],[customer_id]],'customers'!A:B,2,0)</f>
        <v>63dd0dd907d5cbf00b6716ee</v>
      </c>
      <c r="F41" s="2">
        <v>38873.083333333336</v>
      </c>
      <c r="G41" s="2">
        <v>38873.083333333336</v>
      </c>
      <c r="H41">
        <v>1</v>
      </c>
      <c r="I41" s="1" t="s">
        <v>270</v>
      </c>
      <c r="J41" s="1" t="s">
        <v>122</v>
      </c>
      <c r="K41" s="1" t="s">
        <v>52</v>
      </c>
      <c r="L41" s="1" t="s">
        <v>53</v>
      </c>
      <c r="M41">
        <v>99999</v>
      </c>
      <c r="N41" s="1" t="s">
        <v>9</v>
      </c>
      <c r="O41">
        <v>5</v>
      </c>
      <c r="P41">
        <v>0</v>
      </c>
      <c r="Q41" s="1" t="s">
        <v>235</v>
      </c>
      <c r="R41" s="2">
        <v>38873.083333333336</v>
      </c>
      <c r="S41">
        <v>0</v>
      </c>
      <c r="T41">
        <v>3</v>
      </c>
      <c r="U41" s="1" t="s">
        <v>307</v>
      </c>
      <c r="W41" t="str">
        <f>_xlfn.CONCAT("db.invoices.update({""order_id"": ",orders[[#This Row],[id]],"},{$set :{""order_oid"":{""$oid"": """,orders[[#This Row],[_id]],"""}}})")</f>
        <v>db.invoices.update({"order_id": 76},{$set :{"order_oid":{"$oid": "63dd0f0207d5cbf00b6717c0"}}})</v>
      </c>
      <c r="X41" t="str">
        <f>_xlfn.CONCAT("db.order_details.update({""order_id"": ",orders[[#This Row],[id]],"},{$set :{""order_oid"":{""$oid"": """,orders[[#This Row],[_id]],"""}}})")</f>
        <v>db.order_details.update({"order_id": 76},{$set :{"order_oid":{"$oid": "63dd0f0207d5cbf00b6717c0"}}})</v>
      </c>
    </row>
    <row r="42" spans="1:24" x14ac:dyDescent="0.25">
      <c r="A42">
        <v>77</v>
      </c>
      <c r="B42" s="1" t="s">
        <v>308</v>
      </c>
      <c r="C42">
        <v>9</v>
      </c>
      <c r="D42">
        <v>26</v>
      </c>
      <c r="E42" t="str">
        <f>VLOOKUP(orders[[#This Row],[customer_id]],'customers'!A:B,2,0)</f>
        <v>63dd0dd907d5cbf00b6716ef</v>
      </c>
      <c r="F42" s="2">
        <v>38873.083333333336</v>
      </c>
      <c r="G42" s="2">
        <v>38873.083333333336</v>
      </c>
      <c r="H42">
        <v>3</v>
      </c>
      <c r="I42" s="1" t="s">
        <v>273</v>
      </c>
      <c r="J42" s="1" t="s">
        <v>126</v>
      </c>
      <c r="K42" s="1" t="s">
        <v>64</v>
      </c>
      <c r="L42" s="1" t="s">
        <v>65</v>
      </c>
      <c r="M42">
        <v>99999</v>
      </c>
      <c r="N42" s="1" t="s">
        <v>9</v>
      </c>
      <c r="O42">
        <v>60</v>
      </c>
      <c r="P42">
        <v>0</v>
      </c>
      <c r="Q42" s="1" t="s">
        <v>220</v>
      </c>
      <c r="R42" s="2">
        <v>38873.083333333336</v>
      </c>
      <c r="S42">
        <v>0</v>
      </c>
      <c r="T42">
        <v>3</v>
      </c>
      <c r="U42" s="1" t="s">
        <v>309</v>
      </c>
      <c r="W42" t="str">
        <f>_xlfn.CONCAT("db.invoices.update({""order_id"": ",orders[[#This Row],[id]],"},{$set :{""order_oid"":{""$oid"": """,orders[[#This Row],[_id]],"""}}})")</f>
        <v>db.invoices.update({"order_id": 77},{$set :{"order_oid":{"$oid": "63dd0f0207d5cbf00b6717c1"}}})</v>
      </c>
      <c r="X42" t="str">
        <f>_xlfn.CONCAT("db.order_details.update({""order_id"": ",orders[[#This Row],[id]],"},{$set :{""order_oid"":{""$oid"": """,orders[[#This Row],[_id]],"""}}})")</f>
        <v>db.order_details.update({"order_id": 77},{$set :{"order_oid":{"$oid": "63dd0f0207d5cbf00b6717c1"}}})</v>
      </c>
    </row>
    <row r="43" spans="1:24" x14ac:dyDescent="0.25">
      <c r="A43">
        <v>78</v>
      </c>
      <c r="B43" s="1" t="s">
        <v>310</v>
      </c>
      <c r="C43">
        <v>1</v>
      </c>
      <c r="D43">
        <v>29</v>
      </c>
      <c r="E43" t="str">
        <f>VLOOKUP(orders[[#This Row],[customer_id]],'customers'!A:B,2,0)</f>
        <v>63dd0dd907d5cbf00b6716f3</v>
      </c>
      <c r="F43" s="2">
        <v>38873.083333333336</v>
      </c>
      <c r="G43" s="2">
        <v>38873.083333333336</v>
      </c>
      <c r="H43">
        <v>2</v>
      </c>
      <c r="I43" s="1" t="s">
        <v>231</v>
      </c>
      <c r="J43" s="1" t="s">
        <v>143</v>
      </c>
      <c r="K43" s="1" t="s">
        <v>135</v>
      </c>
      <c r="L43" s="1" t="s">
        <v>136</v>
      </c>
      <c r="M43">
        <v>99999</v>
      </c>
      <c r="N43" s="1" t="s">
        <v>9</v>
      </c>
      <c r="O43">
        <v>200</v>
      </c>
      <c r="P43">
        <v>0</v>
      </c>
      <c r="Q43" s="1" t="s">
        <v>216</v>
      </c>
      <c r="R43" s="2">
        <v>38873.083333333336</v>
      </c>
      <c r="S43">
        <v>0</v>
      </c>
      <c r="T43">
        <v>3</v>
      </c>
      <c r="U43" s="1" t="s">
        <v>311</v>
      </c>
      <c r="W43" t="str">
        <f>_xlfn.CONCAT("db.invoices.update({""order_id"": ",orders[[#This Row],[id]],"},{$set :{""order_oid"":{""$oid"": """,orders[[#This Row],[_id]],"""}}})")</f>
        <v>db.invoices.update({"order_id": 78},{$set :{"order_oid":{"$oid": "63dd0f0207d5cbf00b6717c2"}}})</v>
      </c>
      <c r="X43" t="str">
        <f>_xlfn.CONCAT("db.order_details.update({""order_id"": ",orders[[#This Row],[id]],"},{$set :{""order_oid"":{""$oid"": """,orders[[#This Row],[_id]],"""}}})")</f>
        <v>db.order_details.update({"order_id": 78},{$set :{"order_oid":{"$oid": "63dd0f0207d5cbf00b6717c2"}}})</v>
      </c>
    </row>
    <row r="44" spans="1:24" x14ac:dyDescent="0.25">
      <c r="A44">
        <v>79</v>
      </c>
      <c r="B44" s="1" t="s">
        <v>312</v>
      </c>
      <c r="C44">
        <v>2</v>
      </c>
      <c r="D44">
        <v>6</v>
      </c>
      <c r="E44" t="str">
        <f>VLOOKUP(orders[[#This Row],[customer_id]],'customers'!A:B,2,0)</f>
        <v>63dd0dd907d5cbf00b6716de</v>
      </c>
      <c r="F44" s="2">
        <v>38891.083333333336</v>
      </c>
      <c r="G44" s="2">
        <v>38891.083333333336</v>
      </c>
      <c r="H44">
        <v>3</v>
      </c>
      <c r="I44" s="1" t="s">
        <v>238</v>
      </c>
      <c r="J44" s="1" t="s">
        <v>39</v>
      </c>
      <c r="K44" s="1" t="s">
        <v>40</v>
      </c>
      <c r="L44" s="1" t="s">
        <v>41</v>
      </c>
      <c r="M44">
        <v>99999</v>
      </c>
      <c r="N44" s="1" t="s">
        <v>9</v>
      </c>
      <c r="O44">
        <v>0</v>
      </c>
      <c r="P44">
        <v>0</v>
      </c>
      <c r="Q44" s="1" t="s">
        <v>216</v>
      </c>
      <c r="R44" s="2">
        <v>38891.083333333336</v>
      </c>
      <c r="S44">
        <v>0</v>
      </c>
      <c r="T44">
        <v>3</v>
      </c>
      <c r="U44" s="1" t="s">
        <v>313</v>
      </c>
      <c r="W44" t="str">
        <f>_xlfn.CONCAT("db.invoices.update({""order_id"": ",orders[[#This Row],[id]],"},{$set :{""order_oid"":{""$oid"": """,orders[[#This Row],[_id]],"""}}})")</f>
        <v>db.invoices.update({"order_id": 79},{$set :{"order_oid":{"$oid": "63dd0f0207d5cbf00b6717c3"}}})</v>
      </c>
      <c r="X44" t="str">
        <f>_xlfn.CONCAT("db.order_details.update({""order_id"": ",orders[[#This Row],[id]],"},{$set :{""order_oid"":{""$oid"": """,orders[[#This Row],[_id]],"""}}})")</f>
        <v>db.order_details.update({"order_id": 79},{$set :{"order_oid":{"$oid": "63dd0f0207d5cbf00b6717c3"}}})</v>
      </c>
    </row>
    <row r="45" spans="1:24" x14ac:dyDescent="0.25">
      <c r="A45">
        <v>80</v>
      </c>
      <c r="B45" s="1" t="s">
        <v>314</v>
      </c>
      <c r="C45">
        <v>2</v>
      </c>
      <c r="D45">
        <v>4</v>
      </c>
      <c r="E45" t="str">
        <f>VLOOKUP(orders[[#This Row],[customer_id]],'customers'!A:B,2,0)</f>
        <v>63dd0dd907d5cbf00b6716db</v>
      </c>
      <c r="F45" s="2">
        <v>38832.794386574074</v>
      </c>
      <c r="G45" s="2"/>
      <c r="I45" s="1" t="s">
        <v>219</v>
      </c>
      <c r="J45" s="1" t="s">
        <v>20</v>
      </c>
      <c r="K45" s="1" t="s">
        <v>21</v>
      </c>
      <c r="L45" s="1" t="s">
        <v>22</v>
      </c>
      <c r="M45">
        <v>99999</v>
      </c>
      <c r="N45" s="1" t="s">
        <v>9</v>
      </c>
      <c r="O45">
        <v>0</v>
      </c>
      <c r="P45">
        <v>0</v>
      </c>
      <c r="Q45" s="1" t="s">
        <v>250</v>
      </c>
      <c r="R45" s="2"/>
      <c r="S45">
        <v>0</v>
      </c>
      <c r="T45">
        <v>0</v>
      </c>
      <c r="U45" s="1" t="s">
        <v>315</v>
      </c>
      <c r="W45" t="str">
        <f>_xlfn.CONCAT("db.invoices.update({""order_id"": ",orders[[#This Row],[id]],"},{$set :{""order_oid"":{""$oid"": """,orders[[#This Row],[_id]],"""}}})")</f>
        <v>db.invoices.update({"order_id": 80},{$set :{"order_oid":{"$oid": "63dd0f0207d5cbf00b6717c4"}}})</v>
      </c>
      <c r="X45" t="str">
        <f>_xlfn.CONCAT("db.order_details.update({""order_id"": ",orders[[#This Row],[id]],"},{$set :{""order_oid"":{""$oid"": """,orders[[#This Row],[_id]],"""}}})")</f>
        <v>db.order_details.update({"order_id": 80},{$set :{"order_oid":{"$oid": "63dd0f0207d5cbf00b6717c4"}}})</v>
      </c>
    </row>
    <row r="46" spans="1:24" x14ac:dyDescent="0.25">
      <c r="A46">
        <v>60</v>
      </c>
      <c r="B46" s="1" t="s">
        <v>316</v>
      </c>
      <c r="C46">
        <v>6</v>
      </c>
      <c r="D46">
        <v>8</v>
      </c>
      <c r="E46" t="str">
        <f>VLOOKUP(orders[[#This Row],[customer_id]],'customers'!A:B,2,0)</f>
        <v>63dd0dd907d5cbf00b6716df</v>
      </c>
      <c r="F46" s="2">
        <v>38837.083333333336</v>
      </c>
      <c r="G46" s="2">
        <v>38837.083333333336</v>
      </c>
      <c r="H46">
        <v>3</v>
      </c>
      <c r="I46" s="1" t="s">
        <v>226</v>
      </c>
      <c r="J46" s="1" t="s">
        <v>45</v>
      </c>
      <c r="K46" s="1" t="s">
        <v>46</v>
      </c>
      <c r="L46" s="1" t="s">
        <v>47</v>
      </c>
      <c r="M46">
        <v>99999</v>
      </c>
      <c r="N46" s="1" t="s">
        <v>9</v>
      </c>
      <c r="O46">
        <v>50</v>
      </c>
      <c r="P46">
        <v>0</v>
      </c>
      <c r="Q46" s="1" t="s">
        <v>220</v>
      </c>
      <c r="R46" s="2">
        <v>38837.083333333336</v>
      </c>
      <c r="S46">
        <v>0</v>
      </c>
      <c r="T46">
        <v>3</v>
      </c>
      <c r="U46" s="1" t="s">
        <v>317</v>
      </c>
      <c r="W46" t="str">
        <f>_xlfn.CONCAT("db.invoices.update({""order_id"": ",orders[[#This Row],[id]],"},{$set :{""order_oid"":{""$oid"": """,orders[[#This Row],[_id]],"""}}})")</f>
        <v>db.invoices.update({"order_id": 60},{$set :{"order_oid":{"$oid": "63dd0f0207d5cbf00b6717c5"}}})</v>
      </c>
      <c r="X46" t="str">
        <f>_xlfn.CONCAT("db.order_details.update({""order_id"": ",orders[[#This Row],[id]],"},{$set :{""order_oid"":{""$oid"": """,orders[[#This Row],[_id]],"""}}})")</f>
        <v>db.order_details.update({"order_id": 60},{$set :{"order_oid":{"$oid": "63dd0f0207d5cbf00b6717c5"}}})</v>
      </c>
    </row>
    <row r="47" spans="1:24" x14ac:dyDescent="0.25">
      <c r="A47">
        <v>61</v>
      </c>
      <c r="B47" s="1" t="s">
        <v>318</v>
      </c>
      <c r="C47">
        <v>9</v>
      </c>
      <c r="D47">
        <v>4</v>
      </c>
      <c r="E47" t="str">
        <f>VLOOKUP(orders[[#This Row],[customer_id]],'customers'!A:B,2,0)</f>
        <v>63dd0dd907d5cbf00b6716db</v>
      </c>
      <c r="F47" s="2">
        <v>38814.083333333336</v>
      </c>
      <c r="G47" s="2">
        <v>38814.083333333336</v>
      </c>
      <c r="H47">
        <v>3</v>
      </c>
      <c r="I47" s="1" t="s">
        <v>219</v>
      </c>
      <c r="J47" s="1" t="s">
        <v>20</v>
      </c>
      <c r="K47" s="1" t="s">
        <v>21</v>
      </c>
      <c r="L47" s="1" t="s">
        <v>22</v>
      </c>
      <c r="M47">
        <v>99999</v>
      </c>
      <c r="N47" s="1" t="s">
        <v>9</v>
      </c>
      <c r="O47">
        <v>4</v>
      </c>
      <c r="P47">
        <v>0</v>
      </c>
      <c r="Q47" s="1" t="s">
        <v>216</v>
      </c>
      <c r="R47" s="2">
        <v>38814.083333333336</v>
      </c>
      <c r="S47">
        <v>0</v>
      </c>
      <c r="T47">
        <v>0</v>
      </c>
      <c r="U47" s="1" t="s">
        <v>280</v>
      </c>
      <c r="W47" t="str">
        <f>_xlfn.CONCAT("db.invoices.update({""order_id"": ",orders[[#This Row],[id]],"},{$set :{""order_oid"":{""$oid"": """,orders[[#This Row],[_id]],"""}}})")</f>
        <v>db.invoices.update({"order_id": 61},{$set :{"order_oid":{"$oid": "63dd0f0207d5cbf00b6717c6"}}})</v>
      </c>
      <c r="X47" t="str">
        <f>_xlfn.CONCAT("db.order_details.update({""order_id"": ",orders[[#This Row],[id]],"},{$set :{""order_oid"":{""$oid"": """,orders[[#This Row],[_id]],"""}}})")</f>
        <v>db.order_details.update({"order_id": 61},{$set :{"order_oid":{"$oid": "63dd0f0207d5cbf00b6717c6"}}})</v>
      </c>
    </row>
    <row r="48" spans="1:24" x14ac:dyDescent="0.25">
      <c r="A48">
        <v>62</v>
      </c>
      <c r="B48" s="1" t="s">
        <v>319</v>
      </c>
      <c r="C48">
        <v>3</v>
      </c>
      <c r="D48">
        <v>29</v>
      </c>
      <c r="E48" t="str">
        <f>VLOOKUP(orders[[#This Row],[customer_id]],'customers'!A:B,2,0)</f>
        <v>63dd0dd907d5cbf00b6716f3</v>
      </c>
      <c r="F48" s="2">
        <v>38819.083333333336</v>
      </c>
      <c r="G48" s="2">
        <v>38819.083333333336</v>
      </c>
      <c r="H48">
        <v>2</v>
      </c>
      <c r="I48" s="1" t="s">
        <v>231</v>
      </c>
      <c r="J48" s="1" t="s">
        <v>143</v>
      </c>
      <c r="K48" s="1" t="s">
        <v>135</v>
      </c>
      <c r="L48" s="1" t="s">
        <v>136</v>
      </c>
      <c r="M48">
        <v>99999</v>
      </c>
      <c r="N48" s="1" t="s">
        <v>9</v>
      </c>
      <c r="O48">
        <v>7</v>
      </c>
      <c r="P48">
        <v>0</v>
      </c>
      <c r="Q48" s="1" t="s">
        <v>216</v>
      </c>
      <c r="R48" s="2">
        <v>38819.083333333336</v>
      </c>
      <c r="S48">
        <v>0</v>
      </c>
      <c r="T48">
        <v>0</v>
      </c>
      <c r="U48" s="1" t="s">
        <v>280</v>
      </c>
      <c r="W48" t="str">
        <f>_xlfn.CONCAT("db.invoices.update({""order_id"": ",orders[[#This Row],[id]],"},{$set :{""order_oid"":{""$oid"": """,orders[[#This Row],[_id]],"""}}})")</f>
        <v>db.invoices.update({"order_id": 62},{$set :{"order_oid":{"$oid": "63dd0f0207d5cbf00b6717c7"}}})</v>
      </c>
      <c r="X48" t="str">
        <f>_xlfn.CONCAT("db.order_details.update({""order_id"": ",orders[[#This Row],[id]],"},{$set :{""order_oid"":{""$oid"": """,orders[[#This Row],[_id]],"""}}})")</f>
        <v>db.order_details.update({"order_id": 62},{$set :{"order_oid":{"$oid": "63dd0f0207d5cbf00b6717c7"}}})</v>
      </c>
    </row>
    <row r="49" spans="1:24" x14ac:dyDescent="0.25">
      <c r="A49">
        <v>81</v>
      </c>
      <c r="B49" s="1" t="s">
        <v>320</v>
      </c>
      <c r="C49">
        <v>2</v>
      </c>
      <c r="D49">
        <v>3</v>
      </c>
      <c r="E49" t="str">
        <f>VLOOKUP(orders[[#This Row],[customer_id]],'customers'!A:B,2,0)</f>
        <v>63dd0dd907d5cbf00b6716dc</v>
      </c>
      <c r="F49" s="2">
        <v>38832.810335648152</v>
      </c>
      <c r="G49" s="2"/>
      <c r="I49" s="1" t="s">
        <v>234</v>
      </c>
      <c r="J49" s="1" t="s">
        <v>27</v>
      </c>
      <c r="K49" s="1" t="s">
        <v>28</v>
      </c>
      <c r="L49" s="1" t="s">
        <v>29</v>
      </c>
      <c r="M49">
        <v>99999</v>
      </c>
      <c r="N49" s="1" t="s">
        <v>9</v>
      </c>
      <c r="O49">
        <v>0</v>
      </c>
      <c r="P49">
        <v>0</v>
      </c>
      <c r="Q49" s="1" t="s">
        <v>250</v>
      </c>
      <c r="R49" s="2"/>
      <c r="S49">
        <v>0</v>
      </c>
      <c r="T49">
        <v>0</v>
      </c>
      <c r="U49" s="1" t="s">
        <v>321</v>
      </c>
      <c r="W49" t="str">
        <f>_xlfn.CONCAT("db.invoices.update({""order_id"": ",orders[[#This Row],[id]],"},{$set :{""order_oid"":{""$oid"": """,orders[[#This Row],[_id]],"""}}})")</f>
        <v>db.invoices.update({"order_id": 81},{$set :{"order_oid":{"$oid": "63dd0f0207d5cbf00b6717c8"}}})</v>
      </c>
      <c r="X49" t="str">
        <f>_xlfn.CONCAT("db.order_details.update({""order_id"": ",orders[[#This Row],[id]],"},{$set :{""order_oid"":{""$oid"": """,orders[[#This Row],[_id]],"""}}})")</f>
        <v>db.order_details.update({"order_id": 81},{$set :{"order_oid":{"$oid": "63dd0f0207d5cbf00b6717c8"}}})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F6BF-ECA9-44A3-8CBD-DC54377AC982}">
  <dimension ref="A1:H11"/>
  <sheetViews>
    <sheetView workbookViewId="0">
      <selection activeCell="H1" sqref="H1:H1048576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1.28515625" bestFit="1" customWidth="1"/>
    <col min="4" max="4" width="20.7109375" bestFit="1" customWidth="1"/>
    <col min="5" max="5" width="12.85546875" bestFit="1" customWidth="1"/>
    <col min="6" max="6" width="19.85546875" bestFit="1" customWidth="1"/>
  </cols>
  <sheetData>
    <row r="1" spans="1:8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H1" t="s">
        <v>727</v>
      </c>
    </row>
    <row r="2" spans="1:8" x14ac:dyDescent="0.25">
      <c r="A2" s="1" t="s">
        <v>686</v>
      </c>
      <c r="B2">
        <v>4</v>
      </c>
      <c r="C2" s="1" t="s">
        <v>687</v>
      </c>
      <c r="D2" s="1" t="s">
        <v>688</v>
      </c>
      <c r="E2" s="1" t="s">
        <v>689</v>
      </c>
      <c r="F2" s="1" t="s">
        <v>690</v>
      </c>
      <c r="H2" t="str">
        <f>_xlfn.CONCAT("db.purchase_orders.update({""supplier_id"": ",suppliers[[#This Row],[id]],"},{$set :{""supplier_oid"":{""$oid"": """,suppliers[[#This Row],[_id]],"""}}})")</f>
        <v>db.purchase_orders.update({"supplier_id": 4},{$set :{"supplier_oid":{"$oid": "63dd100a07d5cbf00b671835"}}})</v>
      </c>
    </row>
    <row r="3" spans="1:8" x14ac:dyDescent="0.25">
      <c r="A3" s="1" t="s">
        <v>691</v>
      </c>
      <c r="B3">
        <v>5</v>
      </c>
      <c r="C3" s="1" t="s">
        <v>692</v>
      </c>
      <c r="D3" s="1" t="s">
        <v>693</v>
      </c>
      <c r="E3" s="1" t="s">
        <v>694</v>
      </c>
      <c r="F3" s="1" t="s">
        <v>352</v>
      </c>
      <c r="H3" t="str">
        <f>_xlfn.CONCAT("db.purchase_orders.update({""supplier_id"": ",suppliers[[#This Row],[id]],"},{$set :{""supplier_oid"":{""$oid"": """,suppliers[[#This Row],[_id]],"""}}})")</f>
        <v>db.purchase_orders.update({"supplier_id": 5},{$set :{"supplier_oid":{"$oid": "63dd100a07d5cbf00b671836"}}})</v>
      </c>
    </row>
    <row r="4" spans="1:8" x14ac:dyDescent="0.25">
      <c r="A4" s="1" t="s">
        <v>695</v>
      </c>
      <c r="B4">
        <v>6</v>
      </c>
      <c r="C4" s="1" t="s">
        <v>696</v>
      </c>
      <c r="D4" s="1" t="s">
        <v>697</v>
      </c>
      <c r="E4" s="1" t="s">
        <v>698</v>
      </c>
      <c r="F4" s="1" t="s">
        <v>699</v>
      </c>
      <c r="H4" t="str">
        <f>_xlfn.CONCAT("db.purchase_orders.update({""supplier_id"": ",suppliers[[#This Row],[id]],"},{$set :{""supplier_oid"":{""$oid"": """,suppliers[[#This Row],[_id]],"""}}})")</f>
        <v>db.purchase_orders.update({"supplier_id": 6},{$set :{"supplier_oid":{"$oid": "63dd100a07d5cbf00b671837"}}})</v>
      </c>
    </row>
    <row r="5" spans="1:8" x14ac:dyDescent="0.25">
      <c r="A5" s="1" t="s">
        <v>700</v>
      </c>
      <c r="B5">
        <v>7</v>
      </c>
      <c r="C5" s="1" t="s">
        <v>701</v>
      </c>
      <c r="D5" s="1" t="s">
        <v>702</v>
      </c>
      <c r="E5" s="1" t="s">
        <v>703</v>
      </c>
      <c r="F5" s="1" t="s">
        <v>690</v>
      </c>
      <c r="H5" t="str">
        <f>_xlfn.CONCAT("db.purchase_orders.update({""supplier_id"": ",suppliers[[#This Row],[id]],"},{$set :{""supplier_oid"":{""$oid"": """,suppliers[[#This Row],[_id]],"""}}})")</f>
        <v>db.purchase_orders.update({"supplier_id": 7},{$set :{"supplier_oid":{"$oid": "63dd100a07d5cbf00b671838"}}})</v>
      </c>
    </row>
    <row r="6" spans="1:8" x14ac:dyDescent="0.25">
      <c r="A6" s="1" t="s">
        <v>704</v>
      </c>
      <c r="B6">
        <v>8</v>
      </c>
      <c r="C6" s="1" t="s">
        <v>705</v>
      </c>
      <c r="D6" s="1" t="s">
        <v>706</v>
      </c>
      <c r="E6" s="1" t="s">
        <v>707</v>
      </c>
      <c r="F6" s="1" t="s">
        <v>338</v>
      </c>
      <c r="H6" t="str">
        <f>_xlfn.CONCAT("db.purchase_orders.update({""supplier_id"": ",suppliers[[#This Row],[id]],"},{$set :{""supplier_oid"":{""$oid"": """,suppliers[[#This Row],[_id]],"""}}})")</f>
        <v>db.purchase_orders.update({"supplier_id": 8},{$set :{"supplier_oid":{"$oid": "63dd100a07d5cbf00b671839"}}})</v>
      </c>
    </row>
    <row r="7" spans="1:8" x14ac:dyDescent="0.25">
      <c r="A7" s="1" t="s">
        <v>708</v>
      </c>
      <c r="B7">
        <v>2</v>
      </c>
      <c r="C7" s="1" t="s">
        <v>709</v>
      </c>
      <c r="D7" s="1" t="s">
        <v>710</v>
      </c>
      <c r="E7" s="1" t="s">
        <v>711</v>
      </c>
      <c r="F7" s="1" t="s">
        <v>352</v>
      </c>
      <c r="H7" t="str">
        <f>_xlfn.CONCAT("db.purchase_orders.update({""supplier_id"": ",suppliers[[#This Row],[id]],"},{$set :{""supplier_oid"":{""$oid"": """,suppliers[[#This Row],[_id]],"""}}})")</f>
        <v>db.purchase_orders.update({"supplier_id": 2},{$set :{"supplier_oid":{"$oid": "63dd100a07d5cbf00b67183a"}}})</v>
      </c>
    </row>
    <row r="8" spans="1:8" x14ac:dyDescent="0.25">
      <c r="A8" s="1" t="s">
        <v>712</v>
      </c>
      <c r="B8">
        <v>9</v>
      </c>
      <c r="C8" s="1" t="s">
        <v>713</v>
      </c>
      <c r="D8" s="1" t="s">
        <v>714</v>
      </c>
      <c r="E8" s="1" t="s">
        <v>715</v>
      </c>
      <c r="F8" s="1" t="s">
        <v>352</v>
      </c>
      <c r="H8" t="str">
        <f>_xlfn.CONCAT("db.purchase_orders.update({""supplier_id"": ",suppliers[[#This Row],[id]],"},{$set :{""supplier_oid"":{""$oid"": """,suppliers[[#This Row],[_id]],"""}}})")</f>
        <v>db.purchase_orders.update({"supplier_id": 9},{$set :{"supplier_oid":{"$oid": "63dd100a07d5cbf00b67183b"}}})</v>
      </c>
    </row>
    <row r="9" spans="1:8" x14ac:dyDescent="0.25">
      <c r="A9" s="1" t="s">
        <v>716</v>
      </c>
      <c r="B9">
        <v>3</v>
      </c>
      <c r="C9" s="1" t="s">
        <v>717</v>
      </c>
      <c r="D9" s="1" t="s">
        <v>718</v>
      </c>
      <c r="E9" s="1" t="s">
        <v>719</v>
      </c>
      <c r="F9" s="1" t="s">
        <v>338</v>
      </c>
      <c r="H9" t="str">
        <f>_xlfn.CONCAT("db.purchase_orders.update({""supplier_id"": ",suppliers[[#This Row],[id]],"},{$set :{""supplier_oid"":{""$oid"": """,suppliers[[#This Row],[_id]],"""}}})")</f>
        <v>db.purchase_orders.update({"supplier_id": 3},{$set :{"supplier_oid":{"$oid": "63dd100a07d5cbf00b67183c"}}})</v>
      </c>
    </row>
    <row r="10" spans="1:8" x14ac:dyDescent="0.25">
      <c r="A10" s="1" t="s">
        <v>720</v>
      </c>
      <c r="B10">
        <v>1</v>
      </c>
      <c r="C10" s="1" t="s">
        <v>721</v>
      </c>
      <c r="D10" s="1" t="s">
        <v>43</v>
      </c>
      <c r="E10" s="1" t="s">
        <v>722</v>
      </c>
      <c r="F10" s="1" t="s">
        <v>352</v>
      </c>
      <c r="H10" t="str">
        <f>_xlfn.CONCAT("db.purchase_orders.update({""supplier_id"": ",suppliers[[#This Row],[id]],"},{$set :{""supplier_oid"":{""$oid"": """,suppliers[[#This Row],[_id]],"""}}})")</f>
        <v>db.purchase_orders.update({"supplier_id": 1},{$set :{"supplier_oid":{"$oid": "63dd100a07d5cbf00b67183d"}}})</v>
      </c>
    </row>
    <row r="11" spans="1:8" x14ac:dyDescent="0.25">
      <c r="A11" s="1" t="s">
        <v>723</v>
      </c>
      <c r="B11">
        <v>10</v>
      </c>
      <c r="C11" s="1" t="s">
        <v>724</v>
      </c>
      <c r="D11" s="1" t="s">
        <v>725</v>
      </c>
      <c r="E11" s="1" t="s">
        <v>726</v>
      </c>
      <c r="F11" s="1" t="s">
        <v>352</v>
      </c>
      <c r="H11" t="str">
        <f>_xlfn.CONCAT("db.purchase_orders.update({""supplier_id"": ",suppliers[[#This Row],[id]],"},{$set :{""supplier_oid"":{""$oid"": """,suppliers[[#This Row],[_id]],"""}}})")</f>
        <v>db.purchase_orders.update({"supplier_id": 10},{$set :{"supplier_oid":{"$oid": "63dd100a07d5cbf00b67183e"}}})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DAA0-4AC1-4BF1-9255-463E73782122}">
  <dimension ref="A1:H103"/>
  <sheetViews>
    <sheetView workbookViewId="0"/>
  </sheetViews>
  <sheetFormatPr defaultRowHeight="15" x14ac:dyDescent="0.25"/>
  <cols>
    <col min="1" max="1" width="5" bestFit="1" customWidth="1"/>
    <col min="2" max="2" width="26.140625" bestFit="1" customWidth="1"/>
    <col min="3" max="3" width="33.5703125" bestFit="1" customWidth="1"/>
    <col min="4" max="4" width="12.85546875" bestFit="1" customWidth="1"/>
    <col min="5" max="5" width="10.7109375" bestFit="1" customWidth="1"/>
    <col min="6" max="6" width="26.28515625" bestFit="1" customWidth="1"/>
    <col min="7" max="7" width="27.85546875" bestFit="1" customWidth="1"/>
    <col min="8" max="8" width="18.28515625" bestFit="1" customWidth="1"/>
  </cols>
  <sheetData>
    <row r="1" spans="1:8" x14ac:dyDescent="0.25">
      <c r="A1" t="s">
        <v>155</v>
      </c>
      <c r="B1" t="s">
        <v>154</v>
      </c>
      <c r="C1" t="s">
        <v>770</v>
      </c>
      <c r="D1" t="s">
        <v>729</v>
      </c>
      <c r="E1" t="s">
        <v>730</v>
      </c>
      <c r="F1" t="s">
        <v>771</v>
      </c>
      <c r="G1" t="s">
        <v>772</v>
      </c>
      <c r="H1" t="s">
        <v>773</v>
      </c>
    </row>
    <row r="2" spans="1:8" x14ac:dyDescent="0.25">
      <c r="A2">
        <v>36</v>
      </c>
      <c r="B2" s="1" t="s">
        <v>774</v>
      </c>
      <c r="C2" s="1" t="s">
        <v>250</v>
      </c>
      <c r="D2">
        <v>72</v>
      </c>
      <c r="E2">
        <v>40</v>
      </c>
      <c r="F2" s="2">
        <v>38798.710277777776</v>
      </c>
      <c r="G2" s="2">
        <v>38798.710277777776</v>
      </c>
      <c r="H2">
        <v>1</v>
      </c>
    </row>
    <row r="3" spans="1:8" x14ac:dyDescent="0.25">
      <c r="A3">
        <v>37</v>
      </c>
      <c r="B3" s="1" t="s">
        <v>775</v>
      </c>
      <c r="C3" s="1" t="s">
        <v>250</v>
      </c>
      <c r="D3">
        <v>52</v>
      </c>
      <c r="E3">
        <v>100</v>
      </c>
      <c r="F3" s="2">
        <v>38798.710462962961</v>
      </c>
      <c r="G3" s="2">
        <v>38798.710462962961</v>
      </c>
      <c r="H3">
        <v>1</v>
      </c>
    </row>
    <row r="4" spans="1:8" x14ac:dyDescent="0.25">
      <c r="A4">
        <v>38</v>
      </c>
      <c r="B4" s="1" t="s">
        <v>776</v>
      </c>
      <c r="C4" s="1" t="s">
        <v>250</v>
      </c>
      <c r="D4">
        <v>56</v>
      </c>
      <c r="E4">
        <v>120</v>
      </c>
      <c r="F4" s="2">
        <v>38798.710520833331</v>
      </c>
      <c r="G4" s="2">
        <v>38798.710520833331</v>
      </c>
      <c r="H4">
        <v>1</v>
      </c>
    </row>
    <row r="5" spans="1:8" x14ac:dyDescent="0.25">
      <c r="A5">
        <v>39</v>
      </c>
      <c r="B5" s="1" t="s">
        <v>777</v>
      </c>
      <c r="C5" s="1" t="s">
        <v>250</v>
      </c>
      <c r="D5">
        <v>57</v>
      </c>
      <c r="E5">
        <v>80</v>
      </c>
      <c r="F5" s="2">
        <v>38798.710578703707</v>
      </c>
      <c r="G5" s="2">
        <v>38798.710578703707</v>
      </c>
      <c r="H5">
        <v>1</v>
      </c>
    </row>
    <row r="6" spans="1:8" x14ac:dyDescent="0.25">
      <c r="A6">
        <v>35</v>
      </c>
      <c r="B6" s="1" t="s">
        <v>778</v>
      </c>
      <c r="C6" s="1" t="s">
        <v>250</v>
      </c>
      <c r="D6">
        <v>80</v>
      </c>
      <c r="E6">
        <v>75</v>
      </c>
      <c r="F6" s="2">
        <v>38798.710046296299</v>
      </c>
      <c r="G6" s="2">
        <v>38798.710046296299</v>
      </c>
      <c r="H6">
        <v>1</v>
      </c>
    </row>
    <row r="7" spans="1:8" x14ac:dyDescent="0.25">
      <c r="A7">
        <v>40</v>
      </c>
      <c r="B7" s="1" t="s">
        <v>779</v>
      </c>
      <c r="C7" s="1" t="s">
        <v>250</v>
      </c>
      <c r="D7">
        <v>6</v>
      </c>
      <c r="E7">
        <v>100</v>
      </c>
      <c r="F7" s="2">
        <v>38798.710879629631</v>
      </c>
      <c r="G7" s="2">
        <v>38798.710879629631</v>
      </c>
      <c r="H7">
        <v>1</v>
      </c>
    </row>
    <row r="8" spans="1:8" x14ac:dyDescent="0.25">
      <c r="A8">
        <v>43</v>
      </c>
      <c r="B8" s="1" t="s">
        <v>780</v>
      </c>
      <c r="C8" s="1" t="s">
        <v>250</v>
      </c>
      <c r="D8">
        <v>14</v>
      </c>
      <c r="E8">
        <v>40</v>
      </c>
      <c r="F8" s="2">
        <v>38798.711134259262</v>
      </c>
      <c r="G8" s="2">
        <v>38798.711134259262</v>
      </c>
      <c r="H8">
        <v>1</v>
      </c>
    </row>
    <row r="9" spans="1:8" x14ac:dyDescent="0.25">
      <c r="A9">
        <v>45</v>
      </c>
      <c r="B9" s="1" t="s">
        <v>781</v>
      </c>
      <c r="C9" s="1" t="s">
        <v>250</v>
      </c>
      <c r="D9">
        <v>19</v>
      </c>
      <c r="E9">
        <v>20</v>
      </c>
      <c r="F9" s="2">
        <v>38798.71125</v>
      </c>
      <c r="G9" s="2">
        <v>38798.71125</v>
      </c>
      <c r="H9">
        <v>1</v>
      </c>
    </row>
    <row r="10" spans="1:8" x14ac:dyDescent="0.25">
      <c r="A10">
        <v>41</v>
      </c>
      <c r="B10" s="1" t="s">
        <v>782</v>
      </c>
      <c r="C10" s="1" t="s">
        <v>250</v>
      </c>
      <c r="D10">
        <v>7</v>
      </c>
      <c r="E10">
        <v>40</v>
      </c>
      <c r="F10" s="2">
        <v>38798.710960648146</v>
      </c>
      <c r="G10" s="2">
        <v>38798.710960648146</v>
      </c>
      <c r="H10">
        <v>1</v>
      </c>
    </row>
    <row r="11" spans="1:8" x14ac:dyDescent="0.25">
      <c r="A11">
        <v>46</v>
      </c>
      <c r="B11" s="1" t="s">
        <v>783</v>
      </c>
      <c r="C11" s="1" t="s">
        <v>250</v>
      </c>
      <c r="D11">
        <v>20</v>
      </c>
      <c r="E11">
        <v>40</v>
      </c>
      <c r="F11" s="2">
        <v>38798.71130787037</v>
      </c>
      <c r="G11" s="2">
        <v>38798.71130787037</v>
      </c>
      <c r="H11">
        <v>1</v>
      </c>
    </row>
    <row r="12" spans="1:8" x14ac:dyDescent="0.25">
      <c r="A12">
        <v>42</v>
      </c>
      <c r="B12" s="1" t="s">
        <v>784</v>
      </c>
      <c r="C12" s="1" t="s">
        <v>250</v>
      </c>
      <c r="D12">
        <v>8</v>
      </c>
      <c r="E12">
        <v>40</v>
      </c>
      <c r="F12" s="2">
        <v>38798.711041666669</v>
      </c>
      <c r="G12" s="2">
        <v>38798.711041666669</v>
      </c>
      <c r="H12">
        <v>1</v>
      </c>
    </row>
    <row r="13" spans="1:8" x14ac:dyDescent="0.25">
      <c r="A13">
        <v>47</v>
      </c>
      <c r="B13" s="1" t="s">
        <v>785</v>
      </c>
      <c r="C13" s="1" t="s">
        <v>250</v>
      </c>
      <c r="D13">
        <v>21</v>
      </c>
      <c r="E13">
        <v>20</v>
      </c>
      <c r="F13" s="2">
        <v>38798.711342592593</v>
      </c>
      <c r="G13" s="2">
        <v>38798.711342592593</v>
      </c>
      <c r="H13">
        <v>1</v>
      </c>
    </row>
    <row r="14" spans="1:8" x14ac:dyDescent="0.25">
      <c r="A14">
        <v>49</v>
      </c>
      <c r="B14" s="1" t="s">
        <v>786</v>
      </c>
      <c r="C14" s="1" t="s">
        <v>250</v>
      </c>
      <c r="D14">
        <v>41</v>
      </c>
      <c r="E14">
        <v>40</v>
      </c>
      <c r="F14" s="2">
        <v>38798.711435185185</v>
      </c>
      <c r="G14" s="2">
        <v>38798.711435185185</v>
      </c>
      <c r="H14">
        <v>1</v>
      </c>
    </row>
    <row r="15" spans="1:8" x14ac:dyDescent="0.25">
      <c r="A15">
        <v>48</v>
      </c>
      <c r="B15" s="1" t="s">
        <v>787</v>
      </c>
      <c r="C15" s="1" t="s">
        <v>250</v>
      </c>
      <c r="D15">
        <v>40</v>
      </c>
      <c r="E15">
        <v>120</v>
      </c>
      <c r="F15" s="2">
        <v>38798.711388888885</v>
      </c>
      <c r="G15" s="2">
        <v>38798.711388888885</v>
      </c>
      <c r="H15">
        <v>1</v>
      </c>
    </row>
    <row r="16" spans="1:8" x14ac:dyDescent="0.25">
      <c r="A16">
        <v>50</v>
      </c>
      <c r="B16" s="1" t="s">
        <v>788</v>
      </c>
      <c r="C16" s="1" t="s">
        <v>250</v>
      </c>
      <c r="D16">
        <v>48</v>
      </c>
      <c r="E16">
        <v>100</v>
      </c>
      <c r="F16" s="2">
        <v>38798.711469907408</v>
      </c>
      <c r="G16" s="2">
        <v>38798.711469907408</v>
      </c>
      <c r="H16">
        <v>1</v>
      </c>
    </row>
    <row r="17" spans="1:8" x14ac:dyDescent="0.25">
      <c r="A17">
        <v>44</v>
      </c>
      <c r="B17" s="1" t="s">
        <v>789</v>
      </c>
      <c r="C17" s="1" t="s">
        <v>250</v>
      </c>
      <c r="D17">
        <v>17</v>
      </c>
      <c r="E17">
        <v>40</v>
      </c>
      <c r="F17" s="2">
        <v>38798.711192129631</v>
      </c>
      <c r="G17" s="2">
        <v>38798.711192129631</v>
      </c>
      <c r="H17">
        <v>1</v>
      </c>
    </row>
    <row r="18" spans="1:8" x14ac:dyDescent="0.25">
      <c r="A18">
        <v>53</v>
      </c>
      <c r="B18" s="1" t="s">
        <v>790</v>
      </c>
      <c r="C18" s="1" t="s">
        <v>250</v>
      </c>
      <c r="D18">
        <v>77</v>
      </c>
      <c r="E18">
        <v>60</v>
      </c>
      <c r="F18" s="2">
        <v>38798.711631944447</v>
      </c>
      <c r="G18" s="2">
        <v>38798.711631944447</v>
      </c>
      <c r="H18">
        <v>1</v>
      </c>
    </row>
    <row r="19" spans="1:8" x14ac:dyDescent="0.25">
      <c r="A19">
        <v>54</v>
      </c>
      <c r="B19" s="1" t="s">
        <v>791</v>
      </c>
      <c r="C19" s="1" t="s">
        <v>250</v>
      </c>
      <c r="D19">
        <v>3</v>
      </c>
      <c r="E19">
        <v>100</v>
      </c>
      <c r="F19" s="2">
        <v>38798.711886574078</v>
      </c>
      <c r="G19" s="2">
        <v>38798.711886574078</v>
      </c>
      <c r="H19">
        <v>1</v>
      </c>
    </row>
    <row r="20" spans="1:8" x14ac:dyDescent="0.25">
      <c r="A20">
        <v>52</v>
      </c>
      <c r="B20" s="1" t="s">
        <v>792</v>
      </c>
      <c r="C20" s="1" t="s">
        <v>250</v>
      </c>
      <c r="D20">
        <v>74</v>
      </c>
      <c r="E20">
        <v>20</v>
      </c>
      <c r="F20" s="2">
        <v>38798.711585648147</v>
      </c>
      <c r="G20" s="2">
        <v>38798.711585648147</v>
      </c>
      <c r="H20">
        <v>1</v>
      </c>
    </row>
    <row r="21" spans="1:8" x14ac:dyDescent="0.25">
      <c r="A21">
        <v>55</v>
      </c>
      <c r="B21" s="1" t="s">
        <v>793</v>
      </c>
      <c r="C21" s="1" t="s">
        <v>250</v>
      </c>
      <c r="D21">
        <v>4</v>
      </c>
      <c r="E21">
        <v>40</v>
      </c>
      <c r="F21" s="2">
        <v>38798.71193287037</v>
      </c>
      <c r="G21" s="2">
        <v>38798.71193287037</v>
      </c>
      <c r="H21">
        <v>1</v>
      </c>
    </row>
    <row r="22" spans="1:8" x14ac:dyDescent="0.25">
      <c r="A22">
        <v>56</v>
      </c>
      <c r="B22" s="1" t="s">
        <v>794</v>
      </c>
      <c r="C22" s="1" t="s">
        <v>250</v>
      </c>
      <c r="D22">
        <v>5</v>
      </c>
      <c r="E22">
        <v>40</v>
      </c>
      <c r="F22" s="2">
        <v>38798.711967592593</v>
      </c>
      <c r="G22" s="2">
        <v>38798.711967592593</v>
      </c>
      <c r="H22">
        <v>1</v>
      </c>
    </row>
    <row r="23" spans="1:8" x14ac:dyDescent="0.25">
      <c r="A23">
        <v>58</v>
      </c>
      <c r="B23" s="1" t="s">
        <v>795</v>
      </c>
      <c r="C23" s="1" t="s">
        <v>250</v>
      </c>
      <c r="D23">
        <v>66</v>
      </c>
      <c r="E23">
        <v>80</v>
      </c>
      <c r="F23" s="2">
        <v>38798.712175925924</v>
      </c>
      <c r="G23" s="2">
        <v>38798.712175925924</v>
      </c>
      <c r="H23">
        <v>1</v>
      </c>
    </row>
    <row r="24" spans="1:8" x14ac:dyDescent="0.25">
      <c r="A24">
        <v>59</v>
      </c>
      <c r="B24" s="1" t="s">
        <v>796</v>
      </c>
      <c r="C24" s="1" t="s">
        <v>250</v>
      </c>
      <c r="D24">
        <v>1</v>
      </c>
      <c r="E24">
        <v>40</v>
      </c>
      <c r="F24" s="2">
        <v>38798.71234953704</v>
      </c>
      <c r="G24" s="2">
        <v>38798.71234953704</v>
      </c>
      <c r="H24">
        <v>1</v>
      </c>
    </row>
    <row r="25" spans="1:8" x14ac:dyDescent="0.25">
      <c r="A25">
        <v>51</v>
      </c>
      <c r="B25" s="1" t="s">
        <v>797</v>
      </c>
      <c r="C25" s="1" t="s">
        <v>250</v>
      </c>
      <c r="D25">
        <v>51</v>
      </c>
      <c r="E25">
        <v>40</v>
      </c>
      <c r="F25" s="2">
        <v>38798.711550925924</v>
      </c>
      <c r="G25" s="2">
        <v>38798.711550925924</v>
      </c>
      <c r="H25">
        <v>1</v>
      </c>
    </row>
    <row r="26" spans="1:8" x14ac:dyDescent="0.25">
      <c r="A26">
        <v>57</v>
      </c>
      <c r="B26" s="1" t="s">
        <v>798</v>
      </c>
      <c r="C26" s="1" t="s">
        <v>250</v>
      </c>
      <c r="D26">
        <v>65</v>
      </c>
      <c r="E26">
        <v>40</v>
      </c>
      <c r="F26" s="2">
        <v>38798.712106481478</v>
      </c>
      <c r="G26" s="2">
        <v>38798.712106481478</v>
      </c>
      <c r="H26">
        <v>1</v>
      </c>
    </row>
    <row r="27" spans="1:8" x14ac:dyDescent="0.25">
      <c r="A27">
        <v>63</v>
      </c>
      <c r="B27" s="1" t="s">
        <v>799</v>
      </c>
      <c r="C27" s="1" t="s">
        <v>250</v>
      </c>
      <c r="D27">
        <v>80</v>
      </c>
      <c r="E27">
        <v>30</v>
      </c>
      <c r="F27" s="2">
        <v>38798.713842592595</v>
      </c>
      <c r="G27" s="2">
        <v>38800.502083333333</v>
      </c>
      <c r="H27">
        <v>2</v>
      </c>
    </row>
    <row r="28" spans="1:8" x14ac:dyDescent="0.25">
      <c r="A28">
        <v>64</v>
      </c>
      <c r="B28" s="1" t="s">
        <v>800</v>
      </c>
      <c r="C28" s="1" t="s">
        <v>250</v>
      </c>
      <c r="D28">
        <v>7</v>
      </c>
      <c r="E28">
        <v>10</v>
      </c>
      <c r="F28" s="2">
        <v>38798.714108796295</v>
      </c>
      <c r="G28" s="2">
        <v>38798.714571759258</v>
      </c>
      <c r="H28">
        <v>2</v>
      </c>
    </row>
    <row r="29" spans="1:8" x14ac:dyDescent="0.25">
      <c r="A29">
        <v>61</v>
      </c>
      <c r="B29" s="1" t="s">
        <v>801</v>
      </c>
      <c r="C29" s="1" t="s">
        <v>250</v>
      </c>
      <c r="D29">
        <v>43</v>
      </c>
      <c r="E29">
        <v>100</v>
      </c>
      <c r="F29" s="2">
        <v>38798.712500000001</v>
      </c>
      <c r="G29" s="2">
        <v>38798.712500000001</v>
      </c>
      <c r="H29">
        <v>1</v>
      </c>
    </row>
    <row r="30" spans="1:8" x14ac:dyDescent="0.25">
      <c r="A30">
        <v>65</v>
      </c>
      <c r="B30" s="1" t="s">
        <v>802</v>
      </c>
      <c r="C30" s="1" t="s">
        <v>250</v>
      </c>
      <c r="D30">
        <v>51</v>
      </c>
      <c r="E30">
        <v>10</v>
      </c>
      <c r="F30" s="2">
        <v>38798.714224537034</v>
      </c>
      <c r="G30" s="2">
        <v>38798.714571759258</v>
      </c>
      <c r="H30">
        <v>2</v>
      </c>
    </row>
    <row r="31" spans="1:8" x14ac:dyDescent="0.25">
      <c r="A31">
        <v>66</v>
      </c>
      <c r="B31" s="1" t="s">
        <v>803</v>
      </c>
      <c r="C31" s="1" t="s">
        <v>250</v>
      </c>
      <c r="D31">
        <v>80</v>
      </c>
      <c r="E31">
        <v>10</v>
      </c>
      <c r="F31" s="2">
        <v>38798.714317129627</v>
      </c>
      <c r="G31" s="2">
        <v>38798.714571759258</v>
      </c>
      <c r="H31">
        <v>2</v>
      </c>
    </row>
    <row r="32" spans="1:8" x14ac:dyDescent="0.25">
      <c r="A32">
        <v>67</v>
      </c>
      <c r="B32" s="1" t="s">
        <v>804</v>
      </c>
      <c r="C32" s="1" t="s">
        <v>250</v>
      </c>
      <c r="D32">
        <v>1</v>
      </c>
      <c r="E32">
        <v>15</v>
      </c>
      <c r="F32" s="2">
        <v>38798.715115740742</v>
      </c>
      <c r="G32" s="2">
        <v>38798.715590277781</v>
      </c>
      <c r="H32">
        <v>2</v>
      </c>
    </row>
    <row r="33" spans="1:8" x14ac:dyDescent="0.25">
      <c r="A33">
        <v>68</v>
      </c>
      <c r="B33" s="1" t="s">
        <v>805</v>
      </c>
      <c r="C33" s="1" t="s">
        <v>250</v>
      </c>
      <c r="D33">
        <v>43</v>
      </c>
      <c r="E33">
        <v>20</v>
      </c>
      <c r="F33" s="2">
        <v>38798.71534722222</v>
      </c>
      <c r="G33" s="2">
        <v>38798.715590277781</v>
      </c>
      <c r="H33">
        <v>2</v>
      </c>
    </row>
    <row r="34" spans="1:8" x14ac:dyDescent="0.25">
      <c r="A34">
        <v>60</v>
      </c>
      <c r="B34" s="1" t="s">
        <v>806</v>
      </c>
      <c r="C34" s="1" t="s">
        <v>250</v>
      </c>
      <c r="D34">
        <v>34</v>
      </c>
      <c r="E34">
        <v>60</v>
      </c>
      <c r="F34" s="2">
        <v>38798.712395833332</v>
      </c>
      <c r="G34" s="2">
        <v>38798.712395833332</v>
      </c>
      <c r="H34">
        <v>1</v>
      </c>
    </row>
    <row r="35" spans="1:8" x14ac:dyDescent="0.25">
      <c r="A35">
        <v>62</v>
      </c>
      <c r="B35" s="1" t="s">
        <v>807</v>
      </c>
      <c r="C35" s="1" t="s">
        <v>250</v>
      </c>
      <c r="D35">
        <v>81</v>
      </c>
      <c r="E35">
        <v>125</v>
      </c>
      <c r="F35" s="2">
        <v>38798.712534722225</v>
      </c>
      <c r="G35" s="2">
        <v>38798.712534722225</v>
      </c>
      <c r="H35">
        <v>1</v>
      </c>
    </row>
    <row r="36" spans="1:8" x14ac:dyDescent="0.25">
      <c r="A36">
        <v>69</v>
      </c>
      <c r="B36" s="1" t="s">
        <v>808</v>
      </c>
      <c r="C36" s="1" t="s">
        <v>250</v>
      </c>
      <c r="D36">
        <v>19</v>
      </c>
      <c r="E36">
        <v>20</v>
      </c>
      <c r="F36" s="2">
        <v>38798.716423611113</v>
      </c>
      <c r="G36" s="2">
        <v>38800.500636574077</v>
      </c>
      <c r="H36">
        <v>2</v>
      </c>
    </row>
    <row r="37" spans="1:8" x14ac:dyDescent="0.25">
      <c r="A37">
        <v>70</v>
      </c>
      <c r="B37" s="1" t="s">
        <v>809</v>
      </c>
      <c r="C37" s="1" t="s">
        <v>250</v>
      </c>
      <c r="D37">
        <v>48</v>
      </c>
      <c r="E37">
        <v>10</v>
      </c>
      <c r="F37" s="2">
        <v>38798.716620370367</v>
      </c>
      <c r="G37" s="2">
        <v>38800.499780092592</v>
      </c>
      <c r="H37">
        <v>2</v>
      </c>
    </row>
    <row r="38" spans="1:8" x14ac:dyDescent="0.25">
      <c r="A38">
        <v>71</v>
      </c>
      <c r="B38" s="1" t="s">
        <v>810</v>
      </c>
      <c r="C38" s="1" t="s">
        <v>250</v>
      </c>
      <c r="D38">
        <v>8</v>
      </c>
      <c r="E38">
        <v>17</v>
      </c>
      <c r="F38" s="2">
        <v>38798.717002314814</v>
      </c>
      <c r="G38" s="2">
        <v>38800.498356481483</v>
      </c>
      <c r="H38">
        <v>2</v>
      </c>
    </row>
    <row r="39" spans="1:8" x14ac:dyDescent="0.25">
      <c r="A39">
        <v>74</v>
      </c>
      <c r="B39" s="1" t="s">
        <v>811</v>
      </c>
      <c r="C39" s="1" t="s">
        <v>250</v>
      </c>
      <c r="D39">
        <v>48</v>
      </c>
      <c r="E39">
        <v>100</v>
      </c>
      <c r="F39" s="2">
        <v>38800.495289351849</v>
      </c>
      <c r="G39" s="2">
        <v>38800.495289351849</v>
      </c>
      <c r="H39">
        <v>1</v>
      </c>
    </row>
    <row r="40" spans="1:8" x14ac:dyDescent="0.25">
      <c r="A40">
        <v>73</v>
      </c>
      <c r="B40" s="1" t="s">
        <v>812</v>
      </c>
      <c r="C40" s="1" t="s">
        <v>813</v>
      </c>
      <c r="D40">
        <v>81</v>
      </c>
      <c r="E40">
        <v>200</v>
      </c>
      <c r="F40" s="2">
        <v>38800.487187500003</v>
      </c>
      <c r="G40" s="2">
        <v>38800.487291666665</v>
      </c>
      <c r="H40">
        <v>2</v>
      </c>
    </row>
    <row r="41" spans="1:8" x14ac:dyDescent="0.25">
      <c r="A41">
        <v>76</v>
      </c>
      <c r="B41" s="1" t="s">
        <v>814</v>
      </c>
      <c r="C41" s="1" t="s">
        <v>250</v>
      </c>
      <c r="D41">
        <v>43</v>
      </c>
      <c r="E41">
        <v>300</v>
      </c>
      <c r="F41" s="2">
        <v>38800.495555555557</v>
      </c>
      <c r="G41" s="2">
        <v>38800.495555555557</v>
      </c>
      <c r="H41">
        <v>1</v>
      </c>
    </row>
    <row r="42" spans="1:8" x14ac:dyDescent="0.25">
      <c r="A42">
        <v>77</v>
      </c>
      <c r="B42" s="1" t="s">
        <v>815</v>
      </c>
      <c r="C42" s="1" t="s">
        <v>816</v>
      </c>
      <c r="D42">
        <v>43</v>
      </c>
      <c r="E42">
        <v>300</v>
      </c>
      <c r="F42" s="2">
        <v>38800.49559027778</v>
      </c>
      <c r="G42" s="2">
        <v>38800.497881944444</v>
      </c>
      <c r="H42">
        <v>2</v>
      </c>
    </row>
    <row r="43" spans="1:8" x14ac:dyDescent="0.25">
      <c r="A43">
        <v>78</v>
      </c>
      <c r="B43" s="1" t="s">
        <v>817</v>
      </c>
      <c r="C43" s="1" t="s">
        <v>250</v>
      </c>
      <c r="D43">
        <v>41</v>
      </c>
      <c r="E43">
        <v>200</v>
      </c>
      <c r="F43" s="2">
        <v>38800.495879629627</v>
      </c>
      <c r="G43" s="2">
        <v>38800.495879629627</v>
      </c>
      <c r="H43">
        <v>1</v>
      </c>
    </row>
    <row r="44" spans="1:8" x14ac:dyDescent="0.25">
      <c r="A44">
        <v>72</v>
      </c>
      <c r="B44" s="1" t="s">
        <v>818</v>
      </c>
      <c r="C44" s="1" t="s">
        <v>250</v>
      </c>
      <c r="D44">
        <v>81</v>
      </c>
      <c r="E44">
        <v>200</v>
      </c>
      <c r="F44" s="2">
        <v>38800.48715277778</v>
      </c>
      <c r="G44" s="2">
        <v>38800.48715277778</v>
      </c>
      <c r="H44">
        <v>1</v>
      </c>
    </row>
    <row r="45" spans="1:8" x14ac:dyDescent="0.25">
      <c r="A45">
        <v>75</v>
      </c>
      <c r="B45" s="1" t="s">
        <v>819</v>
      </c>
      <c r="C45" s="1" t="s">
        <v>820</v>
      </c>
      <c r="D45">
        <v>48</v>
      </c>
      <c r="E45">
        <v>100</v>
      </c>
      <c r="F45" s="2">
        <v>38800.495324074072</v>
      </c>
      <c r="G45" s="2">
        <v>38800.497060185182</v>
      </c>
      <c r="H45">
        <v>2</v>
      </c>
    </row>
    <row r="46" spans="1:8" x14ac:dyDescent="0.25">
      <c r="A46">
        <v>82</v>
      </c>
      <c r="B46" s="1" t="s">
        <v>821</v>
      </c>
      <c r="C46" s="1" t="s">
        <v>250</v>
      </c>
      <c r="D46">
        <v>34</v>
      </c>
      <c r="E46">
        <v>100</v>
      </c>
      <c r="F46" s="2">
        <v>38800.496504629627</v>
      </c>
      <c r="G46" s="2">
        <v>38800.496504629627</v>
      </c>
      <c r="H46">
        <v>1</v>
      </c>
    </row>
    <row r="47" spans="1:8" x14ac:dyDescent="0.25">
      <c r="A47">
        <v>81</v>
      </c>
      <c r="B47" s="1" t="s">
        <v>822</v>
      </c>
      <c r="C47" s="1" t="s">
        <v>823</v>
      </c>
      <c r="D47">
        <v>19</v>
      </c>
      <c r="E47">
        <v>30</v>
      </c>
      <c r="F47" s="2">
        <v>38800.496238425927</v>
      </c>
      <c r="G47" s="2">
        <v>38800.50141203704</v>
      </c>
      <c r="H47">
        <v>2</v>
      </c>
    </row>
    <row r="48" spans="1:8" x14ac:dyDescent="0.25">
      <c r="A48">
        <v>80</v>
      </c>
      <c r="B48" s="1" t="s">
        <v>824</v>
      </c>
      <c r="C48" s="1" t="s">
        <v>250</v>
      </c>
      <c r="D48">
        <v>19</v>
      </c>
      <c r="E48">
        <v>30</v>
      </c>
      <c r="F48" s="2">
        <v>38800.496215277781</v>
      </c>
      <c r="G48" s="2">
        <v>38800.496215277781</v>
      </c>
      <c r="H48">
        <v>1</v>
      </c>
    </row>
    <row r="49" spans="1:8" x14ac:dyDescent="0.25">
      <c r="A49">
        <v>84</v>
      </c>
      <c r="B49" s="1" t="s">
        <v>825</v>
      </c>
      <c r="C49" s="1" t="s">
        <v>250</v>
      </c>
      <c r="D49">
        <v>6</v>
      </c>
      <c r="E49">
        <v>10</v>
      </c>
      <c r="F49" s="2">
        <v>38800.658506944441</v>
      </c>
      <c r="G49" s="2">
        <v>38811.570300925923</v>
      </c>
      <c r="H49">
        <v>2</v>
      </c>
    </row>
    <row r="50" spans="1:8" x14ac:dyDescent="0.25">
      <c r="A50">
        <v>83</v>
      </c>
      <c r="B50" s="1" t="s">
        <v>826</v>
      </c>
      <c r="C50" s="1" t="s">
        <v>827</v>
      </c>
      <c r="D50">
        <v>34</v>
      </c>
      <c r="E50">
        <v>100</v>
      </c>
      <c r="F50" s="2">
        <v>38800.496550925927</v>
      </c>
      <c r="G50" s="2">
        <v>38800.502083333333</v>
      </c>
      <c r="H50">
        <v>2</v>
      </c>
    </row>
    <row r="51" spans="1:8" x14ac:dyDescent="0.25">
      <c r="A51">
        <v>86</v>
      </c>
      <c r="B51" s="1" t="s">
        <v>828</v>
      </c>
      <c r="C51" s="1" t="s">
        <v>250</v>
      </c>
      <c r="D51">
        <v>80</v>
      </c>
      <c r="E51">
        <v>20</v>
      </c>
      <c r="F51" s="2">
        <v>38800.659212962964</v>
      </c>
      <c r="G51" s="2">
        <v>38800.659212962964</v>
      </c>
      <c r="H51">
        <v>3</v>
      </c>
    </row>
    <row r="52" spans="1:8" x14ac:dyDescent="0.25">
      <c r="A52">
        <v>85</v>
      </c>
      <c r="B52" s="1" t="s">
        <v>829</v>
      </c>
      <c r="C52" s="1" t="s">
        <v>250</v>
      </c>
      <c r="D52">
        <v>4</v>
      </c>
      <c r="E52">
        <v>10</v>
      </c>
      <c r="F52" s="2">
        <v>38800.658599537041</v>
      </c>
      <c r="G52" s="2">
        <v>38811.570300925923</v>
      </c>
      <c r="H52">
        <v>2</v>
      </c>
    </row>
    <row r="53" spans="1:8" x14ac:dyDescent="0.25">
      <c r="A53">
        <v>79</v>
      </c>
      <c r="B53" s="1" t="s">
        <v>830</v>
      </c>
      <c r="C53" s="1" t="s">
        <v>831</v>
      </c>
      <c r="D53">
        <v>41</v>
      </c>
      <c r="E53">
        <v>200</v>
      </c>
      <c r="F53" s="2">
        <v>38800.49591435185</v>
      </c>
      <c r="G53" s="2">
        <v>38800.499074074076</v>
      </c>
      <c r="H53">
        <v>2</v>
      </c>
    </row>
    <row r="54" spans="1:8" x14ac:dyDescent="0.25">
      <c r="A54">
        <v>88</v>
      </c>
      <c r="B54" s="1" t="s">
        <v>832</v>
      </c>
      <c r="C54" s="1" t="s">
        <v>250</v>
      </c>
      <c r="D54">
        <v>1</v>
      </c>
      <c r="E54">
        <v>25</v>
      </c>
      <c r="F54" s="2">
        <v>38800.659826388888</v>
      </c>
      <c r="G54" s="2">
        <v>38800.659826388888</v>
      </c>
      <c r="H54">
        <v>3</v>
      </c>
    </row>
    <row r="55" spans="1:8" x14ac:dyDescent="0.25">
      <c r="A55">
        <v>91</v>
      </c>
      <c r="B55" s="1" t="s">
        <v>833</v>
      </c>
      <c r="C55" s="1" t="s">
        <v>250</v>
      </c>
      <c r="D55">
        <v>40</v>
      </c>
      <c r="E55">
        <v>50</v>
      </c>
      <c r="F55" s="2">
        <v>38800.660451388889</v>
      </c>
      <c r="G55" s="2">
        <v>38811.548194444447</v>
      </c>
      <c r="H55">
        <v>2</v>
      </c>
    </row>
    <row r="56" spans="1:8" x14ac:dyDescent="0.25">
      <c r="A56">
        <v>92</v>
      </c>
      <c r="B56" s="1" t="s">
        <v>834</v>
      </c>
      <c r="C56" s="1" t="s">
        <v>250</v>
      </c>
      <c r="D56">
        <v>21</v>
      </c>
      <c r="E56">
        <v>20</v>
      </c>
      <c r="F56" s="2">
        <v>38800.663229166668</v>
      </c>
      <c r="G56" s="2">
        <v>38811.546481481484</v>
      </c>
      <c r="H56">
        <v>2</v>
      </c>
    </row>
    <row r="57" spans="1:8" x14ac:dyDescent="0.25">
      <c r="A57">
        <v>89</v>
      </c>
      <c r="B57" s="1" t="s">
        <v>835</v>
      </c>
      <c r="C57" s="1" t="s">
        <v>250</v>
      </c>
      <c r="D57">
        <v>43</v>
      </c>
      <c r="E57">
        <v>25</v>
      </c>
      <c r="F57" s="2">
        <v>38800.659884259258</v>
      </c>
      <c r="G57" s="2">
        <v>38800.659884259258</v>
      </c>
      <c r="H57">
        <v>3</v>
      </c>
    </row>
    <row r="58" spans="1:8" x14ac:dyDescent="0.25">
      <c r="A58">
        <v>87</v>
      </c>
      <c r="B58" s="1" t="s">
        <v>836</v>
      </c>
      <c r="C58" s="1" t="s">
        <v>250</v>
      </c>
      <c r="D58">
        <v>81</v>
      </c>
      <c r="E58">
        <v>50</v>
      </c>
      <c r="F58" s="2">
        <v>38800.659259259257</v>
      </c>
      <c r="G58" s="2">
        <v>38800.659259259257</v>
      </c>
      <c r="H58">
        <v>3</v>
      </c>
    </row>
    <row r="59" spans="1:8" x14ac:dyDescent="0.25">
      <c r="A59">
        <v>94</v>
      </c>
      <c r="B59" s="1" t="s">
        <v>837</v>
      </c>
      <c r="C59" s="1" t="s">
        <v>250</v>
      </c>
      <c r="D59">
        <v>41</v>
      </c>
      <c r="E59">
        <v>30</v>
      </c>
      <c r="F59" s="2">
        <v>38800.6637962963</v>
      </c>
      <c r="G59" s="2">
        <v>38811.545983796299</v>
      </c>
      <c r="H59">
        <v>2</v>
      </c>
    </row>
    <row r="60" spans="1:8" x14ac:dyDescent="0.25">
      <c r="A60">
        <v>95</v>
      </c>
      <c r="B60" s="1" t="s">
        <v>838</v>
      </c>
      <c r="C60" s="1" t="s">
        <v>250</v>
      </c>
      <c r="D60">
        <v>40</v>
      </c>
      <c r="E60">
        <v>30</v>
      </c>
      <c r="F60" s="2">
        <v>38800.663993055554</v>
      </c>
      <c r="G60" s="2">
        <v>38811.545983796299</v>
      </c>
      <c r="H60">
        <v>2</v>
      </c>
    </row>
    <row r="61" spans="1:8" x14ac:dyDescent="0.25">
      <c r="A61">
        <v>93</v>
      </c>
      <c r="B61" s="1" t="s">
        <v>839</v>
      </c>
      <c r="C61" s="1" t="s">
        <v>250</v>
      </c>
      <c r="D61">
        <v>5</v>
      </c>
      <c r="E61">
        <v>25</v>
      </c>
      <c r="F61" s="2">
        <v>38800.663645833331</v>
      </c>
      <c r="G61" s="2">
        <v>38811.545983796299</v>
      </c>
      <c r="H61">
        <v>2</v>
      </c>
    </row>
    <row r="62" spans="1:8" x14ac:dyDescent="0.25">
      <c r="A62">
        <v>96</v>
      </c>
      <c r="B62" s="1" t="s">
        <v>840</v>
      </c>
      <c r="C62" s="1" t="s">
        <v>250</v>
      </c>
      <c r="D62">
        <v>34</v>
      </c>
      <c r="E62">
        <v>12</v>
      </c>
      <c r="F62" s="2">
        <v>38806.782337962963</v>
      </c>
      <c r="G62" s="2">
        <v>38806.782337962963</v>
      </c>
      <c r="H62">
        <v>3</v>
      </c>
    </row>
    <row r="63" spans="1:8" x14ac:dyDescent="0.25">
      <c r="A63">
        <v>97</v>
      </c>
      <c r="B63" s="1" t="s">
        <v>841</v>
      </c>
      <c r="C63" s="1" t="s">
        <v>250</v>
      </c>
      <c r="D63">
        <v>34</v>
      </c>
      <c r="E63">
        <v>10</v>
      </c>
      <c r="F63" s="2">
        <v>38806.807951388888</v>
      </c>
      <c r="G63" s="2">
        <v>38806.807951388888</v>
      </c>
      <c r="H63">
        <v>3</v>
      </c>
    </row>
    <row r="64" spans="1:8" x14ac:dyDescent="0.25">
      <c r="A64">
        <v>98</v>
      </c>
      <c r="B64" s="1" t="s">
        <v>842</v>
      </c>
      <c r="C64" s="1" t="s">
        <v>250</v>
      </c>
      <c r="D64">
        <v>34</v>
      </c>
      <c r="E64">
        <v>1</v>
      </c>
      <c r="F64" s="2">
        <v>38806.808715277781</v>
      </c>
      <c r="G64" s="2">
        <v>38806.808715277781</v>
      </c>
      <c r="H64">
        <v>3</v>
      </c>
    </row>
    <row r="65" spans="1:8" x14ac:dyDescent="0.25">
      <c r="A65">
        <v>99</v>
      </c>
      <c r="B65" s="1" t="s">
        <v>843</v>
      </c>
      <c r="C65" s="1" t="s">
        <v>250</v>
      </c>
      <c r="D65">
        <v>48</v>
      </c>
      <c r="E65">
        <v>10</v>
      </c>
      <c r="F65" s="2">
        <v>38810.659814814811</v>
      </c>
      <c r="G65" s="2">
        <v>38810.659895833334</v>
      </c>
      <c r="H65">
        <v>2</v>
      </c>
    </row>
    <row r="66" spans="1:8" x14ac:dyDescent="0.25">
      <c r="A66">
        <v>90</v>
      </c>
      <c r="B66" s="1" t="s">
        <v>844</v>
      </c>
      <c r="C66" s="1" t="s">
        <v>250</v>
      </c>
      <c r="D66">
        <v>81</v>
      </c>
      <c r="E66">
        <v>25</v>
      </c>
      <c r="F66" s="2">
        <v>38800.659930555557</v>
      </c>
      <c r="G66" s="2">
        <v>38800.659930555557</v>
      </c>
      <c r="H66">
        <v>3</v>
      </c>
    </row>
    <row r="67" spans="1:8" x14ac:dyDescent="0.25">
      <c r="A67">
        <v>101</v>
      </c>
      <c r="B67" s="1" t="s">
        <v>845</v>
      </c>
      <c r="C67" s="1" t="s">
        <v>846</v>
      </c>
      <c r="D67">
        <v>57</v>
      </c>
      <c r="E67">
        <v>100</v>
      </c>
      <c r="F67" s="2">
        <v>38811.542314814818</v>
      </c>
      <c r="G67" s="2">
        <v>38811.547789351855</v>
      </c>
      <c r="H67">
        <v>2</v>
      </c>
    </row>
    <row r="68" spans="1:8" x14ac:dyDescent="0.25">
      <c r="A68">
        <v>104</v>
      </c>
      <c r="B68" s="1" t="s">
        <v>847</v>
      </c>
      <c r="C68" s="1" t="s">
        <v>848</v>
      </c>
      <c r="D68">
        <v>43</v>
      </c>
      <c r="E68">
        <v>300</v>
      </c>
      <c r="F68" s="2">
        <v>38811.54278935185</v>
      </c>
      <c r="G68" s="2">
        <v>38811.54278935185</v>
      </c>
      <c r="H68">
        <v>3</v>
      </c>
    </row>
    <row r="69" spans="1:8" x14ac:dyDescent="0.25">
      <c r="A69">
        <v>105</v>
      </c>
      <c r="B69" s="1" t="s">
        <v>849</v>
      </c>
      <c r="C69" s="1" t="s">
        <v>250</v>
      </c>
      <c r="D69">
        <v>8</v>
      </c>
      <c r="E69">
        <v>25</v>
      </c>
      <c r="F69" s="2">
        <v>38811.542997685188</v>
      </c>
      <c r="G69" s="2">
        <v>38811.542997685188</v>
      </c>
      <c r="H69">
        <v>1</v>
      </c>
    </row>
    <row r="70" spans="1:8" x14ac:dyDescent="0.25">
      <c r="A70">
        <v>106</v>
      </c>
      <c r="B70" s="1" t="s">
        <v>850</v>
      </c>
      <c r="C70" s="1" t="s">
        <v>851</v>
      </c>
      <c r="D70">
        <v>8</v>
      </c>
      <c r="E70">
        <v>25</v>
      </c>
      <c r="F70" s="2">
        <v>38811.543032407404</v>
      </c>
      <c r="G70" s="2">
        <v>38811.546956018516</v>
      </c>
      <c r="H70">
        <v>2</v>
      </c>
    </row>
    <row r="71" spans="1:8" x14ac:dyDescent="0.25">
      <c r="A71">
        <v>107</v>
      </c>
      <c r="B71" s="1" t="s">
        <v>852</v>
      </c>
      <c r="C71" s="1" t="s">
        <v>250</v>
      </c>
      <c r="D71">
        <v>34</v>
      </c>
      <c r="E71">
        <v>300</v>
      </c>
      <c r="F71" s="2">
        <v>38811.543252314812</v>
      </c>
      <c r="G71" s="2">
        <v>38811.543252314812</v>
      </c>
      <c r="H71">
        <v>1</v>
      </c>
    </row>
    <row r="72" spans="1:8" x14ac:dyDescent="0.25">
      <c r="A72">
        <v>100</v>
      </c>
      <c r="B72" s="1" t="s">
        <v>853</v>
      </c>
      <c r="C72" s="1" t="s">
        <v>250</v>
      </c>
      <c r="D72">
        <v>57</v>
      </c>
      <c r="E72">
        <v>100</v>
      </c>
      <c r="F72" s="2">
        <v>38811.542291666665</v>
      </c>
      <c r="G72" s="2">
        <v>38811.542291666665</v>
      </c>
      <c r="H72">
        <v>1</v>
      </c>
    </row>
    <row r="73" spans="1:8" x14ac:dyDescent="0.25">
      <c r="A73">
        <v>109</v>
      </c>
      <c r="B73" s="1" t="s">
        <v>854</v>
      </c>
      <c r="C73" s="1" t="s">
        <v>250</v>
      </c>
      <c r="D73">
        <v>19</v>
      </c>
      <c r="E73">
        <v>25</v>
      </c>
      <c r="F73" s="2">
        <v>38811.543483796297</v>
      </c>
      <c r="G73" s="2">
        <v>38811.543483796297</v>
      </c>
      <c r="H73">
        <v>1</v>
      </c>
    </row>
    <row r="74" spans="1:8" x14ac:dyDescent="0.25">
      <c r="A74">
        <v>110</v>
      </c>
      <c r="B74" s="1" t="s">
        <v>855</v>
      </c>
      <c r="C74" s="1" t="s">
        <v>856</v>
      </c>
      <c r="D74">
        <v>19</v>
      </c>
      <c r="E74">
        <v>10</v>
      </c>
      <c r="F74" s="2">
        <v>38811.543506944443</v>
      </c>
      <c r="G74" s="2">
        <v>38811.570300925923</v>
      </c>
      <c r="H74">
        <v>2</v>
      </c>
    </row>
    <row r="75" spans="1:8" x14ac:dyDescent="0.25">
      <c r="A75">
        <v>111</v>
      </c>
      <c r="B75" s="1" t="s">
        <v>857</v>
      </c>
      <c r="C75" s="1" t="s">
        <v>250</v>
      </c>
      <c r="D75">
        <v>19</v>
      </c>
      <c r="E75">
        <v>10</v>
      </c>
      <c r="F75" s="2">
        <v>38811.543703703705</v>
      </c>
      <c r="G75" s="2">
        <v>38811.543703703705</v>
      </c>
      <c r="H75">
        <v>1</v>
      </c>
    </row>
    <row r="76" spans="1:8" x14ac:dyDescent="0.25">
      <c r="A76">
        <v>112</v>
      </c>
      <c r="B76" s="1" t="s">
        <v>858</v>
      </c>
      <c r="C76" s="1" t="s">
        <v>851</v>
      </c>
      <c r="D76">
        <v>19</v>
      </c>
      <c r="E76">
        <v>25</v>
      </c>
      <c r="F76" s="2">
        <v>38811.543726851851</v>
      </c>
      <c r="G76" s="2">
        <v>38811.546956018516</v>
      </c>
      <c r="H76">
        <v>2</v>
      </c>
    </row>
    <row r="77" spans="1:8" x14ac:dyDescent="0.25">
      <c r="A77">
        <v>113</v>
      </c>
      <c r="B77" s="1" t="s">
        <v>859</v>
      </c>
      <c r="C77" s="1" t="s">
        <v>250</v>
      </c>
      <c r="D77">
        <v>72</v>
      </c>
      <c r="E77">
        <v>50</v>
      </c>
      <c r="F77" s="2">
        <v>38811.543888888889</v>
      </c>
      <c r="G77" s="2">
        <v>38811.543888888889</v>
      </c>
      <c r="H77">
        <v>1</v>
      </c>
    </row>
    <row r="78" spans="1:8" x14ac:dyDescent="0.25">
      <c r="A78">
        <v>114</v>
      </c>
      <c r="B78" s="1" t="s">
        <v>860</v>
      </c>
      <c r="C78" s="1" t="s">
        <v>846</v>
      </c>
      <c r="D78">
        <v>72</v>
      </c>
      <c r="E78">
        <v>50</v>
      </c>
      <c r="F78" s="2">
        <v>38811.543912037036</v>
      </c>
      <c r="G78" s="2">
        <v>38811.547789351855</v>
      </c>
      <c r="H78">
        <v>2</v>
      </c>
    </row>
    <row r="79" spans="1:8" x14ac:dyDescent="0.25">
      <c r="A79">
        <v>115</v>
      </c>
      <c r="B79" s="1" t="s">
        <v>861</v>
      </c>
      <c r="C79" s="1" t="s">
        <v>250</v>
      </c>
      <c r="D79">
        <v>41</v>
      </c>
      <c r="E79">
        <v>50</v>
      </c>
      <c r="F79" s="2">
        <v>38811.544189814813</v>
      </c>
      <c r="G79" s="2">
        <v>38811.544189814813</v>
      </c>
      <c r="H79">
        <v>1</v>
      </c>
    </row>
    <row r="80" spans="1:8" x14ac:dyDescent="0.25">
      <c r="A80">
        <v>116</v>
      </c>
      <c r="B80" s="1" t="s">
        <v>862</v>
      </c>
      <c r="C80" s="1" t="s">
        <v>863</v>
      </c>
      <c r="D80">
        <v>41</v>
      </c>
      <c r="E80">
        <v>50</v>
      </c>
      <c r="F80" s="2">
        <v>38811.54420138889</v>
      </c>
      <c r="G80" s="2">
        <v>38811.548194444447</v>
      </c>
      <c r="H80">
        <v>2</v>
      </c>
    </row>
    <row r="81" spans="1:8" x14ac:dyDescent="0.25">
      <c r="A81">
        <v>117</v>
      </c>
      <c r="B81" s="1" t="s">
        <v>864</v>
      </c>
      <c r="C81" s="1" t="s">
        <v>250</v>
      </c>
      <c r="D81">
        <v>34</v>
      </c>
      <c r="E81">
        <v>87</v>
      </c>
      <c r="F81" s="2">
        <v>38811.545081018521</v>
      </c>
      <c r="G81" s="2">
        <v>38811.545185185183</v>
      </c>
      <c r="H81">
        <v>2</v>
      </c>
    </row>
    <row r="82" spans="1:8" x14ac:dyDescent="0.25">
      <c r="A82">
        <v>118</v>
      </c>
      <c r="B82" s="1" t="s">
        <v>865</v>
      </c>
      <c r="C82" s="1" t="s">
        <v>250</v>
      </c>
      <c r="D82">
        <v>51</v>
      </c>
      <c r="E82">
        <v>30</v>
      </c>
      <c r="F82" s="2">
        <v>38811.566550925927</v>
      </c>
      <c r="G82" s="2">
        <v>38811.56659722222</v>
      </c>
      <c r="H82">
        <v>2</v>
      </c>
    </row>
    <row r="83" spans="1:8" x14ac:dyDescent="0.25">
      <c r="A83">
        <v>119</v>
      </c>
      <c r="B83" s="1" t="s">
        <v>866</v>
      </c>
      <c r="C83" s="1" t="s">
        <v>250</v>
      </c>
      <c r="D83">
        <v>7</v>
      </c>
      <c r="E83">
        <v>30</v>
      </c>
      <c r="F83" s="2">
        <v>38811.566562499997</v>
      </c>
      <c r="G83" s="2">
        <v>38811.56659722222</v>
      </c>
      <c r="H83">
        <v>2</v>
      </c>
    </row>
    <row r="84" spans="1:8" x14ac:dyDescent="0.25">
      <c r="A84">
        <v>120</v>
      </c>
      <c r="B84" s="1" t="s">
        <v>867</v>
      </c>
      <c r="C84" s="1" t="s">
        <v>250</v>
      </c>
      <c r="D84">
        <v>17</v>
      </c>
      <c r="E84">
        <v>40</v>
      </c>
      <c r="F84" s="2">
        <v>38811.566840277781</v>
      </c>
      <c r="G84" s="2">
        <v>38811.56690972222</v>
      </c>
      <c r="H84">
        <v>2</v>
      </c>
    </row>
    <row r="85" spans="1:8" x14ac:dyDescent="0.25">
      <c r="A85">
        <v>121</v>
      </c>
      <c r="B85" s="1" t="s">
        <v>868</v>
      </c>
      <c r="C85" s="1" t="s">
        <v>250</v>
      </c>
      <c r="D85">
        <v>6</v>
      </c>
      <c r="E85">
        <v>90</v>
      </c>
      <c r="F85" s="2">
        <v>38811.567118055558</v>
      </c>
      <c r="G85" s="2">
        <v>38811.567210648151</v>
      </c>
      <c r="H85">
        <v>2</v>
      </c>
    </row>
    <row r="86" spans="1:8" x14ac:dyDescent="0.25">
      <c r="A86">
        <v>122</v>
      </c>
      <c r="B86" s="1" t="s">
        <v>869</v>
      </c>
      <c r="C86" s="1" t="s">
        <v>250</v>
      </c>
      <c r="D86">
        <v>4</v>
      </c>
      <c r="E86">
        <v>30</v>
      </c>
      <c r="F86" s="2">
        <v>38811.567430555559</v>
      </c>
      <c r="G86" s="2">
        <v>38811.567465277774</v>
      </c>
      <c r="H86">
        <v>2</v>
      </c>
    </row>
    <row r="87" spans="1:8" x14ac:dyDescent="0.25">
      <c r="A87">
        <v>123</v>
      </c>
      <c r="B87" s="1" t="s">
        <v>870</v>
      </c>
      <c r="C87" s="1" t="s">
        <v>250</v>
      </c>
      <c r="D87">
        <v>48</v>
      </c>
      <c r="E87">
        <v>40</v>
      </c>
      <c r="F87" s="2">
        <v>38811.567881944444</v>
      </c>
      <c r="G87" s="2">
        <v>38811.567928240744</v>
      </c>
      <c r="H87">
        <v>2</v>
      </c>
    </row>
    <row r="88" spans="1:8" x14ac:dyDescent="0.25">
      <c r="A88">
        <v>124</v>
      </c>
      <c r="B88" s="1" t="s">
        <v>871</v>
      </c>
      <c r="C88" s="1" t="s">
        <v>250</v>
      </c>
      <c r="D88">
        <v>48</v>
      </c>
      <c r="E88">
        <v>40</v>
      </c>
      <c r="F88" s="2">
        <v>38811.568136574075</v>
      </c>
      <c r="G88" s="2">
        <v>38811.568182870367</v>
      </c>
      <c r="H88">
        <v>2</v>
      </c>
    </row>
    <row r="89" spans="1:8" x14ac:dyDescent="0.25">
      <c r="A89">
        <v>125</v>
      </c>
      <c r="B89" s="1" t="s">
        <v>872</v>
      </c>
      <c r="C89" s="1" t="s">
        <v>250</v>
      </c>
      <c r="D89">
        <v>41</v>
      </c>
      <c r="E89">
        <v>10</v>
      </c>
      <c r="F89" s="2">
        <v>38811.568368055552</v>
      </c>
      <c r="G89" s="2">
        <v>38811.568425925929</v>
      </c>
      <c r="H89">
        <v>2</v>
      </c>
    </row>
    <row r="90" spans="1:8" x14ac:dyDescent="0.25">
      <c r="A90">
        <v>103</v>
      </c>
      <c r="B90" s="1" t="s">
        <v>873</v>
      </c>
      <c r="C90" s="1" t="s">
        <v>250</v>
      </c>
      <c r="D90">
        <v>43</v>
      </c>
      <c r="E90">
        <v>250</v>
      </c>
      <c r="F90" s="2">
        <v>38811.542766203704</v>
      </c>
      <c r="G90" s="2">
        <v>38811.542766203704</v>
      </c>
      <c r="H90">
        <v>1</v>
      </c>
    </row>
    <row r="91" spans="1:8" x14ac:dyDescent="0.25">
      <c r="A91">
        <v>127</v>
      </c>
      <c r="B91" s="1" t="s">
        <v>874</v>
      </c>
      <c r="C91" s="1" t="s">
        <v>250</v>
      </c>
      <c r="D91">
        <v>40</v>
      </c>
      <c r="E91">
        <v>40</v>
      </c>
      <c r="F91" s="2">
        <v>38811.568888888891</v>
      </c>
      <c r="G91" s="2">
        <v>38811.569085648145</v>
      </c>
      <c r="H91">
        <v>2</v>
      </c>
    </row>
    <row r="92" spans="1:8" x14ac:dyDescent="0.25">
      <c r="A92">
        <v>128</v>
      </c>
      <c r="B92" s="1" t="s">
        <v>875</v>
      </c>
      <c r="C92" s="1" t="s">
        <v>250</v>
      </c>
      <c r="D92">
        <v>8</v>
      </c>
      <c r="E92">
        <v>20</v>
      </c>
      <c r="F92" s="2">
        <v>38811.569328703707</v>
      </c>
      <c r="G92" s="2">
        <v>38811.569363425922</v>
      </c>
      <c r="H92">
        <v>2</v>
      </c>
    </row>
    <row r="93" spans="1:8" x14ac:dyDescent="0.25">
      <c r="A93">
        <v>102</v>
      </c>
      <c r="B93" s="1" t="s">
        <v>876</v>
      </c>
      <c r="C93" s="1" t="s">
        <v>250</v>
      </c>
      <c r="D93">
        <v>34</v>
      </c>
      <c r="E93">
        <v>50</v>
      </c>
      <c r="F93" s="2">
        <v>38811.542523148149</v>
      </c>
      <c r="G93" s="2">
        <v>38811.542523148149</v>
      </c>
      <c r="H93">
        <v>1</v>
      </c>
    </row>
    <row r="94" spans="1:8" x14ac:dyDescent="0.25">
      <c r="A94">
        <v>130</v>
      </c>
      <c r="B94" s="1" t="s">
        <v>877</v>
      </c>
      <c r="C94" s="1" t="s">
        <v>250</v>
      </c>
      <c r="D94">
        <v>74</v>
      </c>
      <c r="E94">
        <v>20</v>
      </c>
      <c r="F94" s="2">
        <v>38811.569814814815</v>
      </c>
      <c r="G94" s="2">
        <v>38811.569884259261</v>
      </c>
      <c r="H94">
        <v>2</v>
      </c>
    </row>
    <row r="95" spans="1:8" x14ac:dyDescent="0.25">
      <c r="A95">
        <v>131</v>
      </c>
      <c r="B95" s="1" t="s">
        <v>878</v>
      </c>
      <c r="C95" s="1" t="s">
        <v>250</v>
      </c>
      <c r="D95">
        <v>72</v>
      </c>
      <c r="E95">
        <v>40</v>
      </c>
      <c r="F95" s="2">
        <v>38811.570590277777</v>
      </c>
      <c r="G95" s="2">
        <v>38811.570659722223</v>
      </c>
      <c r="H95">
        <v>2</v>
      </c>
    </row>
    <row r="96" spans="1:8" x14ac:dyDescent="0.25">
      <c r="A96">
        <v>132</v>
      </c>
      <c r="B96" s="1" t="s">
        <v>879</v>
      </c>
      <c r="C96" s="1" t="s">
        <v>250</v>
      </c>
      <c r="D96">
        <v>3</v>
      </c>
      <c r="E96">
        <v>50</v>
      </c>
      <c r="F96" s="2">
        <v>38811.571030092593</v>
      </c>
      <c r="G96" s="2">
        <v>38811.571134259262</v>
      </c>
      <c r="H96">
        <v>2</v>
      </c>
    </row>
    <row r="97" spans="1:8" x14ac:dyDescent="0.25">
      <c r="A97">
        <v>133</v>
      </c>
      <c r="B97" s="1" t="s">
        <v>880</v>
      </c>
      <c r="C97" s="1" t="s">
        <v>250</v>
      </c>
      <c r="D97">
        <v>8</v>
      </c>
      <c r="E97">
        <v>3</v>
      </c>
      <c r="F97" s="2">
        <v>38811.571111111109</v>
      </c>
      <c r="G97" s="2">
        <v>38811.571134259262</v>
      </c>
      <c r="H97">
        <v>2</v>
      </c>
    </row>
    <row r="98" spans="1:8" x14ac:dyDescent="0.25">
      <c r="A98">
        <v>134</v>
      </c>
      <c r="B98" s="1" t="s">
        <v>881</v>
      </c>
      <c r="C98" s="1" t="s">
        <v>250</v>
      </c>
      <c r="D98">
        <v>20</v>
      </c>
      <c r="E98">
        <v>40</v>
      </c>
      <c r="F98" s="2">
        <v>38811.571388888886</v>
      </c>
      <c r="G98" s="2">
        <v>38811.571620370371</v>
      </c>
      <c r="H98">
        <v>2</v>
      </c>
    </row>
    <row r="99" spans="1:8" x14ac:dyDescent="0.25">
      <c r="A99">
        <v>108</v>
      </c>
      <c r="B99" s="1" t="s">
        <v>882</v>
      </c>
      <c r="C99" s="1" t="s">
        <v>883</v>
      </c>
      <c r="D99">
        <v>34</v>
      </c>
      <c r="E99">
        <v>300</v>
      </c>
      <c r="F99" s="2">
        <v>38811.543275462966</v>
      </c>
      <c r="G99" s="2">
        <v>38811.547384259262</v>
      </c>
      <c r="H99">
        <v>2</v>
      </c>
    </row>
    <row r="100" spans="1:8" x14ac:dyDescent="0.25">
      <c r="A100">
        <v>129</v>
      </c>
      <c r="B100" s="1" t="s">
        <v>884</v>
      </c>
      <c r="C100" s="1" t="s">
        <v>250</v>
      </c>
      <c r="D100">
        <v>80</v>
      </c>
      <c r="E100">
        <v>15</v>
      </c>
      <c r="F100" s="2">
        <v>38811.569594907407</v>
      </c>
      <c r="G100" s="2">
        <v>38811.56962962963</v>
      </c>
      <c r="H100">
        <v>2</v>
      </c>
    </row>
    <row r="101" spans="1:8" x14ac:dyDescent="0.25">
      <c r="A101">
        <v>136</v>
      </c>
      <c r="B101" s="1" t="s">
        <v>885</v>
      </c>
      <c r="C101" s="1" t="s">
        <v>250</v>
      </c>
      <c r="D101">
        <v>56</v>
      </c>
      <c r="E101">
        <v>110</v>
      </c>
      <c r="F101" s="2">
        <v>38832.794502314813</v>
      </c>
      <c r="G101" s="2">
        <v>38832.795104166667</v>
      </c>
      <c r="H101">
        <v>3</v>
      </c>
    </row>
    <row r="102" spans="1:8" x14ac:dyDescent="0.25">
      <c r="A102">
        <v>126</v>
      </c>
      <c r="B102" s="1" t="s">
        <v>886</v>
      </c>
      <c r="C102" s="1" t="s">
        <v>250</v>
      </c>
      <c r="D102">
        <v>43</v>
      </c>
      <c r="E102">
        <v>5</v>
      </c>
      <c r="F102" s="2">
        <v>38811.568611111114</v>
      </c>
      <c r="G102" s="2">
        <v>38811.568668981483</v>
      </c>
      <c r="H102">
        <v>2</v>
      </c>
    </row>
    <row r="103" spans="1:8" x14ac:dyDescent="0.25">
      <c r="A103">
        <v>135</v>
      </c>
      <c r="B103" s="1" t="s">
        <v>887</v>
      </c>
      <c r="C103" s="1" t="s">
        <v>250</v>
      </c>
      <c r="D103">
        <v>52</v>
      </c>
      <c r="E103">
        <v>40</v>
      </c>
      <c r="F103" s="2">
        <v>38811.571585648147</v>
      </c>
      <c r="G103" s="2">
        <v>38811.571620370371</v>
      </c>
      <c r="H103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3E24-70D9-4873-9961-675D1F9E667C}">
  <dimension ref="A1:U46"/>
  <sheetViews>
    <sheetView topLeftCell="C1" workbookViewId="0">
      <selection activeCell="U2" sqref="U2"/>
    </sheetView>
  </sheetViews>
  <sheetFormatPr defaultRowHeight="15" x14ac:dyDescent="0.25"/>
  <cols>
    <col min="1" max="1" width="5" bestFit="1" customWidth="1"/>
    <col min="2" max="2" width="25.85546875" bestFit="1" customWidth="1"/>
    <col min="3" max="3" width="15.5703125" bestFit="1" customWidth="1"/>
    <col min="4" max="4" width="38.7109375" bestFit="1" customWidth="1"/>
    <col min="5" max="5" width="25" bestFit="1" customWidth="1"/>
    <col min="6" max="6" width="14.140625" bestFit="1" customWidth="1"/>
    <col min="7" max="7" width="15.7109375" bestFit="1" customWidth="1"/>
    <col min="8" max="8" width="11.42578125" bestFit="1" customWidth="1"/>
    <col min="9" max="9" width="15.5703125" bestFit="1" customWidth="1"/>
    <col min="10" max="10" width="14" bestFit="1" customWidth="1"/>
    <col min="11" max="11" width="14.85546875" bestFit="1" customWidth="1"/>
    <col min="12" max="12" width="19.5703125" bestFit="1" customWidth="1"/>
    <col min="13" max="13" width="28.5703125" bestFit="1" customWidth="1"/>
    <col min="17" max="21" width="23.5703125" customWidth="1"/>
  </cols>
  <sheetData>
    <row r="1" spans="1:21" x14ac:dyDescent="0.25">
      <c r="A1" t="s">
        <v>155</v>
      </c>
      <c r="B1" t="s">
        <v>154</v>
      </c>
      <c r="C1" t="s">
        <v>394</v>
      </c>
      <c r="D1" t="s">
        <v>395</v>
      </c>
      <c r="E1" t="s">
        <v>396</v>
      </c>
      <c r="F1" t="s">
        <v>397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  <c r="L1" t="s">
        <v>403</v>
      </c>
      <c r="M1" t="s">
        <v>404</v>
      </c>
      <c r="Q1" t="s">
        <v>597</v>
      </c>
      <c r="R1" t="s">
        <v>599</v>
      </c>
      <c r="S1" t="s">
        <v>598</v>
      </c>
      <c r="T1" t="s">
        <v>600</v>
      </c>
      <c r="U1" t="s">
        <v>685</v>
      </c>
    </row>
    <row r="2" spans="1:21" x14ac:dyDescent="0.25">
      <c r="A2">
        <v>1</v>
      </c>
      <c r="B2" s="1" t="s">
        <v>443</v>
      </c>
      <c r="C2" s="1" t="s">
        <v>444</v>
      </c>
      <c r="D2" s="1" t="s">
        <v>445</v>
      </c>
      <c r="E2" s="1" t="s">
        <v>446</v>
      </c>
      <c r="F2" s="1" t="s">
        <v>447</v>
      </c>
      <c r="G2">
        <v>13.5</v>
      </c>
      <c r="H2">
        <v>18</v>
      </c>
      <c r="I2">
        <v>10</v>
      </c>
      <c r="J2">
        <v>40</v>
      </c>
      <c r="K2" t="b">
        <v>0</v>
      </c>
      <c r="L2" s="1" t="s">
        <v>448</v>
      </c>
      <c r="M2">
        <v>10</v>
      </c>
      <c r="Q2" t="str">
        <f>_xlfn.CONCAT("db.inventory_transactions.update({""product_id"": ",products[[#This Row],[id]],"},{$set :{""product_oid"":{""$oid"": """,products[[#This Row],[_id]],"""}}})")</f>
        <v>db.inventory_transactions.update({"product_id": 1},{$set :{"product_oid":{"$oid": "63dd0f7807d5cbf00b6717df"}}})</v>
      </c>
      <c r="R2" t="str">
        <f>_xlfn.CONCAT("db.orders.update({""details.product_id"": ",products[[#This Row],[id]],"},{$set :{""details.$.product_oid"":{""$oid"": """,products[[#This Row],[_id]],"""}}})")</f>
        <v>db.orders.update({"details.product_id": 1},{$set :{"details.$.product_oid":{"$oid": "63dd0f7807d5cbf00b6717df"}}})</v>
      </c>
      <c r="S2" t="str">
        <f>_xlfn.CONCAT("db.order_details.update({""product_id"": ",products[[#This Row],[id]],"},{$set :{""product_oid"":{""$oid"": """,products[[#This Row],[_id]],"""}}})")</f>
        <v>db.order_details.update({"product_id": 1},{$set :{"product_oid":{"$oid": "63dd0f7807d5cbf00b6717df"}}})</v>
      </c>
      <c r="T2" t="str">
        <f>_xlfn.CONCAT("db.purchase_orders.update({""details.product_id"": ",products[[#This Row],[id]],"},{$set :{""details.$.product_oid"":{""$oid"": """,products[[#This Row],[_id]],"""}}})")</f>
        <v>db.purchase_orders.update({"details.product_id": 1},{$set :{"details.$.product_oid":{"$oid": "63dd0f7807d5cbf00b6717df"}}})</v>
      </c>
      <c r="U2" t="str">
        <f>_xlfn.CONCAT("db.purchase_order_details.update({""product_id"": ",products[[#This Row],[id]],"},{$set :{""product_oid"":{""$oid"": """,products[[#This Row],[_id]],"""}}})")</f>
        <v>db.purchase_order_details.update({"product_id": 1},{$set :{"product_oid":{"$oid": "63dd0f7807d5cbf00b6717df"}}})</v>
      </c>
    </row>
    <row r="3" spans="1:21" x14ac:dyDescent="0.25">
      <c r="A3">
        <v>3</v>
      </c>
      <c r="B3" s="1" t="s">
        <v>411</v>
      </c>
      <c r="C3" s="1" t="s">
        <v>412</v>
      </c>
      <c r="D3" s="1" t="s">
        <v>413</v>
      </c>
      <c r="E3" s="1" t="s">
        <v>414</v>
      </c>
      <c r="F3" s="1" t="s">
        <v>409</v>
      </c>
      <c r="G3">
        <v>7.5</v>
      </c>
      <c r="H3">
        <v>10</v>
      </c>
      <c r="I3">
        <v>25</v>
      </c>
      <c r="J3">
        <v>100</v>
      </c>
      <c r="K3" t="b">
        <v>0</v>
      </c>
      <c r="L3" s="1" t="s">
        <v>415</v>
      </c>
      <c r="M3">
        <v>25</v>
      </c>
      <c r="Q3" t="str">
        <f>_xlfn.CONCAT("db.inventory_transactions.update({""product_id"": ",products[[#This Row],[id]],"},{$set :{""product_oid"":{""$oid"": """,products[[#This Row],[_id]],"""}}})")</f>
        <v>db.inventory_transactions.update({"product_id": 3},{$set :{"product_oid":{"$oid": "63dd0f7807d5cbf00b6717d9"}}})</v>
      </c>
      <c r="R3" t="str">
        <f>_xlfn.CONCAT("db.orders.update({""details.product_id"": ",products[[#This Row],[id]],"},{$set :{""details.$.product_oid"":{""$oid"": """,products[[#This Row],[_id]],"""}}})")</f>
        <v>db.orders.update({"details.product_id": 3},{$set :{"details.$.product_oid":{"$oid": "63dd0f7807d5cbf00b6717d9"}}})</v>
      </c>
      <c r="S3" t="str">
        <f>_xlfn.CONCAT("db.order_details.update({""product_id"": ",products[[#This Row],[id]],"},{$set :{""product_oid"":{""$oid"": """,products[[#This Row],[_id]],"""}}})")</f>
        <v>db.order_details.update({"product_id": 3},{$set :{"product_oid":{"$oid": "63dd0f7807d5cbf00b6717d9"}}})</v>
      </c>
      <c r="T3" t="str">
        <f>_xlfn.CONCAT("db.purchase_orders.update({""details.product_id"": ",products[[#This Row],[id]],"},{$set :{""details.$.product_oid"":{""$oid"": """,products[[#This Row],[_id]],"""}}})")</f>
        <v>db.purchase_orders.update({"details.product_id": 3},{$set :{"details.$.product_oid":{"$oid": "63dd0f7807d5cbf00b6717d9"}}})</v>
      </c>
      <c r="U3" t="str">
        <f>_xlfn.CONCAT("db.purchase_order_details.update({""product_id"": ",products[[#This Row],[id]],"},{$set :{""product_oid"":{""$oid"": """,products[[#This Row],[_id]],"""}}})")</f>
        <v>db.purchase_order_details.update({"product_id": 3},{$set :{"product_oid":{"$oid": "63dd0f7807d5cbf00b6717d9"}}})</v>
      </c>
    </row>
    <row r="4" spans="1:21" x14ac:dyDescent="0.25">
      <c r="A4">
        <v>4</v>
      </c>
      <c r="B4" s="1" t="s">
        <v>449</v>
      </c>
      <c r="C4" s="1" t="s">
        <v>450</v>
      </c>
      <c r="D4" s="1" t="s">
        <v>451</v>
      </c>
      <c r="E4" s="1" t="s">
        <v>414</v>
      </c>
      <c r="F4" s="1" t="s">
        <v>409</v>
      </c>
      <c r="G4">
        <v>16.5</v>
      </c>
      <c r="H4">
        <v>22</v>
      </c>
      <c r="I4">
        <v>10</v>
      </c>
      <c r="J4">
        <v>40</v>
      </c>
      <c r="K4" t="b">
        <v>0</v>
      </c>
      <c r="L4" s="1" t="s">
        <v>452</v>
      </c>
      <c r="M4">
        <v>10</v>
      </c>
      <c r="Q4" t="str">
        <f>_xlfn.CONCAT("db.inventory_transactions.update({""product_id"": ",products[[#This Row],[id]],"},{$set :{""product_oid"":{""$oid"": """,products[[#This Row],[_id]],"""}}})")</f>
        <v>db.inventory_transactions.update({"product_id": 4},{$set :{"product_oid":{"$oid": "63dd0f7807d5cbf00b6717e0"}}})</v>
      </c>
      <c r="R4" t="str">
        <f>_xlfn.CONCAT("db.orders.update({""details.product_id"": ",products[[#This Row],[id]],"},{$set :{""details.$.product_oid"":{""$oid"": """,products[[#This Row],[_id]],"""}}})")</f>
        <v>db.orders.update({"details.product_id": 4},{$set :{"details.$.product_oid":{"$oid": "63dd0f7807d5cbf00b6717e0"}}})</v>
      </c>
      <c r="S4" t="str">
        <f>_xlfn.CONCAT("db.order_details.update({""product_id"": ",products[[#This Row],[id]],"},{$set :{""product_oid"":{""$oid"": """,products[[#This Row],[_id]],"""}}})")</f>
        <v>db.order_details.update({"product_id": 4},{$set :{"product_oid":{"$oid": "63dd0f7807d5cbf00b6717e0"}}})</v>
      </c>
      <c r="T4" t="str">
        <f>_xlfn.CONCAT("db.purchase_orders.update({""details.product_id"": ",products[[#This Row],[id]],"},{$set :{""details.$.product_oid"":{""$oid"": """,products[[#This Row],[_id]],"""}}})")</f>
        <v>db.purchase_orders.update({"details.product_id": 4},{$set :{"details.$.product_oid":{"$oid": "63dd0f7807d5cbf00b6717e0"}}})</v>
      </c>
      <c r="U4" t="str">
        <f>_xlfn.CONCAT("db.purchase_order_details.update({""product_id"": ",products[[#This Row],[id]],"},{$set :{""product_oid"":{""$oid"": """,products[[#This Row],[_id]],"""}}})")</f>
        <v>db.purchase_order_details.update({"product_id": 4},{$set :{"product_oid":{"$oid": "63dd0f7807d5cbf00b6717e0"}}})</v>
      </c>
    </row>
    <row r="5" spans="1:21" x14ac:dyDescent="0.25">
      <c r="A5">
        <v>5</v>
      </c>
      <c r="B5" s="1" t="s">
        <v>405</v>
      </c>
      <c r="C5" s="1" t="s">
        <v>406</v>
      </c>
      <c r="D5" s="1" t="s">
        <v>407</v>
      </c>
      <c r="E5" s="1" t="s">
        <v>408</v>
      </c>
      <c r="F5" s="1" t="s">
        <v>409</v>
      </c>
      <c r="G5">
        <v>16.012499999999999</v>
      </c>
      <c r="H5">
        <v>21.35</v>
      </c>
      <c r="I5">
        <v>10</v>
      </c>
      <c r="J5">
        <v>40</v>
      </c>
      <c r="K5" t="b">
        <v>0</v>
      </c>
      <c r="L5" s="1" t="s">
        <v>410</v>
      </c>
      <c r="M5">
        <v>10</v>
      </c>
      <c r="Q5" t="str">
        <f>_xlfn.CONCAT("db.inventory_transactions.update({""product_id"": ",products[[#This Row],[id]],"},{$set :{""product_oid"":{""$oid"": """,products[[#This Row],[_id]],"""}}})")</f>
        <v>db.inventory_transactions.update({"product_id": 5},{$set :{"product_oid":{"$oid": "63dd0f7807d5cbf00b6717d8"}}})</v>
      </c>
      <c r="R5" t="str">
        <f>_xlfn.CONCAT("db.orders.update({""details.product_id"": ",products[[#This Row],[id]],"},{$set :{""details.$.product_oid"":{""$oid"": """,products[[#This Row],[_id]],"""}}})")</f>
        <v>db.orders.update({"details.product_id": 5},{$set :{"details.$.product_oid":{"$oid": "63dd0f7807d5cbf00b6717d8"}}})</v>
      </c>
      <c r="S5" t="str">
        <f>_xlfn.CONCAT("db.order_details.update({""product_id"": ",products[[#This Row],[id]],"},{$set :{""product_oid"":{""$oid"": """,products[[#This Row],[_id]],"""}}})")</f>
        <v>db.order_details.update({"product_id": 5},{$set :{"product_oid":{"$oid": "63dd0f7807d5cbf00b6717d8"}}})</v>
      </c>
      <c r="T5" t="str">
        <f>_xlfn.CONCAT("db.purchase_orders.update({""details.product_id"": ",products[[#This Row],[id]],"},{$set :{""details.$.product_oid"":{""$oid"": """,products[[#This Row],[_id]],"""}}})")</f>
        <v>db.purchase_orders.update({"details.product_id": 5},{$set :{"details.$.product_oid":{"$oid": "63dd0f7807d5cbf00b6717d8"}}})</v>
      </c>
      <c r="U5" t="str">
        <f>_xlfn.CONCAT("db.purchase_order_details.update({""product_id"": ",products[[#This Row],[id]],"},{$set :{""product_oid"":{""$oid"": """,products[[#This Row],[_id]],"""}}})")</f>
        <v>db.purchase_order_details.update({"product_id": 5},{$set :{"product_oid":{"$oid": "63dd0f7807d5cbf00b6717d8"}}})</v>
      </c>
    </row>
    <row r="6" spans="1:21" x14ac:dyDescent="0.25">
      <c r="A6">
        <v>6</v>
      </c>
      <c r="B6" s="1" t="s">
        <v>416</v>
      </c>
      <c r="C6" s="1" t="s">
        <v>417</v>
      </c>
      <c r="D6" s="1" t="s">
        <v>418</v>
      </c>
      <c r="E6" s="1" t="s">
        <v>419</v>
      </c>
      <c r="F6" s="1" t="s">
        <v>420</v>
      </c>
      <c r="G6">
        <v>18.75</v>
      </c>
      <c r="H6">
        <v>25</v>
      </c>
      <c r="I6">
        <v>25</v>
      </c>
      <c r="J6">
        <v>100</v>
      </c>
      <c r="K6" t="b">
        <v>0</v>
      </c>
      <c r="L6" s="1" t="s">
        <v>421</v>
      </c>
      <c r="M6">
        <v>25</v>
      </c>
      <c r="Q6" t="str">
        <f>_xlfn.CONCAT("db.inventory_transactions.update({""product_id"": ",products[[#This Row],[id]],"},{$set :{""product_oid"":{""$oid"": """,products[[#This Row],[_id]],"""}}})")</f>
        <v>db.inventory_transactions.update({"product_id": 6},{$set :{"product_oid":{"$oid": "63dd0f7807d5cbf00b6717da"}}})</v>
      </c>
      <c r="R6" t="str">
        <f>_xlfn.CONCAT("db.orders.update({""details.product_id"": ",products[[#This Row],[id]],"},{$set :{""details.$.product_oid"":{""$oid"": """,products[[#This Row],[_id]],"""}}})")</f>
        <v>db.orders.update({"details.product_id": 6},{$set :{"details.$.product_oid":{"$oid": "63dd0f7807d5cbf00b6717da"}}})</v>
      </c>
      <c r="S6" t="str">
        <f>_xlfn.CONCAT("db.order_details.update({""product_id"": ",products[[#This Row],[id]],"},{$set :{""product_oid"":{""$oid"": """,products[[#This Row],[_id]],"""}}})")</f>
        <v>db.order_details.update({"product_id": 6},{$set :{"product_oid":{"$oid": "63dd0f7807d5cbf00b6717da"}}})</v>
      </c>
      <c r="T6" t="str">
        <f>_xlfn.CONCAT("db.purchase_orders.update({""details.product_id"": ",products[[#This Row],[id]],"},{$set :{""details.$.product_oid"":{""$oid"": """,products[[#This Row],[_id]],"""}}})")</f>
        <v>db.purchase_orders.update({"details.product_id": 6},{$set :{"details.$.product_oid":{"$oid": "63dd0f7807d5cbf00b6717da"}}})</v>
      </c>
      <c r="U6" t="str">
        <f>_xlfn.CONCAT("db.purchase_order_details.update({""product_id"": ",products[[#This Row],[id]],"},{$set :{""product_oid"":{""$oid"": """,products[[#This Row],[_id]],"""}}})")</f>
        <v>db.purchase_order_details.update({"product_id": 6},{$set :{"product_oid":{"$oid": "63dd0f7807d5cbf00b6717da"}}})</v>
      </c>
    </row>
    <row r="7" spans="1:21" x14ac:dyDescent="0.25">
      <c r="A7">
        <v>7</v>
      </c>
      <c r="B7" s="1" t="s">
        <v>422</v>
      </c>
      <c r="C7" s="1" t="s">
        <v>423</v>
      </c>
      <c r="D7" s="1" t="s">
        <v>424</v>
      </c>
      <c r="E7" s="1" t="s">
        <v>425</v>
      </c>
      <c r="F7" s="1" t="s">
        <v>370</v>
      </c>
      <c r="G7">
        <v>22.5</v>
      </c>
      <c r="H7">
        <v>30</v>
      </c>
      <c r="I7">
        <v>10</v>
      </c>
      <c r="J7">
        <v>40</v>
      </c>
      <c r="K7" t="b">
        <v>0</v>
      </c>
      <c r="L7" s="1" t="s">
        <v>426</v>
      </c>
      <c r="M7">
        <v>10</v>
      </c>
      <c r="Q7" t="str">
        <f>_xlfn.CONCAT("db.inventory_transactions.update({""product_id"": ",products[[#This Row],[id]],"},{$set :{""product_oid"":{""$oid"": """,products[[#This Row],[_id]],"""}}})")</f>
        <v>db.inventory_transactions.update({"product_id": 7},{$set :{"product_oid":{"$oid": "63dd0f7807d5cbf00b6717db"}}})</v>
      </c>
      <c r="R7" t="str">
        <f>_xlfn.CONCAT("db.orders.update({""details.product_id"": ",products[[#This Row],[id]],"},{$set :{""details.$.product_oid"":{""$oid"": """,products[[#This Row],[_id]],"""}}})")</f>
        <v>db.orders.update({"details.product_id": 7},{$set :{"details.$.product_oid":{"$oid": "63dd0f7807d5cbf00b6717db"}}})</v>
      </c>
      <c r="S7" t="str">
        <f>_xlfn.CONCAT("db.order_details.update({""product_id"": ",products[[#This Row],[id]],"},{$set :{""product_oid"":{""$oid"": """,products[[#This Row],[_id]],"""}}})")</f>
        <v>db.order_details.update({"product_id": 7},{$set :{"product_oid":{"$oid": "63dd0f7807d5cbf00b6717db"}}})</v>
      </c>
      <c r="T7" t="str">
        <f>_xlfn.CONCAT("db.purchase_orders.update({""details.product_id"": ",products[[#This Row],[id]],"},{$set :{""details.$.product_oid"":{""$oid"": """,products[[#This Row],[_id]],"""}}})")</f>
        <v>db.purchase_orders.update({"details.product_id": 7},{$set :{"details.$.product_oid":{"$oid": "63dd0f7807d5cbf00b6717db"}}})</v>
      </c>
      <c r="U7" t="str">
        <f>_xlfn.CONCAT("db.purchase_order_details.update({""product_id"": ",products[[#This Row],[id]],"},{$set :{""product_oid"":{""$oid"": """,products[[#This Row],[_id]],"""}}})")</f>
        <v>db.purchase_order_details.update({"product_id": 7},{$set :{"product_oid":{"$oid": "63dd0f7807d5cbf00b6717db"}}})</v>
      </c>
    </row>
    <row r="8" spans="1:21" x14ac:dyDescent="0.25">
      <c r="A8">
        <v>8</v>
      </c>
      <c r="B8" s="1" t="s">
        <v>427</v>
      </c>
      <c r="C8" s="1" t="s">
        <v>428</v>
      </c>
      <c r="D8" s="1" t="s">
        <v>429</v>
      </c>
      <c r="E8" s="1" t="s">
        <v>430</v>
      </c>
      <c r="F8" s="1" t="s">
        <v>431</v>
      </c>
      <c r="G8">
        <v>30</v>
      </c>
      <c r="H8">
        <v>40</v>
      </c>
      <c r="I8">
        <v>10</v>
      </c>
      <c r="J8">
        <v>40</v>
      </c>
      <c r="K8" t="b">
        <v>0</v>
      </c>
      <c r="L8" s="1" t="s">
        <v>432</v>
      </c>
      <c r="M8">
        <v>10</v>
      </c>
      <c r="Q8" t="str">
        <f>_xlfn.CONCAT("db.inventory_transactions.update({""product_id"": ",products[[#This Row],[id]],"},{$set :{""product_oid"":{""$oid"": """,products[[#This Row],[_id]],"""}}})")</f>
        <v>db.inventory_transactions.update({"product_id": 8},{$set :{"product_oid":{"$oid": "63dd0f7807d5cbf00b6717dc"}}})</v>
      </c>
      <c r="R8" t="str">
        <f>_xlfn.CONCAT("db.orders.update({""details.product_id"": ",products[[#This Row],[id]],"},{$set :{""details.$.product_oid"":{""$oid"": """,products[[#This Row],[_id]],"""}}})")</f>
        <v>db.orders.update({"details.product_id": 8},{$set :{"details.$.product_oid":{"$oid": "63dd0f7807d5cbf00b6717dc"}}})</v>
      </c>
      <c r="S8" t="str">
        <f>_xlfn.CONCAT("db.order_details.update({""product_id"": ",products[[#This Row],[id]],"},{$set :{""product_oid"":{""$oid"": """,products[[#This Row],[_id]],"""}}})")</f>
        <v>db.order_details.update({"product_id": 8},{$set :{"product_oid":{"$oid": "63dd0f7807d5cbf00b6717dc"}}})</v>
      </c>
      <c r="T8" t="str">
        <f>_xlfn.CONCAT("db.purchase_orders.update({""details.product_id"": ",products[[#This Row],[id]],"},{$set :{""details.$.product_oid"":{""$oid"": """,products[[#This Row],[_id]],"""}}})")</f>
        <v>db.purchase_orders.update({"details.product_id": 8},{$set :{"details.$.product_oid":{"$oid": "63dd0f7807d5cbf00b6717dc"}}})</v>
      </c>
      <c r="U8" t="str">
        <f>_xlfn.CONCAT("db.purchase_order_details.update({""product_id"": ",products[[#This Row],[id]],"},{$set :{""product_oid"":{""$oid"": """,products[[#This Row],[_id]],"""}}})")</f>
        <v>db.purchase_order_details.update({"product_id": 8},{$set :{"product_oid":{"$oid": "63dd0f7807d5cbf00b6717dc"}}})</v>
      </c>
    </row>
    <row r="9" spans="1:21" x14ac:dyDescent="0.25">
      <c r="A9">
        <v>14</v>
      </c>
      <c r="B9" s="1" t="s">
        <v>433</v>
      </c>
      <c r="C9" s="1" t="s">
        <v>434</v>
      </c>
      <c r="D9" s="1" t="s">
        <v>435</v>
      </c>
      <c r="E9" s="1" t="s">
        <v>425</v>
      </c>
      <c r="F9" s="1" t="s">
        <v>420</v>
      </c>
      <c r="G9">
        <v>17.4375</v>
      </c>
      <c r="H9">
        <v>23.25</v>
      </c>
      <c r="I9">
        <v>10</v>
      </c>
      <c r="J9">
        <v>40</v>
      </c>
      <c r="K9" t="b">
        <v>0</v>
      </c>
      <c r="L9" s="1" t="s">
        <v>436</v>
      </c>
      <c r="M9">
        <v>10</v>
      </c>
      <c r="Q9" t="str">
        <f>_xlfn.CONCAT("db.inventory_transactions.update({""product_id"": ",products[[#This Row],[id]],"},{$set :{""product_oid"":{""$oid"": """,products[[#This Row],[_id]],"""}}})")</f>
        <v>db.inventory_transactions.update({"product_id": 14},{$set :{"product_oid":{"$oid": "63dd0f7807d5cbf00b6717dd"}}})</v>
      </c>
      <c r="R9" t="str">
        <f>_xlfn.CONCAT("db.orders.update({""details.product_id"": ",products[[#This Row],[id]],"},{$set :{""details.$.product_oid"":{""$oid"": """,products[[#This Row],[_id]],"""}}})")</f>
        <v>db.orders.update({"details.product_id": 14},{$set :{"details.$.product_oid":{"$oid": "63dd0f7807d5cbf00b6717dd"}}})</v>
      </c>
      <c r="S9" t="str">
        <f>_xlfn.CONCAT("db.order_details.update({""product_id"": ",products[[#This Row],[id]],"},{$set :{""product_oid"":{""$oid"": """,products[[#This Row],[_id]],"""}}})")</f>
        <v>db.order_details.update({"product_id": 14},{$set :{"product_oid":{"$oid": "63dd0f7807d5cbf00b6717dd"}}})</v>
      </c>
      <c r="T9" t="str">
        <f>_xlfn.CONCAT("db.purchase_orders.update({""details.product_id"": ",products[[#This Row],[id]],"},{$set :{""details.$.product_oid"":{""$oid"": """,products[[#This Row],[_id]],"""}}})")</f>
        <v>db.purchase_orders.update({"details.product_id": 14},{$set :{"details.$.product_oid":{"$oid": "63dd0f7807d5cbf00b6717dd"}}})</v>
      </c>
      <c r="U9" t="str">
        <f>_xlfn.CONCAT("db.purchase_order_details.update({""product_id"": ",products[[#This Row],[id]],"},{$set :{""product_oid"":{""$oid"": """,products[[#This Row],[_id]],"""}}})")</f>
        <v>db.purchase_order_details.update({"product_id": 14},{$set :{"product_oid":{"$oid": "63dd0f7807d5cbf00b6717dd"}}})</v>
      </c>
    </row>
    <row r="10" spans="1:21" x14ac:dyDescent="0.25">
      <c r="A10">
        <v>17</v>
      </c>
      <c r="B10" s="1" t="s">
        <v>437</v>
      </c>
      <c r="C10" s="1" t="s">
        <v>438</v>
      </c>
      <c r="D10" s="1" t="s">
        <v>439</v>
      </c>
      <c r="E10" s="1" t="s">
        <v>440</v>
      </c>
      <c r="F10" s="1" t="s">
        <v>441</v>
      </c>
      <c r="G10">
        <v>29.25</v>
      </c>
      <c r="H10">
        <v>39</v>
      </c>
      <c r="I10">
        <v>10</v>
      </c>
      <c r="J10">
        <v>40</v>
      </c>
      <c r="K10" t="b">
        <v>0</v>
      </c>
      <c r="L10" s="1" t="s">
        <v>442</v>
      </c>
      <c r="M10">
        <v>10</v>
      </c>
      <c r="Q10" t="str">
        <f>_xlfn.CONCAT("db.inventory_transactions.update({""product_id"": ",products[[#This Row],[id]],"},{$set :{""product_oid"":{""$oid"": """,products[[#This Row],[_id]],"""}}})")</f>
        <v>db.inventory_transactions.update({"product_id": 17},{$set :{"product_oid":{"$oid": "63dd0f7807d5cbf00b6717de"}}})</v>
      </c>
      <c r="R10" t="str">
        <f>_xlfn.CONCAT("db.orders.update({""details.product_id"": ",products[[#This Row],[id]],"},{$set :{""details.$.product_oid"":{""$oid"": """,products[[#This Row],[_id]],"""}}})")</f>
        <v>db.orders.update({"details.product_id": 17},{$set :{"details.$.product_oid":{"$oid": "63dd0f7807d5cbf00b6717de"}}})</v>
      </c>
      <c r="S10" t="str">
        <f>_xlfn.CONCAT("db.order_details.update({""product_id"": ",products[[#This Row],[id]],"},{$set :{""product_oid"":{""$oid"": """,products[[#This Row],[_id]],"""}}})")</f>
        <v>db.order_details.update({"product_id": 17},{$set :{"product_oid":{"$oid": "63dd0f7807d5cbf00b6717de"}}})</v>
      </c>
      <c r="T10" t="str">
        <f>_xlfn.CONCAT("db.purchase_orders.update({""details.product_id"": ",products[[#This Row],[id]],"},{$set :{""details.$.product_oid"":{""$oid"": """,products[[#This Row],[_id]],"""}}})")</f>
        <v>db.purchase_orders.update({"details.product_id": 17},{$set :{"details.$.product_oid":{"$oid": "63dd0f7807d5cbf00b6717de"}}})</v>
      </c>
      <c r="U10" t="str">
        <f>_xlfn.CONCAT("db.purchase_order_details.update({""product_id"": ",products[[#This Row],[id]],"},{$set :{""product_oid"":{""$oid"": """,products[[#This Row],[_id]],"""}}})")</f>
        <v>db.purchase_order_details.update({"product_id": 17},{$set :{"product_oid":{"$oid": "63dd0f7807d5cbf00b6717de"}}})</v>
      </c>
    </row>
    <row r="11" spans="1:21" x14ac:dyDescent="0.25">
      <c r="A11">
        <v>19</v>
      </c>
      <c r="B11" s="1" t="s">
        <v>453</v>
      </c>
      <c r="C11" s="1" t="s">
        <v>454</v>
      </c>
      <c r="D11" s="1" t="s">
        <v>455</v>
      </c>
      <c r="E11" s="1" t="s">
        <v>456</v>
      </c>
      <c r="F11" s="1" t="s">
        <v>457</v>
      </c>
      <c r="G11">
        <v>6.9</v>
      </c>
      <c r="H11">
        <v>9.1999999999999993</v>
      </c>
      <c r="I11">
        <v>5</v>
      </c>
      <c r="J11">
        <v>20</v>
      </c>
      <c r="K11" t="b">
        <v>0</v>
      </c>
      <c r="L11" s="1" t="s">
        <v>458</v>
      </c>
      <c r="M11">
        <v>5</v>
      </c>
      <c r="Q11" t="str">
        <f>_xlfn.CONCAT("db.inventory_transactions.update({""product_id"": ",products[[#This Row],[id]],"},{$set :{""product_oid"":{""$oid"": """,products[[#This Row],[_id]],"""}}})")</f>
        <v>db.inventory_transactions.update({"product_id": 19},{$set :{"product_oid":{"$oid": "63dd0f7807d5cbf00b6717e1"}}})</v>
      </c>
      <c r="R11" t="str">
        <f>_xlfn.CONCAT("db.orders.update({""details.product_id"": ",products[[#This Row],[id]],"},{$set :{""details.$.product_oid"":{""$oid"": """,products[[#This Row],[_id]],"""}}})")</f>
        <v>db.orders.update({"details.product_id": 19},{$set :{"details.$.product_oid":{"$oid": "63dd0f7807d5cbf00b6717e1"}}})</v>
      </c>
      <c r="S11" t="str">
        <f>_xlfn.CONCAT("db.order_details.update({""product_id"": ",products[[#This Row],[id]],"},{$set :{""product_oid"":{""$oid"": """,products[[#This Row],[_id]],"""}}})")</f>
        <v>db.order_details.update({"product_id": 19},{$set :{"product_oid":{"$oid": "63dd0f7807d5cbf00b6717e1"}}})</v>
      </c>
      <c r="T11" t="str">
        <f>_xlfn.CONCAT("db.purchase_orders.update({""details.product_id"": ",products[[#This Row],[id]],"},{$set :{""details.$.product_oid"":{""$oid"": """,products[[#This Row],[_id]],"""}}})")</f>
        <v>db.purchase_orders.update({"details.product_id": 19},{$set :{"details.$.product_oid":{"$oid": "63dd0f7807d5cbf00b6717e1"}}})</v>
      </c>
      <c r="U11" t="str">
        <f>_xlfn.CONCAT("db.purchase_order_details.update({""product_id"": ",products[[#This Row],[id]],"},{$set :{""product_oid"":{""$oid"": """,products[[#This Row],[_id]],"""}}})")</f>
        <v>db.purchase_order_details.update({"product_id": 19},{$set :{"product_oid":{"$oid": "63dd0f7807d5cbf00b6717e1"}}})</v>
      </c>
    </row>
    <row r="12" spans="1:21" x14ac:dyDescent="0.25">
      <c r="A12">
        <v>20</v>
      </c>
      <c r="B12" s="1" t="s">
        <v>459</v>
      </c>
      <c r="C12" s="1" t="s">
        <v>417</v>
      </c>
      <c r="D12" s="1" t="s">
        <v>460</v>
      </c>
      <c r="E12" s="1" t="s">
        <v>419</v>
      </c>
      <c r="F12" s="1" t="s">
        <v>420</v>
      </c>
      <c r="G12">
        <v>60.75</v>
      </c>
      <c r="H12">
        <v>81</v>
      </c>
      <c r="I12">
        <v>10</v>
      </c>
      <c r="J12">
        <v>40</v>
      </c>
      <c r="K12" t="b">
        <v>0</v>
      </c>
      <c r="L12" s="1" t="s">
        <v>461</v>
      </c>
      <c r="M12">
        <v>10</v>
      </c>
      <c r="Q12" t="str">
        <f>_xlfn.CONCAT("db.inventory_transactions.update({""product_id"": ",products[[#This Row],[id]],"},{$set :{""product_oid"":{""$oid"": """,products[[#This Row],[_id]],"""}}})")</f>
        <v>db.inventory_transactions.update({"product_id": 20},{$set :{"product_oid":{"$oid": "63dd0f7807d5cbf00b6717e2"}}})</v>
      </c>
      <c r="R12" t="str">
        <f>_xlfn.CONCAT("db.orders.update({""details.product_id"": ",products[[#This Row],[id]],"},{$set :{""details.$.product_oid"":{""$oid"": """,products[[#This Row],[_id]],"""}}})")</f>
        <v>db.orders.update({"details.product_id": 20},{$set :{"details.$.product_oid":{"$oid": "63dd0f7807d5cbf00b6717e2"}}})</v>
      </c>
      <c r="S12" t="str">
        <f>_xlfn.CONCAT("db.order_details.update({""product_id"": ",products[[#This Row],[id]],"},{$set :{""product_oid"":{""$oid"": """,products[[#This Row],[_id]],"""}}})")</f>
        <v>db.order_details.update({"product_id": 20},{$set :{"product_oid":{"$oid": "63dd0f7807d5cbf00b6717e2"}}})</v>
      </c>
      <c r="T12" t="str">
        <f>_xlfn.CONCAT("db.purchase_orders.update({""details.product_id"": ",products[[#This Row],[id]],"},{$set :{""details.$.product_oid"":{""$oid"": """,products[[#This Row],[_id]],"""}}})")</f>
        <v>db.purchase_orders.update({"details.product_id": 20},{$set :{"details.$.product_oid":{"$oid": "63dd0f7807d5cbf00b6717e2"}}})</v>
      </c>
      <c r="U12" t="str">
        <f>_xlfn.CONCAT("db.purchase_order_details.update({""product_id"": ",products[[#This Row],[id]],"},{$set :{""product_oid"":{""$oid"": """,products[[#This Row],[_id]],"""}}})")</f>
        <v>db.purchase_order_details.update({"product_id": 20},{$set :{"product_oid":{"$oid": "63dd0f7807d5cbf00b6717e2"}}})</v>
      </c>
    </row>
    <row r="13" spans="1:21" x14ac:dyDescent="0.25">
      <c r="A13">
        <v>21</v>
      </c>
      <c r="B13" s="1" t="s">
        <v>462</v>
      </c>
      <c r="C13" s="1" t="s">
        <v>463</v>
      </c>
      <c r="D13" s="1" t="s">
        <v>464</v>
      </c>
      <c r="E13" s="1" t="s">
        <v>456</v>
      </c>
      <c r="F13" s="1" t="s">
        <v>457</v>
      </c>
      <c r="G13">
        <v>7.5</v>
      </c>
      <c r="H13">
        <v>10</v>
      </c>
      <c r="I13">
        <v>5</v>
      </c>
      <c r="J13">
        <v>20</v>
      </c>
      <c r="K13" t="b">
        <v>0</v>
      </c>
      <c r="L13" s="1" t="s">
        <v>465</v>
      </c>
      <c r="M13">
        <v>5</v>
      </c>
      <c r="Q13" t="str">
        <f>_xlfn.CONCAT("db.inventory_transactions.update({""product_id"": ",products[[#This Row],[id]],"},{$set :{""product_oid"":{""$oid"": """,products[[#This Row],[_id]],"""}}})")</f>
        <v>db.inventory_transactions.update({"product_id": 21},{$set :{"product_oid":{"$oid": "63dd0f7807d5cbf00b6717e3"}}})</v>
      </c>
      <c r="R13" t="str">
        <f>_xlfn.CONCAT("db.orders.update({""details.product_id"": ",products[[#This Row],[id]],"},{$set :{""details.$.product_oid"":{""$oid"": """,products[[#This Row],[_id]],"""}}})")</f>
        <v>db.orders.update({"details.product_id": 21},{$set :{"details.$.product_oid":{"$oid": "63dd0f7807d5cbf00b6717e3"}}})</v>
      </c>
      <c r="S13" t="str">
        <f>_xlfn.CONCAT("db.order_details.update({""product_id"": ",products[[#This Row],[id]],"},{$set :{""product_oid"":{""$oid"": """,products[[#This Row],[_id]],"""}}})")</f>
        <v>db.order_details.update({"product_id": 21},{$set :{"product_oid":{"$oid": "63dd0f7807d5cbf00b6717e3"}}})</v>
      </c>
      <c r="T13" t="str">
        <f>_xlfn.CONCAT("db.purchase_orders.update({""details.product_id"": ",products[[#This Row],[id]],"},{$set :{""details.$.product_oid"":{""$oid"": """,products[[#This Row],[_id]],"""}}})")</f>
        <v>db.purchase_orders.update({"details.product_id": 21},{$set :{"details.$.product_oid":{"$oid": "63dd0f7807d5cbf00b6717e3"}}})</v>
      </c>
      <c r="U13" t="str">
        <f>_xlfn.CONCAT("db.purchase_order_details.update({""product_id"": ",products[[#This Row],[id]],"},{$set :{""product_oid"":{""$oid"": """,products[[#This Row],[_id]],"""}}})")</f>
        <v>db.purchase_order_details.update({"product_id": 21},{$set :{"product_oid":{"$oid": "63dd0f7807d5cbf00b6717e3"}}})</v>
      </c>
    </row>
    <row r="14" spans="1:21" x14ac:dyDescent="0.25">
      <c r="A14">
        <v>34</v>
      </c>
      <c r="B14" s="1" t="s">
        <v>466</v>
      </c>
      <c r="C14" s="1" t="s">
        <v>467</v>
      </c>
      <c r="D14" s="1" t="s">
        <v>468</v>
      </c>
      <c r="E14" s="1" t="s">
        <v>446</v>
      </c>
      <c r="F14" s="1" t="s">
        <v>447</v>
      </c>
      <c r="G14">
        <v>10.5</v>
      </c>
      <c r="H14">
        <v>14</v>
      </c>
      <c r="I14">
        <v>15</v>
      </c>
      <c r="J14">
        <v>60</v>
      </c>
      <c r="K14" t="b">
        <v>0</v>
      </c>
      <c r="L14" s="1" t="s">
        <v>469</v>
      </c>
      <c r="M14">
        <v>15</v>
      </c>
      <c r="Q14" t="str">
        <f>_xlfn.CONCAT("db.inventory_transactions.update({""product_id"": ",products[[#This Row],[id]],"},{$set :{""product_oid"":{""$oid"": """,products[[#This Row],[_id]],"""}}})")</f>
        <v>db.inventory_transactions.update({"product_id": 34},{$set :{"product_oid":{"$oid": "63dd0f7807d5cbf00b6717e4"}}})</v>
      </c>
      <c r="R14" t="str">
        <f>_xlfn.CONCAT("db.orders.update({""details.product_id"": ",products[[#This Row],[id]],"},{$set :{""details.$.product_oid"":{""$oid"": """,products[[#This Row],[_id]],"""}}})")</f>
        <v>db.orders.update({"details.product_id": 34},{$set :{"details.$.product_oid":{"$oid": "63dd0f7807d5cbf00b6717e4"}}})</v>
      </c>
      <c r="S14" t="str">
        <f>_xlfn.CONCAT("db.order_details.update({""product_id"": ",products[[#This Row],[id]],"},{$set :{""product_oid"":{""$oid"": """,products[[#This Row],[_id]],"""}}})")</f>
        <v>db.order_details.update({"product_id": 34},{$set :{"product_oid":{"$oid": "63dd0f7807d5cbf00b6717e4"}}})</v>
      </c>
      <c r="T14" t="str">
        <f>_xlfn.CONCAT("db.purchase_orders.update({""details.product_id"": ",products[[#This Row],[id]],"},{$set :{""details.$.product_oid"":{""$oid"": """,products[[#This Row],[_id]],"""}}})")</f>
        <v>db.purchase_orders.update({"details.product_id": 34},{$set :{"details.$.product_oid":{"$oid": "63dd0f7807d5cbf00b6717e4"}}})</v>
      </c>
      <c r="U14" t="str">
        <f>_xlfn.CONCAT("db.purchase_order_details.update({""product_id"": ",products[[#This Row],[id]],"},{$set :{""product_oid"":{""$oid"": """,products[[#This Row],[_id]],"""}}})")</f>
        <v>db.purchase_order_details.update({"product_id": 34},{$set :{"product_oid":{"$oid": "63dd0f7807d5cbf00b6717e4"}}})</v>
      </c>
    </row>
    <row r="15" spans="1:21" x14ac:dyDescent="0.25">
      <c r="A15">
        <v>40</v>
      </c>
      <c r="B15" s="1" t="s">
        <v>470</v>
      </c>
      <c r="C15" s="1" t="s">
        <v>471</v>
      </c>
      <c r="D15" s="1" t="s">
        <v>472</v>
      </c>
      <c r="E15" s="1" t="s">
        <v>473</v>
      </c>
      <c r="F15" s="1" t="s">
        <v>474</v>
      </c>
      <c r="G15">
        <v>13.8</v>
      </c>
      <c r="H15">
        <v>18.399999999999999</v>
      </c>
      <c r="I15">
        <v>30</v>
      </c>
      <c r="J15">
        <v>120</v>
      </c>
      <c r="K15" t="b">
        <v>0</v>
      </c>
      <c r="L15" s="1" t="s">
        <v>475</v>
      </c>
      <c r="M15">
        <v>30</v>
      </c>
      <c r="Q15" t="str">
        <f>_xlfn.CONCAT("db.inventory_transactions.update({""product_id"": ",products[[#This Row],[id]],"},{$set :{""product_oid"":{""$oid"": """,products[[#This Row],[_id]],"""}}})")</f>
        <v>db.inventory_transactions.update({"product_id": 40},{$set :{"product_oid":{"$oid": "63dd0f7807d5cbf00b6717e5"}}})</v>
      </c>
      <c r="R15" t="str">
        <f>_xlfn.CONCAT("db.orders.update({""details.product_id"": ",products[[#This Row],[id]],"},{$set :{""details.$.product_oid"":{""$oid"": """,products[[#This Row],[_id]],"""}}})")</f>
        <v>db.orders.update({"details.product_id": 40},{$set :{"details.$.product_oid":{"$oid": "63dd0f7807d5cbf00b6717e5"}}})</v>
      </c>
      <c r="S15" t="str">
        <f>_xlfn.CONCAT("db.order_details.update({""product_id"": ",products[[#This Row],[id]],"},{$set :{""product_oid"":{""$oid"": """,products[[#This Row],[_id]],"""}}})")</f>
        <v>db.order_details.update({"product_id": 40},{$set :{"product_oid":{"$oid": "63dd0f7807d5cbf00b6717e5"}}})</v>
      </c>
      <c r="T15" t="str">
        <f>_xlfn.CONCAT("db.purchase_orders.update({""details.product_id"": ",products[[#This Row],[id]],"},{$set :{""details.$.product_oid"":{""$oid"": """,products[[#This Row],[_id]],"""}}})")</f>
        <v>db.purchase_orders.update({"details.product_id": 40},{$set :{"details.$.product_oid":{"$oid": "63dd0f7807d5cbf00b6717e5"}}})</v>
      </c>
      <c r="U15" t="str">
        <f>_xlfn.CONCAT("db.purchase_order_details.update({""product_id"": ",products[[#This Row],[id]],"},{$set :{""product_oid"":{""$oid"": """,products[[#This Row],[_id]],"""}}})")</f>
        <v>db.purchase_order_details.update({"product_id": 40},{$set :{"product_oid":{"$oid": "63dd0f7807d5cbf00b6717e5"}}})</v>
      </c>
    </row>
    <row r="16" spans="1:21" x14ac:dyDescent="0.25">
      <c r="A16">
        <v>41</v>
      </c>
      <c r="B16" s="1" t="s">
        <v>476</v>
      </c>
      <c r="C16" s="1" t="s">
        <v>477</v>
      </c>
      <c r="D16" s="1" t="s">
        <v>478</v>
      </c>
      <c r="E16" s="1" t="s">
        <v>479</v>
      </c>
      <c r="F16" s="1" t="s">
        <v>441</v>
      </c>
      <c r="G16">
        <v>7.2374999999999998</v>
      </c>
      <c r="H16">
        <v>9.65</v>
      </c>
      <c r="I16">
        <v>10</v>
      </c>
      <c r="J16">
        <v>40</v>
      </c>
      <c r="K16" t="b">
        <v>0</v>
      </c>
      <c r="L16" s="1" t="s">
        <v>480</v>
      </c>
      <c r="M16">
        <v>10</v>
      </c>
      <c r="Q16" t="str">
        <f>_xlfn.CONCAT("db.inventory_transactions.update({""product_id"": ",products[[#This Row],[id]],"},{$set :{""product_oid"":{""$oid"": """,products[[#This Row],[_id]],"""}}})")</f>
        <v>db.inventory_transactions.update({"product_id": 41},{$set :{"product_oid":{"$oid": "63dd0f7807d5cbf00b6717e6"}}})</v>
      </c>
      <c r="R16" t="str">
        <f>_xlfn.CONCAT("db.orders.update({""details.product_id"": ",products[[#This Row],[id]],"},{$set :{""details.$.product_oid"":{""$oid"": """,products[[#This Row],[_id]],"""}}})")</f>
        <v>db.orders.update({"details.product_id": 41},{$set :{"details.$.product_oid":{"$oid": "63dd0f7807d5cbf00b6717e6"}}})</v>
      </c>
      <c r="S16" t="str">
        <f>_xlfn.CONCAT("db.order_details.update({""product_id"": ",products[[#This Row],[id]],"},{$set :{""product_oid"":{""$oid"": """,products[[#This Row],[_id]],"""}}})")</f>
        <v>db.order_details.update({"product_id": 41},{$set :{"product_oid":{"$oid": "63dd0f7807d5cbf00b6717e6"}}})</v>
      </c>
      <c r="T16" t="str">
        <f>_xlfn.CONCAT("db.purchase_orders.update({""details.product_id"": ",products[[#This Row],[id]],"},{$set :{""details.$.product_oid"":{""$oid"": """,products[[#This Row],[_id]],"""}}})")</f>
        <v>db.purchase_orders.update({"details.product_id": 41},{$set :{"details.$.product_oid":{"$oid": "63dd0f7807d5cbf00b6717e6"}}})</v>
      </c>
      <c r="U16" t="str">
        <f>_xlfn.CONCAT("db.purchase_order_details.update({""product_id"": ",products[[#This Row],[id]],"},{$set :{""product_oid"":{""$oid"": """,products[[#This Row],[_id]],"""}}})")</f>
        <v>db.purchase_order_details.update({"product_id": 41},{$set :{"product_oid":{"$oid": "63dd0f7807d5cbf00b6717e6"}}})</v>
      </c>
    </row>
    <row r="17" spans="1:21" x14ac:dyDescent="0.25">
      <c r="A17">
        <v>43</v>
      </c>
      <c r="B17" s="1" t="s">
        <v>481</v>
      </c>
      <c r="C17" s="1" t="s">
        <v>482</v>
      </c>
      <c r="D17" s="1" t="s">
        <v>483</v>
      </c>
      <c r="E17" s="1" t="s">
        <v>446</v>
      </c>
      <c r="F17" s="1" t="s">
        <v>484</v>
      </c>
      <c r="G17">
        <v>34.5</v>
      </c>
      <c r="H17">
        <v>46</v>
      </c>
      <c r="I17">
        <v>25</v>
      </c>
      <c r="J17">
        <v>100</v>
      </c>
      <c r="K17" t="b">
        <v>0</v>
      </c>
      <c r="L17" s="1" t="s">
        <v>485</v>
      </c>
      <c r="M17">
        <v>25</v>
      </c>
      <c r="Q17" t="str">
        <f>_xlfn.CONCAT("db.inventory_transactions.update({""product_id"": ",products[[#This Row],[id]],"},{$set :{""product_oid"":{""$oid"": """,products[[#This Row],[_id]],"""}}})")</f>
        <v>db.inventory_transactions.update({"product_id": 43},{$set :{"product_oid":{"$oid": "63dd0f7807d5cbf00b6717e7"}}})</v>
      </c>
      <c r="R17" t="str">
        <f>_xlfn.CONCAT("db.orders.update({""details.product_id"": ",products[[#This Row],[id]],"},{$set :{""details.$.product_oid"":{""$oid"": """,products[[#This Row],[_id]],"""}}})")</f>
        <v>db.orders.update({"details.product_id": 43},{$set :{"details.$.product_oid":{"$oid": "63dd0f7807d5cbf00b6717e7"}}})</v>
      </c>
      <c r="S17" t="str">
        <f>_xlfn.CONCAT("db.order_details.update({""product_id"": ",products[[#This Row],[id]],"},{$set :{""product_oid"":{""$oid"": """,products[[#This Row],[_id]],"""}}})")</f>
        <v>db.order_details.update({"product_id": 43},{$set :{"product_oid":{"$oid": "63dd0f7807d5cbf00b6717e7"}}})</v>
      </c>
      <c r="T17" t="str">
        <f>_xlfn.CONCAT("db.purchase_orders.update({""details.product_id"": ",products[[#This Row],[id]],"},{$set :{""details.$.product_oid"":{""$oid"": """,products[[#This Row],[_id]],"""}}})")</f>
        <v>db.purchase_orders.update({"details.product_id": 43},{$set :{"details.$.product_oid":{"$oid": "63dd0f7807d5cbf00b6717e7"}}})</v>
      </c>
      <c r="U17" t="str">
        <f>_xlfn.CONCAT("db.purchase_order_details.update({""product_id"": ",products[[#This Row],[id]],"},{$set :{""product_oid"":{""$oid"": """,products[[#This Row],[_id]],"""}}})")</f>
        <v>db.purchase_order_details.update({"product_id": 43},{$set :{"product_oid":{"$oid": "63dd0f7807d5cbf00b6717e7"}}})</v>
      </c>
    </row>
    <row r="18" spans="1:21" x14ac:dyDescent="0.25">
      <c r="A18">
        <v>48</v>
      </c>
      <c r="B18" s="1" t="s">
        <v>486</v>
      </c>
      <c r="C18" s="1" t="s">
        <v>487</v>
      </c>
      <c r="D18" s="1" t="s">
        <v>488</v>
      </c>
      <c r="E18" s="1" t="s">
        <v>489</v>
      </c>
      <c r="F18" s="1" t="s">
        <v>409</v>
      </c>
      <c r="G18">
        <v>9.5625</v>
      </c>
      <c r="H18">
        <v>12.75</v>
      </c>
      <c r="I18">
        <v>25</v>
      </c>
      <c r="J18">
        <v>100</v>
      </c>
      <c r="K18" t="b">
        <v>0</v>
      </c>
      <c r="L18" s="1" t="s">
        <v>490</v>
      </c>
      <c r="M18">
        <v>25</v>
      </c>
      <c r="Q18" t="str">
        <f>_xlfn.CONCAT("db.inventory_transactions.update({""product_id"": ",products[[#This Row],[id]],"},{$set :{""product_oid"":{""$oid"": """,products[[#This Row],[_id]],"""}}})")</f>
        <v>db.inventory_transactions.update({"product_id": 48},{$set :{"product_oid":{"$oid": "63dd0f7807d5cbf00b6717e8"}}})</v>
      </c>
      <c r="R18" t="str">
        <f>_xlfn.CONCAT("db.orders.update({""details.product_id"": ",products[[#This Row],[id]],"},{$set :{""details.$.product_oid"":{""$oid"": """,products[[#This Row],[_id]],"""}}})")</f>
        <v>db.orders.update({"details.product_id": 48},{$set :{"details.$.product_oid":{"$oid": "63dd0f7807d5cbf00b6717e8"}}})</v>
      </c>
      <c r="S18" t="str">
        <f>_xlfn.CONCAT("db.order_details.update({""product_id"": ",products[[#This Row],[id]],"},{$set :{""product_oid"":{""$oid"": """,products[[#This Row],[_id]],"""}}})")</f>
        <v>db.order_details.update({"product_id": 48},{$set :{"product_oid":{"$oid": "63dd0f7807d5cbf00b6717e8"}}})</v>
      </c>
      <c r="T18" t="str">
        <f>_xlfn.CONCAT("db.purchase_orders.update({""details.product_id"": ",products[[#This Row],[id]],"},{$set :{""details.$.product_oid"":{""$oid"": """,products[[#This Row],[_id]],"""}}})")</f>
        <v>db.purchase_orders.update({"details.product_id": 48},{$set :{"details.$.product_oid":{"$oid": "63dd0f7807d5cbf00b6717e8"}}})</v>
      </c>
      <c r="U18" t="str">
        <f>_xlfn.CONCAT("db.purchase_order_details.update({""product_id"": ",products[[#This Row],[id]],"},{$set :{""product_oid"":{""$oid"": """,products[[#This Row],[_id]],"""}}})")</f>
        <v>db.purchase_order_details.update({"product_id": 48},{$set :{"product_oid":{"$oid": "63dd0f7807d5cbf00b6717e8"}}})</v>
      </c>
    </row>
    <row r="19" spans="1:21" x14ac:dyDescent="0.25">
      <c r="A19">
        <v>51</v>
      </c>
      <c r="B19" s="1" t="s">
        <v>491</v>
      </c>
      <c r="C19" s="1" t="s">
        <v>492</v>
      </c>
      <c r="D19" s="1" t="s">
        <v>493</v>
      </c>
      <c r="E19" s="1" t="s">
        <v>425</v>
      </c>
      <c r="F19" s="1" t="s">
        <v>370</v>
      </c>
      <c r="G19">
        <v>39.75</v>
      </c>
      <c r="H19">
        <v>53</v>
      </c>
      <c r="I19">
        <v>10</v>
      </c>
      <c r="J19">
        <v>40</v>
      </c>
      <c r="K19" t="b">
        <v>0</v>
      </c>
      <c r="L19" s="1" t="s">
        <v>494</v>
      </c>
      <c r="M19">
        <v>10</v>
      </c>
      <c r="Q19" t="str">
        <f>_xlfn.CONCAT("db.inventory_transactions.update({""product_id"": ",products[[#This Row],[id]],"},{$set :{""product_oid"":{""$oid"": """,products[[#This Row],[_id]],"""}}})")</f>
        <v>db.inventory_transactions.update({"product_id": 51},{$set :{"product_oid":{"$oid": "63dd0f7807d5cbf00b6717e9"}}})</v>
      </c>
      <c r="R19" t="str">
        <f>_xlfn.CONCAT("db.orders.update({""details.product_id"": ",products[[#This Row],[id]],"},{$set :{""details.$.product_oid"":{""$oid"": """,products[[#This Row],[_id]],"""}}})")</f>
        <v>db.orders.update({"details.product_id": 51},{$set :{"details.$.product_oid":{"$oid": "63dd0f7807d5cbf00b6717e9"}}})</v>
      </c>
      <c r="S19" t="str">
        <f>_xlfn.CONCAT("db.order_details.update({""product_id"": ",products[[#This Row],[id]],"},{$set :{""product_oid"":{""$oid"": """,products[[#This Row],[_id]],"""}}})")</f>
        <v>db.order_details.update({"product_id": 51},{$set :{"product_oid":{"$oid": "63dd0f7807d5cbf00b6717e9"}}})</v>
      </c>
      <c r="T19" t="str">
        <f>_xlfn.CONCAT("db.purchase_orders.update({""details.product_id"": ",products[[#This Row],[id]],"},{$set :{""details.$.product_oid"":{""$oid"": """,products[[#This Row],[_id]],"""}}})")</f>
        <v>db.purchase_orders.update({"details.product_id": 51},{$set :{"details.$.product_oid":{"$oid": "63dd0f7807d5cbf00b6717e9"}}})</v>
      </c>
      <c r="U19" t="str">
        <f>_xlfn.CONCAT("db.purchase_order_details.update({""product_id"": ",products[[#This Row],[id]],"},{$set :{""product_oid"":{""$oid"": """,products[[#This Row],[_id]],"""}}})")</f>
        <v>db.purchase_order_details.update({"product_id": 51},{$set :{"product_oid":{"$oid": "63dd0f7807d5cbf00b6717e9"}}})</v>
      </c>
    </row>
    <row r="20" spans="1:21" x14ac:dyDescent="0.25">
      <c r="A20">
        <v>52</v>
      </c>
      <c r="B20" s="1" t="s">
        <v>495</v>
      </c>
      <c r="C20" s="1" t="s">
        <v>496</v>
      </c>
      <c r="D20" s="1" t="s">
        <v>497</v>
      </c>
      <c r="E20" s="1" t="s">
        <v>498</v>
      </c>
      <c r="F20" s="1" t="s">
        <v>457</v>
      </c>
      <c r="G20">
        <v>5.25</v>
      </c>
      <c r="H20">
        <v>7</v>
      </c>
      <c r="I20">
        <v>25</v>
      </c>
      <c r="J20">
        <v>100</v>
      </c>
      <c r="K20" t="b">
        <v>0</v>
      </c>
      <c r="L20" s="1" t="s">
        <v>499</v>
      </c>
      <c r="M20">
        <v>25</v>
      </c>
      <c r="Q20" t="str">
        <f>_xlfn.CONCAT("db.inventory_transactions.update({""product_id"": ",products[[#This Row],[id]],"},{$set :{""product_oid"":{""$oid"": """,products[[#This Row],[_id]],"""}}})")</f>
        <v>db.inventory_transactions.update({"product_id": 52},{$set :{"product_oid":{"$oid": "63dd0f7807d5cbf00b6717ea"}}})</v>
      </c>
      <c r="R20" t="str">
        <f>_xlfn.CONCAT("db.orders.update({""details.product_id"": ",products[[#This Row],[id]],"},{$set :{""details.$.product_oid"":{""$oid"": """,products[[#This Row],[_id]],"""}}})")</f>
        <v>db.orders.update({"details.product_id": 52},{$set :{"details.$.product_oid":{"$oid": "63dd0f7807d5cbf00b6717ea"}}})</v>
      </c>
      <c r="S20" t="str">
        <f>_xlfn.CONCAT("db.order_details.update({""product_id"": ",products[[#This Row],[id]],"},{$set :{""product_oid"":{""$oid"": """,products[[#This Row],[_id]],"""}}})")</f>
        <v>db.order_details.update({"product_id": 52},{$set :{"product_oid":{"$oid": "63dd0f7807d5cbf00b6717ea"}}})</v>
      </c>
      <c r="T20" t="str">
        <f>_xlfn.CONCAT("db.purchase_orders.update({""details.product_id"": ",products[[#This Row],[id]],"},{$set :{""details.$.product_oid"":{""$oid"": """,products[[#This Row],[_id]],"""}}})")</f>
        <v>db.purchase_orders.update({"details.product_id": 52},{$set :{"details.$.product_oid":{"$oid": "63dd0f7807d5cbf00b6717ea"}}})</v>
      </c>
      <c r="U20" t="str">
        <f>_xlfn.CONCAT("db.purchase_order_details.update({""product_id"": ",products[[#This Row],[id]],"},{$set :{""product_oid"":{""$oid"": """,products[[#This Row],[_id]],"""}}})")</f>
        <v>db.purchase_order_details.update({"product_id": 52},{$set :{"product_oid":{"$oid": "63dd0f7807d5cbf00b6717ea"}}})</v>
      </c>
    </row>
    <row r="21" spans="1:21" x14ac:dyDescent="0.25">
      <c r="A21">
        <v>56</v>
      </c>
      <c r="B21" s="1" t="s">
        <v>500</v>
      </c>
      <c r="C21" s="1" t="s">
        <v>501</v>
      </c>
      <c r="D21" s="1" t="s">
        <v>502</v>
      </c>
      <c r="E21" s="1" t="s">
        <v>503</v>
      </c>
      <c r="F21" s="1" t="s">
        <v>457</v>
      </c>
      <c r="G21">
        <v>28.5</v>
      </c>
      <c r="H21">
        <v>38</v>
      </c>
      <c r="I21">
        <v>30</v>
      </c>
      <c r="J21">
        <v>120</v>
      </c>
      <c r="K21" t="b">
        <v>0</v>
      </c>
      <c r="L21" s="1" t="s">
        <v>504</v>
      </c>
      <c r="M21">
        <v>30</v>
      </c>
      <c r="Q21" t="str">
        <f>_xlfn.CONCAT("db.inventory_transactions.update({""product_id"": ",products[[#This Row],[id]],"},{$set :{""product_oid"":{""$oid"": """,products[[#This Row],[_id]],"""}}})")</f>
        <v>db.inventory_transactions.update({"product_id": 56},{$set :{"product_oid":{"$oid": "63dd0f7807d5cbf00b6717eb"}}})</v>
      </c>
      <c r="R21" t="str">
        <f>_xlfn.CONCAT("db.orders.update({""details.product_id"": ",products[[#This Row],[id]],"},{$set :{""details.$.product_oid"":{""$oid"": """,products[[#This Row],[_id]],"""}}})")</f>
        <v>db.orders.update({"details.product_id": 56},{$set :{"details.$.product_oid":{"$oid": "63dd0f7807d5cbf00b6717eb"}}})</v>
      </c>
      <c r="S21" t="str">
        <f>_xlfn.CONCAT("db.order_details.update({""product_id"": ",products[[#This Row],[id]],"},{$set :{""product_oid"":{""$oid"": """,products[[#This Row],[_id]],"""}}})")</f>
        <v>db.order_details.update({"product_id": 56},{$set :{"product_oid":{"$oid": "63dd0f7807d5cbf00b6717eb"}}})</v>
      </c>
      <c r="T21" t="str">
        <f>_xlfn.CONCAT("db.purchase_orders.update({""details.product_id"": ",products[[#This Row],[id]],"},{$set :{""details.$.product_oid"":{""$oid"": """,products[[#This Row],[_id]],"""}}})")</f>
        <v>db.purchase_orders.update({"details.product_id": 56},{$set :{"details.$.product_oid":{"$oid": "63dd0f7807d5cbf00b6717eb"}}})</v>
      </c>
      <c r="U21" t="str">
        <f>_xlfn.CONCAT("db.purchase_order_details.update({""product_id"": ",products[[#This Row],[id]],"},{$set :{""product_oid"":{""$oid"": """,products[[#This Row],[_id]],"""}}})")</f>
        <v>db.purchase_order_details.update({"product_id": 56},{$set :{"product_oid":{"$oid": "63dd0f7807d5cbf00b6717eb"}}})</v>
      </c>
    </row>
    <row r="22" spans="1:21" x14ac:dyDescent="0.25">
      <c r="A22">
        <v>57</v>
      </c>
      <c r="B22" s="1" t="s">
        <v>505</v>
      </c>
      <c r="C22" s="1" t="s">
        <v>506</v>
      </c>
      <c r="D22" s="1" t="s">
        <v>507</v>
      </c>
      <c r="E22" s="1" t="s">
        <v>503</v>
      </c>
      <c r="F22" s="1" t="s">
        <v>457</v>
      </c>
      <c r="G22">
        <v>14.625</v>
      </c>
      <c r="H22">
        <v>19.5</v>
      </c>
      <c r="I22">
        <v>20</v>
      </c>
      <c r="J22">
        <v>80</v>
      </c>
      <c r="K22" t="b">
        <v>0</v>
      </c>
      <c r="L22" s="1" t="s">
        <v>504</v>
      </c>
      <c r="M22">
        <v>20</v>
      </c>
      <c r="Q22" t="str">
        <f>_xlfn.CONCAT("db.inventory_transactions.update({""product_id"": ",products[[#This Row],[id]],"},{$set :{""product_oid"":{""$oid"": """,products[[#This Row],[_id]],"""}}})")</f>
        <v>db.inventory_transactions.update({"product_id": 57},{$set :{"product_oid":{"$oid": "63dd0f7807d5cbf00b6717ec"}}})</v>
      </c>
      <c r="R22" t="str">
        <f>_xlfn.CONCAT("db.orders.update({""details.product_id"": ",products[[#This Row],[id]],"},{$set :{""details.$.product_oid"":{""$oid"": """,products[[#This Row],[_id]],"""}}})")</f>
        <v>db.orders.update({"details.product_id": 57},{$set :{"details.$.product_oid":{"$oid": "63dd0f7807d5cbf00b6717ec"}}})</v>
      </c>
      <c r="S22" t="str">
        <f>_xlfn.CONCAT("db.order_details.update({""product_id"": ",products[[#This Row],[id]],"},{$set :{""product_oid"":{""$oid"": """,products[[#This Row],[_id]],"""}}})")</f>
        <v>db.order_details.update({"product_id": 57},{$set :{"product_oid":{"$oid": "63dd0f7807d5cbf00b6717ec"}}})</v>
      </c>
      <c r="T22" t="str">
        <f>_xlfn.CONCAT("db.purchase_orders.update({""details.product_id"": ",products[[#This Row],[id]],"},{$set :{""details.$.product_oid"":{""$oid"": """,products[[#This Row],[_id]],"""}}})")</f>
        <v>db.purchase_orders.update({"details.product_id": 57},{$set :{"details.$.product_oid":{"$oid": "63dd0f7807d5cbf00b6717ec"}}})</v>
      </c>
      <c r="U22" t="str">
        <f>_xlfn.CONCAT("db.purchase_order_details.update({""product_id"": ",products[[#This Row],[id]],"},{$set :{""product_oid"":{""$oid"": """,products[[#This Row],[_id]],"""}}})")</f>
        <v>db.purchase_order_details.update({"product_id": 57},{$set :{"product_oid":{"$oid": "63dd0f7807d5cbf00b6717ec"}}})</v>
      </c>
    </row>
    <row r="23" spans="1:21" x14ac:dyDescent="0.25">
      <c r="A23">
        <v>65</v>
      </c>
      <c r="B23" s="1" t="s">
        <v>508</v>
      </c>
      <c r="C23" s="1" t="s">
        <v>509</v>
      </c>
      <c r="D23" s="1" t="s">
        <v>510</v>
      </c>
      <c r="E23" s="1" t="s">
        <v>430</v>
      </c>
      <c r="F23" s="1" t="s">
        <v>431</v>
      </c>
      <c r="G23">
        <v>15.7875</v>
      </c>
      <c r="H23">
        <v>21.05</v>
      </c>
      <c r="I23">
        <v>10</v>
      </c>
      <c r="J23">
        <v>40</v>
      </c>
      <c r="K23" t="b">
        <v>0</v>
      </c>
      <c r="L23" s="1" t="s">
        <v>511</v>
      </c>
      <c r="M23">
        <v>10</v>
      </c>
      <c r="Q23" t="str">
        <f>_xlfn.CONCAT("db.inventory_transactions.update({""product_id"": ",products[[#This Row],[id]],"},{$set :{""product_oid"":{""$oid"": """,products[[#This Row],[_id]],"""}}})")</f>
        <v>db.inventory_transactions.update({"product_id": 65},{$set :{"product_oid":{"$oid": "63dd0f7807d5cbf00b6717ed"}}})</v>
      </c>
      <c r="R23" t="str">
        <f>_xlfn.CONCAT("db.orders.update({""details.product_id"": ",products[[#This Row],[id]],"},{$set :{""details.$.product_oid"":{""$oid"": """,products[[#This Row],[_id]],"""}}})")</f>
        <v>db.orders.update({"details.product_id": 65},{$set :{"details.$.product_oid":{"$oid": "63dd0f7807d5cbf00b6717ed"}}})</v>
      </c>
      <c r="S23" t="str">
        <f>_xlfn.CONCAT("db.order_details.update({""product_id"": ",products[[#This Row],[id]],"},{$set :{""product_oid"":{""$oid"": """,products[[#This Row],[_id]],"""}}})")</f>
        <v>db.order_details.update({"product_id": 65},{$set :{"product_oid":{"$oid": "63dd0f7807d5cbf00b6717ed"}}})</v>
      </c>
      <c r="T23" t="str">
        <f>_xlfn.CONCAT("db.purchase_orders.update({""details.product_id"": ",products[[#This Row],[id]],"},{$set :{""details.$.product_oid"":{""$oid"": """,products[[#This Row],[_id]],"""}}})")</f>
        <v>db.purchase_orders.update({"details.product_id": 65},{$set :{"details.$.product_oid":{"$oid": "63dd0f7807d5cbf00b6717ed"}}})</v>
      </c>
      <c r="U23" t="str">
        <f>_xlfn.CONCAT("db.purchase_order_details.update({""product_id"": ",products[[#This Row],[id]],"},{$set :{""product_oid"":{""$oid"": """,products[[#This Row],[_id]],"""}}})")</f>
        <v>db.purchase_order_details.update({"product_id": 65},{$set :{"product_oid":{"$oid": "63dd0f7807d5cbf00b6717ed"}}})</v>
      </c>
    </row>
    <row r="24" spans="1:21" x14ac:dyDescent="0.25">
      <c r="A24">
        <v>66</v>
      </c>
      <c r="B24" s="1" t="s">
        <v>518</v>
      </c>
      <c r="C24" s="1" t="s">
        <v>519</v>
      </c>
      <c r="D24" s="1" t="s">
        <v>520</v>
      </c>
      <c r="E24" s="1" t="s">
        <v>430</v>
      </c>
      <c r="F24" s="1" t="s">
        <v>431</v>
      </c>
      <c r="G24">
        <v>12.75</v>
      </c>
      <c r="H24">
        <v>17</v>
      </c>
      <c r="I24">
        <v>20</v>
      </c>
      <c r="J24">
        <v>80</v>
      </c>
      <c r="K24" t="b">
        <v>0</v>
      </c>
      <c r="L24" s="1" t="s">
        <v>521</v>
      </c>
      <c r="M24">
        <v>20</v>
      </c>
      <c r="Q24" t="str">
        <f>_xlfn.CONCAT("db.inventory_transactions.update({""product_id"": ",products[[#This Row],[id]],"},{$set :{""product_oid"":{""$oid"": """,products[[#This Row],[_id]],"""}}})")</f>
        <v>db.inventory_transactions.update({"product_id": 66},{$set :{"product_oid":{"$oid": "63dd0f7807d5cbf00b6717ef"}}})</v>
      </c>
      <c r="R24" t="str">
        <f>_xlfn.CONCAT("db.orders.update({""details.product_id"": ",products[[#This Row],[id]],"},{$set :{""details.$.product_oid"":{""$oid"": """,products[[#This Row],[_id]],"""}}})")</f>
        <v>db.orders.update({"details.product_id": 66},{$set :{"details.$.product_oid":{"$oid": "63dd0f7807d5cbf00b6717ef"}}})</v>
      </c>
      <c r="S24" t="str">
        <f>_xlfn.CONCAT("db.order_details.update({""product_id"": ",products[[#This Row],[id]],"},{$set :{""product_oid"":{""$oid"": """,products[[#This Row],[_id]],"""}}})")</f>
        <v>db.order_details.update({"product_id": 66},{$set :{"product_oid":{"$oid": "63dd0f7807d5cbf00b6717ef"}}})</v>
      </c>
      <c r="T24" t="str">
        <f>_xlfn.CONCAT("db.purchase_orders.update({""details.product_id"": ",products[[#This Row],[id]],"},{$set :{""details.$.product_oid"":{""$oid"": """,products[[#This Row],[_id]],"""}}})")</f>
        <v>db.purchase_orders.update({"details.product_id": 66},{$set :{"details.$.product_oid":{"$oid": "63dd0f7807d5cbf00b6717ef"}}})</v>
      </c>
      <c r="U24" t="str">
        <f>_xlfn.CONCAT("db.purchase_order_details.update({""product_id"": ",products[[#This Row],[id]],"},{$set :{""product_oid"":{""$oid"": """,products[[#This Row],[_id]],"""}}})")</f>
        <v>db.purchase_order_details.update({"product_id": 66},{$set :{"product_oid":{"$oid": "63dd0f7807d5cbf00b6717ef"}}})</v>
      </c>
    </row>
    <row r="25" spans="1:21" x14ac:dyDescent="0.25">
      <c r="A25">
        <v>72</v>
      </c>
      <c r="B25" s="1" t="s">
        <v>512</v>
      </c>
      <c r="C25" s="1" t="s">
        <v>513</v>
      </c>
      <c r="D25" s="1" t="s">
        <v>514</v>
      </c>
      <c r="E25" s="1" t="s">
        <v>515</v>
      </c>
      <c r="F25" s="1" t="s">
        <v>516</v>
      </c>
      <c r="G25">
        <v>26.1</v>
      </c>
      <c r="H25">
        <v>34.799999999999997</v>
      </c>
      <c r="I25">
        <v>10</v>
      </c>
      <c r="J25">
        <v>40</v>
      </c>
      <c r="K25" t="b">
        <v>0</v>
      </c>
      <c r="L25" s="1" t="s">
        <v>517</v>
      </c>
      <c r="M25">
        <v>10</v>
      </c>
      <c r="Q25" t="str">
        <f>_xlfn.CONCAT("db.inventory_transactions.update({""product_id"": ",products[[#This Row],[id]],"},{$set :{""product_oid"":{""$oid"": """,products[[#This Row],[_id]],"""}}})")</f>
        <v>db.inventory_transactions.update({"product_id": 72},{$set :{"product_oid":{"$oid": "63dd0f7807d5cbf00b6717ee"}}})</v>
      </c>
      <c r="R25" t="str">
        <f>_xlfn.CONCAT("db.orders.update({""details.product_id"": ",products[[#This Row],[id]],"},{$set :{""details.$.product_oid"":{""$oid"": """,products[[#This Row],[_id]],"""}}})")</f>
        <v>db.orders.update({"details.product_id": 72},{$set :{"details.$.product_oid":{"$oid": "63dd0f7807d5cbf00b6717ee"}}})</v>
      </c>
      <c r="S25" t="str">
        <f>_xlfn.CONCAT("db.order_details.update({""product_id"": ",products[[#This Row],[id]],"},{$set :{""product_oid"":{""$oid"": """,products[[#This Row],[_id]],"""}}})")</f>
        <v>db.order_details.update({"product_id": 72},{$set :{"product_oid":{"$oid": "63dd0f7807d5cbf00b6717ee"}}})</v>
      </c>
      <c r="T25" t="str">
        <f>_xlfn.CONCAT("db.purchase_orders.update({""details.product_id"": ",products[[#This Row],[id]],"},{$set :{""details.$.product_oid"":{""$oid"": """,products[[#This Row],[_id]],"""}}})")</f>
        <v>db.purchase_orders.update({"details.product_id": 72},{$set :{"details.$.product_oid":{"$oid": "63dd0f7807d5cbf00b6717ee"}}})</v>
      </c>
      <c r="U25" t="str">
        <f>_xlfn.CONCAT("db.purchase_order_details.update({""product_id"": ",products[[#This Row],[id]],"},{$set :{""product_oid"":{""$oid"": """,products[[#This Row],[_id]],"""}}})")</f>
        <v>db.purchase_order_details.update({"product_id": 72},{$set :{"product_oid":{"$oid": "63dd0f7807d5cbf00b6717ee"}}})</v>
      </c>
    </row>
    <row r="26" spans="1:21" x14ac:dyDescent="0.25">
      <c r="A26">
        <v>74</v>
      </c>
      <c r="B26" s="1" t="s">
        <v>522</v>
      </c>
      <c r="C26" s="1" t="s">
        <v>523</v>
      </c>
      <c r="D26" s="1" t="s">
        <v>524</v>
      </c>
      <c r="E26" s="1" t="s">
        <v>425</v>
      </c>
      <c r="F26" s="1" t="s">
        <v>420</v>
      </c>
      <c r="G26">
        <v>7.5</v>
      </c>
      <c r="H26">
        <v>10</v>
      </c>
      <c r="I26">
        <v>5</v>
      </c>
      <c r="J26">
        <v>20</v>
      </c>
      <c r="K26" t="b">
        <v>0</v>
      </c>
      <c r="L26" s="1" t="s">
        <v>525</v>
      </c>
      <c r="M26">
        <v>5</v>
      </c>
      <c r="Q26" t="str">
        <f>_xlfn.CONCAT("db.inventory_transactions.update({""product_id"": ",products[[#This Row],[id]],"},{$set :{""product_oid"":{""$oid"": """,products[[#This Row],[_id]],"""}}})")</f>
        <v>db.inventory_transactions.update({"product_id": 74},{$set :{"product_oid":{"$oid": "63dd0f7807d5cbf00b6717f0"}}})</v>
      </c>
      <c r="R26" t="str">
        <f>_xlfn.CONCAT("db.orders.update({""details.product_id"": ",products[[#This Row],[id]],"},{$set :{""details.$.product_oid"":{""$oid"": """,products[[#This Row],[_id]],"""}}})")</f>
        <v>db.orders.update({"details.product_id": 74},{$set :{"details.$.product_oid":{"$oid": "63dd0f7807d5cbf00b6717f0"}}})</v>
      </c>
      <c r="S26" t="str">
        <f>_xlfn.CONCAT("db.order_details.update({""product_id"": ",products[[#This Row],[id]],"},{$set :{""product_oid"":{""$oid"": """,products[[#This Row],[_id]],"""}}})")</f>
        <v>db.order_details.update({"product_id": 74},{$set :{"product_oid":{"$oid": "63dd0f7807d5cbf00b6717f0"}}})</v>
      </c>
      <c r="T26" t="str">
        <f>_xlfn.CONCAT("db.purchase_orders.update({""details.product_id"": ",products[[#This Row],[id]],"},{$set :{""details.$.product_oid"":{""$oid"": """,products[[#This Row],[_id]],"""}}})")</f>
        <v>db.purchase_orders.update({"details.product_id": 74},{$set :{"details.$.product_oid":{"$oid": "63dd0f7807d5cbf00b6717f0"}}})</v>
      </c>
      <c r="U26" t="str">
        <f>_xlfn.CONCAT("db.purchase_order_details.update({""product_id"": ",products[[#This Row],[id]],"},{$set :{""product_oid"":{""$oid"": """,products[[#This Row],[_id]],"""}}})")</f>
        <v>db.purchase_order_details.update({"product_id": 74},{$set :{"product_oid":{"$oid": "63dd0f7807d5cbf00b6717f0"}}})</v>
      </c>
    </row>
    <row r="27" spans="1:21" x14ac:dyDescent="0.25">
      <c r="A27">
        <v>77</v>
      </c>
      <c r="B27" s="1" t="s">
        <v>526</v>
      </c>
      <c r="C27" s="1" t="s">
        <v>527</v>
      </c>
      <c r="D27" s="1" t="s">
        <v>528</v>
      </c>
      <c r="E27" s="1" t="s">
        <v>414</v>
      </c>
      <c r="F27" s="1" t="s">
        <v>409</v>
      </c>
      <c r="G27">
        <v>9.75</v>
      </c>
      <c r="H27">
        <v>13</v>
      </c>
      <c r="I27">
        <v>15</v>
      </c>
      <c r="J27">
        <v>60</v>
      </c>
      <c r="K27" t="b">
        <v>0</v>
      </c>
      <c r="L27" s="1" t="s">
        <v>529</v>
      </c>
      <c r="M27">
        <v>15</v>
      </c>
      <c r="Q27" t="str">
        <f>_xlfn.CONCAT("db.inventory_transactions.update({""product_id"": ",products[[#This Row],[id]],"},{$set :{""product_oid"":{""$oid"": """,products[[#This Row],[_id]],"""}}})")</f>
        <v>db.inventory_transactions.update({"product_id": 77},{$set :{"product_oid":{"$oid": "63dd0f7807d5cbf00b6717f1"}}})</v>
      </c>
      <c r="R27" t="str">
        <f>_xlfn.CONCAT("db.orders.update({""details.product_id"": ",products[[#This Row],[id]],"},{$set :{""details.$.product_oid"":{""$oid"": """,products[[#This Row],[_id]],"""}}})")</f>
        <v>db.orders.update({"details.product_id": 77},{$set :{"details.$.product_oid":{"$oid": "63dd0f7807d5cbf00b6717f1"}}})</v>
      </c>
      <c r="S27" t="str">
        <f>_xlfn.CONCAT("db.order_details.update({""product_id"": ",products[[#This Row],[id]],"},{$set :{""product_oid"":{""$oid"": """,products[[#This Row],[_id]],"""}}})")</f>
        <v>db.order_details.update({"product_id": 77},{$set :{"product_oid":{"$oid": "63dd0f7807d5cbf00b6717f1"}}})</v>
      </c>
      <c r="T27" t="str">
        <f>_xlfn.CONCAT("db.purchase_orders.update({""details.product_id"": ",products[[#This Row],[id]],"},{$set :{""details.$.product_oid"":{""$oid"": """,products[[#This Row],[_id]],"""}}})")</f>
        <v>db.purchase_orders.update({"details.product_id": 77},{$set :{"details.$.product_oid":{"$oid": "63dd0f7807d5cbf00b6717f1"}}})</v>
      </c>
      <c r="U27" t="str">
        <f>_xlfn.CONCAT("db.purchase_order_details.update({""product_id"": ",products[[#This Row],[id]],"},{$set :{""product_oid"":{""$oid"": """,products[[#This Row],[_id]],"""}}})")</f>
        <v>db.purchase_order_details.update({"product_id": 77},{$set :{"product_oid":{"$oid": "63dd0f7807d5cbf00b6717f1"}}})</v>
      </c>
    </row>
    <row r="28" spans="1:21" x14ac:dyDescent="0.25">
      <c r="A28">
        <v>80</v>
      </c>
      <c r="B28" s="1" t="s">
        <v>530</v>
      </c>
      <c r="C28" s="1" t="s">
        <v>531</v>
      </c>
      <c r="D28" s="1" t="s">
        <v>532</v>
      </c>
      <c r="E28" s="1" t="s">
        <v>425</v>
      </c>
      <c r="F28" s="1" t="s">
        <v>370</v>
      </c>
      <c r="G28">
        <v>3</v>
      </c>
      <c r="H28">
        <v>3.5</v>
      </c>
      <c r="I28">
        <v>50</v>
      </c>
      <c r="J28">
        <v>75</v>
      </c>
      <c r="K28" t="b">
        <v>0</v>
      </c>
      <c r="L28" s="1" t="s">
        <v>533</v>
      </c>
      <c r="M28">
        <v>25</v>
      </c>
      <c r="Q28" t="str">
        <f>_xlfn.CONCAT("db.inventory_transactions.update({""product_id"": ",products[[#This Row],[id]],"},{$set :{""product_oid"":{""$oid"": """,products[[#This Row],[_id]],"""}}})")</f>
        <v>db.inventory_transactions.update({"product_id": 80},{$set :{"product_oid":{"$oid": "63dd0f7807d5cbf00b6717f2"}}})</v>
      </c>
      <c r="R28" t="str">
        <f>_xlfn.CONCAT("db.orders.update({""details.product_id"": ",products[[#This Row],[id]],"},{$set :{""details.$.product_oid"":{""$oid"": """,products[[#This Row],[_id]],"""}}})")</f>
        <v>db.orders.update({"details.product_id": 80},{$set :{"details.$.product_oid":{"$oid": "63dd0f7807d5cbf00b6717f2"}}})</v>
      </c>
      <c r="S28" t="str">
        <f>_xlfn.CONCAT("db.order_details.update({""product_id"": ",products[[#This Row],[id]],"},{$set :{""product_oid"":{""$oid"": """,products[[#This Row],[_id]],"""}}})")</f>
        <v>db.order_details.update({"product_id": 80},{$set :{"product_oid":{"$oid": "63dd0f7807d5cbf00b6717f2"}}})</v>
      </c>
      <c r="T28" t="str">
        <f>_xlfn.CONCAT("db.purchase_orders.update({""details.product_id"": ",products[[#This Row],[id]],"},{$set :{""details.$.product_oid"":{""$oid"": """,products[[#This Row],[_id]],"""}}})")</f>
        <v>db.purchase_orders.update({"details.product_id": 80},{$set :{"details.$.product_oid":{"$oid": "63dd0f7807d5cbf00b6717f2"}}})</v>
      </c>
      <c r="U28" t="str">
        <f>_xlfn.CONCAT("db.purchase_order_details.update({""product_id"": ",products[[#This Row],[id]],"},{$set :{""product_oid"":{""$oid"": """,products[[#This Row],[_id]],"""}}})")</f>
        <v>db.purchase_order_details.update({"product_id": 80},{$set :{"product_oid":{"$oid": "63dd0f7807d5cbf00b6717f2"}}})</v>
      </c>
    </row>
    <row r="29" spans="1:21" x14ac:dyDescent="0.25">
      <c r="A29">
        <v>81</v>
      </c>
      <c r="B29" s="1" t="s">
        <v>534</v>
      </c>
      <c r="C29" s="1" t="s">
        <v>535</v>
      </c>
      <c r="D29" s="1" t="s">
        <v>536</v>
      </c>
      <c r="E29" s="1" t="s">
        <v>446</v>
      </c>
      <c r="F29" s="1" t="s">
        <v>537</v>
      </c>
      <c r="G29">
        <v>2</v>
      </c>
      <c r="H29">
        <v>2.99</v>
      </c>
      <c r="I29">
        <v>100</v>
      </c>
      <c r="J29">
        <v>125</v>
      </c>
      <c r="K29" t="b">
        <v>0</v>
      </c>
      <c r="L29" s="1" t="s">
        <v>538</v>
      </c>
      <c r="M29">
        <v>25</v>
      </c>
      <c r="Q29" t="str">
        <f>_xlfn.CONCAT("db.inventory_transactions.update({""product_id"": ",products[[#This Row],[id]],"},{$set :{""product_oid"":{""$oid"": """,products[[#This Row],[_id]],"""}}})")</f>
        <v>db.inventory_transactions.update({"product_id": 81},{$set :{"product_oid":{"$oid": "63dd0f7807d5cbf00b6717f3"}}})</v>
      </c>
      <c r="R29" t="str">
        <f>_xlfn.CONCAT("db.orders.update({""details.product_id"": ",products[[#This Row],[id]],"},{$set :{""details.$.product_oid"":{""$oid"": """,products[[#This Row],[_id]],"""}}})")</f>
        <v>db.orders.update({"details.product_id": 81},{$set :{"details.$.product_oid":{"$oid": "63dd0f7807d5cbf00b6717f3"}}})</v>
      </c>
      <c r="S29" t="str">
        <f>_xlfn.CONCAT("db.order_details.update({""product_id"": ",products[[#This Row],[id]],"},{$set :{""product_oid"":{""$oid"": """,products[[#This Row],[_id]],"""}}})")</f>
        <v>db.order_details.update({"product_id": 81},{$set :{"product_oid":{"$oid": "63dd0f7807d5cbf00b6717f3"}}})</v>
      </c>
      <c r="T29" t="str">
        <f>_xlfn.CONCAT("db.purchase_orders.update({""details.product_id"": ",products[[#This Row],[id]],"},{$set :{""details.$.product_oid"":{""$oid"": """,products[[#This Row],[_id]],"""}}})")</f>
        <v>db.purchase_orders.update({"details.product_id": 81},{$set :{"details.$.product_oid":{"$oid": "63dd0f7807d5cbf00b6717f3"}}})</v>
      </c>
      <c r="U29" t="str">
        <f>_xlfn.CONCAT("db.purchase_order_details.update({""product_id"": ",products[[#This Row],[id]],"},{$set :{""product_oid"":{""$oid"": """,products[[#This Row],[_id]],"""}}})")</f>
        <v>db.purchase_order_details.update({"product_id": 81},{$set :{"product_oid":{"$oid": "63dd0f7807d5cbf00b6717f3"}}})</v>
      </c>
    </row>
    <row r="30" spans="1:21" x14ac:dyDescent="0.25">
      <c r="A30">
        <v>82</v>
      </c>
      <c r="B30" s="1" t="s">
        <v>539</v>
      </c>
      <c r="C30" s="1" t="s">
        <v>540</v>
      </c>
      <c r="D30" s="1" t="s">
        <v>541</v>
      </c>
      <c r="E30" s="1" t="s">
        <v>542</v>
      </c>
      <c r="F30" s="1" t="s">
        <v>457</v>
      </c>
      <c r="G30">
        <v>2</v>
      </c>
      <c r="H30">
        <v>4</v>
      </c>
      <c r="I30">
        <v>20</v>
      </c>
      <c r="J30">
        <v>100</v>
      </c>
      <c r="K30" t="b">
        <v>0</v>
      </c>
      <c r="L30" s="1" t="s">
        <v>250</v>
      </c>
      <c r="Q30" t="str">
        <f>_xlfn.CONCAT("db.inventory_transactions.update({""product_id"": ",products[[#This Row],[id]],"},{$set :{""product_oid"":{""$oid"": """,products[[#This Row],[_id]],"""}}})")</f>
        <v>db.inventory_transactions.update({"product_id": 82},{$set :{"product_oid":{"$oid": "63dd0f7807d5cbf00b6717f4"}}})</v>
      </c>
      <c r="R30" t="str">
        <f>_xlfn.CONCAT("db.orders.update({""details.product_id"": ",products[[#This Row],[id]],"},{$set :{""details.$.product_oid"":{""$oid"": """,products[[#This Row],[_id]],"""}}})")</f>
        <v>db.orders.update({"details.product_id": 82},{$set :{"details.$.product_oid":{"$oid": "63dd0f7807d5cbf00b6717f4"}}})</v>
      </c>
      <c r="S30" t="str">
        <f>_xlfn.CONCAT("db.order_details.update({""product_id"": ",products[[#This Row],[id]],"},{$set :{""product_oid"":{""$oid"": """,products[[#This Row],[_id]],"""}}})")</f>
        <v>db.order_details.update({"product_id": 82},{$set :{"product_oid":{"$oid": "63dd0f7807d5cbf00b6717f4"}}})</v>
      </c>
      <c r="T30" t="str">
        <f>_xlfn.CONCAT("db.purchase_orders.update({""details.product_id"": ",products[[#This Row],[id]],"},{$set :{""details.$.product_oid"":{""$oid"": """,products[[#This Row],[_id]],"""}}})")</f>
        <v>db.purchase_orders.update({"details.product_id": 82},{$set :{"details.$.product_oid":{"$oid": "63dd0f7807d5cbf00b6717f4"}}})</v>
      </c>
      <c r="U30" t="str">
        <f>_xlfn.CONCAT("db.purchase_order_details.update({""product_id"": ",products[[#This Row],[id]],"},{$set :{""product_oid"":{""$oid"": """,products[[#This Row],[_id]],"""}}})")</f>
        <v>db.purchase_order_details.update({"product_id": 82},{$set :{"product_oid":{"$oid": "63dd0f7807d5cbf00b6717f4"}}})</v>
      </c>
    </row>
    <row r="31" spans="1:21" x14ac:dyDescent="0.25">
      <c r="A31">
        <v>83</v>
      </c>
      <c r="B31" s="1" t="s">
        <v>543</v>
      </c>
      <c r="C31" s="1" t="s">
        <v>544</v>
      </c>
      <c r="D31" s="1" t="s">
        <v>545</v>
      </c>
      <c r="E31" s="1" t="s">
        <v>546</v>
      </c>
      <c r="F31" s="1" t="s">
        <v>547</v>
      </c>
      <c r="G31">
        <v>0.5</v>
      </c>
      <c r="H31">
        <v>1.8</v>
      </c>
      <c r="I31">
        <v>30</v>
      </c>
      <c r="J31">
        <v>200</v>
      </c>
      <c r="K31" t="b">
        <v>0</v>
      </c>
      <c r="L31" s="1" t="s">
        <v>250</v>
      </c>
      <c r="Q31" t="str">
        <f>_xlfn.CONCAT("db.inventory_transactions.update({""product_id"": ",products[[#This Row],[id]],"},{$set :{""product_oid"":{""$oid"": """,products[[#This Row],[_id]],"""}}})")</f>
        <v>db.inventory_transactions.update({"product_id": 83},{$set :{"product_oid":{"$oid": "63dd0f7807d5cbf00b6717f5"}}})</v>
      </c>
      <c r="R31" t="str">
        <f>_xlfn.CONCAT("db.orders.update({""details.product_id"": ",products[[#This Row],[id]],"},{$set :{""details.$.product_oid"":{""$oid"": """,products[[#This Row],[_id]],"""}}})")</f>
        <v>db.orders.update({"details.product_id": 83},{$set :{"details.$.product_oid":{"$oid": "63dd0f7807d5cbf00b6717f5"}}})</v>
      </c>
      <c r="S31" t="str">
        <f>_xlfn.CONCAT("db.order_details.update({""product_id"": ",products[[#This Row],[id]],"},{$set :{""product_oid"":{""$oid"": """,products[[#This Row],[_id]],"""}}})")</f>
        <v>db.order_details.update({"product_id": 83},{$set :{"product_oid":{"$oid": "63dd0f7807d5cbf00b6717f5"}}})</v>
      </c>
      <c r="T31" t="str">
        <f>_xlfn.CONCAT("db.purchase_orders.update({""details.product_id"": ",products[[#This Row],[id]],"},{$set :{""details.$.product_oid"":{""$oid"": """,products[[#This Row],[_id]],"""}}})")</f>
        <v>db.purchase_orders.update({"details.product_id": 83},{$set :{"details.$.product_oid":{"$oid": "63dd0f7807d5cbf00b6717f5"}}})</v>
      </c>
      <c r="U31" t="str">
        <f>_xlfn.CONCAT("db.purchase_order_details.update({""product_id"": ",products[[#This Row],[id]],"},{$set :{""product_oid"":{""$oid"": """,products[[#This Row],[_id]],"""}}})")</f>
        <v>db.purchase_order_details.update({"product_id": 83},{$set :{"product_oid":{"$oid": "63dd0f7807d5cbf00b6717f5"}}})</v>
      </c>
    </row>
    <row r="32" spans="1:21" x14ac:dyDescent="0.25">
      <c r="A32">
        <v>85</v>
      </c>
      <c r="B32" s="1" t="s">
        <v>548</v>
      </c>
      <c r="C32" s="1" t="s">
        <v>549</v>
      </c>
      <c r="D32" s="1" t="s">
        <v>550</v>
      </c>
      <c r="E32" s="1" t="s">
        <v>456</v>
      </c>
      <c r="F32" s="1" t="s">
        <v>457</v>
      </c>
      <c r="G32">
        <v>9</v>
      </c>
      <c r="H32">
        <v>12.49</v>
      </c>
      <c r="I32">
        <v>10</v>
      </c>
      <c r="J32">
        <v>20</v>
      </c>
      <c r="K32" t="b">
        <v>0</v>
      </c>
      <c r="L32" s="1" t="s">
        <v>551</v>
      </c>
      <c r="M32">
        <v>5</v>
      </c>
      <c r="Q32" t="str">
        <f>_xlfn.CONCAT("db.inventory_transactions.update({""product_id"": ",products[[#This Row],[id]],"},{$set :{""product_oid"":{""$oid"": """,products[[#This Row],[_id]],"""}}})")</f>
        <v>db.inventory_transactions.update({"product_id": 85},{$set :{"product_oid":{"$oid": "63dd0f7807d5cbf00b6717f6"}}})</v>
      </c>
      <c r="R32" t="str">
        <f>_xlfn.CONCAT("db.orders.update({""details.product_id"": ",products[[#This Row],[id]],"},{$set :{""details.$.product_oid"":{""$oid"": """,products[[#This Row],[_id]],"""}}})")</f>
        <v>db.orders.update({"details.product_id": 85},{$set :{"details.$.product_oid":{"$oid": "63dd0f7807d5cbf00b6717f6"}}})</v>
      </c>
      <c r="S32" t="str">
        <f>_xlfn.CONCAT("db.order_details.update({""product_id"": ",products[[#This Row],[id]],"},{$set :{""product_oid"":{""$oid"": """,products[[#This Row],[_id]],"""}}})")</f>
        <v>db.order_details.update({"product_id": 85},{$set :{"product_oid":{"$oid": "63dd0f7807d5cbf00b6717f6"}}})</v>
      </c>
      <c r="T32" t="str">
        <f>_xlfn.CONCAT("db.purchase_orders.update({""details.product_id"": ",products[[#This Row],[id]],"},{$set :{""details.$.product_oid"":{""$oid"": """,products[[#This Row],[_id]],"""}}})")</f>
        <v>db.purchase_orders.update({"details.product_id": 85},{$set :{"details.$.product_oid":{"$oid": "63dd0f7807d5cbf00b6717f6"}}})</v>
      </c>
      <c r="U32" t="str">
        <f>_xlfn.CONCAT("db.purchase_order_details.update({""product_id"": ",products[[#This Row],[id]],"},{$set :{""product_oid"":{""$oid"": """,products[[#This Row],[_id]],"""}}})")</f>
        <v>db.purchase_order_details.update({"product_id": 85},{$set :{"product_oid":{"$oid": "63dd0f7807d5cbf00b6717f6"}}})</v>
      </c>
    </row>
    <row r="33" spans="1:21" x14ac:dyDescent="0.25">
      <c r="A33">
        <v>86</v>
      </c>
      <c r="B33" s="1" t="s">
        <v>552</v>
      </c>
      <c r="C33" s="1" t="s">
        <v>553</v>
      </c>
      <c r="D33" s="1" t="s">
        <v>554</v>
      </c>
      <c r="E33" s="1" t="s">
        <v>456</v>
      </c>
      <c r="F33" s="1" t="s">
        <v>457</v>
      </c>
      <c r="G33">
        <v>10.5</v>
      </c>
      <c r="H33">
        <v>15.99</v>
      </c>
      <c r="I33">
        <v>10</v>
      </c>
      <c r="J33">
        <v>20</v>
      </c>
      <c r="K33" t="b">
        <v>0</v>
      </c>
      <c r="L33" s="1" t="s">
        <v>555</v>
      </c>
      <c r="M33">
        <v>5</v>
      </c>
      <c r="Q33" t="str">
        <f>_xlfn.CONCAT("db.inventory_transactions.update({""product_id"": ",products[[#This Row],[id]],"},{$set :{""product_oid"":{""$oid"": """,products[[#This Row],[_id]],"""}}})")</f>
        <v>db.inventory_transactions.update({"product_id": 86},{$set :{"product_oid":{"$oid": "63dd0f7807d5cbf00b6717f7"}}})</v>
      </c>
      <c r="R33" t="str">
        <f>_xlfn.CONCAT("db.orders.update({""details.product_id"": ",products[[#This Row],[id]],"},{$set :{""details.$.product_oid"":{""$oid"": """,products[[#This Row],[_id]],"""}}})")</f>
        <v>db.orders.update({"details.product_id": 86},{$set :{"details.$.product_oid":{"$oid": "63dd0f7807d5cbf00b6717f7"}}})</v>
      </c>
      <c r="S33" t="str">
        <f>_xlfn.CONCAT("db.order_details.update({""product_id"": ",products[[#This Row],[id]],"},{$set :{""product_oid"":{""$oid"": """,products[[#This Row],[_id]],"""}}})")</f>
        <v>db.order_details.update({"product_id": 86},{$set :{"product_oid":{"$oid": "63dd0f7807d5cbf00b6717f7"}}})</v>
      </c>
      <c r="T33" t="str">
        <f>_xlfn.CONCAT("db.purchase_orders.update({""details.product_id"": ",products[[#This Row],[id]],"},{$set :{""details.$.product_oid"":{""$oid"": """,products[[#This Row],[_id]],"""}}})")</f>
        <v>db.purchase_orders.update({"details.product_id": 86},{$set :{"details.$.product_oid":{"$oid": "63dd0f7807d5cbf00b6717f7"}}})</v>
      </c>
      <c r="U33" t="str">
        <f>_xlfn.CONCAT("db.purchase_order_details.update({""product_id"": ",products[[#This Row],[id]],"},{$set :{""product_oid"":{""$oid"": """,products[[#This Row],[_id]],"""}}})")</f>
        <v>db.purchase_order_details.update({"product_id": 86},{$set :{"product_oid":{"$oid": "63dd0f7807d5cbf00b6717f7"}}})</v>
      </c>
    </row>
    <row r="34" spans="1:21" x14ac:dyDescent="0.25">
      <c r="A34">
        <v>87</v>
      </c>
      <c r="B34" s="1" t="s">
        <v>556</v>
      </c>
      <c r="C34" s="1" t="s">
        <v>557</v>
      </c>
      <c r="D34" s="1" t="s">
        <v>558</v>
      </c>
      <c r="E34" s="1" t="s">
        <v>446</v>
      </c>
      <c r="F34" s="1" t="s">
        <v>474</v>
      </c>
      <c r="G34">
        <v>2</v>
      </c>
      <c r="H34">
        <v>4</v>
      </c>
      <c r="I34">
        <v>20</v>
      </c>
      <c r="J34">
        <v>50</v>
      </c>
      <c r="K34" t="b">
        <v>0</v>
      </c>
      <c r="L34" s="1" t="s">
        <v>559</v>
      </c>
      <c r="Q34" t="str">
        <f>_xlfn.CONCAT("db.inventory_transactions.update({""product_id"": ",products[[#This Row],[id]],"},{$set :{""product_oid"":{""$oid"": """,products[[#This Row],[_id]],"""}}})")</f>
        <v>db.inventory_transactions.update({"product_id": 87},{$set :{"product_oid":{"$oid": "63dd0f7807d5cbf00b6717f8"}}})</v>
      </c>
      <c r="R34" t="str">
        <f>_xlfn.CONCAT("db.orders.update({""details.product_id"": ",products[[#This Row],[id]],"},{$set :{""details.$.product_oid"":{""$oid"": """,products[[#This Row],[_id]],"""}}})")</f>
        <v>db.orders.update({"details.product_id": 87},{$set :{"details.$.product_oid":{"$oid": "63dd0f7807d5cbf00b6717f8"}}})</v>
      </c>
      <c r="S34" t="str">
        <f>_xlfn.CONCAT("db.order_details.update({""product_id"": ",products[[#This Row],[id]],"},{$set :{""product_oid"":{""$oid"": """,products[[#This Row],[_id]],"""}}})")</f>
        <v>db.order_details.update({"product_id": 87},{$set :{"product_oid":{"$oid": "63dd0f7807d5cbf00b6717f8"}}})</v>
      </c>
      <c r="T34" t="str">
        <f>_xlfn.CONCAT("db.purchase_orders.update({""details.product_id"": ",products[[#This Row],[id]],"},{$set :{""details.$.product_oid"":{""$oid"": """,products[[#This Row],[_id]],"""}}})")</f>
        <v>db.purchase_orders.update({"details.product_id": 87},{$set :{"details.$.product_oid":{"$oid": "63dd0f7807d5cbf00b6717f8"}}})</v>
      </c>
      <c r="U34" t="str">
        <f>_xlfn.CONCAT("db.purchase_order_details.update({""product_id"": ",products[[#This Row],[id]],"},{$set :{""product_oid"":{""$oid"": """,products[[#This Row],[_id]],"""}}})")</f>
        <v>db.purchase_order_details.update({"product_id": 87},{$set :{"product_oid":{"$oid": "63dd0f7807d5cbf00b6717f8"}}})</v>
      </c>
    </row>
    <row r="35" spans="1:21" x14ac:dyDescent="0.25">
      <c r="A35">
        <v>88</v>
      </c>
      <c r="B35" s="1" t="s">
        <v>560</v>
      </c>
      <c r="C35" s="1" t="s">
        <v>561</v>
      </c>
      <c r="D35" s="1" t="s">
        <v>562</v>
      </c>
      <c r="E35" s="1" t="s">
        <v>440</v>
      </c>
      <c r="F35" s="1" t="s">
        <v>441</v>
      </c>
      <c r="G35">
        <v>1</v>
      </c>
      <c r="H35">
        <v>1.3</v>
      </c>
      <c r="I35">
        <v>10</v>
      </c>
      <c r="J35">
        <v>40</v>
      </c>
      <c r="K35" t="b">
        <v>0</v>
      </c>
      <c r="L35" s="1" t="s">
        <v>442</v>
      </c>
      <c r="Q35" t="str">
        <f>_xlfn.CONCAT("db.inventory_transactions.update({""product_id"": ",products[[#This Row],[id]],"},{$set :{""product_oid"":{""$oid"": """,products[[#This Row],[_id]],"""}}})")</f>
        <v>db.inventory_transactions.update({"product_id": 88},{$set :{"product_oid":{"$oid": "63dd0f7807d5cbf00b6717f9"}}})</v>
      </c>
      <c r="R35" t="str">
        <f>_xlfn.CONCAT("db.orders.update({""details.product_id"": ",products[[#This Row],[id]],"},{$set :{""details.$.product_oid"":{""$oid"": """,products[[#This Row],[_id]],"""}}})")</f>
        <v>db.orders.update({"details.product_id": 88},{$set :{"details.$.product_oid":{"$oid": "63dd0f7807d5cbf00b6717f9"}}})</v>
      </c>
      <c r="S35" t="str">
        <f>_xlfn.CONCAT("db.order_details.update({""product_id"": ",products[[#This Row],[id]],"},{$set :{""product_oid"":{""$oid"": """,products[[#This Row],[_id]],"""}}})")</f>
        <v>db.order_details.update({"product_id": 88},{$set :{"product_oid":{"$oid": "63dd0f7807d5cbf00b6717f9"}}})</v>
      </c>
      <c r="T35" t="str">
        <f>_xlfn.CONCAT("db.purchase_orders.update({""details.product_id"": ",products[[#This Row],[id]],"},{$set :{""details.$.product_oid"":{""$oid"": """,products[[#This Row],[_id]],"""}}})")</f>
        <v>db.purchase_orders.update({"details.product_id": 88},{$set :{"details.$.product_oid":{"$oid": "63dd0f7807d5cbf00b6717f9"}}})</v>
      </c>
      <c r="U35" t="str">
        <f>_xlfn.CONCAT("db.purchase_order_details.update({""product_id"": ",products[[#This Row],[id]],"},{$set :{""product_oid"":{""$oid"": """,products[[#This Row],[_id]],"""}}})")</f>
        <v>db.purchase_order_details.update({"product_id": 88},{$set :{"product_oid":{"$oid": "63dd0f7807d5cbf00b6717f9"}}})</v>
      </c>
    </row>
    <row r="36" spans="1:21" x14ac:dyDescent="0.25">
      <c r="A36">
        <v>89</v>
      </c>
      <c r="B36" s="1" t="s">
        <v>563</v>
      </c>
      <c r="C36" s="1" t="s">
        <v>564</v>
      </c>
      <c r="D36" s="1" t="s">
        <v>565</v>
      </c>
      <c r="E36" s="1" t="s">
        <v>440</v>
      </c>
      <c r="F36" s="1" t="s">
        <v>441</v>
      </c>
      <c r="G36">
        <v>1</v>
      </c>
      <c r="H36">
        <v>1.5</v>
      </c>
      <c r="I36">
        <v>10</v>
      </c>
      <c r="J36">
        <v>40</v>
      </c>
      <c r="K36" t="b">
        <v>0</v>
      </c>
      <c r="L36" s="1" t="s">
        <v>442</v>
      </c>
      <c r="Q36" t="str">
        <f>_xlfn.CONCAT("db.inventory_transactions.update({""product_id"": ",products[[#This Row],[id]],"},{$set :{""product_oid"":{""$oid"": """,products[[#This Row],[_id]],"""}}})")</f>
        <v>db.inventory_transactions.update({"product_id": 89},{$set :{"product_oid":{"$oid": "63dd0f7807d5cbf00b6717fa"}}})</v>
      </c>
      <c r="R36" t="str">
        <f>_xlfn.CONCAT("db.orders.update({""details.product_id"": ",products[[#This Row],[id]],"},{$set :{""details.$.product_oid"":{""$oid"": """,products[[#This Row],[_id]],"""}}})")</f>
        <v>db.orders.update({"details.product_id": 89},{$set :{"details.$.product_oid":{"$oid": "63dd0f7807d5cbf00b6717fa"}}})</v>
      </c>
      <c r="S36" t="str">
        <f>_xlfn.CONCAT("db.order_details.update({""product_id"": ",products[[#This Row],[id]],"},{$set :{""product_oid"":{""$oid"": """,products[[#This Row],[_id]],"""}}})")</f>
        <v>db.order_details.update({"product_id": 89},{$set :{"product_oid":{"$oid": "63dd0f7807d5cbf00b6717fa"}}})</v>
      </c>
      <c r="T36" t="str">
        <f>_xlfn.CONCAT("db.purchase_orders.update({""details.product_id"": ",products[[#This Row],[id]],"},{$set :{""details.$.product_oid"":{""$oid"": """,products[[#This Row],[_id]],"""}}})")</f>
        <v>db.purchase_orders.update({"details.product_id": 89},{$set :{"details.$.product_oid":{"$oid": "63dd0f7807d5cbf00b6717fa"}}})</v>
      </c>
      <c r="U36" t="str">
        <f>_xlfn.CONCAT("db.purchase_order_details.update({""product_id"": ",products[[#This Row],[id]],"},{$set :{""product_oid"":{""$oid"": """,products[[#This Row],[_id]],"""}}})")</f>
        <v>db.purchase_order_details.update({"product_id": 89},{$set :{"product_oid":{"$oid": "63dd0f7807d5cbf00b6717fa"}}})</v>
      </c>
    </row>
    <row r="37" spans="1:21" x14ac:dyDescent="0.25">
      <c r="A37">
        <v>90</v>
      </c>
      <c r="B37" s="1" t="s">
        <v>566</v>
      </c>
      <c r="C37" s="1" t="s">
        <v>567</v>
      </c>
      <c r="D37" s="1" t="s">
        <v>568</v>
      </c>
      <c r="E37" s="1" t="s">
        <v>440</v>
      </c>
      <c r="F37" s="1" t="s">
        <v>441</v>
      </c>
      <c r="G37">
        <v>1</v>
      </c>
      <c r="H37">
        <v>1.8</v>
      </c>
      <c r="I37">
        <v>10</v>
      </c>
      <c r="J37">
        <v>40</v>
      </c>
      <c r="K37" t="b">
        <v>0</v>
      </c>
      <c r="L37" s="1" t="s">
        <v>442</v>
      </c>
      <c r="Q37" t="str">
        <f>_xlfn.CONCAT("db.inventory_transactions.update({""product_id"": ",products[[#This Row],[id]],"},{$set :{""product_oid"":{""$oid"": """,products[[#This Row],[_id]],"""}}})")</f>
        <v>db.inventory_transactions.update({"product_id": 90},{$set :{"product_oid":{"$oid": "63dd0f7807d5cbf00b6717fb"}}})</v>
      </c>
      <c r="R37" t="str">
        <f>_xlfn.CONCAT("db.orders.update({""details.product_id"": ",products[[#This Row],[id]],"},{$set :{""details.$.product_oid"":{""$oid"": """,products[[#This Row],[_id]],"""}}})")</f>
        <v>db.orders.update({"details.product_id": 90},{$set :{"details.$.product_oid":{"$oid": "63dd0f7807d5cbf00b6717fb"}}})</v>
      </c>
      <c r="S37" t="str">
        <f>_xlfn.CONCAT("db.order_details.update({""product_id"": ",products[[#This Row],[id]],"},{$set :{""product_oid"":{""$oid"": """,products[[#This Row],[_id]],"""}}})")</f>
        <v>db.order_details.update({"product_id": 90},{$set :{"product_oid":{"$oid": "63dd0f7807d5cbf00b6717fb"}}})</v>
      </c>
      <c r="T37" t="str">
        <f>_xlfn.CONCAT("db.purchase_orders.update({""details.product_id"": ",products[[#This Row],[id]],"},{$set :{""details.$.product_oid"":{""$oid"": """,products[[#This Row],[_id]],"""}}})")</f>
        <v>db.purchase_orders.update({"details.product_id": 90},{$set :{"details.$.product_oid":{"$oid": "63dd0f7807d5cbf00b6717fb"}}})</v>
      </c>
      <c r="U37" t="str">
        <f>_xlfn.CONCAT("db.purchase_order_details.update({""product_id"": ",products[[#This Row],[id]],"},{$set :{""product_oid"":{""$oid"": """,products[[#This Row],[_id]],"""}}})")</f>
        <v>db.purchase_order_details.update({"product_id": 90},{$set :{"product_oid":{"$oid": "63dd0f7807d5cbf00b6717fb"}}})</v>
      </c>
    </row>
    <row r="38" spans="1:21" x14ac:dyDescent="0.25">
      <c r="A38">
        <v>91</v>
      </c>
      <c r="B38" s="1" t="s">
        <v>582</v>
      </c>
      <c r="C38" s="1" t="s">
        <v>583</v>
      </c>
      <c r="D38" s="1" t="s">
        <v>584</v>
      </c>
      <c r="E38" s="1" t="s">
        <v>440</v>
      </c>
      <c r="F38" s="1" t="s">
        <v>441</v>
      </c>
      <c r="G38">
        <v>1</v>
      </c>
      <c r="H38">
        <v>2</v>
      </c>
      <c r="I38">
        <v>10</v>
      </c>
      <c r="J38">
        <v>40</v>
      </c>
      <c r="K38" t="b">
        <v>0</v>
      </c>
      <c r="L38" s="1" t="s">
        <v>442</v>
      </c>
      <c r="Q38" t="str">
        <f>_xlfn.CONCAT("db.inventory_transactions.update({""product_id"": ",products[[#This Row],[id]],"},{$set :{""product_oid"":{""$oid"": """,products[[#This Row],[_id]],"""}}})")</f>
        <v>db.inventory_transactions.update({"product_id": 91},{$set :{"product_oid":{"$oid": "63dd0f7807d5cbf00b671800"}}})</v>
      </c>
      <c r="R38" t="str">
        <f>_xlfn.CONCAT("db.orders.update({""details.product_id"": ",products[[#This Row],[id]],"},{$set :{""details.$.product_oid"":{""$oid"": """,products[[#This Row],[_id]],"""}}})")</f>
        <v>db.orders.update({"details.product_id": 91},{$set :{"details.$.product_oid":{"$oid": "63dd0f7807d5cbf00b671800"}}})</v>
      </c>
      <c r="S38" t="str">
        <f>_xlfn.CONCAT("db.order_details.update({""product_id"": ",products[[#This Row],[id]],"},{$set :{""product_oid"":{""$oid"": """,products[[#This Row],[_id]],"""}}})")</f>
        <v>db.order_details.update({"product_id": 91},{$set :{"product_oid":{"$oid": "63dd0f7807d5cbf00b671800"}}})</v>
      </c>
      <c r="T38" t="str">
        <f>_xlfn.CONCAT("db.purchase_orders.update({""details.product_id"": ",products[[#This Row],[id]],"},{$set :{""details.$.product_oid"":{""$oid"": """,products[[#This Row],[_id]],"""}}})")</f>
        <v>db.purchase_orders.update({"details.product_id": 91},{$set :{"details.$.product_oid":{"$oid": "63dd0f7807d5cbf00b671800"}}})</v>
      </c>
      <c r="U38" t="str">
        <f>_xlfn.CONCAT("db.purchase_order_details.update({""product_id"": ",products[[#This Row],[id]],"},{$set :{""product_oid"":{""$oid"": """,products[[#This Row],[_id]],"""}}})")</f>
        <v>db.purchase_order_details.update({"product_id": 91},{$set :{"product_oid":{"$oid": "63dd0f7807d5cbf00b671800"}}})</v>
      </c>
    </row>
    <row r="39" spans="1:21" x14ac:dyDescent="0.25">
      <c r="A39">
        <v>92</v>
      </c>
      <c r="B39" s="1" t="s">
        <v>569</v>
      </c>
      <c r="C39" s="1" t="s">
        <v>570</v>
      </c>
      <c r="D39" s="1" t="s">
        <v>571</v>
      </c>
      <c r="E39" s="1" t="s">
        <v>440</v>
      </c>
      <c r="F39" s="1" t="s">
        <v>441</v>
      </c>
      <c r="G39">
        <v>1</v>
      </c>
      <c r="H39">
        <v>1.2</v>
      </c>
      <c r="I39">
        <v>10</v>
      </c>
      <c r="J39">
        <v>40</v>
      </c>
      <c r="K39" t="b">
        <v>0</v>
      </c>
      <c r="L39" s="1" t="s">
        <v>572</v>
      </c>
      <c r="Q39" t="str">
        <f>_xlfn.CONCAT("db.inventory_transactions.update({""product_id"": ",products[[#This Row],[id]],"},{$set :{""product_oid"":{""$oid"": """,products[[#This Row],[_id]],"""}}})")</f>
        <v>db.inventory_transactions.update({"product_id": 92},{$set :{"product_oid":{"$oid": "63dd0f7807d5cbf00b6717fc"}}})</v>
      </c>
      <c r="R39" t="str">
        <f>_xlfn.CONCAT("db.orders.update({""details.product_id"": ",products[[#This Row],[id]],"},{$set :{""details.$.product_oid"":{""$oid"": """,products[[#This Row],[_id]],"""}}})")</f>
        <v>db.orders.update({"details.product_id": 92},{$set :{"details.$.product_oid":{"$oid": "63dd0f7807d5cbf00b6717fc"}}})</v>
      </c>
      <c r="S39" t="str">
        <f>_xlfn.CONCAT("db.order_details.update({""product_id"": ",products[[#This Row],[id]],"},{$set :{""product_oid"":{""$oid"": """,products[[#This Row],[_id]],"""}}})")</f>
        <v>db.order_details.update({"product_id": 92},{$set :{"product_oid":{"$oid": "63dd0f7807d5cbf00b6717fc"}}})</v>
      </c>
      <c r="T39" t="str">
        <f>_xlfn.CONCAT("db.purchase_orders.update({""details.product_id"": ",products[[#This Row],[id]],"},{$set :{""details.$.product_oid"":{""$oid"": """,products[[#This Row],[_id]],"""}}})")</f>
        <v>db.purchase_orders.update({"details.product_id": 92},{$set :{"details.$.product_oid":{"$oid": "63dd0f7807d5cbf00b6717fc"}}})</v>
      </c>
      <c r="U39" t="str">
        <f>_xlfn.CONCAT("db.purchase_order_details.update({""product_id"": ",products[[#This Row],[id]],"},{$set :{""product_oid"":{""$oid"": """,products[[#This Row],[_id]],"""}}})")</f>
        <v>db.purchase_order_details.update({"product_id": 92},{$set :{"product_oid":{"$oid": "63dd0f7807d5cbf00b6717fc"}}})</v>
      </c>
    </row>
    <row r="40" spans="1:21" x14ac:dyDescent="0.25">
      <c r="A40">
        <v>93</v>
      </c>
      <c r="B40" s="1" t="s">
        <v>577</v>
      </c>
      <c r="C40" s="1" t="s">
        <v>578</v>
      </c>
      <c r="D40" s="1" t="s">
        <v>579</v>
      </c>
      <c r="E40" s="1" t="s">
        <v>440</v>
      </c>
      <c r="F40" s="1" t="s">
        <v>441</v>
      </c>
      <c r="G40">
        <v>1</v>
      </c>
      <c r="H40">
        <v>1.2</v>
      </c>
      <c r="I40">
        <v>10</v>
      </c>
      <c r="J40">
        <v>40</v>
      </c>
      <c r="K40" t="b">
        <v>0</v>
      </c>
      <c r="L40" s="1" t="s">
        <v>572</v>
      </c>
      <c r="Q40" t="str">
        <f>_xlfn.CONCAT("db.inventory_transactions.update({""product_id"": ",products[[#This Row],[id]],"},{$set :{""product_oid"":{""$oid"": """,products[[#This Row],[_id]],"""}}})")</f>
        <v>db.inventory_transactions.update({"product_id": 93},{$set :{"product_oid":{"$oid": "63dd0f7807d5cbf00b6717fe"}}})</v>
      </c>
      <c r="R40" t="str">
        <f>_xlfn.CONCAT("db.orders.update({""details.product_id"": ",products[[#This Row],[id]],"},{$set :{""details.$.product_oid"":{""$oid"": """,products[[#This Row],[_id]],"""}}})")</f>
        <v>db.orders.update({"details.product_id": 93},{$set :{"details.$.product_oid":{"$oid": "63dd0f7807d5cbf00b6717fe"}}})</v>
      </c>
      <c r="S40" t="str">
        <f>_xlfn.CONCAT("db.order_details.update({""product_id"": ",products[[#This Row],[id]],"},{$set :{""product_oid"":{""$oid"": """,products[[#This Row],[_id]],"""}}})")</f>
        <v>db.order_details.update({"product_id": 93},{$set :{"product_oid":{"$oid": "63dd0f7807d5cbf00b6717fe"}}})</v>
      </c>
      <c r="T40" t="str">
        <f>_xlfn.CONCAT("db.purchase_orders.update({""details.product_id"": ",products[[#This Row],[id]],"},{$set :{""details.$.product_oid"":{""$oid"": """,products[[#This Row],[_id]],"""}}})")</f>
        <v>db.purchase_orders.update({"details.product_id": 93},{$set :{"details.$.product_oid":{"$oid": "63dd0f7807d5cbf00b6717fe"}}})</v>
      </c>
      <c r="U40" t="str">
        <f>_xlfn.CONCAT("db.purchase_order_details.update({""product_id"": ",products[[#This Row],[id]],"},{$set :{""product_oid"":{""$oid"": """,products[[#This Row],[_id]],"""}}})")</f>
        <v>db.purchase_order_details.update({"product_id": 93},{$set :{"product_oid":{"$oid": "63dd0f7807d5cbf00b6717fe"}}})</v>
      </c>
    </row>
    <row r="41" spans="1:21" x14ac:dyDescent="0.25">
      <c r="A41">
        <v>94</v>
      </c>
      <c r="B41" s="1" t="s">
        <v>591</v>
      </c>
      <c r="C41" s="1" t="s">
        <v>592</v>
      </c>
      <c r="D41" s="1" t="s">
        <v>593</v>
      </c>
      <c r="E41" s="1" t="s">
        <v>440</v>
      </c>
      <c r="F41" s="1" t="s">
        <v>441</v>
      </c>
      <c r="G41">
        <v>1</v>
      </c>
      <c r="H41">
        <v>1.5</v>
      </c>
      <c r="I41">
        <v>10</v>
      </c>
      <c r="J41">
        <v>40</v>
      </c>
      <c r="K41" t="b">
        <v>0</v>
      </c>
      <c r="L41" s="1" t="s">
        <v>572</v>
      </c>
      <c r="Q41" t="str">
        <f>_xlfn.CONCAT("db.inventory_transactions.update({""product_id"": ",products[[#This Row],[id]],"},{$set :{""product_oid"":{""$oid"": """,products[[#This Row],[_id]],"""}}})")</f>
        <v>db.inventory_transactions.update({"product_id": 94},{$set :{"product_oid":{"$oid": "63dd0f7807d5cbf00b671803"}}})</v>
      </c>
      <c r="R41" t="str">
        <f>_xlfn.CONCAT("db.orders.update({""details.product_id"": ",products[[#This Row],[id]],"},{$set :{""details.$.product_oid"":{""$oid"": """,products[[#This Row],[_id]],"""}}})")</f>
        <v>db.orders.update({"details.product_id": 94},{$set :{"details.$.product_oid":{"$oid": "63dd0f7807d5cbf00b671803"}}})</v>
      </c>
      <c r="S41" t="str">
        <f>_xlfn.CONCAT("db.order_details.update({""product_id"": ",products[[#This Row],[id]],"},{$set :{""product_oid"":{""$oid"": """,products[[#This Row],[_id]],"""}}})")</f>
        <v>db.order_details.update({"product_id": 94},{$set :{"product_oid":{"$oid": "63dd0f7807d5cbf00b671803"}}})</v>
      </c>
      <c r="T41" t="str">
        <f>_xlfn.CONCAT("db.purchase_orders.update({""details.product_id"": ",products[[#This Row],[id]],"},{$set :{""details.$.product_oid"":{""$oid"": """,products[[#This Row],[_id]],"""}}})")</f>
        <v>db.purchase_orders.update({"details.product_id": 94},{$set :{"details.$.product_oid":{"$oid": "63dd0f7807d5cbf00b671803"}}})</v>
      </c>
      <c r="U41" t="str">
        <f>_xlfn.CONCAT("db.purchase_order_details.update({""product_id"": ",products[[#This Row],[id]],"},{$set :{""product_oid"":{""$oid"": """,products[[#This Row],[_id]],"""}}})")</f>
        <v>db.purchase_order_details.update({"product_id": 94},{$set :{"product_oid":{"$oid": "63dd0f7807d5cbf00b671803"}}})</v>
      </c>
    </row>
    <row r="42" spans="1:21" x14ac:dyDescent="0.25">
      <c r="A42">
        <v>95</v>
      </c>
      <c r="B42" s="1" t="s">
        <v>573</v>
      </c>
      <c r="C42" s="1" t="s">
        <v>574</v>
      </c>
      <c r="D42" s="1" t="s">
        <v>575</v>
      </c>
      <c r="E42" s="1" t="s">
        <v>473</v>
      </c>
      <c r="F42" s="1" t="s">
        <v>474</v>
      </c>
      <c r="G42">
        <v>0.5</v>
      </c>
      <c r="H42">
        <v>2</v>
      </c>
      <c r="I42">
        <v>30</v>
      </c>
      <c r="J42">
        <v>50</v>
      </c>
      <c r="K42" t="b">
        <v>0</v>
      </c>
      <c r="L42" s="1" t="s">
        <v>576</v>
      </c>
      <c r="Q42" t="str">
        <f>_xlfn.CONCAT("db.inventory_transactions.update({""product_id"": ",products[[#This Row],[id]],"},{$set :{""product_oid"":{""$oid"": """,products[[#This Row],[_id]],"""}}})")</f>
        <v>db.inventory_transactions.update({"product_id": 95},{$set :{"product_oid":{"$oid": "63dd0f7807d5cbf00b6717fd"}}})</v>
      </c>
      <c r="R42" t="str">
        <f>_xlfn.CONCAT("db.orders.update({""details.product_id"": ",products[[#This Row],[id]],"},{$set :{""details.$.product_oid"":{""$oid"": """,products[[#This Row],[_id]],"""}}})")</f>
        <v>db.orders.update({"details.product_id": 95},{$set :{"details.$.product_oid":{"$oid": "63dd0f7807d5cbf00b6717fd"}}})</v>
      </c>
      <c r="S42" t="str">
        <f>_xlfn.CONCAT("db.order_details.update({""product_id"": ",products[[#This Row],[id]],"},{$set :{""product_oid"":{""$oid"": """,products[[#This Row],[_id]],"""}}})")</f>
        <v>db.order_details.update({"product_id": 95},{$set :{"product_oid":{"$oid": "63dd0f7807d5cbf00b6717fd"}}})</v>
      </c>
      <c r="T42" t="str">
        <f>_xlfn.CONCAT("db.purchase_orders.update({""details.product_id"": ",products[[#This Row],[id]],"},{$set :{""details.$.product_oid"":{""$oid"": """,products[[#This Row],[_id]],"""}}})")</f>
        <v>db.purchase_orders.update({"details.product_id": 95},{$set :{"details.$.product_oid":{"$oid": "63dd0f7807d5cbf00b6717fd"}}})</v>
      </c>
      <c r="U42" t="str">
        <f>_xlfn.CONCAT("db.purchase_order_details.update({""product_id"": ",products[[#This Row],[id]],"},{$set :{""product_oid"":{""$oid"": """,products[[#This Row],[_id]],"""}}})")</f>
        <v>db.purchase_order_details.update({"product_id": 95},{$set :{"product_oid":{"$oid": "63dd0f7807d5cbf00b6717fd"}}})</v>
      </c>
    </row>
    <row r="43" spans="1:21" x14ac:dyDescent="0.25">
      <c r="A43">
        <v>96</v>
      </c>
      <c r="B43" s="1" t="s">
        <v>594</v>
      </c>
      <c r="C43" s="1" t="s">
        <v>595</v>
      </c>
      <c r="D43" s="1" t="s">
        <v>596</v>
      </c>
      <c r="E43" s="1" t="s">
        <v>473</v>
      </c>
      <c r="F43" s="1" t="s">
        <v>474</v>
      </c>
      <c r="G43">
        <v>2</v>
      </c>
      <c r="H43">
        <v>4</v>
      </c>
      <c r="I43">
        <v>30</v>
      </c>
      <c r="J43">
        <v>50</v>
      </c>
      <c r="K43" t="b">
        <v>0</v>
      </c>
      <c r="L43" s="1" t="s">
        <v>576</v>
      </c>
      <c r="Q43" t="str">
        <f>_xlfn.CONCAT("db.inventory_transactions.update({""product_id"": ",products[[#This Row],[id]],"},{$set :{""product_oid"":{""$oid"": """,products[[#This Row],[_id]],"""}}})")</f>
        <v>db.inventory_transactions.update({"product_id": 96},{$set :{"product_oid":{"$oid": "63dd0f7807d5cbf00b671804"}}})</v>
      </c>
      <c r="R43" t="str">
        <f>_xlfn.CONCAT("db.orders.update({""details.product_id"": ",products[[#This Row],[id]],"},{$set :{""details.$.product_oid"":{""$oid"": """,products[[#This Row],[_id]],"""}}})")</f>
        <v>db.orders.update({"details.product_id": 96},{$set :{"details.$.product_oid":{"$oid": "63dd0f7807d5cbf00b671804"}}})</v>
      </c>
      <c r="S43" t="str">
        <f>_xlfn.CONCAT("db.order_details.update({""product_id"": ",products[[#This Row],[id]],"},{$set :{""product_oid"":{""$oid"": """,products[[#This Row],[_id]],"""}}})")</f>
        <v>db.order_details.update({"product_id": 96},{$set :{"product_oid":{"$oid": "63dd0f7807d5cbf00b671804"}}})</v>
      </c>
      <c r="T43" t="str">
        <f>_xlfn.CONCAT("db.purchase_orders.update({""details.product_id"": ",products[[#This Row],[id]],"},{$set :{""details.$.product_oid"":{""$oid"": """,products[[#This Row],[_id]],"""}}})")</f>
        <v>db.purchase_orders.update({"details.product_id": 96},{$set :{"details.$.product_oid":{"$oid": "63dd0f7807d5cbf00b671804"}}})</v>
      </c>
      <c r="U43" t="str">
        <f>_xlfn.CONCAT("db.purchase_order_details.update({""product_id"": ",products[[#This Row],[id]],"},{$set :{""product_oid"":{""$oid"": """,products[[#This Row],[_id]],"""}}})")</f>
        <v>db.purchase_order_details.update({"product_id": 96},{$set :{"product_oid":{"$oid": "63dd0f7807d5cbf00b671804"}}})</v>
      </c>
    </row>
    <row r="44" spans="1:21" x14ac:dyDescent="0.25">
      <c r="A44">
        <v>97</v>
      </c>
      <c r="B44" s="1" t="s">
        <v>580</v>
      </c>
      <c r="C44" s="1" t="s">
        <v>540</v>
      </c>
      <c r="D44" s="1" t="s">
        <v>581</v>
      </c>
      <c r="E44" s="1" t="s">
        <v>542</v>
      </c>
      <c r="F44" s="1" t="s">
        <v>457</v>
      </c>
      <c r="G44">
        <v>3</v>
      </c>
      <c r="H44">
        <v>5</v>
      </c>
      <c r="I44">
        <v>50</v>
      </c>
      <c r="J44">
        <v>200</v>
      </c>
      <c r="K44" t="b">
        <v>0</v>
      </c>
      <c r="L44" s="1" t="s">
        <v>250</v>
      </c>
      <c r="Q44" t="str">
        <f>_xlfn.CONCAT("db.inventory_transactions.update({""product_id"": ",products[[#This Row],[id]],"},{$set :{""product_oid"":{""$oid"": """,products[[#This Row],[_id]],"""}}})")</f>
        <v>db.inventory_transactions.update({"product_id": 97},{$set :{"product_oid":{"$oid": "63dd0f7807d5cbf00b6717ff"}}})</v>
      </c>
      <c r="R44" t="str">
        <f>_xlfn.CONCAT("db.orders.update({""details.product_id"": ",products[[#This Row],[id]],"},{$set :{""details.$.product_oid"":{""$oid"": """,products[[#This Row],[_id]],"""}}})")</f>
        <v>db.orders.update({"details.product_id": 97},{$set :{"details.$.product_oid":{"$oid": "63dd0f7807d5cbf00b6717ff"}}})</v>
      </c>
      <c r="S44" t="str">
        <f>_xlfn.CONCAT("db.order_details.update({""product_id"": ",products[[#This Row],[id]],"},{$set :{""product_oid"":{""$oid"": """,products[[#This Row],[_id]],"""}}})")</f>
        <v>db.order_details.update({"product_id": 97},{$set :{"product_oid":{"$oid": "63dd0f7807d5cbf00b6717ff"}}})</v>
      </c>
      <c r="T44" t="str">
        <f>_xlfn.CONCAT("db.purchase_orders.update({""details.product_id"": ",products[[#This Row],[id]],"},{$set :{""details.$.product_oid"":{""$oid"": """,products[[#This Row],[_id]],"""}}})")</f>
        <v>db.purchase_orders.update({"details.product_id": 97},{$set :{"details.$.product_oid":{"$oid": "63dd0f7807d5cbf00b6717ff"}}})</v>
      </c>
      <c r="U44" t="str">
        <f>_xlfn.CONCAT("db.purchase_order_details.update({""product_id"": ",products[[#This Row],[id]],"},{$set :{""product_oid"":{""$oid"": """,products[[#This Row],[_id]],"""}}})")</f>
        <v>db.purchase_order_details.update({"product_id": 97},{$set :{"product_oid":{"$oid": "63dd0f7807d5cbf00b6717ff"}}})</v>
      </c>
    </row>
    <row r="45" spans="1:21" x14ac:dyDescent="0.25">
      <c r="A45">
        <v>98</v>
      </c>
      <c r="B45" s="1" t="s">
        <v>585</v>
      </c>
      <c r="C45" s="1" t="s">
        <v>586</v>
      </c>
      <c r="D45" s="1" t="s">
        <v>587</v>
      </c>
      <c r="E45" s="1" t="s">
        <v>479</v>
      </c>
      <c r="F45" s="1" t="s">
        <v>441</v>
      </c>
      <c r="G45">
        <v>1</v>
      </c>
      <c r="H45">
        <v>1.89</v>
      </c>
      <c r="I45">
        <v>100</v>
      </c>
      <c r="J45">
        <v>200</v>
      </c>
      <c r="K45" t="b">
        <v>0</v>
      </c>
      <c r="L45" s="1" t="s">
        <v>250</v>
      </c>
      <c r="Q45" t="str">
        <f>_xlfn.CONCAT("db.inventory_transactions.update({""product_id"": ",products[[#This Row],[id]],"},{$set :{""product_oid"":{""$oid"": """,products[[#This Row],[_id]],"""}}})")</f>
        <v>db.inventory_transactions.update({"product_id": 98},{$set :{"product_oid":{"$oid": "63dd0f7807d5cbf00b671801"}}})</v>
      </c>
      <c r="R45" t="str">
        <f>_xlfn.CONCAT("db.orders.update({""details.product_id"": ",products[[#This Row],[id]],"},{$set :{""details.$.product_oid"":{""$oid"": """,products[[#This Row],[_id]],"""}}})")</f>
        <v>db.orders.update({"details.product_id": 98},{$set :{"details.$.product_oid":{"$oid": "63dd0f7807d5cbf00b671801"}}})</v>
      </c>
      <c r="S45" t="str">
        <f>_xlfn.CONCAT("db.order_details.update({""product_id"": ",products[[#This Row],[id]],"},{$set :{""product_oid"":{""$oid"": """,products[[#This Row],[_id]],"""}}})")</f>
        <v>db.order_details.update({"product_id": 98},{$set :{"product_oid":{"$oid": "63dd0f7807d5cbf00b671801"}}})</v>
      </c>
      <c r="T45" t="str">
        <f>_xlfn.CONCAT("db.purchase_orders.update({""details.product_id"": ",products[[#This Row],[id]],"},{$set :{""details.$.product_oid"":{""$oid"": """,products[[#This Row],[_id]],"""}}})")</f>
        <v>db.purchase_orders.update({"details.product_id": 98},{$set :{"details.$.product_oid":{"$oid": "63dd0f7807d5cbf00b671801"}}})</v>
      </c>
      <c r="U45" t="str">
        <f>_xlfn.CONCAT("db.purchase_order_details.update({""product_id"": ",products[[#This Row],[id]],"},{$set :{""product_oid"":{""$oid"": """,products[[#This Row],[_id]],"""}}})")</f>
        <v>db.purchase_order_details.update({"product_id": 98},{$set :{"product_oid":{"$oid": "63dd0f7807d5cbf00b671801"}}})</v>
      </c>
    </row>
    <row r="46" spans="1:21" x14ac:dyDescent="0.25">
      <c r="A46">
        <v>99</v>
      </c>
      <c r="B46" s="1" t="s">
        <v>588</v>
      </c>
      <c r="C46" s="1" t="s">
        <v>589</v>
      </c>
      <c r="D46" s="1" t="s">
        <v>590</v>
      </c>
      <c r="E46" s="1" t="s">
        <v>479</v>
      </c>
      <c r="F46" s="1" t="s">
        <v>441</v>
      </c>
      <c r="G46">
        <v>1</v>
      </c>
      <c r="H46">
        <v>1.95</v>
      </c>
      <c r="I46">
        <v>100</v>
      </c>
      <c r="J46">
        <v>200</v>
      </c>
      <c r="K46" t="b">
        <v>0</v>
      </c>
      <c r="L46" s="1" t="s">
        <v>250</v>
      </c>
      <c r="Q46" t="str">
        <f>_xlfn.CONCAT("db.inventory_transactions.update({""product_id"": ",products[[#This Row],[id]],"},{$set :{""product_oid"":{""$oid"": """,products[[#This Row],[_id]],"""}}})")</f>
        <v>db.inventory_transactions.update({"product_id": 99},{$set :{"product_oid":{"$oid": "63dd0f7807d5cbf00b671802"}}})</v>
      </c>
      <c r="R46" t="str">
        <f>_xlfn.CONCAT("db.orders.update({""details.product_id"": ",products[[#This Row],[id]],"},{$set :{""details.$.product_oid"":{""$oid"": """,products[[#This Row],[_id]],"""}}})")</f>
        <v>db.orders.update({"details.product_id": 99},{$set :{"details.$.product_oid":{"$oid": "63dd0f7807d5cbf00b671802"}}})</v>
      </c>
      <c r="S46" t="str">
        <f>_xlfn.CONCAT("db.order_details.update({""product_id"": ",products[[#This Row],[id]],"},{$set :{""product_oid"":{""$oid"": """,products[[#This Row],[_id]],"""}}})")</f>
        <v>db.order_details.update({"product_id": 99},{$set :{"product_oid":{"$oid": "63dd0f7807d5cbf00b671802"}}})</v>
      </c>
      <c r="T46" t="str">
        <f>_xlfn.CONCAT("db.purchase_orders.update({""details.product_id"": ",products[[#This Row],[id]],"},{$set :{""details.$.product_oid"":{""$oid"": """,products[[#This Row],[_id]],"""}}})")</f>
        <v>db.purchase_orders.update({"details.product_id": 99},{$set :{"details.$.product_oid":{"$oid": "63dd0f7807d5cbf00b671802"}}})</v>
      </c>
      <c r="U46" t="str">
        <f>_xlfn.CONCAT("db.purchase_order_details.update({""product_id"": ",products[[#This Row],[id]],"},{$set :{""product_oid"":{""$oid"": """,products[[#This Row],[_id]],"""}}})")</f>
        <v>db.purchase_order_details.update({"product_id": 99},{$set :{"product_oid":{"$oid": "63dd0f7807d5cbf00b671802"}}})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99B4-0C96-4A2C-95F9-105CD91C7A6B}">
  <dimension ref="A1:T10"/>
  <sheetViews>
    <sheetView topLeftCell="S1" workbookViewId="0">
      <selection activeCell="T10" sqref="T1:T10"/>
    </sheetView>
  </sheetViews>
  <sheetFormatPr defaultRowHeight="15" x14ac:dyDescent="0.25"/>
  <cols>
    <col min="1" max="1" width="5" bestFit="1" customWidth="1"/>
    <col min="2" max="2" width="25.7109375" bestFit="1" customWidth="1"/>
    <col min="3" max="3" width="17.85546875" bestFit="1" customWidth="1"/>
    <col min="4" max="4" width="12.85546875" bestFit="1" customWidth="1"/>
    <col min="5" max="5" width="14" bestFit="1" customWidth="1"/>
    <col min="6" max="6" width="15.140625" bestFit="1" customWidth="1"/>
    <col min="7" max="7" width="17.85546875" bestFit="1" customWidth="1"/>
    <col min="8" max="8" width="9.5703125" bestFit="1" customWidth="1"/>
    <col min="9" max="9" width="30.42578125" bestFit="1" customWidth="1"/>
    <col min="10" max="10" width="15.140625" bestFit="1" customWidth="1"/>
    <col min="11" max="11" width="16.85546875" bestFit="1" customWidth="1"/>
    <col min="12" max="12" width="19.85546875" bestFit="1" customWidth="1"/>
    <col min="13" max="13" width="14.42578125" bestFit="1" customWidth="1"/>
    <col min="14" max="14" width="81.140625" bestFit="1" customWidth="1"/>
    <col min="15" max="15" width="12" bestFit="1" customWidth="1"/>
    <col min="16" max="16" width="16.5703125" bestFit="1" customWidth="1"/>
    <col min="17" max="17" width="57.140625" bestFit="1" customWidth="1"/>
    <col min="18" max="18" width="17.7109375" bestFit="1" customWidth="1"/>
  </cols>
  <sheetData>
    <row r="1" spans="1:20" x14ac:dyDescent="0.25">
      <c r="A1" t="s">
        <v>155</v>
      </c>
      <c r="B1" t="s">
        <v>154</v>
      </c>
      <c r="C1" t="s">
        <v>156</v>
      </c>
      <c r="D1" t="s">
        <v>158</v>
      </c>
      <c r="E1" t="s">
        <v>161</v>
      </c>
      <c r="F1" t="s">
        <v>162</v>
      </c>
      <c r="G1" t="s">
        <v>160</v>
      </c>
      <c r="H1" t="s">
        <v>163</v>
      </c>
      <c r="I1" t="s">
        <v>326</v>
      </c>
      <c r="J1" t="s">
        <v>327</v>
      </c>
      <c r="K1" t="s">
        <v>166</v>
      </c>
      <c r="L1" t="s">
        <v>159</v>
      </c>
      <c r="M1" t="s">
        <v>157</v>
      </c>
      <c r="N1" t="s">
        <v>328</v>
      </c>
      <c r="O1" t="s">
        <v>329</v>
      </c>
      <c r="P1" t="s">
        <v>164</v>
      </c>
      <c r="Q1" t="s">
        <v>330</v>
      </c>
      <c r="R1" t="s">
        <v>165</v>
      </c>
      <c r="T1" t="s">
        <v>681</v>
      </c>
    </row>
    <row r="2" spans="1:20" x14ac:dyDescent="0.25">
      <c r="A2">
        <v>1</v>
      </c>
      <c r="B2" s="1" t="s">
        <v>331</v>
      </c>
      <c r="C2" s="1" t="s">
        <v>332</v>
      </c>
      <c r="D2" s="1" t="s">
        <v>333</v>
      </c>
      <c r="E2" s="1" t="s">
        <v>334</v>
      </c>
      <c r="F2" s="1" t="s">
        <v>335</v>
      </c>
      <c r="G2" s="1" t="s">
        <v>4</v>
      </c>
      <c r="H2" s="1" t="s">
        <v>7</v>
      </c>
      <c r="I2" s="1" t="s">
        <v>336</v>
      </c>
      <c r="J2" s="1" t="s">
        <v>337</v>
      </c>
      <c r="K2" s="1" t="s">
        <v>9</v>
      </c>
      <c r="L2" s="1" t="s">
        <v>338</v>
      </c>
      <c r="M2" s="1" t="s">
        <v>339</v>
      </c>
      <c r="N2" s="1" t="s">
        <v>250</v>
      </c>
      <c r="O2" s="1" t="s">
        <v>280</v>
      </c>
      <c r="P2" s="1" t="s">
        <v>8</v>
      </c>
      <c r="Q2" s="1" t="s">
        <v>340</v>
      </c>
      <c r="R2">
        <v>99999</v>
      </c>
      <c r="T2" t="str">
        <f>_xlfn.CONCAT("db.orders.update({""employee_id"": ",employees[[#This Row],[id]],"},{$set :{""employee_oid"":{""$oid"": """,employees[[#This Row],[_id]],"""}}})")</f>
        <v>db.orders.update({"employee_id": 1},{$set :{"employee_oid":{"$oid": "63dd0e1f07d5cbf00b6716f9"}}})</v>
      </c>
    </row>
    <row r="3" spans="1:20" x14ac:dyDescent="0.25">
      <c r="A3">
        <v>4</v>
      </c>
      <c r="B3" s="1" t="s">
        <v>341</v>
      </c>
      <c r="C3" s="1" t="s">
        <v>332</v>
      </c>
      <c r="D3" s="1" t="s">
        <v>342</v>
      </c>
      <c r="E3" s="1" t="s">
        <v>334</v>
      </c>
      <c r="F3" s="1" t="s">
        <v>343</v>
      </c>
      <c r="G3" s="1" t="s">
        <v>4</v>
      </c>
      <c r="H3" s="1" t="s">
        <v>344</v>
      </c>
      <c r="I3" s="1" t="s">
        <v>345</v>
      </c>
      <c r="J3" s="1" t="s">
        <v>337</v>
      </c>
      <c r="K3" s="1" t="s">
        <v>9</v>
      </c>
      <c r="L3" s="1" t="s">
        <v>338</v>
      </c>
      <c r="M3" s="1" t="s">
        <v>346</v>
      </c>
      <c r="N3" s="1" t="s">
        <v>250</v>
      </c>
      <c r="O3" s="1" t="s">
        <v>280</v>
      </c>
      <c r="P3" s="1" t="s">
        <v>8</v>
      </c>
      <c r="Q3" s="1" t="s">
        <v>347</v>
      </c>
      <c r="R3">
        <v>99999</v>
      </c>
      <c r="T3" t="str">
        <f>_xlfn.CONCAT("db.orders.update({""employee_id"": ",employees[[#This Row],[id]],"},{$set :{""employee_oid"":{""$oid"": """,employees[[#This Row],[_id]],"""}}})")</f>
        <v>db.orders.update({"employee_id": 4},{$set :{"employee_oid":{"$oid": "63dd0e1f07d5cbf00b6716fa"}}})</v>
      </c>
    </row>
    <row r="4" spans="1:20" x14ac:dyDescent="0.25">
      <c r="A4">
        <v>5</v>
      </c>
      <c r="B4" s="1" t="s">
        <v>348</v>
      </c>
      <c r="C4" s="1" t="s">
        <v>332</v>
      </c>
      <c r="D4" s="1" t="s">
        <v>349</v>
      </c>
      <c r="E4" s="1" t="s">
        <v>334</v>
      </c>
      <c r="F4" s="1" t="s">
        <v>350</v>
      </c>
      <c r="G4" s="1" t="s">
        <v>4</v>
      </c>
      <c r="H4" s="1" t="s">
        <v>7</v>
      </c>
      <c r="I4" s="1" t="s">
        <v>351</v>
      </c>
      <c r="J4" s="1" t="s">
        <v>337</v>
      </c>
      <c r="K4" s="1" t="s">
        <v>9</v>
      </c>
      <c r="L4" s="1" t="s">
        <v>352</v>
      </c>
      <c r="M4" s="1" t="s">
        <v>353</v>
      </c>
      <c r="N4" s="1" t="s">
        <v>354</v>
      </c>
      <c r="O4" s="1" t="s">
        <v>280</v>
      </c>
      <c r="P4" s="1" t="s">
        <v>8</v>
      </c>
      <c r="Q4" s="1" t="s">
        <v>347</v>
      </c>
      <c r="R4">
        <v>99999</v>
      </c>
      <c r="T4" t="str">
        <f>_xlfn.CONCAT("db.orders.update({""employee_id"": ",employees[[#This Row],[id]],"},{$set :{""employee_oid"":{""$oid"": """,employees[[#This Row],[_id]],"""}}})")</f>
        <v>db.orders.update({"employee_id": 5},{$set :{"employee_oid":{"$oid": "63dd0e1f07d5cbf00b6716fb"}}})</v>
      </c>
    </row>
    <row r="5" spans="1:20" x14ac:dyDescent="0.25">
      <c r="A5">
        <v>3</v>
      </c>
      <c r="B5" s="1" t="s">
        <v>355</v>
      </c>
      <c r="C5" s="1" t="s">
        <v>332</v>
      </c>
      <c r="D5" s="1" t="s">
        <v>356</v>
      </c>
      <c r="E5" s="1" t="s">
        <v>334</v>
      </c>
      <c r="F5" s="1" t="s">
        <v>357</v>
      </c>
      <c r="G5" s="1" t="s">
        <v>4</v>
      </c>
      <c r="H5" s="1" t="s">
        <v>358</v>
      </c>
      <c r="I5" s="1" t="s">
        <v>359</v>
      </c>
      <c r="J5" s="1" t="s">
        <v>337</v>
      </c>
      <c r="K5" s="1" t="s">
        <v>9</v>
      </c>
      <c r="L5" s="1" t="s">
        <v>338</v>
      </c>
      <c r="M5" s="1" t="s">
        <v>360</v>
      </c>
      <c r="N5" s="1" t="s">
        <v>361</v>
      </c>
      <c r="O5" s="1" t="s">
        <v>280</v>
      </c>
      <c r="P5" s="1" t="s">
        <v>8</v>
      </c>
      <c r="Q5" s="1" t="s">
        <v>347</v>
      </c>
      <c r="R5">
        <v>99999</v>
      </c>
      <c r="T5" t="str">
        <f>_xlfn.CONCAT("db.orders.update({""employee_id"": ",employees[[#This Row],[id]],"},{$set :{""employee_oid"":{""$oid"": """,employees[[#This Row],[_id]],"""}}})")</f>
        <v>db.orders.update({"employee_id": 3},{$set :{"employee_oid":{"$oid": "63dd0e1f07d5cbf00b6716fc"}}})</v>
      </c>
    </row>
    <row r="6" spans="1:20" x14ac:dyDescent="0.25">
      <c r="A6">
        <v>2</v>
      </c>
      <c r="B6" s="1" t="s">
        <v>362</v>
      </c>
      <c r="C6" s="1" t="s">
        <v>332</v>
      </c>
      <c r="D6" s="1" t="s">
        <v>363</v>
      </c>
      <c r="E6" s="1" t="s">
        <v>334</v>
      </c>
      <c r="F6" s="1" t="s">
        <v>364</v>
      </c>
      <c r="G6" s="1" t="s">
        <v>4</v>
      </c>
      <c r="H6" s="1" t="s">
        <v>365</v>
      </c>
      <c r="I6" s="1" t="s">
        <v>366</v>
      </c>
      <c r="J6" s="1" t="s">
        <v>337</v>
      </c>
      <c r="K6" s="1" t="s">
        <v>9</v>
      </c>
      <c r="L6" s="1" t="s">
        <v>367</v>
      </c>
      <c r="M6" s="1" t="s">
        <v>368</v>
      </c>
      <c r="N6" s="1" t="s">
        <v>369</v>
      </c>
      <c r="O6" s="1" t="s">
        <v>370</v>
      </c>
      <c r="P6" s="1" t="s">
        <v>8</v>
      </c>
      <c r="Q6" s="1" t="s">
        <v>347</v>
      </c>
      <c r="R6">
        <v>99999</v>
      </c>
      <c r="T6" t="str">
        <f>_xlfn.CONCAT("db.orders.update({""employee_id"": ",employees[[#This Row],[id]],"},{$set :{""employee_oid"":{""$oid"": """,employees[[#This Row],[_id]],"""}}})")</f>
        <v>db.orders.update({"employee_id": 2},{$set :{"employee_oid":{"$oid": "63dd0e1f07d5cbf00b6716fd"}}})</v>
      </c>
    </row>
    <row r="7" spans="1:20" x14ac:dyDescent="0.25">
      <c r="A7">
        <v>6</v>
      </c>
      <c r="B7" s="1" t="s">
        <v>371</v>
      </c>
      <c r="C7" s="1" t="s">
        <v>332</v>
      </c>
      <c r="D7" s="1" t="s">
        <v>152</v>
      </c>
      <c r="E7" s="1" t="s">
        <v>334</v>
      </c>
      <c r="F7" s="1" t="s">
        <v>372</v>
      </c>
      <c r="G7" s="1" t="s">
        <v>4</v>
      </c>
      <c r="H7" s="1" t="s">
        <v>358</v>
      </c>
      <c r="I7" s="1" t="s">
        <v>373</v>
      </c>
      <c r="J7" s="1" t="s">
        <v>337</v>
      </c>
      <c r="K7" s="1" t="s">
        <v>9</v>
      </c>
      <c r="L7" s="1" t="s">
        <v>338</v>
      </c>
      <c r="M7" s="1" t="s">
        <v>374</v>
      </c>
      <c r="N7" s="1" t="s">
        <v>375</v>
      </c>
      <c r="O7" s="1" t="s">
        <v>280</v>
      </c>
      <c r="P7" s="1" t="s">
        <v>8</v>
      </c>
      <c r="Q7" s="1" t="s">
        <v>347</v>
      </c>
      <c r="R7">
        <v>99999</v>
      </c>
      <c r="T7" t="str">
        <f>_xlfn.CONCAT("db.orders.update({""employee_id"": ",employees[[#This Row],[id]],"},{$set :{""employee_oid"":{""$oid"": """,employees[[#This Row],[_id]],"""}}})")</f>
        <v>db.orders.update({"employee_id": 6},{$set :{"employee_oid":{"$oid": "63dd0e1f07d5cbf00b6716fe"}}})</v>
      </c>
    </row>
    <row r="8" spans="1:20" x14ac:dyDescent="0.25">
      <c r="A8">
        <v>7</v>
      </c>
      <c r="B8" s="1" t="s">
        <v>376</v>
      </c>
      <c r="C8" s="1" t="s">
        <v>332</v>
      </c>
      <c r="D8" s="1" t="s">
        <v>377</v>
      </c>
      <c r="E8" s="1" t="s">
        <v>334</v>
      </c>
      <c r="F8" s="1" t="s">
        <v>378</v>
      </c>
      <c r="G8" s="1" t="s">
        <v>4</v>
      </c>
      <c r="H8" s="1" t="s">
        <v>7</v>
      </c>
      <c r="I8" s="1" t="s">
        <v>379</v>
      </c>
      <c r="J8" s="1" t="s">
        <v>337</v>
      </c>
      <c r="K8" s="1" t="s">
        <v>9</v>
      </c>
      <c r="L8" s="1" t="s">
        <v>338</v>
      </c>
      <c r="M8" s="1" t="s">
        <v>380</v>
      </c>
      <c r="N8" s="1" t="s">
        <v>250</v>
      </c>
      <c r="O8" s="1" t="s">
        <v>280</v>
      </c>
      <c r="P8" s="1" t="s">
        <v>8</v>
      </c>
      <c r="Q8" s="1" t="s">
        <v>347</v>
      </c>
      <c r="R8">
        <v>99999</v>
      </c>
      <c r="T8" t="str">
        <f>_xlfn.CONCAT("db.orders.update({""employee_id"": ",employees[[#This Row],[id]],"},{$set :{""employee_oid"":{""$oid"": """,employees[[#This Row],[_id]],"""}}})")</f>
        <v>db.orders.update({"employee_id": 7},{$set :{"employee_oid":{"$oid": "63dd0e1f07d5cbf00b6716ff"}}})</v>
      </c>
    </row>
    <row r="9" spans="1:20" x14ac:dyDescent="0.25">
      <c r="A9">
        <v>8</v>
      </c>
      <c r="B9" s="1" t="s">
        <v>381</v>
      </c>
      <c r="C9" s="1" t="s">
        <v>332</v>
      </c>
      <c r="D9" s="1" t="s">
        <v>382</v>
      </c>
      <c r="E9" s="1" t="s">
        <v>334</v>
      </c>
      <c r="F9" s="1" t="s">
        <v>383</v>
      </c>
      <c r="G9" s="1" t="s">
        <v>4</v>
      </c>
      <c r="H9" s="1" t="s">
        <v>358</v>
      </c>
      <c r="I9" s="1" t="s">
        <v>384</v>
      </c>
      <c r="J9" s="1" t="s">
        <v>337</v>
      </c>
      <c r="K9" s="1" t="s">
        <v>9</v>
      </c>
      <c r="L9" s="1" t="s">
        <v>385</v>
      </c>
      <c r="M9" s="1" t="s">
        <v>386</v>
      </c>
      <c r="N9" s="1" t="s">
        <v>387</v>
      </c>
      <c r="O9" s="1" t="s">
        <v>280</v>
      </c>
      <c r="P9" s="1" t="s">
        <v>8</v>
      </c>
      <c r="Q9" s="1" t="s">
        <v>347</v>
      </c>
      <c r="R9">
        <v>99999</v>
      </c>
      <c r="T9" t="str">
        <f>_xlfn.CONCAT("db.orders.update({""employee_id"": ",employees[[#This Row],[id]],"},{$set :{""employee_oid"":{""$oid"": """,employees[[#This Row],[_id]],"""}}})")</f>
        <v>db.orders.update({"employee_id": 8},{$set :{"employee_oid":{"$oid": "63dd0e1f07d5cbf00b671700"}}})</v>
      </c>
    </row>
    <row r="10" spans="1:20" x14ac:dyDescent="0.25">
      <c r="A10">
        <v>9</v>
      </c>
      <c r="B10" s="1" t="s">
        <v>388</v>
      </c>
      <c r="C10" s="1" t="s">
        <v>332</v>
      </c>
      <c r="D10" s="1" t="s">
        <v>389</v>
      </c>
      <c r="E10" s="1" t="s">
        <v>334</v>
      </c>
      <c r="F10" s="1" t="s">
        <v>390</v>
      </c>
      <c r="G10" s="1" t="s">
        <v>4</v>
      </c>
      <c r="H10" s="1" t="s">
        <v>7</v>
      </c>
      <c r="I10" s="1" t="s">
        <v>391</v>
      </c>
      <c r="J10" s="1" t="s">
        <v>337</v>
      </c>
      <c r="K10" s="1" t="s">
        <v>9</v>
      </c>
      <c r="L10" s="1" t="s">
        <v>338</v>
      </c>
      <c r="M10" s="1" t="s">
        <v>392</v>
      </c>
      <c r="N10" s="1" t="s">
        <v>393</v>
      </c>
      <c r="O10" s="1" t="s">
        <v>280</v>
      </c>
      <c r="P10" s="1" t="s">
        <v>8</v>
      </c>
      <c r="Q10" s="1" t="s">
        <v>347</v>
      </c>
      <c r="R10">
        <v>99999</v>
      </c>
      <c r="T10" t="str">
        <f>_xlfn.CONCAT("db.orders.update({""employee_id"": ",employees[[#This Row],[id]],"},{$set :{""employee_oid"":{""$oid"": """,employees[[#This Row],[_id]],"""}}})")</f>
        <v>db.orders.update({"employee_id": 9},{$set :{"employee_oid":{"$oid": "63dd0e1f07d5cbf00b671701"}}})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1306-AFE3-46E6-91C5-163DF29AAD35}">
  <dimension ref="A1:O30"/>
  <sheetViews>
    <sheetView topLeftCell="K1" workbookViewId="0">
      <selection activeCell="O2" sqref="O2"/>
    </sheetView>
  </sheetViews>
  <sheetFormatPr defaultRowHeight="15" x14ac:dyDescent="0.25"/>
  <cols>
    <col min="1" max="1" width="5" bestFit="1" customWidth="1"/>
    <col min="2" max="2" width="26.85546875" bestFit="1" customWidth="1"/>
    <col min="3" max="3" width="12.28515625" bestFit="1" customWidth="1"/>
    <col min="4" max="4" width="16" bestFit="1" customWidth="1"/>
    <col min="5" max="5" width="12.85546875" bestFit="1" customWidth="1"/>
    <col min="6" max="6" width="25" bestFit="1" customWidth="1"/>
    <col min="7" max="7" width="17.85546875" bestFit="1" customWidth="1"/>
    <col min="8" max="8" width="14" bestFit="1" customWidth="1"/>
    <col min="9" max="9" width="14.5703125" bestFit="1" customWidth="1"/>
    <col min="10" max="10" width="12.7109375" bestFit="1" customWidth="1"/>
    <col min="11" max="11" width="16.5703125" bestFit="1" customWidth="1"/>
    <col min="12" max="12" width="17.7109375" bestFit="1" customWidth="1"/>
    <col min="13" max="13" width="16.85546875" bestFit="1" customWidth="1"/>
  </cols>
  <sheetData>
    <row r="1" spans="1:15" x14ac:dyDescent="0.25">
      <c r="A1" t="s">
        <v>155</v>
      </c>
      <c r="B1" t="s">
        <v>154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O1" t="s">
        <v>323</v>
      </c>
    </row>
    <row r="2" spans="1:15" x14ac:dyDescent="0.25">
      <c r="A2">
        <v>1</v>
      </c>
      <c r="B2" s="1" t="s">
        <v>167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>
        <v>99999</v>
      </c>
      <c r="M2" s="1" t="s">
        <v>9</v>
      </c>
      <c r="O2" t="str">
        <f>_xlfn.CONCAT("db.orders.update({""customer_id"": ",customers[[#This Row],[id]],"},{$set :{""customer_oid"":{""$oid"": """,customers[[#This Row],[_id]],"""}}})")</f>
        <v>db.orders.update({"customer_id": 1},{$set :{"customer_oid":{"$oid": "63dd0dd907d5cbf00b6716d9"}}})</v>
      </c>
    </row>
    <row r="3" spans="1:15" x14ac:dyDescent="0.25">
      <c r="A3">
        <v>2</v>
      </c>
      <c r="B3" s="1" t="s">
        <v>168</v>
      </c>
      <c r="C3" s="1" t="s">
        <v>10</v>
      </c>
      <c r="D3" s="1" t="s">
        <v>11</v>
      </c>
      <c r="E3" s="1" t="s">
        <v>12</v>
      </c>
      <c r="F3" s="1" t="s">
        <v>3</v>
      </c>
      <c r="G3" s="1" t="s">
        <v>4</v>
      </c>
      <c r="H3" s="1" t="s">
        <v>5</v>
      </c>
      <c r="I3" s="1" t="s">
        <v>13</v>
      </c>
      <c r="J3" s="1" t="s">
        <v>14</v>
      </c>
      <c r="K3" s="1" t="s">
        <v>15</v>
      </c>
      <c r="L3">
        <v>99999</v>
      </c>
      <c r="M3" s="1" t="s">
        <v>9</v>
      </c>
      <c r="O3" t="str">
        <f>_xlfn.CONCAT("db.orders.update({""customer_id"": ",customers[[#This Row],[id]],"},{$set :{""customer_oid"":{""$oid"": """,customers[[#This Row],[_id]],"""}}})")</f>
        <v>db.orders.update({"customer_id": 2},{$set :{"customer_oid":{"$oid": "63dd0dd907d5cbf00b6716da"}}})</v>
      </c>
    </row>
    <row r="4" spans="1:15" x14ac:dyDescent="0.25">
      <c r="A4">
        <v>4</v>
      </c>
      <c r="B4" s="1" t="s">
        <v>169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4</v>
      </c>
      <c r="H4" s="1" t="s">
        <v>5</v>
      </c>
      <c r="I4" s="1" t="s">
        <v>20</v>
      </c>
      <c r="J4" s="1" t="s">
        <v>21</v>
      </c>
      <c r="K4" s="1" t="s">
        <v>22</v>
      </c>
      <c r="L4">
        <v>99999</v>
      </c>
      <c r="M4" s="1" t="s">
        <v>9</v>
      </c>
      <c r="O4" t="str">
        <f>_xlfn.CONCAT("db.orders.update({""customer_id"": ",customers[[#This Row],[id]],"},{$set :{""customer_oid"":{""$oid"": """,customers[[#This Row],[_id]],"""}}})")</f>
        <v>db.orders.update({"customer_id": 4},{$set :{"customer_oid":{"$oid": "63dd0dd907d5cbf00b6716db"}}})</v>
      </c>
    </row>
    <row r="5" spans="1:15" x14ac:dyDescent="0.25">
      <c r="A5">
        <v>3</v>
      </c>
      <c r="B5" s="1" t="s">
        <v>170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4</v>
      </c>
      <c r="H5" s="1" t="s">
        <v>5</v>
      </c>
      <c r="I5" s="1" t="s">
        <v>27</v>
      </c>
      <c r="J5" s="1" t="s">
        <v>28</v>
      </c>
      <c r="K5" s="1" t="s">
        <v>29</v>
      </c>
      <c r="L5">
        <v>99999</v>
      </c>
      <c r="M5" s="1" t="s">
        <v>9</v>
      </c>
      <c r="O5" t="str">
        <f>_xlfn.CONCAT("db.orders.update({""customer_id"": ",customers[[#This Row],[id]],"},{$set :{""customer_oid"":{""$oid"": """,customers[[#This Row],[_id]],"""}}})")</f>
        <v>db.orders.update({"customer_id": 3},{$set :{"customer_oid":{"$oid": "63dd0dd907d5cbf00b6716dc"}}})</v>
      </c>
    </row>
    <row r="6" spans="1:15" x14ac:dyDescent="0.25">
      <c r="A6">
        <v>5</v>
      </c>
      <c r="B6" s="1" t="s">
        <v>171</v>
      </c>
      <c r="C6" s="1" t="s">
        <v>30</v>
      </c>
      <c r="D6" s="1" t="s">
        <v>31</v>
      </c>
      <c r="E6" s="1" t="s">
        <v>32</v>
      </c>
      <c r="F6" s="1" t="s">
        <v>3</v>
      </c>
      <c r="G6" s="1" t="s">
        <v>4</v>
      </c>
      <c r="H6" s="1" t="s">
        <v>5</v>
      </c>
      <c r="I6" s="1" t="s">
        <v>33</v>
      </c>
      <c r="J6" s="1" t="s">
        <v>34</v>
      </c>
      <c r="K6" s="1" t="s">
        <v>35</v>
      </c>
      <c r="L6">
        <v>99999</v>
      </c>
      <c r="M6" s="1" t="s">
        <v>9</v>
      </c>
      <c r="O6" t="str">
        <f>_xlfn.CONCAT("db.orders.update({""customer_id"": ",customers[[#This Row],[id]],"},{$set :{""customer_oid"":{""$oid"": """,customers[[#This Row],[_id]],"""}}})")</f>
        <v>db.orders.update({"customer_id": 5},{$set :{"customer_oid":{"$oid": "63dd0dd907d5cbf00b6716dd"}}})</v>
      </c>
    </row>
    <row r="7" spans="1:15" x14ac:dyDescent="0.25">
      <c r="A7">
        <v>6</v>
      </c>
      <c r="B7" s="1" t="s">
        <v>172</v>
      </c>
      <c r="C7" s="1" t="s">
        <v>36</v>
      </c>
      <c r="D7" s="1" t="s">
        <v>37</v>
      </c>
      <c r="E7" s="1" t="s">
        <v>38</v>
      </c>
      <c r="F7" s="1" t="s">
        <v>19</v>
      </c>
      <c r="G7" s="1" t="s">
        <v>4</v>
      </c>
      <c r="H7" s="1" t="s">
        <v>5</v>
      </c>
      <c r="I7" s="1" t="s">
        <v>39</v>
      </c>
      <c r="J7" s="1" t="s">
        <v>40</v>
      </c>
      <c r="K7" s="1" t="s">
        <v>41</v>
      </c>
      <c r="L7">
        <v>99999</v>
      </c>
      <c r="M7" s="1" t="s">
        <v>9</v>
      </c>
      <c r="O7" t="str">
        <f>_xlfn.CONCAT("db.orders.update({""customer_id"": ",customers[[#This Row],[id]],"},{$set :{""customer_oid"":{""$oid"": """,customers[[#This Row],[_id]],"""}}})")</f>
        <v>db.orders.update({"customer_id": 6},{$set :{"customer_oid":{"$oid": "63dd0dd907d5cbf00b6716de"}}})</v>
      </c>
    </row>
    <row r="8" spans="1:15" x14ac:dyDescent="0.25">
      <c r="A8">
        <v>8</v>
      </c>
      <c r="B8" s="1" t="s">
        <v>173</v>
      </c>
      <c r="C8" s="1" t="s">
        <v>42</v>
      </c>
      <c r="D8" s="1" t="s">
        <v>43</v>
      </c>
      <c r="E8" s="1" t="s">
        <v>44</v>
      </c>
      <c r="F8" s="1" t="s">
        <v>26</v>
      </c>
      <c r="G8" s="1" t="s">
        <v>4</v>
      </c>
      <c r="H8" s="1" t="s">
        <v>5</v>
      </c>
      <c r="I8" s="1" t="s">
        <v>45</v>
      </c>
      <c r="J8" s="1" t="s">
        <v>46</v>
      </c>
      <c r="K8" s="1" t="s">
        <v>47</v>
      </c>
      <c r="L8">
        <v>99999</v>
      </c>
      <c r="M8" s="1" t="s">
        <v>9</v>
      </c>
      <c r="O8" t="str">
        <f>_xlfn.CONCAT("db.orders.update({""customer_id"": ",customers[[#This Row],[id]],"},{$set :{""customer_oid"":{""$oid"": """,customers[[#This Row],[_id]],"""}}})")</f>
        <v>db.orders.update({"customer_id": 8},{$set :{"customer_oid":{"$oid": "63dd0dd907d5cbf00b6716df"}}})</v>
      </c>
    </row>
    <row r="9" spans="1:15" x14ac:dyDescent="0.25">
      <c r="A9">
        <v>10</v>
      </c>
      <c r="B9" s="1" t="s">
        <v>174</v>
      </c>
      <c r="C9" s="1" t="s">
        <v>48</v>
      </c>
      <c r="D9" s="1" t="s">
        <v>49</v>
      </c>
      <c r="E9" s="1" t="s">
        <v>50</v>
      </c>
      <c r="F9" s="1" t="s">
        <v>19</v>
      </c>
      <c r="G9" s="1" t="s">
        <v>4</v>
      </c>
      <c r="H9" s="1" t="s">
        <v>5</v>
      </c>
      <c r="I9" s="1" t="s">
        <v>51</v>
      </c>
      <c r="J9" s="1" t="s">
        <v>52</v>
      </c>
      <c r="K9" s="1" t="s">
        <v>53</v>
      </c>
      <c r="L9">
        <v>99999</v>
      </c>
      <c r="M9" s="1" t="s">
        <v>9</v>
      </c>
      <c r="O9" t="str">
        <f>_xlfn.CONCAT("db.orders.update({""customer_id"": ",customers[[#This Row],[id]],"},{$set :{""customer_oid"":{""$oid"": """,customers[[#This Row],[_id]],"""}}})")</f>
        <v>db.orders.update({"customer_id": 10},{$set :{"customer_oid":{"$oid": "63dd0dd907d5cbf00b6716e0"}}})</v>
      </c>
    </row>
    <row r="10" spans="1:15" x14ac:dyDescent="0.25">
      <c r="A10">
        <v>9</v>
      </c>
      <c r="B10" s="1" t="s">
        <v>175</v>
      </c>
      <c r="C10" s="1" t="s">
        <v>54</v>
      </c>
      <c r="D10" s="1" t="s">
        <v>55</v>
      </c>
      <c r="E10" s="1" t="s">
        <v>56</v>
      </c>
      <c r="F10" s="1" t="s">
        <v>19</v>
      </c>
      <c r="G10" s="1" t="s">
        <v>4</v>
      </c>
      <c r="H10" s="1" t="s">
        <v>5</v>
      </c>
      <c r="I10" s="1" t="s">
        <v>57</v>
      </c>
      <c r="J10" s="1" t="s">
        <v>58</v>
      </c>
      <c r="K10" s="1" t="s">
        <v>59</v>
      </c>
      <c r="L10">
        <v>99999</v>
      </c>
      <c r="M10" s="1" t="s">
        <v>9</v>
      </c>
      <c r="O10" t="str">
        <f>_xlfn.CONCAT("db.orders.update({""customer_id"": ",customers[[#This Row],[id]],"},{$set :{""customer_oid"":{""$oid"": """,customers[[#This Row],[_id]],"""}}})")</f>
        <v>db.orders.update({"customer_id": 9},{$set :{"customer_oid":{"$oid": "63dd0dd907d5cbf00b6716e1"}}})</v>
      </c>
    </row>
    <row r="11" spans="1:15" x14ac:dyDescent="0.25">
      <c r="A11">
        <v>11</v>
      </c>
      <c r="B11" s="1" t="s">
        <v>176</v>
      </c>
      <c r="C11" s="1" t="s">
        <v>60</v>
      </c>
      <c r="D11" s="1" t="s">
        <v>61</v>
      </c>
      <c r="E11" s="1" t="s">
        <v>62</v>
      </c>
      <c r="F11" s="1" t="s">
        <v>19</v>
      </c>
      <c r="G11" s="1" t="s">
        <v>4</v>
      </c>
      <c r="H11" s="1" t="s">
        <v>5</v>
      </c>
      <c r="I11" s="1" t="s">
        <v>63</v>
      </c>
      <c r="J11" s="1" t="s">
        <v>64</v>
      </c>
      <c r="K11" s="1" t="s">
        <v>65</v>
      </c>
      <c r="L11">
        <v>99999</v>
      </c>
      <c r="M11" s="1" t="s">
        <v>9</v>
      </c>
      <c r="O11" t="str">
        <f>_xlfn.CONCAT("db.orders.update({""customer_id"": ",customers[[#This Row],[id]],"},{$set :{""customer_oid"":{""$oid"": """,customers[[#This Row],[_id]],"""}}})")</f>
        <v>db.orders.update({"customer_id": 11},{$set :{"customer_oid":{"$oid": "63dd0dd907d5cbf00b6716e2"}}})</v>
      </c>
    </row>
    <row r="12" spans="1:15" x14ac:dyDescent="0.25">
      <c r="A12">
        <v>12</v>
      </c>
      <c r="B12" s="1" t="s">
        <v>177</v>
      </c>
      <c r="C12" s="1" t="s">
        <v>66</v>
      </c>
      <c r="D12" s="1" t="s">
        <v>67</v>
      </c>
      <c r="E12" s="1" t="s">
        <v>68</v>
      </c>
      <c r="F12" s="1" t="s">
        <v>19</v>
      </c>
      <c r="G12" s="1" t="s">
        <v>4</v>
      </c>
      <c r="H12" s="1" t="s">
        <v>5</v>
      </c>
      <c r="I12" s="1" t="s">
        <v>69</v>
      </c>
      <c r="J12" s="1" t="s">
        <v>70</v>
      </c>
      <c r="K12" s="1" t="s">
        <v>71</v>
      </c>
      <c r="L12">
        <v>99999</v>
      </c>
      <c r="M12" s="1" t="s">
        <v>9</v>
      </c>
      <c r="O12" t="str">
        <f>_xlfn.CONCAT("db.orders.update({""customer_id"": ",customers[[#This Row],[id]],"},{$set :{""customer_oid"":{""$oid"": """,customers[[#This Row],[_id]],"""}}})")</f>
        <v>db.orders.update({"customer_id": 12},{$set :{"customer_oid":{"$oid": "63dd0dd907d5cbf00b6716e3"}}})</v>
      </c>
    </row>
    <row r="13" spans="1:15" x14ac:dyDescent="0.25">
      <c r="A13">
        <v>13</v>
      </c>
      <c r="B13" s="1" t="s">
        <v>178</v>
      </c>
      <c r="C13" s="1" t="s">
        <v>72</v>
      </c>
      <c r="D13" s="1" t="s">
        <v>73</v>
      </c>
      <c r="E13" s="1" t="s">
        <v>74</v>
      </c>
      <c r="F13" s="1" t="s">
        <v>26</v>
      </c>
      <c r="G13" s="1" t="s">
        <v>4</v>
      </c>
      <c r="H13" s="1" t="s">
        <v>5</v>
      </c>
      <c r="I13" s="1" t="s">
        <v>75</v>
      </c>
      <c r="J13" s="1" t="s">
        <v>76</v>
      </c>
      <c r="K13" s="1" t="s">
        <v>77</v>
      </c>
      <c r="L13">
        <v>99999</v>
      </c>
      <c r="M13" s="1" t="s">
        <v>9</v>
      </c>
      <c r="O13" t="str">
        <f>_xlfn.CONCAT("db.orders.update({""customer_id"": ",customers[[#This Row],[id]],"},{$set :{""customer_oid"":{""$oid"": """,customers[[#This Row],[_id]],"""}}})")</f>
        <v>db.orders.update({"customer_id": 13},{$set :{"customer_oid":{"$oid": "63dd0dd907d5cbf00b6716e4"}}})</v>
      </c>
    </row>
    <row r="14" spans="1:15" x14ac:dyDescent="0.25">
      <c r="A14">
        <v>16</v>
      </c>
      <c r="B14" s="1" t="s">
        <v>179</v>
      </c>
      <c r="C14" s="1" t="s">
        <v>78</v>
      </c>
      <c r="D14" s="1" t="s">
        <v>79</v>
      </c>
      <c r="E14" s="1" t="s">
        <v>80</v>
      </c>
      <c r="F14" s="1" t="s">
        <v>26</v>
      </c>
      <c r="G14" s="1" t="s">
        <v>4</v>
      </c>
      <c r="H14" s="1" t="s">
        <v>5</v>
      </c>
      <c r="I14" s="1" t="s">
        <v>81</v>
      </c>
      <c r="J14" s="1" t="s">
        <v>82</v>
      </c>
      <c r="K14" s="1" t="s">
        <v>29</v>
      </c>
      <c r="L14">
        <v>99999</v>
      </c>
      <c r="M14" s="1" t="s">
        <v>9</v>
      </c>
      <c r="O14" t="str">
        <f>_xlfn.CONCAT("db.orders.update({""customer_id"": ",customers[[#This Row],[id]],"},{$set :{""customer_oid"":{""$oid"": """,customers[[#This Row],[_id]],"""}}})")</f>
        <v>db.orders.update({"customer_id": 16},{$set :{"customer_oid":{"$oid": "63dd0dd907d5cbf00b6716e5"}}})</v>
      </c>
    </row>
    <row r="15" spans="1:15" x14ac:dyDescent="0.25">
      <c r="A15">
        <v>17</v>
      </c>
      <c r="B15" s="1" t="s">
        <v>180</v>
      </c>
      <c r="C15" s="1" t="s">
        <v>83</v>
      </c>
      <c r="D15" s="1" t="s">
        <v>84</v>
      </c>
      <c r="E15" s="1" t="s">
        <v>85</v>
      </c>
      <c r="F15" s="1" t="s">
        <v>3</v>
      </c>
      <c r="G15" s="1" t="s">
        <v>4</v>
      </c>
      <c r="H15" s="1" t="s">
        <v>5</v>
      </c>
      <c r="I15" s="1" t="s">
        <v>86</v>
      </c>
      <c r="J15" s="1" t="s">
        <v>7</v>
      </c>
      <c r="K15" s="1" t="s">
        <v>8</v>
      </c>
      <c r="L15">
        <v>99999</v>
      </c>
      <c r="M15" s="1" t="s">
        <v>9</v>
      </c>
      <c r="O15" t="str">
        <f>_xlfn.CONCAT("db.orders.update({""customer_id"": ",customers[[#This Row],[id]],"},{$set :{""customer_oid"":{""$oid"": """,customers[[#This Row],[_id]],"""}}})")</f>
        <v>db.orders.update({"customer_id": 17},{$set :{"customer_oid":{"$oid": "63dd0dd907d5cbf00b6716e6"}}})</v>
      </c>
    </row>
    <row r="16" spans="1:15" x14ac:dyDescent="0.25">
      <c r="A16">
        <v>18</v>
      </c>
      <c r="B16" s="1" t="s">
        <v>181</v>
      </c>
      <c r="C16" s="1" t="s">
        <v>87</v>
      </c>
      <c r="D16" s="1" t="s">
        <v>88</v>
      </c>
      <c r="E16" s="1" t="s">
        <v>89</v>
      </c>
      <c r="F16" s="1" t="s">
        <v>26</v>
      </c>
      <c r="G16" s="1" t="s">
        <v>4</v>
      </c>
      <c r="H16" s="1" t="s">
        <v>5</v>
      </c>
      <c r="I16" s="1" t="s">
        <v>90</v>
      </c>
      <c r="J16" s="1" t="s">
        <v>14</v>
      </c>
      <c r="K16" s="1" t="s">
        <v>15</v>
      </c>
      <c r="L16">
        <v>99999</v>
      </c>
      <c r="M16" s="1" t="s">
        <v>9</v>
      </c>
      <c r="O16" t="str">
        <f>_xlfn.CONCAT("db.orders.update({""customer_id"": ",customers[[#This Row],[id]],"},{$set :{""customer_oid"":{""$oid"": """,customers[[#This Row],[_id]],"""}}})")</f>
        <v>db.orders.update({"customer_id": 18},{$set :{"customer_oid":{"$oid": "63dd0dd907d5cbf00b6716e7"}}})</v>
      </c>
    </row>
    <row r="17" spans="1:15" x14ac:dyDescent="0.25">
      <c r="A17">
        <v>19</v>
      </c>
      <c r="B17" s="1" t="s">
        <v>182</v>
      </c>
      <c r="C17" s="1" t="s">
        <v>91</v>
      </c>
      <c r="D17" s="1" t="s">
        <v>92</v>
      </c>
      <c r="E17" s="1" t="s">
        <v>93</v>
      </c>
      <c r="F17" s="1" t="s">
        <v>94</v>
      </c>
      <c r="G17" s="1" t="s">
        <v>4</v>
      </c>
      <c r="H17" s="1" t="s">
        <v>5</v>
      </c>
      <c r="I17" s="1" t="s">
        <v>95</v>
      </c>
      <c r="J17" s="1" t="s">
        <v>28</v>
      </c>
      <c r="K17" s="1" t="s">
        <v>29</v>
      </c>
      <c r="L17">
        <v>99999</v>
      </c>
      <c r="M17" s="1" t="s">
        <v>9</v>
      </c>
      <c r="O17" t="str">
        <f>_xlfn.CONCAT("db.orders.update({""customer_id"": ",customers[[#This Row],[id]],"},{$set :{""customer_oid"":{""$oid"": """,customers[[#This Row],[_id]],"""}}})")</f>
        <v>db.orders.update({"customer_id": 19},{$set :{"customer_oid":{"$oid": "63dd0dd907d5cbf00b6716e8"}}})</v>
      </c>
    </row>
    <row r="18" spans="1:15" x14ac:dyDescent="0.25">
      <c r="A18">
        <v>20</v>
      </c>
      <c r="B18" s="1" t="s">
        <v>183</v>
      </c>
      <c r="C18" s="1" t="s">
        <v>96</v>
      </c>
      <c r="D18" s="1" t="s">
        <v>97</v>
      </c>
      <c r="E18" s="1" t="s">
        <v>98</v>
      </c>
      <c r="F18" s="1" t="s">
        <v>19</v>
      </c>
      <c r="G18" s="1" t="s">
        <v>4</v>
      </c>
      <c r="H18" s="1" t="s">
        <v>5</v>
      </c>
      <c r="I18" s="1" t="s">
        <v>99</v>
      </c>
      <c r="J18" s="1" t="s">
        <v>21</v>
      </c>
      <c r="K18" s="1" t="s">
        <v>22</v>
      </c>
      <c r="L18">
        <v>99999</v>
      </c>
      <c r="M18" s="1" t="s">
        <v>9</v>
      </c>
      <c r="O18" t="str">
        <f>_xlfn.CONCAT("db.orders.update({""customer_id"": ",customers[[#This Row],[id]],"},{$set :{""customer_oid"":{""$oid"": """,customers[[#This Row],[_id]],"""}}})")</f>
        <v>db.orders.update({"customer_id": 20},{$set :{"customer_oid":{"$oid": "63dd0dd907d5cbf00b6716e9"}}})</v>
      </c>
    </row>
    <row r="19" spans="1:15" x14ac:dyDescent="0.25">
      <c r="A19">
        <v>21</v>
      </c>
      <c r="B19" s="1" t="s">
        <v>184</v>
      </c>
      <c r="C19" s="1" t="s">
        <v>100</v>
      </c>
      <c r="D19" s="1" t="s">
        <v>101</v>
      </c>
      <c r="E19" s="1" t="s">
        <v>102</v>
      </c>
      <c r="F19" s="1" t="s">
        <v>103</v>
      </c>
      <c r="G19" s="1" t="s">
        <v>4</v>
      </c>
      <c r="H19" s="1" t="s">
        <v>5</v>
      </c>
      <c r="I19" s="1" t="s">
        <v>104</v>
      </c>
      <c r="J19" s="1" t="s">
        <v>34</v>
      </c>
      <c r="K19" s="1" t="s">
        <v>35</v>
      </c>
      <c r="L19">
        <v>99999</v>
      </c>
      <c r="M19" s="1" t="s">
        <v>9</v>
      </c>
      <c r="O19" t="str">
        <f>_xlfn.CONCAT("db.orders.update({""customer_id"": ",customers[[#This Row],[id]],"},{$set :{""customer_oid"":{""$oid"": """,customers[[#This Row],[_id]],"""}}})")</f>
        <v>db.orders.update({"customer_id": 21},{$set :{"customer_oid":{"$oid": "63dd0dd907d5cbf00b6716ea"}}})</v>
      </c>
    </row>
    <row r="20" spans="1:15" x14ac:dyDescent="0.25">
      <c r="A20">
        <v>22</v>
      </c>
      <c r="B20" s="1" t="s">
        <v>185</v>
      </c>
      <c r="C20" s="1" t="s">
        <v>105</v>
      </c>
      <c r="D20" s="1" t="s">
        <v>106</v>
      </c>
      <c r="E20" s="1" t="s">
        <v>107</v>
      </c>
      <c r="F20" s="1" t="s">
        <v>108</v>
      </c>
      <c r="G20" s="1" t="s">
        <v>4</v>
      </c>
      <c r="H20" s="1" t="s">
        <v>5</v>
      </c>
      <c r="I20" s="1" t="s">
        <v>109</v>
      </c>
      <c r="J20" s="1" t="s">
        <v>40</v>
      </c>
      <c r="K20" s="1" t="s">
        <v>41</v>
      </c>
      <c r="L20">
        <v>99999</v>
      </c>
      <c r="M20" s="1" t="s">
        <v>9</v>
      </c>
      <c r="O20" t="str">
        <f>_xlfn.CONCAT("db.orders.update({""customer_id"": ",customers[[#This Row],[id]],"},{$set :{""customer_oid"":{""$oid"": """,customers[[#This Row],[_id]],"""}}})")</f>
        <v>db.orders.update({"customer_id": 22},{$set :{"customer_oid":{"$oid": "63dd0dd907d5cbf00b6716eb"}}})</v>
      </c>
    </row>
    <row r="21" spans="1:15" x14ac:dyDescent="0.25">
      <c r="A21">
        <v>7</v>
      </c>
      <c r="B21" s="1" t="s">
        <v>186</v>
      </c>
      <c r="C21" s="1" t="s">
        <v>110</v>
      </c>
      <c r="D21" s="1" t="s">
        <v>111</v>
      </c>
      <c r="E21" s="1" t="s">
        <v>112</v>
      </c>
      <c r="F21" s="1" t="s">
        <v>3</v>
      </c>
      <c r="G21" s="1" t="s">
        <v>4</v>
      </c>
      <c r="H21" s="1" t="s">
        <v>5</v>
      </c>
      <c r="I21" s="1" t="s">
        <v>113</v>
      </c>
      <c r="J21" s="1" t="s">
        <v>114</v>
      </c>
      <c r="K21" s="1" t="s">
        <v>115</v>
      </c>
      <c r="L21">
        <v>99999</v>
      </c>
      <c r="M21" s="1" t="s">
        <v>9</v>
      </c>
      <c r="O21" t="str">
        <f>_xlfn.CONCAT("db.orders.update({""customer_id"": ",customers[[#This Row],[id]],"},{$set :{""customer_oid"":{""$oid"": """,customers[[#This Row],[_id]],"""}}})")</f>
        <v>db.orders.update({"customer_id": 7},{$set :{"customer_oid":{"$oid": "63dd0dd907d5cbf00b6716ec"}}})</v>
      </c>
    </row>
    <row r="22" spans="1:15" x14ac:dyDescent="0.25">
      <c r="A22">
        <v>24</v>
      </c>
      <c r="B22" s="1" t="s">
        <v>187</v>
      </c>
      <c r="C22" s="1" t="s">
        <v>116</v>
      </c>
      <c r="D22" s="1" t="s">
        <v>117</v>
      </c>
      <c r="E22" s="1" t="s">
        <v>118</v>
      </c>
      <c r="F22" s="1" t="s">
        <v>3</v>
      </c>
      <c r="G22" s="1" t="s">
        <v>4</v>
      </c>
      <c r="H22" s="1" t="s">
        <v>5</v>
      </c>
      <c r="I22" s="1" t="s">
        <v>119</v>
      </c>
      <c r="J22" s="1" t="s">
        <v>58</v>
      </c>
      <c r="K22" s="1" t="s">
        <v>59</v>
      </c>
      <c r="L22">
        <v>99999</v>
      </c>
      <c r="M22" s="1" t="s">
        <v>9</v>
      </c>
      <c r="O22" t="str">
        <f>_xlfn.CONCAT("db.orders.update({""customer_id"": ",customers[[#This Row],[id]],"},{$set :{""customer_oid"":{""$oid"": """,customers[[#This Row],[_id]],"""}}})")</f>
        <v>db.orders.update({"customer_id": 24},{$set :{"customer_oid":{"$oid": "63dd0dd907d5cbf00b6716ed"}}})</v>
      </c>
    </row>
    <row r="23" spans="1:15" x14ac:dyDescent="0.25">
      <c r="A23">
        <v>25</v>
      </c>
      <c r="B23" s="1" t="s">
        <v>188</v>
      </c>
      <c r="C23" s="1" t="s">
        <v>120</v>
      </c>
      <c r="D23" s="1" t="s">
        <v>121</v>
      </c>
      <c r="E23" s="1" t="s">
        <v>68</v>
      </c>
      <c r="F23" s="1" t="s">
        <v>19</v>
      </c>
      <c r="G23" s="1" t="s">
        <v>4</v>
      </c>
      <c r="H23" s="1" t="s">
        <v>5</v>
      </c>
      <c r="I23" s="1" t="s">
        <v>122</v>
      </c>
      <c r="J23" s="1" t="s">
        <v>52</v>
      </c>
      <c r="K23" s="1" t="s">
        <v>53</v>
      </c>
      <c r="L23">
        <v>99999</v>
      </c>
      <c r="M23" s="1" t="s">
        <v>9</v>
      </c>
      <c r="O23" t="str">
        <f>_xlfn.CONCAT("db.orders.update({""customer_id"": ",customers[[#This Row],[id]],"},{$set :{""customer_oid"":{""$oid"": """,customers[[#This Row],[_id]],"""}}})")</f>
        <v>db.orders.update({"customer_id": 25},{$set :{"customer_oid":{"$oid": "63dd0dd907d5cbf00b6716ee"}}})</v>
      </c>
    </row>
    <row r="24" spans="1:15" x14ac:dyDescent="0.25">
      <c r="A24">
        <v>26</v>
      </c>
      <c r="B24" s="1" t="s">
        <v>189</v>
      </c>
      <c r="C24" s="1" t="s">
        <v>123</v>
      </c>
      <c r="D24" s="1" t="s">
        <v>124</v>
      </c>
      <c r="E24" s="1" t="s">
        <v>125</v>
      </c>
      <c r="F24" s="1" t="s">
        <v>94</v>
      </c>
      <c r="G24" s="1" t="s">
        <v>4</v>
      </c>
      <c r="H24" s="1" t="s">
        <v>5</v>
      </c>
      <c r="I24" s="1" t="s">
        <v>126</v>
      </c>
      <c r="J24" s="1" t="s">
        <v>64</v>
      </c>
      <c r="K24" s="1" t="s">
        <v>65</v>
      </c>
      <c r="L24">
        <v>99999</v>
      </c>
      <c r="M24" s="1" t="s">
        <v>9</v>
      </c>
      <c r="O24" t="str">
        <f>_xlfn.CONCAT("db.orders.update({""customer_id"": ",customers[[#This Row],[id]],"},{$set :{""customer_oid"":{""$oid"": """,customers[[#This Row],[_id]],"""}}})")</f>
        <v>db.orders.update({"customer_id": 26},{$set :{"customer_oid":{"$oid": "63dd0dd907d5cbf00b6716ef"}}})</v>
      </c>
    </row>
    <row r="25" spans="1:15" x14ac:dyDescent="0.25">
      <c r="A25">
        <v>27</v>
      </c>
      <c r="B25" s="1" t="s">
        <v>190</v>
      </c>
      <c r="C25" s="1" t="s">
        <v>127</v>
      </c>
      <c r="D25" s="1" t="s">
        <v>128</v>
      </c>
      <c r="E25" s="1" t="s">
        <v>129</v>
      </c>
      <c r="F25" s="1" t="s">
        <v>19</v>
      </c>
      <c r="G25" s="1" t="s">
        <v>4</v>
      </c>
      <c r="H25" s="1" t="s">
        <v>5</v>
      </c>
      <c r="I25" s="1" t="s">
        <v>130</v>
      </c>
      <c r="J25" s="1" t="s">
        <v>70</v>
      </c>
      <c r="K25" s="1" t="s">
        <v>71</v>
      </c>
      <c r="L25">
        <v>99999</v>
      </c>
      <c r="M25" s="1" t="s">
        <v>9</v>
      </c>
      <c r="O25" t="str">
        <f>_xlfn.CONCAT("db.orders.update({""customer_id"": ",customers[[#This Row],[id]],"},{$set :{""customer_oid"":{""$oid"": """,customers[[#This Row],[_id]],"""}}})")</f>
        <v>db.orders.update({"customer_id": 27},{$set :{"customer_oid":{"$oid": "63dd0dd907d5cbf00b6716f0"}}})</v>
      </c>
    </row>
    <row r="26" spans="1:15" x14ac:dyDescent="0.25">
      <c r="A26">
        <v>14</v>
      </c>
      <c r="B26" s="1" t="s">
        <v>191</v>
      </c>
      <c r="C26" s="1" t="s">
        <v>131</v>
      </c>
      <c r="D26" s="1" t="s">
        <v>132</v>
      </c>
      <c r="E26" s="1" t="s">
        <v>133</v>
      </c>
      <c r="F26" s="1" t="s">
        <v>26</v>
      </c>
      <c r="G26" s="1" t="s">
        <v>4</v>
      </c>
      <c r="H26" s="1" t="s">
        <v>5</v>
      </c>
      <c r="I26" s="1" t="s">
        <v>134</v>
      </c>
      <c r="J26" s="1" t="s">
        <v>135</v>
      </c>
      <c r="K26" s="1" t="s">
        <v>136</v>
      </c>
      <c r="L26">
        <v>99999</v>
      </c>
      <c r="M26" s="1" t="s">
        <v>9</v>
      </c>
      <c r="O26" t="str">
        <f>_xlfn.CONCAT("db.orders.update({""customer_id"": ",customers[[#This Row],[id]],"},{$set :{""customer_oid"":{""$oid"": """,customers[[#This Row],[_id]],"""}}})")</f>
        <v>db.orders.update({"customer_id": 14},{$set :{"customer_oid":{"$oid": "63dd0dd907d5cbf00b6716f1"}}})</v>
      </c>
    </row>
    <row r="27" spans="1:15" x14ac:dyDescent="0.25">
      <c r="A27">
        <v>28</v>
      </c>
      <c r="B27" s="1" t="s">
        <v>192</v>
      </c>
      <c r="C27" s="1" t="s">
        <v>137</v>
      </c>
      <c r="D27" s="1" t="s">
        <v>138</v>
      </c>
      <c r="E27" s="1" t="s">
        <v>139</v>
      </c>
      <c r="F27" s="1" t="s">
        <v>19</v>
      </c>
      <c r="G27" s="1" t="s">
        <v>4</v>
      </c>
      <c r="H27" s="1" t="s">
        <v>5</v>
      </c>
      <c r="I27" s="1" t="s">
        <v>140</v>
      </c>
      <c r="J27" s="1" t="s">
        <v>76</v>
      </c>
      <c r="K27" s="1" t="s">
        <v>77</v>
      </c>
      <c r="L27">
        <v>99999</v>
      </c>
      <c r="M27" s="1" t="s">
        <v>9</v>
      </c>
      <c r="O27" t="str">
        <f>_xlfn.CONCAT("db.orders.update({""customer_id"": ",customers[[#This Row],[id]],"},{$set :{""customer_oid"":{""$oid"": """,customers[[#This Row],[_id]],"""}}})")</f>
        <v>db.orders.update({"customer_id": 28},{$set :{"customer_oid":{"$oid": "63dd0dd907d5cbf00b6716f2"}}})</v>
      </c>
    </row>
    <row r="28" spans="1:15" x14ac:dyDescent="0.25">
      <c r="A28">
        <v>29</v>
      </c>
      <c r="B28" s="1" t="s">
        <v>193</v>
      </c>
      <c r="C28" s="1" t="s">
        <v>141</v>
      </c>
      <c r="D28" s="1" t="s">
        <v>17</v>
      </c>
      <c r="E28" s="1" t="s">
        <v>142</v>
      </c>
      <c r="F28" s="1" t="s">
        <v>19</v>
      </c>
      <c r="G28" s="1" t="s">
        <v>4</v>
      </c>
      <c r="H28" s="1" t="s">
        <v>5</v>
      </c>
      <c r="I28" s="1" t="s">
        <v>143</v>
      </c>
      <c r="J28" s="1" t="s">
        <v>135</v>
      </c>
      <c r="K28" s="1" t="s">
        <v>136</v>
      </c>
      <c r="L28">
        <v>99999</v>
      </c>
      <c r="M28" s="1" t="s">
        <v>9</v>
      </c>
      <c r="O28" t="str">
        <f>_xlfn.CONCAT("db.orders.update({""customer_id"": ",customers[[#This Row],[id]],"},{$set :{""customer_oid"":{""$oid"": """,customers[[#This Row],[_id]],"""}}})")</f>
        <v>db.orders.update({"customer_id": 29},{$set :{"customer_oid":{"$oid": "63dd0dd907d5cbf00b6716f3"}}})</v>
      </c>
    </row>
    <row r="29" spans="1:15" x14ac:dyDescent="0.25">
      <c r="A29">
        <v>15</v>
      </c>
      <c r="B29" s="1" t="s">
        <v>194</v>
      </c>
      <c r="C29" s="1" t="s">
        <v>144</v>
      </c>
      <c r="D29" s="1" t="s">
        <v>145</v>
      </c>
      <c r="E29" s="1" t="s">
        <v>146</v>
      </c>
      <c r="F29" s="1" t="s">
        <v>19</v>
      </c>
      <c r="G29" s="1" t="s">
        <v>4</v>
      </c>
      <c r="H29" s="1" t="s">
        <v>5</v>
      </c>
      <c r="I29" s="1" t="s">
        <v>147</v>
      </c>
      <c r="J29" s="1" t="s">
        <v>148</v>
      </c>
      <c r="K29" s="1" t="s">
        <v>149</v>
      </c>
      <c r="L29">
        <v>99999</v>
      </c>
      <c r="M29" s="1" t="s">
        <v>9</v>
      </c>
      <c r="O29" t="str">
        <f>_xlfn.CONCAT("db.orders.update({""customer_id"": ",customers[[#This Row],[id]],"},{$set :{""customer_oid"":{""$oid"": """,customers[[#This Row],[_id]],"""}}})")</f>
        <v>db.orders.update({"customer_id": 15},{$set :{"customer_oid":{"$oid": "63dd0dd907d5cbf00b6716f4"}}})</v>
      </c>
    </row>
    <row r="30" spans="1:15" x14ac:dyDescent="0.25">
      <c r="A30">
        <v>23</v>
      </c>
      <c r="B30" s="1" t="s">
        <v>195</v>
      </c>
      <c r="C30" s="1" t="s">
        <v>150</v>
      </c>
      <c r="D30" s="1" t="s">
        <v>151</v>
      </c>
      <c r="E30" s="1" t="s">
        <v>152</v>
      </c>
      <c r="F30" s="1" t="s">
        <v>19</v>
      </c>
      <c r="G30" s="1" t="s">
        <v>4</v>
      </c>
      <c r="H30" s="1" t="s">
        <v>5</v>
      </c>
      <c r="I30" s="1" t="s">
        <v>153</v>
      </c>
      <c r="J30" s="1" t="s">
        <v>46</v>
      </c>
      <c r="K30" s="1" t="s">
        <v>47</v>
      </c>
      <c r="L30">
        <v>99999</v>
      </c>
      <c r="M30" s="1" t="s">
        <v>9</v>
      </c>
      <c r="O30" t="str">
        <f>_xlfn.CONCAT("db.orders.update({""customer_id"": ",customers[[#This Row],[id]],"},{$set :{""customer_oid"":{""$oid"": """,customers[[#This Row],[_id]],"""}}})")</f>
        <v>db.orders.update({"customer_id": 23},{$set :{"customer_oid":{"$oid": "63dd0dd907d5cbf00b6716f5"}}})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0 5 d 9 6 6 - 4 c f 7 - 4 c 2 9 - b 6 c d - b 1 8 3 e 5 8 0 a 7 2 5 "   x m l n s = " h t t p : / / s c h e m a s . m i c r o s o f t . c o m / D a t a M a s h u p " > A A A A A H c H A A B Q S w M E F A A C A A g A 9 k N F V k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2 Q 0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k N F V s 9 V 0 r 1 y B A A A j h 4 A A B M A H A B G b 3 J t d W x h c y 9 T Z W N 0 a W 9 u M S 5 t I K I Y A C i g F A A A A A A A A A A A A A A A A A A A A A A A A A A A A N 1 Z S 2 / b R h C + G / B / I J S L D L C C 7 T Z G k U K H Q E m b X o q 2 d k 5 R Q K z I M b U B u c v u Q 4 l i + L 9 3 + J K 4 L y k y Y i i Q L 5 Z 2 h r s 7 3 z f z 7 S w l I V W U s + i 2 / X / 1 2 / n Z + Z l c E g F Z l G q p e A l C R t O o A H V + F u H f L d c i B R y Z y d X k D U 9 1 C U y N f 6 c F T G a c K f w i x 6 P Z q / l 7 i Q / O 3 y t a U E k U a D H v n e X 8 D 6 r e 6 c W 8 5 C z n 2 e I n x o V a f q Y s m + f A Q K D 3 P J W r + W b 5 C X 4 b X c Q f 3 k B B S 6 p A T E f x K I 5 m v N A l k 9 O r n + P o L U t 5 R l k + v X l 5 e X k V R / 9 o r u B W r Q u Y b j 9 O / u I M P l 7 E b S A v R n 8 L X q I t i 9 4 B y X C d E U Z 1 R x b o 2 F m 6 8 X E b c x x 9 6 M Z f F 8 V t S g o i 5 F Q J P Z x y t i Q s x x n v 1 h V s p 7 s T h M l 7 L s p 2 y 7 V R j j 3 r x w 8 P o 4 R m G J t C l 0 j B F / U Y R w 8 j k m U C p H T G F 1 p S h o a k W m J k j j m l a u 0 O 8 r I i z D e u m R L r R E C O e e C Y 7 8 m X h O l y A c I 1 U S F V w k j p 7 q C J 5 U + m b n 6 Z 1 E E 3 Y 5 / 4 I l F U F a 5 3 Q U L z S I V J k V S C r y h L X f N X W i U V R 6 c i w T Q A c 8 3 H L T v / A h c I N C L e 5 c 6 W o s 7 U j Y 8 t J u M u l I 6 d A Y j G p k 0 o j E h d r k x I B x z 3 v L l R e w K 1 e X u 8 O D + j L B z w s L 4 b 2 5 G K u 1 1 7 T 2 V f X 5 5 6 Z f c a l / g q J Q N F a O G W P Z R V w d c A 3 o d 8 Y w 3 Y S Y b Y 9 3 P V n x U t W 3 N F a L b L u q 6 J T V R T C H Z h L j E j Q / L U G L 0 i 1 F p 2 K 0 7 j 4 1 e D 2 r J H E h q f n b r Q e 1 W w I / j W w U 9 P Y 8 P M T O 7 B N z X u T 0 v v g w o L X 7 Q r u h a Q z y 9 f Z g J Z S W h m i w 2 R i Y h B k p 0 M B v 8 B 0 k I 8 B T L E x n w D m J 2 l R k 4 P A T d 4 2 V T Y I a q 5 A a 8 S d I X K m M O R J N S z k T 1 6 O m y U r q 5 f X p + a m u 4 U x g 1 K j t V k 3 9 i a j / g j 0 7 2 3 H f 7 1 x F n + A b p h K F E 2 g u f e 0 3 r l J U p w Y O v f q 4 1 m i K + 7 3 a 1 8 H N p 3 f 4 Z F U p H 8 x 2 r I z R 4 8 2 G S 7 / X h / U t n k m s y 4 q W H 2 + c Z 9 o A f c x N j T 2 A + Q d M A 7 5 H D C O T O d q i N J V L / 6 I R f 2 U 1 S o F A H J u X B l J a M y R c g p 0 7 B 5 q u A 5 x c 0 F C x 3 Z U P U R v 6 2 / N p 8 b Y 0 k Z L X W J y d h 2 b f 9 p g t M 3 e e w c f w 0 3 f T 3 a E t A a v a r R z 5 n U b Z 9 m V D k e / e o F r K D w t s I s I y L D t a X y B C F 1 V R W 0 6 S l d C V J E 5 K B 8 U z + H j l g o 2 c A M m b W 3 7 Y R p M u e A Z E d m J 4 c X 9 z D h B 6 k E l s e S S E i O + Q b A 2 s Q + z b g 5 c c 0 g V X 0 e 4 E V r 4 S n e j T F 4 U U 0 F 4 F f / 0 4 0 N z 6 r w 0 6 E 3 D T 4 9 C j Q R 3 f 2 L l P X x 6 J G f z l 6 C W n I 3 + i f f p a V e Y L a E I t 9 a w z f 8 b R U f 7 T 5 u c u + w b Z L r 0 D l g b 9 B w 2 H y 4 D D i X a e N q b A H r Q m k h 1 2 F 1 i A z 1 E x x J g D b L 7 5 G e U 1 e e 0 B 3 o m d / r f 6 d C 6 r L v a e / l D 8 l W y l a Y X H j 2 J 6 o G n D S / l 8 n r 4 + R u Y D N 7 M v n U 3 w w g / Q 2 I 3 5 S v f W v n s 4 X b 6 A H c S S / L w b N l 6 F w i 7 P f 0 W 7 2 7 1 5 j P f 2 v u 8 T L h G A K w K + S d E b o B 7 S 2 3 / w F Q S w E C L Q A U A A I A C A D 2 Q 0 V W S P o K b a M A A A D 2 A A A A E g A A A A A A A A A A A A A A A A A A A A A A Q 2 9 u Z m l n L 1 B h Y 2 t h Z 2 U u e G 1 s U E s B A i 0 A F A A C A A g A 9 k N F V g / K 6 a u k A A A A 6 Q A A A B M A A A A A A A A A A A A A A A A A 7 w A A A F t D b 2 5 0 Z W 5 0 X 1 R 5 c G V z X S 5 4 b W x Q S w E C L Q A U A A I A C A D 2 Q 0 V W z 1 X S v X I E A A C O H g A A E w A A A A A A A A A A A A A A A A D g A Q A A R m 9 y b X V s Y X M v U 2 V j d G l v b j E u b V B L B Q Y A A A A A A w A D A M I A A A C f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e A A A A A A A A B N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3 V z d G 9 t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Q X V 0 b 1 J l b W 9 2 Z W R D b 2 x 1 b W 5 z M S 5 7 a W Q s M H 0 m c X V v d D s s J n F 1 b 3 Q 7 U 2 V j d G l v b j E v Y 3 V z d G 9 t Z X J z L 0 F 1 d G 9 S Z W 1 v d m V k Q 2 9 s d W 1 u c z E u e 1 9 p Z C w x f S Z x d W 9 0 O y w m c X V v d D t T Z W N 0 a W 9 u M S 9 j d X N 0 b 2 1 l c n M v Q X V 0 b 1 J l b W 9 2 Z W R D b 2 x 1 b W 5 z M S 5 7 Y 2 9 t c G F u e S w y f S Z x d W 9 0 O y w m c X V v d D t T Z W N 0 a W 9 u M S 9 j d X N 0 b 2 1 l c n M v Q X V 0 b 1 J l b W 9 2 Z W R D b 2 x 1 b W 5 z M S 5 7 b G F z d F 9 u Y W 1 l L D N 9 J n F 1 b 3 Q 7 L C Z x d W 9 0 O 1 N l Y 3 R p b 2 4 x L 2 N 1 c 3 R v b W V y c y 9 B d X R v U m V t b 3 Z l Z E N v b H V t b n M x L n t m a X J z d F 9 u Y W 1 l L D R 9 J n F 1 b 3 Q 7 L C Z x d W 9 0 O 1 N l Y 3 R p b 2 4 x L 2 N 1 c 3 R v b W V y c y 9 B d X R v U m V t b 3 Z l Z E N v b H V t b n M x L n t q b 2 J f d G l 0 b G U s N X 0 m c X V v d D s s J n F 1 b 3 Q 7 U 2 V j d G l v b j E v Y 3 V z d G 9 t Z X J z L 0 F 1 d G 9 S Z W 1 v d m V k Q 2 9 s d W 1 u c z E u e 2 J 1 c 2 l u Z X N z X 3 B o b 2 5 l L D Z 9 J n F 1 b 3 Q 7 L C Z x d W 9 0 O 1 N l Y 3 R p b 2 4 x L 2 N 1 c 3 R v b W V y c y 9 B d X R v U m V t b 3 Z l Z E N v b H V t b n M x L n t m Y X h f b n V t Y m V y L D d 9 J n F 1 b 3 Q 7 L C Z x d W 9 0 O 1 N l Y 3 R p b 2 4 x L 2 N 1 c 3 R v b W V y c y 9 B d X R v U m V t b 3 Z l Z E N v b H V t b n M x L n t h Z G R y Z X N z L D h 9 J n F 1 b 3 Q 7 L C Z x d W 9 0 O 1 N l Y 3 R p b 2 4 x L 2 N 1 c 3 R v b W V y c y 9 B d X R v U m V t b 3 Z l Z E N v b H V t b n M x L n t j a X R 5 L D l 9 J n F 1 b 3 Q 7 L C Z x d W 9 0 O 1 N l Y 3 R p b 2 4 x L 2 N 1 c 3 R v b W V y c y 9 B d X R v U m V t b 3 Z l Z E N v b H V t b n M x L n t z d G F 0 Z V 9 w c m 9 2 a W 5 j Z S w x M H 0 m c X V v d D s s J n F 1 b 3 Q 7 U 2 V j d G l v b j E v Y 3 V z d G 9 t Z X J z L 0 F 1 d G 9 S Z W 1 v d m V k Q 2 9 s d W 1 u c z E u e 3 p p c F 9 w b 3 N 0 Y W x f Y 2 9 k Z S w x M X 0 m c X V v d D s s J n F 1 b 3 Q 7 U 2 V j d G l v b j E v Y 3 V z d G 9 t Z X J z L 0 F 1 d G 9 S Z W 1 v d m V k Q 2 9 s d W 1 u c z E u e 2 N v d W 5 0 c n l f c m V n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V z d G 9 t Z X J z L 0 F 1 d G 9 S Z W 1 v d m V k Q 2 9 s d W 1 u c z E u e 2 l k L D B 9 J n F 1 b 3 Q 7 L C Z x d W 9 0 O 1 N l Y 3 R p b 2 4 x L 2 N 1 c 3 R v b W V y c y 9 B d X R v U m V t b 3 Z l Z E N v b H V t b n M x L n t f a W Q s M X 0 m c X V v d D s s J n F 1 b 3 Q 7 U 2 V j d G l v b j E v Y 3 V z d G 9 t Z X J z L 0 F 1 d G 9 S Z W 1 v d m V k Q 2 9 s d W 1 u c z E u e 2 N v b X B h b n k s M n 0 m c X V v d D s s J n F 1 b 3 Q 7 U 2 V j d G l v b j E v Y 3 V z d G 9 t Z X J z L 0 F 1 d G 9 S Z W 1 v d m V k Q 2 9 s d W 1 u c z E u e 2 x h c 3 R f b m F t Z S w z f S Z x d W 9 0 O y w m c X V v d D t T Z W N 0 a W 9 u M S 9 j d X N 0 b 2 1 l c n M v Q X V 0 b 1 J l b W 9 2 Z W R D b 2 x 1 b W 5 z M S 5 7 Z m l y c 3 R f b m F t Z S w 0 f S Z x d W 9 0 O y w m c X V v d D t T Z W N 0 a W 9 u M S 9 j d X N 0 b 2 1 l c n M v Q X V 0 b 1 J l b W 9 2 Z W R D b 2 x 1 b W 5 z M S 5 7 a m 9 i X 3 R p d G x l L D V 9 J n F 1 b 3 Q 7 L C Z x d W 9 0 O 1 N l Y 3 R p b 2 4 x L 2 N 1 c 3 R v b W V y c y 9 B d X R v U m V t b 3 Z l Z E N v b H V t b n M x L n t i d X N p b m V z c 1 9 w a G 9 u Z S w 2 f S Z x d W 9 0 O y w m c X V v d D t T Z W N 0 a W 9 u M S 9 j d X N 0 b 2 1 l c n M v Q X V 0 b 1 J l b W 9 2 Z W R D b 2 x 1 b W 5 z M S 5 7 Z m F 4 X 2 5 1 b W J l c i w 3 f S Z x d W 9 0 O y w m c X V v d D t T Z W N 0 a W 9 u M S 9 j d X N 0 b 2 1 l c n M v Q X V 0 b 1 J l b W 9 2 Z W R D b 2 x 1 b W 5 z M S 5 7 Y W R k c m V z c y w 4 f S Z x d W 9 0 O y w m c X V v d D t T Z W N 0 a W 9 u M S 9 j d X N 0 b 2 1 l c n M v Q X V 0 b 1 J l b W 9 2 Z W R D b 2 x 1 b W 5 z M S 5 7 Y 2 l 0 e S w 5 f S Z x d W 9 0 O y w m c X V v d D t T Z W N 0 a W 9 u M S 9 j d X N 0 b 2 1 l c n M v Q X V 0 b 1 J l b W 9 2 Z W R D b 2 x 1 b W 5 z M S 5 7 c 3 R h d G V f c H J v d m l u Y 2 U s M T B 9 J n F 1 b 3 Q 7 L C Z x d W 9 0 O 1 N l Y 3 R p b 2 4 x L 2 N 1 c 3 R v b W V y c y 9 B d X R v U m V t b 3 Z l Z E N v b H V t b n M x L n t 6 a X B f c G 9 z d G F s X 2 N v Z G U s M T F 9 J n F 1 b 3 Q 7 L C Z x d W 9 0 O 1 N l Y 3 R p b 2 4 x L 2 N 1 c 3 R v b W V y c y 9 B d X R v U m V t b 3 Z l Z E N v b H V t b n M x L n t j b 3 V u d H J 5 X 3 J l Z 2 l v b i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1 9 p Z C Z x d W 9 0 O y w m c X V v d D t j b 2 1 w Y W 5 5 J n F 1 b 3 Q 7 L C Z x d W 9 0 O 2 x h c 3 R f b m F t Z S Z x d W 9 0 O y w m c X V v d D t m a X J z d F 9 u Y W 1 l J n F 1 b 3 Q 7 L C Z x d W 9 0 O 2 p v Y l 9 0 a X R s Z S Z x d W 9 0 O y w m c X V v d D t i d X N p b m V z c 1 9 w a G 9 u Z S Z x d W 9 0 O y w m c X V v d D t m Y X h f b n V t Y m V y J n F 1 b 3 Q 7 L C Z x d W 9 0 O 2 F k Z H J l c 3 M m c X V v d D s s J n F 1 b 3 Q 7 Y 2 l 0 e S Z x d W 9 0 O y w m c X V v d D t z d G F 0 Z V 9 w c m 9 2 a W 5 j Z S Z x d W 9 0 O y w m c X V v d D t 6 a X B f c G 9 z d G F s X 2 N v Z G U m c X V v d D s s J n F 1 b 3 Q 7 Y 2 9 1 b n R y e V 9 y Z W d p b 2 4 m c X V v d D t d I i A v P j x F b n R y e S B U e X B l P S J G a W x s Q 2 9 s d W 1 u V H l w Z X M i I F Z h b H V l P S J z Q X d Z R 0 J n W U d C Z 1 l H Q m d Z R E J n P T 0 i I C 8 + P E V u d H J 5 I F R 5 c G U 9 I k Z p b G x M Y X N 0 V X B k Y X R l Z C I g V m F s d W U 9 I m Q y M D I z L T A y L T A z V D E 0 O j Q z O j A 2 L j k 5 O T I w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S I g L z 4 8 R W 5 0 c n k g V H l w Z T 0 i Q W R k Z W R U b 0 R h d G F N b 2 R l b C I g V m F s d W U 9 I m w w I i A v P j x F b n R y e S B U e X B l P S J R d W V y e U l E I i B W Y W x 1 Z T 0 i c 2 M x Y z I y N j Q w L W Y y N D Q t N D c 1 M S 1 h M z Q 2 L T k w Y 2 Q w M z M 5 O D F k N i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y Z G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F 1 d G 9 S Z W 1 v d m V k Q 2 9 s d W 1 u c z E u e 2 l k L D B 9 J n F 1 b 3 Q 7 L C Z x d W 9 0 O 1 N l Y 3 R p b 2 4 x L 2 9 y Z G V y c y 9 B d X R v U m V t b 3 Z l Z E N v b H V t b n M x L n t f a W Q s M X 0 m c X V v d D s s J n F 1 b 3 Q 7 U 2 V j d G l v b j E v b 3 J k Z X J z L 0 F 1 d G 9 S Z W 1 v d m V k Q 2 9 s d W 1 u c z E u e 2 V t c G x v e W V l X 2 l k L D J 9 J n F 1 b 3 Q 7 L C Z x d W 9 0 O 1 N l Y 3 R p b 2 4 x L 2 9 y Z G V y c y 9 B d X R v U m V t b 3 Z l Z E N v b H V t b n M x L n t j d X N 0 b 2 1 l c l 9 p Z C w z f S Z x d W 9 0 O y w m c X V v d D t T Z W N 0 a W 9 u M S 9 v c m R l c n M v Q X V 0 b 1 J l b W 9 2 Z W R D b 2 x 1 b W 5 z M S 5 7 b 3 J k Z X J f Z G F 0 Z S w 0 f S Z x d W 9 0 O y w m c X V v d D t T Z W N 0 a W 9 u M S 9 v c m R l c n M v Q X V 0 b 1 J l b W 9 2 Z W R D b 2 x 1 b W 5 z M S 5 7 c 2 h p c H B l Z F 9 k Y X R l L D V 9 J n F 1 b 3 Q 7 L C Z x d W 9 0 O 1 N l Y 3 R p b 2 4 x L 2 9 y Z G V y c y 9 B d X R v U m V t b 3 Z l Z E N v b H V t b n M x L n t z a G l w c G V y X 2 l k L D Z 9 J n F 1 b 3 Q 7 L C Z x d W 9 0 O 1 N l Y 3 R p b 2 4 x L 2 9 y Z G V y c y 9 B d X R v U m V t b 3 Z l Z E N v b H V t b n M x L n t z a G l w X 2 5 h b W U s N 3 0 m c X V v d D s s J n F 1 b 3 Q 7 U 2 V j d G l v b j E v b 3 J k Z X J z L 0 F 1 d G 9 S Z W 1 v d m V k Q 2 9 s d W 1 u c z E u e 3 N o a X B f Y W R k c m V z c y w 4 f S Z x d W 9 0 O y w m c X V v d D t T Z W N 0 a W 9 u M S 9 v c m R l c n M v Q X V 0 b 1 J l b W 9 2 Z W R D b 2 x 1 b W 5 z M S 5 7 c 2 h p c F 9 j a X R 5 L D l 9 J n F 1 b 3 Q 7 L C Z x d W 9 0 O 1 N l Y 3 R p b 2 4 x L 2 9 y Z G V y c y 9 B d X R v U m V t b 3 Z l Z E N v b H V t b n M x L n t z a G l w X 3 N 0 Y X R l X 3 B y b 3 Z p b m N l L D E w f S Z x d W 9 0 O y w m c X V v d D t T Z W N 0 a W 9 u M S 9 v c m R l c n M v Q X V 0 b 1 J l b W 9 2 Z W R D b 2 x 1 b W 5 z M S 5 7 c 2 h p c F 9 6 a X B f c G 9 z d G F s X 2 N v Z G U s M T F 9 J n F 1 b 3 Q 7 L C Z x d W 9 0 O 1 N l Y 3 R p b 2 4 x L 2 9 y Z G V y c y 9 B d X R v U m V t b 3 Z l Z E N v b H V t b n M x L n t z a G l w X 2 N v d W 5 0 c n l f c m V n a W 9 u L D E y f S Z x d W 9 0 O y w m c X V v d D t T Z W N 0 a W 9 u M S 9 v c m R l c n M v Q X V 0 b 1 J l b W 9 2 Z W R D b 2 x 1 b W 5 z M S 5 7 c 2 h p c H B p b m d f Z m V l L D E z f S Z x d W 9 0 O y w m c X V v d D t T Z W N 0 a W 9 u M S 9 v c m R l c n M v Q X V 0 b 1 J l b W 9 2 Z W R D b 2 x 1 b W 5 z M S 5 7 d G F 4 Z X M s M T R 9 J n F 1 b 3 Q 7 L C Z x d W 9 0 O 1 N l Y 3 R p b 2 4 x L 2 9 y Z G V y c y 9 B d X R v U m V t b 3 Z l Z E N v b H V t b n M x L n t w Y X l t Z W 5 0 X 3 R 5 c G U s M T V 9 J n F 1 b 3 Q 7 L C Z x d W 9 0 O 1 N l Y 3 R p b 2 4 x L 2 9 y Z G V y c y 9 B d X R v U m V t b 3 Z l Z E N v b H V t b n M x L n t w Y W l k X 2 R h d G U s M T Z 9 J n F 1 b 3 Q 7 L C Z x d W 9 0 O 1 N l Y 3 R p b 2 4 x L 2 9 y Z G V y c y 9 B d X R v U m V t b 3 Z l Z E N v b H V t b n M x L n t 0 Y X h f c m F 0 Z S w x N 3 0 m c X V v d D s s J n F 1 b 3 Q 7 U 2 V j d G l v b j E v b 3 J k Z X J z L 0 F 1 d G 9 S Z W 1 v d m V k Q 2 9 s d W 1 u c z E u e 3 N 0 Y X R 1 c 1 9 p Z C w x O H 0 m c X V v d D s s J n F 1 b 3 Q 7 U 2 V j d G l v b j E v b 3 J k Z X J z L 0 F 1 d G 9 S Z W 1 v d m V k Q 2 9 s d W 1 u c z E u e 2 R l d G F p b H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v c m R l c n M v Q X V 0 b 1 J l b W 9 2 Z W R D b 2 x 1 b W 5 z M S 5 7 a W Q s M H 0 m c X V v d D s s J n F 1 b 3 Q 7 U 2 V j d G l v b j E v b 3 J k Z X J z L 0 F 1 d G 9 S Z W 1 v d m V k Q 2 9 s d W 1 u c z E u e 1 9 p Z C w x f S Z x d W 9 0 O y w m c X V v d D t T Z W N 0 a W 9 u M S 9 v c m R l c n M v Q X V 0 b 1 J l b W 9 2 Z W R D b 2 x 1 b W 5 z M S 5 7 Z W 1 w b G 9 5 Z W V f a W Q s M n 0 m c X V v d D s s J n F 1 b 3 Q 7 U 2 V j d G l v b j E v b 3 J k Z X J z L 0 F 1 d G 9 S Z W 1 v d m V k Q 2 9 s d W 1 u c z E u e 2 N 1 c 3 R v b W V y X 2 l k L D N 9 J n F 1 b 3 Q 7 L C Z x d W 9 0 O 1 N l Y 3 R p b 2 4 x L 2 9 y Z G V y c y 9 B d X R v U m V t b 3 Z l Z E N v b H V t b n M x L n t v c m R l c l 9 k Y X R l L D R 9 J n F 1 b 3 Q 7 L C Z x d W 9 0 O 1 N l Y 3 R p b 2 4 x L 2 9 y Z G V y c y 9 B d X R v U m V t b 3 Z l Z E N v b H V t b n M x L n t z a G l w c G V k X 2 R h d G U s N X 0 m c X V v d D s s J n F 1 b 3 Q 7 U 2 V j d G l v b j E v b 3 J k Z X J z L 0 F 1 d G 9 S Z W 1 v d m V k Q 2 9 s d W 1 u c z E u e 3 N o a X B w Z X J f a W Q s N n 0 m c X V v d D s s J n F 1 b 3 Q 7 U 2 V j d G l v b j E v b 3 J k Z X J z L 0 F 1 d G 9 S Z W 1 v d m V k Q 2 9 s d W 1 u c z E u e 3 N o a X B f b m F t Z S w 3 f S Z x d W 9 0 O y w m c X V v d D t T Z W N 0 a W 9 u M S 9 v c m R l c n M v Q X V 0 b 1 J l b W 9 2 Z W R D b 2 x 1 b W 5 z M S 5 7 c 2 h p c F 9 h Z G R y Z X N z L D h 9 J n F 1 b 3 Q 7 L C Z x d W 9 0 O 1 N l Y 3 R p b 2 4 x L 2 9 y Z G V y c y 9 B d X R v U m V t b 3 Z l Z E N v b H V t b n M x L n t z a G l w X 2 N p d H k s O X 0 m c X V v d D s s J n F 1 b 3 Q 7 U 2 V j d G l v b j E v b 3 J k Z X J z L 0 F 1 d G 9 S Z W 1 v d m V k Q 2 9 s d W 1 u c z E u e 3 N o a X B f c 3 R h d G V f c H J v d m l u Y 2 U s M T B 9 J n F 1 b 3 Q 7 L C Z x d W 9 0 O 1 N l Y 3 R p b 2 4 x L 2 9 y Z G V y c y 9 B d X R v U m V t b 3 Z l Z E N v b H V t b n M x L n t z a G l w X 3 p p c F 9 w b 3 N 0 Y W x f Y 2 9 k Z S w x M X 0 m c X V v d D s s J n F 1 b 3 Q 7 U 2 V j d G l v b j E v b 3 J k Z X J z L 0 F 1 d G 9 S Z W 1 v d m V k Q 2 9 s d W 1 u c z E u e 3 N o a X B f Y 2 9 1 b n R y e V 9 y Z W d p b 2 4 s M T J 9 J n F 1 b 3 Q 7 L C Z x d W 9 0 O 1 N l Y 3 R p b 2 4 x L 2 9 y Z G V y c y 9 B d X R v U m V t b 3 Z l Z E N v b H V t b n M x L n t z a G l w c G l u Z 1 9 m Z W U s M T N 9 J n F 1 b 3 Q 7 L C Z x d W 9 0 O 1 N l Y 3 R p b 2 4 x L 2 9 y Z G V y c y 9 B d X R v U m V t b 3 Z l Z E N v b H V t b n M x L n t 0 Y X h l c y w x N H 0 m c X V v d D s s J n F 1 b 3 Q 7 U 2 V j d G l v b j E v b 3 J k Z X J z L 0 F 1 d G 9 S Z W 1 v d m V k Q 2 9 s d W 1 u c z E u e 3 B h e W 1 l b n R f d H l w Z S w x N X 0 m c X V v d D s s J n F 1 b 3 Q 7 U 2 V j d G l v b j E v b 3 J k Z X J z L 0 F 1 d G 9 S Z W 1 v d m V k Q 2 9 s d W 1 u c z E u e 3 B h a W R f Z G F 0 Z S w x N n 0 m c X V v d D s s J n F 1 b 3 Q 7 U 2 V j d G l v b j E v b 3 J k Z X J z L 0 F 1 d G 9 S Z W 1 v d m V k Q 2 9 s d W 1 u c z E u e 3 R h e F 9 y Y X R l L D E 3 f S Z x d W 9 0 O y w m c X V v d D t T Z W N 0 a W 9 u M S 9 v c m R l c n M v Q X V 0 b 1 J l b W 9 2 Z W R D b 2 x 1 b W 5 z M S 5 7 c 3 R h d H V z X 2 l k L D E 4 f S Z x d W 9 0 O y w m c X V v d D t T Z W N 0 a W 9 u M S 9 v c m R l c n M v Q X V 0 b 1 J l b W 9 2 Z W R D b 2 x 1 b W 5 z M S 5 7 Z G V 0 Y W l s c y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1 9 p Z C Z x d W 9 0 O y w m c X V v d D t l b X B s b 3 l l Z V 9 p Z C Z x d W 9 0 O y w m c X V v d D t j d X N 0 b 2 1 l c l 9 p Z C Z x d W 9 0 O y w m c X V v d D t v c m R l c l 9 k Y X R l J n F 1 b 3 Q 7 L C Z x d W 9 0 O 3 N o a X B w Z W R f Z G F 0 Z S Z x d W 9 0 O y w m c X V v d D t z a G l w c G V y X 2 l k J n F 1 b 3 Q 7 L C Z x d W 9 0 O 3 N o a X B f b m F t Z S Z x d W 9 0 O y w m c X V v d D t z a G l w X 2 F k Z H J l c 3 M m c X V v d D s s J n F 1 b 3 Q 7 c 2 h p c F 9 j a X R 5 J n F 1 b 3 Q 7 L C Z x d W 9 0 O 3 N o a X B f c 3 R h d G V f c H J v d m l u Y 2 U m c X V v d D s s J n F 1 b 3 Q 7 c 2 h p c F 9 6 a X B f c G 9 z d G F s X 2 N v Z G U m c X V v d D s s J n F 1 b 3 Q 7 c 2 h p c F 9 j b 3 V u d H J 5 X 3 J l Z 2 l v b i Z x d W 9 0 O y w m c X V v d D t z a G l w c G l u Z 1 9 m Z W U m c X V v d D s s J n F 1 b 3 Q 7 d G F 4 Z X M m c X V v d D s s J n F 1 b 3 Q 7 c G F 5 b W V u d F 9 0 e X B l J n F 1 b 3 Q 7 L C Z x d W 9 0 O 3 B h a W R f Z G F 0 Z S Z x d W 9 0 O y w m c X V v d D t 0 Y X h f c m F 0 Z S Z x d W 9 0 O y w m c X V v d D t z d G F 0 d X N f a W Q m c X V v d D s s J n F 1 b 3 Q 7 Z G V 0 Y W l s c y Z x d W 9 0 O 1 0 i I C 8 + P E V u d H J 5 I F R 5 c G U 9 I k Z p b G x D b 2 x 1 b W 5 U e X B l c y I g V m F s d W U 9 I n N B d 1 l E Q X d j S E F 3 W U d C Z 1 l E Q m d N R E J n Y 0 R B d 1 k 9 I i A v P j x F b n R y e S B U e X B l P S J G a W x s T G F z d F V w Z G F 0 Z W Q i I F Z h b H V l P S J k M j A y M y 0 w M i 0 w M 1 Q x N D o 0 M z o y O C 4 y N z E 3 O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F k Z G V k V G 9 E Y X R h T W 9 k Z W w i I F Z h b H V l P S J s M C I g L z 4 8 R W 5 0 c n k g V H l w Z T 0 i U X V l c n l J R C I g V m F s d W U 9 I n M w Z W Z i Z G I 3 N i 1 m N D F h L T Q x Z D Q t Y T g y Y i 1 j N D k 1 N z U 2 M j R i Z W Q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3 B y a X Z p b G V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W 1 w b G 9 5 Z W V f c H J p d m l s Z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z V D E 3 O j U y O j M 4 L j k 4 O T g 1 M T Z a I i A v P j x F b n R y e S B U e X B l P S J G a W x s Q 2 9 s d W 1 u V H l w Z X M i I F Z h b H V l P S J z Q m d N R C I g L z 4 8 R W 5 0 c n k g V H l w Z T 0 i R m l s b E N v b H V t b k 5 h b W V z I i B W Y W x 1 Z T 0 i c 1 s m c X V v d D t f a W Q m c X V v d D s s J n F 1 b 3 Q 7 Z W 1 w b G 9 5 Z W V f a W Q m c X V v d D s s J n F 1 b 3 Q 7 c H J p d m l s Z W d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f c H J p d m l s Z W d l c y 9 B d X R v U m V t b 3 Z l Z E N v b H V t b n M x L n t f a W Q s M H 0 m c X V v d D s s J n F 1 b 3 Q 7 U 2 V j d G l v b j E v Z W 1 w b G 9 5 Z W V f c H J p d m l s Z W d l c y 9 B d X R v U m V t b 3 Z l Z E N v b H V t b n M x L n t l b X B s b 3 l l Z V 9 p Z C w x f S Z x d W 9 0 O y w m c X V v d D t T Z W N 0 a W 9 u M S 9 l b X B s b 3 l l Z V 9 w c m l 2 a W x l Z 2 V z L 0 F 1 d G 9 S Z W 1 v d m V k Q 2 9 s d W 1 u c z E u e 3 B y a X Z p b G V n Z V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b X B s b 3 l l Z V 9 w c m l 2 a W x l Z 2 V z L 0 F 1 d G 9 S Z W 1 v d m V k Q 2 9 s d W 1 u c z E u e 1 9 p Z C w w f S Z x d W 9 0 O y w m c X V v d D t T Z W N 0 a W 9 u M S 9 l b X B s b 3 l l Z V 9 w c m l 2 a W x l Z 2 V z L 0 F 1 d G 9 S Z W 1 v d m V k Q 2 9 s d W 1 u c z E u e 2 V t c G x v e W V l X 2 l k L D F 9 J n F 1 b 3 Q 7 L C Z x d W 9 0 O 1 N l Y 3 R p b 2 4 x L 2 V t c G x v e W V l X 3 B y a X Z p b G V n Z X M v Q X V 0 b 1 J l b W 9 2 Z W R D b 2 x 1 b W 5 z M S 5 7 c H J p d m l s Z W d l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V 9 w c m l 2 a W x l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X 3 B y a X Z p b G V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f c H J p d m l s Z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b X B s b 3 l l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F Q w N j o x O D o 0 N i 4 5 M j M 1 M z A 4 W i I g L z 4 8 R W 5 0 c n k g V H l w Z T 0 i R m l s b E N v b H V t b l R 5 c G V z I i B W Y W x 1 Z T 0 i c 0 F 3 W U d C Z 1 l H Q m d Z R 0 J n W U d C Z 1 l H Q m d Z R C I g L z 4 8 R W 5 0 c n k g V H l w Z T 0 i R m l s b E N v b H V t b k 5 h b W V z I i B W Y W x 1 Z T 0 i c 1 s m c X V v d D t p Z C Z x d W 9 0 O y w m c X V v d D t f a W Q m c X V v d D s s J n F 1 b 3 Q 7 Y 2 9 t c G F u e S Z x d W 9 0 O y w m c X V v d D t m a X J z d F 9 u Y W 1 l J n F 1 b 3 Q 7 L C Z x d W 9 0 O 2 Z h e F 9 u d W 1 i Z X I m c X V v d D s s J n F 1 b 3 Q 7 Y W R k c m V z c y Z x d W 9 0 O y w m c X V v d D t i d X N p b m V z c 1 9 w a G 9 u Z S Z x d W 9 0 O y w m c X V v d D t j a X R 5 J n F 1 b 3 Q 7 L C Z x d W 9 0 O 2 V t Y W l s X 2 F k Z H J l c 3 M m c X V v d D s s J n F 1 b 3 Q 7 a G 9 t Z V 9 w a G 9 u Z S Z x d W 9 0 O y w m c X V v d D t j b 3 V u d H J 5 X 3 J l Z 2 l v b i Z x d W 9 0 O y w m c X V v d D t q b 2 J f d G l 0 b G U m c X V v d D s s J n F 1 b 3 Q 7 b G F z d F 9 u Y W 1 l J n F 1 b 3 Q 7 L C Z x d W 9 0 O 2 5 v d G V z J n F 1 b 3 Q 7 L C Z x d W 9 0 O 3 B y a X Z p b G V n Z X M m c X V v d D s s J n F 1 b 3 Q 7 c 3 R h d G V f c H J v d m l u Y 2 U m c X V v d D s s J n F 1 b 3 Q 7 d 2 V i X 3 B h Z 2 U m c X V v d D s s J n F 1 b 3 Q 7 e m l w X 3 B v c 3 R h b F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B d X R v U m V t b 3 Z l Z E N v b H V t b n M x L n t p Z C w w f S Z x d W 9 0 O y w m c X V v d D t T Z W N 0 a W 9 u M S 9 l b X B s b 3 l l Z X M v Q X V 0 b 1 J l b W 9 2 Z W R D b 2 x 1 b W 5 z M S 5 7 X 2 l k L D F 9 J n F 1 b 3 Q 7 L C Z x d W 9 0 O 1 N l Y 3 R p b 2 4 x L 2 V t c G x v e W V l c y 9 B d X R v U m V t b 3 Z l Z E N v b H V t b n M x L n t j b 2 1 w Y W 5 5 L D J 9 J n F 1 b 3 Q 7 L C Z x d W 9 0 O 1 N l Y 3 R p b 2 4 x L 2 V t c G x v e W V l c y 9 B d X R v U m V t b 3 Z l Z E N v b H V t b n M x L n t m a X J z d F 9 u Y W 1 l L D N 9 J n F 1 b 3 Q 7 L C Z x d W 9 0 O 1 N l Y 3 R p b 2 4 x L 2 V t c G x v e W V l c y 9 B d X R v U m V t b 3 Z l Z E N v b H V t b n M x L n t m Y X h f b n V t Y m V y L D R 9 J n F 1 b 3 Q 7 L C Z x d W 9 0 O 1 N l Y 3 R p b 2 4 x L 2 V t c G x v e W V l c y 9 B d X R v U m V t b 3 Z l Z E N v b H V t b n M x L n t h Z G R y Z X N z L D V 9 J n F 1 b 3 Q 7 L C Z x d W 9 0 O 1 N l Y 3 R p b 2 4 x L 2 V t c G x v e W V l c y 9 B d X R v U m V t b 3 Z l Z E N v b H V t b n M x L n t i d X N p b m V z c 1 9 w a G 9 u Z S w 2 f S Z x d W 9 0 O y w m c X V v d D t T Z W N 0 a W 9 u M S 9 l b X B s b 3 l l Z X M v Q X V 0 b 1 J l b W 9 2 Z W R D b 2 x 1 b W 5 z M S 5 7 Y 2 l 0 e S w 3 f S Z x d W 9 0 O y w m c X V v d D t T Z W N 0 a W 9 u M S 9 l b X B s b 3 l l Z X M v Q X V 0 b 1 J l b W 9 2 Z W R D b 2 x 1 b W 5 z M S 5 7 Z W 1 h a W x f Y W R k c m V z c y w 4 f S Z x d W 9 0 O y w m c X V v d D t T Z W N 0 a W 9 u M S 9 l b X B s b 3 l l Z X M v Q X V 0 b 1 J l b W 9 2 Z W R D b 2 x 1 b W 5 z M S 5 7 a G 9 t Z V 9 w a G 9 u Z S w 5 f S Z x d W 9 0 O y w m c X V v d D t T Z W N 0 a W 9 u M S 9 l b X B s b 3 l l Z X M v Q X V 0 b 1 J l b W 9 2 Z W R D b 2 x 1 b W 5 z M S 5 7 Y 2 9 1 b n R y e V 9 y Z W d p b 2 4 s M T B 9 J n F 1 b 3 Q 7 L C Z x d W 9 0 O 1 N l Y 3 R p b 2 4 x L 2 V t c G x v e W V l c y 9 B d X R v U m V t b 3 Z l Z E N v b H V t b n M x L n t q b 2 J f d G l 0 b G U s M T F 9 J n F 1 b 3 Q 7 L C Z x d W 9 0 O 1 N l Y 3 R p b 2 4 x L 2 V t c G x v e W V l c y 9 B d X R v U m V t b 3 Z l Z E N v b H V t b n M x L n t s Y X N 0 X 2 5 h b W U s M T J 9 J n F 1 b 3 Q 7 L C Z x d W 9 0 O 1 N l Y 3 R p b 2 4 x L 2 V t c G x v e W V l c y 9 B d X R v U m V t b 3 Z l Z E N v b H V t b n M x L n t u b 3 R l c y w x M 3 0 m c X V v d D s s J n F 1 b 3 Q 7 U 2 V j d G l v b j E v Z W 1 w b G 9 5 Z W V z L 0 F 1 d G 9 S Z W 1 v d m V k Q 2 9 s d W 1 u c z E u e 3 B y a X Z p b G V n Z X M s M T R 9 J n F 1 b 3 Q 7 L C Z x d W 9 0 O 1 N l Y 3 R p b 2 4 x L 2 V t c G x v e W V l c y 9 B d X R v U m V t b 3 Z l Z E N v b H V t b n M x L n t z d G F 0 Z V 9 w c m 9 2 a W 5 j Z S w x N X 0 m c X V v d D s s J n F 1 b 3 Q 7 U 2 V j d G l v b j E v Z W 1 w b G 9 5 Z W V z L 0 F 1 d G 9 S Z W 1 v d m V k Q 2 9 s d W 1 u c z E u e 3 d l Y l 9 w Y W d l L D E 2 f S Z x d W 9 0 O y w m c X V v d D t T Z W N 0 a W 9 u M S 9 l b X B s b 3 l l Z X M v Q X V 0 b 1 J l b W 9 2 Z W R D b 2 x 1 b W 5 z M S 5 7 e m l w X 3 B v c 3 R h b F 9 j b 2 R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W 1 w b G 9 5 Z W V z L 0 F 1 d G 9 S Z W 1 v d m V k Q 2 9 s d W 1 u c z E u e 2 l k L D B 9 J n F 1 b 3 Q 7 L C Z x d W 9 0 O 1 N l Y 3 R p b 2 4 x L 2 V t c G x v e W V l c y 9 B d X R v U m V t b 3 Z l Z E N v b H V t b n M x L n t f a W Q s M X 0 m c X V v d D s s J n F 1 b 3 Q 7 U 2 V j d G l v b j E v Z W 1 w b G 9 5 Z W V z L 0 F 1 d G 9 S Z W 1 v d m V k Q 2 9 s d W 1 u c z E u e 2 N v b X B h b n k s M n 0 m c X V v d D s s J n F 1 b 3 Q 7 U 2 V j d G l v b j E v Z W 1 w b G 9 5 Z W V z L 0 F 1 d G 9 S Z W 1 v d m V k Q 2 9 s d W 1 u c z E u e 2 Z p c n N 0 X 2 5 h b W U s M 3 0 m c X V v d D s s J n F 1 b 3 Q 7 U 2 V j d G l v b j E v Z W 1 w b G 9 5 Z W V z L 0 F 1 d G 9 S Z W 1 v d m V k Q 2 9 s d W 1 u c z E u e 2 Z h e F 9 u d W 1 i Z X I s N H 0 m c X V v d D s s J n F 1 b 3 Q 7 U 2 V j d G l v b j E v Z W 1 w b G 9 5 Z W V z L 0 F 1 d G 9 S Z W 1 v d m V k Q 2 9 s d W 1 u c z E u e 2 F k Z H J l c 3 M s N X 0 m c X V v d D s s J n F 1 b 3 Q 7 U 2 V j d G l v b j E v Z W 1 w b G 9 5 Z W V z L 0 F 1 d G 9 S Z W 1 v d m V k Q 2 9 s d W 1 u c z E u e 2 J 1 c 2 l u Z X N z X 3 B o b 2 5 l L D Z 9 J n F 1 b 3 Q 7 L C Z x d W 9 0 O 1 N l Y 3 R p b 2 4 x L 2 V t c G x v e W V l c y 9 B d X R v U m V t b 3 Z l Z E N v b H V t b n M x L n t j a X R 5 L D d 9 J n F 1 b 3 Q 7 L C Z x d W 9 0 O 1 N l Y 3 R p b 2 4 x L 2 V t c G x v e W V l c y 9 B d X R v U m V t b 3 Z l Z E N v b H V t b n M x L n t l b W F p b F 9 h Z G R y Z X N z L D h 9 J n F 1 b 3 Q 7 L C Z x d W 9 0 O 1 N l Y 3 R p b 2 4 x L 2 V t c G x v e W V l c y 9 B d X R v U m V t b 3 Z l Z E N v b H V t b n M x L n t o b 2 1 l X 3 B o b 2 5 l L D l 9 J n F 1 b 3 Q 7 L C Z x d W 9 0 O 1 N l Y 3 R p b 2 4 x L 2 V t c G x v e W V l c y 9 B d X R v U m V t b 3 Z l Z E N v b H V t b n M x L n t j b 3 V u d H J 5 X 3 J l Z 2 l v b i w x M H 0 m c X V v d D s s J n F 1 b 3 Q 7 U 2 V j d G l v b j E v Z W 1 w b G 9 5 Z W V z L 0 F 1 d G 9 S Z W 1 v d m V k Q 2 9 s d W 1 u c z E u e 2 p v Y l 9 0 a X R s Z S w x M X 0 m c X V v d D s s J n F 1 b 3 Q 7 U 2 V j d G l v b j E v Z W 1 w b G 9 5 Z W V z L 0 F 1 d G 9 S Z W 1 v d m V k Q 2 9 s d W 1 u c z E u e 2 x h c 3 R f b m F t Z S w x M n 0 m c X V v d D s s J n F 1 b 3 Q 7 U 2 V j d G l v b j E v Z W 1 w b G 9 5 Z W V z L 0 F 1 d G 9 S Z W 1 v d m V k Q 2 9 s d W 1 u c z E u e 2 5 v d G V z L D E z f S Z x d W 9 0 O y w m c X V v d D t T Z W N 0 a W 9 u M S 9 l b X B s b 3 l l Z X M v Q X V 0 b 1 J l b W 9 2 Z W R D b 2 x 1 b W 5 z M S 5 7 c H J p d m l s Z W d l c y w x N H 0 m c X V v d D s s J n F 1 b 3 Q 7 U 2 V j d G l v b j E v Z W 1 w b G 9 5 Z W V z L 0 F 1 d G 9 S Z W 1 v d m V k Q 2 9 s d W 1 u c z E u e 3 N 0 Y X R l X 3 B y b 3 Z p b m N l L D E 1 f S Z x d W 9 0 O y w m c X V v d D t T Z W N 0 a W 9 u M S 9 l b X B s b 3 l l Z X M v Q X V 0 b 1 J l b W 9 2 Z W R D b 2 x 1 b W 5 z M S 5 7 d 2 V i X 3 B h Z 2 U s M T Z 9 J n F 1 b 3 Q 7 L C Z x d W 9 0 O 1 N l Y 3 R p b 2 4 x L 2 V t c G x v e W V l c y 9 B d X R v U m V t b 3 Z l Z E N v b H V t b n M x L n t 6 a X B f c G 9 z d G F s X 2 N v Z G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T A 6 M z I 6 M j M u M T E x M z g z O F o i I C 8 + P E V u d H J 5 I F R 5 c G U 9 I k Z p b G x D b 2 x 1 b W 5 U e X B l c y I g V m F s d W U 9 I n N B d 1 l H Q m d Z R 0 J R V U R B d 0 V H Q X c 9 P S I g L z 4 8 R W 5 0 c n k g V H l w Z T 0 i R m l s b E N v b H V t b k 5 h b W V z I i B W Y W x 1 Z T 0 i c 1 s m c X V v d D t p Z C Z x d W 9 0 O y w m c X V v d D t f a W Q m c X V v d D s s J n F 1 b 3 Q 7 c H J v Z H V j d F 9 j b 2 R l J n F 1 b 3 Q 7 L C Z x d W 9 0 O 3 B y b 2 R 1 Y 3 R f b m F t Z S Z x d W 9 0 O y w m c X V v d D t j Y X R l Z 2 9 y e S Z x d W 9 0 O y w m c X V v d D t z d X B w b G l l c l 9 p Z H M m c X V v d D s s J n F 1 b 3 Q 7 c 3 R h b m R h c m R f Y 2 9 z d C Z x d W 9 0 O y w m c X V v d D t s a X N 0 X 3 B y a W N l J n F 1 b 3 Q 7 L C Z x d W 9 0 O 3 J l b 3 J k Z X J f b G V 2 Z W w m c X V v d D s s J n F 1 b 3 Q 7 d G F y Z 2 V 0 X 2 x l d m V s J n F 1 b 3 Q 7 L C Z x d W 9 0 O 2 R p c 2 N v b n R p b n V l Z C Z x d W 9 0 O y w m c X V v d D t x d W F u d G l 0 e V 9 w Z X J f d W 5 p d C Z x d W 9 0 O y w m c X V v d D t t a W 5 p b X V t X 3 J l b 3 J k Z X J f c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a W Q s M H 0 m c X V v d D s s J n F 1 b 3 Q 7 U 2 V j d G l v b j E v c H J v Z H V j d H M v Q X V 0 b 1 J l b W 9 2 Z W R D b 2 x 1 b W 5 z M S 5 7 X 2 l k L D F 9 J n F 1 b 3 Q 7 L C Z x d W 9 0 O 1 N l Y 3 R p b 2 4 x L 3 B y b 2 R 1 Y 3 R z L 0 F 1 d G 9 S Z W 1 v d m V k Q 2 9 s d W 1 u c z E u e 3 B y b 2 R 1 Y 3 R f Y 2 9 k Z S w y f S Z x d W 9 0 O y w m c X V v d D t T Z W N 0 a W 9 u M S 9 w c m 9 k d W N 0 c y 9 B d X R v U m V t b 3 Z l Z E N v b H V t b n M x L n t w c m 9 k d W N 0 X 2 5 h b W U s M 3 0 m c X V v d D s s J n F 1 b 3 Q 7 U 2 V j d G l v b j E v c H J v Z H V j d H M v Q X V 0 b 1 J l b W 9 2 Z W R D b 2 x 1 b W 5 z M S 5 7 Y 2 F 0 Z W d v c n k s N H 0 m c X V v d D s s J n F 1 b 3 Q 7 U 2 V j d G l v b j E v c H J v Z H V j d H M v Q X V 0 b 1 J l b W 9 2 Z W R D b 2 x 1 b W 5 z M S 5 7 c 3 V w c G x p Z X J f a W R z L D V 9 J n F 1 b 3 Q 7 L C Z x d W 9 0 O 1 N l Y 3 R p b 2 4 x L 3 B y b 2 R 1 Y 3 R z L 0 F 1 d G 9 S Z W 1 v d m V k Q 2 9 s d W 1 u c z E u e 3 N 0 Y W 5 k Y X J k X 2 N v c 3 Q s N n 0 m c X V v d D s s J n F 1 b 3 Q 7 U 2 V j d G l v b j E v c H J v Z H V j d H M v Q X V 0 b 1 J l b W 9 2 Z W R D b 2 x 1 b W 5 z M S 5 7 b G l z d F 9 w c m l j Z S w 3 f S Z x d W 9 0 O y w m c X V v d D t T Z W N 0 a W 9 u M S 9 w c m 9 k d W N 0 c y 9 B d X R v U m V t b 3 Z l Z E N v b H V t b n M x L n t y Z W 9 y Z G V y X 2 x l d m V s L D h 9 J n F 1 b 3 Q 7 L C Z x d W 9 0 O 1 N l Y 3 R p b 2 4 x L 3 B y b 2 R 1 Y 3 R z L 0 F 1 d G 9 S Z W 1 v d m V k Q 2 9 s d W 1 u c z E u e 3 R h c m d l d F 9 s Z X Z l b C w 5 f S Z x d W 9 0 O y w m c X V v d D t T Z W N 0 a W 9 u M S 9 w c m 9 k d W N 0 c y 9 B d X R v U m V t b 3 Z l Z E N v b H V t b n M x L n t k a X N j b 2 5 0 a W 5 1 Z W Q s M T B 9 J n F 1 b 3 Q 7 L C Z x d W 9 0 O 1 N l Y 3 R p b 2 4 x L 3 B y b 2 R 1 Y 3 R z L 0 F 1 d G 9 S Z W 1 v d m V k Q 2 9 s d W 1 u c z E u e 3 F 1 Y W 5 0 a X R 5 X 3 B l c l 9 1 b m l 0 L D E x f S Z x d W 9 0 O y w m c X V v d D t T Z W N 0 a W 9 u M S 9 w c m 9 k d W N 0 c y 9 B d X R v U m V t b 3 Z l Z E N v b H V t b n M x L n t t a W 5 p b X V t X 3 J l b 3 J k Z X J f c X V h b n R p d H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m 9 k d W N 0 c y 9 B d X R v U m V t b 3 Z l Z E N v b H V t b n M x L n t p Z C w w f S Z x d W 9 0 O y w m c X V v d D t T Z W N 0 a W 9 u M S 9 w c m 9 k d W N 0 c y 9 B d X R v U m V t b 3 Z l Z E N v b H V t b n M x L n t f a W Q s M X 0 m c X V v d D s s J n F 1 b 3 Q 7 U 2 V j d G l v b j E v c H J v Z H V j d H M v Q X V 0 b 1 J l b W 9 2 Z W R D b 2 x 1 b W 5 z M S 5 7 c H J v Z H V j d F 9 j b 2 R l L D J 9 J n F 1 b 3 Q 7 L C Z x d W 9 0 O 1 N l Y 3 R p b 2 4 x L 3 B y b 2 R 1 Y 3 R z L 0 F 1 d G 9 S Z W 1 v d m V k Q 2 9 s d W 1 u c z E u e 3 B y b 2 R 1 Y 3 R f b m F t Z S w z f S Z x d W 9 0 O y w m c X V v d D t T Z W N 0 a W 9 u M S 9 w c m 9 k d W N 0 c y 9 B d X R v U m V t b 3 Z l Z E N v b H V t b n M x L n t j Y X R l Z 2 9 y e S w 0 f S Z x d W 9 0 O y w m c X V v d D t T Z W N 0 a W 9 u M S 9 w c m 9 k d W N 0 c y 9 B d X R v U m V t b 3 Z l Z E N v b H V t b n M x L n t z d X B w b G l l c l 9 p Z H M s N X 0 m c X V v d D s s J n F 1 b 3 Q 7 U 2 V j d G l v b j E v c H J v Z H V j d H M v Q X V 0 b 1 J l b W 9 2 Z W R D b 2 x 1 b W 5 z M S 5 7 c 3 R h b m R h c m R f Y 2 9 z d C w 2 f S Z x d W 9 0 O y w m c X V v d D t T Z W N 0 a W 9 u M S 9 w c m 9 k d W N 0 c y 9 B d X R v U m V t b 3 Z l Z E N v b H V t b n M x L n t s a X N 0 X 3 B y a W N l L D d 9 J n F 1 b 3 Q 7 L C Z x d W 9 0 O 1 N l Y 3 R p b 2 4 x L 3 B y b 2 R 1 Y 3 R z L 0 F 1 d G 9 S Z W 1 v d m V k Q 2 9 s d W 1 u c z E u e 3 J l b 3 J k Z X J f b G V 2 Z W w s O H 0 m c X V v d D s s J n F 1 b 3 Q 7 U 2 V j d G l v b j E v c H J v Z H V j d H M v Q X V 0 b 1 J l b W 9 2 Z W R D b 2 x 1 b W 5 z M S 5 7 d G F y Z 2 V 0 X 2 x l d m V s L D l 9 J n F 1 b 3 Q 7 L C Z x d W 9 0 O 1 N l Y 3 R p b 2 4 x L 3 B y b 2 R 1 Y 3 R z L 0 F 1 d G 9 S Z W 1 v d m V k Q 2 9 s d W 1 u c z E u e 2 R p c 2 N v b n R p b n V l Z C w x M H 0 m c X V v d D s s J n F 1 b 3 Q 7 U 2 V j d G l v b j E v c H J v Z H V j d H M v Q X V 0 b 1 J l b W 9 2 Z W R D b 2 x 1 b W 5 z M S 5 7 c X V h b n R p d H l f c G V y X 3 V u a X Q s M T F 9 J n F 1 b 3 Q 7 L C Z x d W 9 0 O 1 N l Y 3 R p b 2 4 x L 3 B y b 2 R 1 Y 3 R z L 0 F 1 d G 9 S Z W 1 v d m V k Q 2 9 s d W 1 u c z E u e 2 1 p b m l t d W 1 f c m V v c m R l c l 9 x d W F u d G l 0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c m N o Y X N l X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J j a G F z Z V 9 v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T I 6 N T k 6 M j g u O T M 2 M D I 5 M V o i I C 8 + P E V u d H J 5 I F R 5 c G U 9 I k Z p b G x D b 2 x 1 b W 5 U e X B l c y I g V m F s d W U 9 I n N B d 1 l E Q n d N S E J n W U R C Z 0 1 E Q X d j R E F 3 P T 0 i I C 8 + P E V u d H J 5 I F R 5 c G U 9 I k Z p b G x D b 2 x 1 b W 5 O Y W 1 l c y I g V m F s d W U 9 I n N b J n F 1 b 3 Q 7 a W Q m c X V v d D s s J n F 1 b 3 Q 7 X 2 l k J n F 1 b 3 Q 7 L C Z x d W 9 0 O 2 F w c H J v d m V k X 2 J 5 J n F 1 b 3 Q 7 L C Z x d W 9 0 O 2 F w c H J v d m V k X 2 R h d G U m c X V v d D s s J n F 1 b 3 Q 7 Y 3 J l Y X R l Z F 9 i e S Z x d W 9 0 O y w m c X V v d D t j c m V h d G l v b l 9 k Y X R l J n F 1 b 3 Q 7 L C Z x d W 9 0 O 2 R l d G F p b H M m c X V v d D s s J n F 1 b 3 Q 7 b m 9 0 Z X M m c X V v d D s s J n F 1 b 3 Q 7 c G F 5 b W V u d F 9 h b W 9 1 b n Q m c X V v d D s s J n F 1 b 3 Q 7 c G F 5 b W V u d F 9 t Z X R o b 2 Q m c X V v d D s s J n F 1 b 3 Q 7 c 2 h p c H B p b m d f Z m V l J n F 1 b 3 Q 7 L C Z x d W 9 0 O 3 N 0 Y X R 1 c 1 9 p Z C Z x d W 9 0 O y w m c X V v d D t z d W J t a X R 0 Z W R f Y n k m c X V v d D s s J n F 1 b 3 Q 7 c 3 V i b W l 0 d G V k X 2 R h d G U m c X V v d D s s J n F 1 b 3 Q 7 c 3 V w c G x p Z X J f a W Q m c X V v d D s s J n F 1 b 3 Q 7 d G F 4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y Y 2 h h c 2 V f b 3 J k Z X J z L 0 F 1 d G 9 S Z W 1 v d m V k Q 2 9 s d W 1 u c z E u e 2 l k L D B 9 J n F 1 b 3 Q 7 L C Z x d W 9 0 O 1 N l Y 3 R p b 2 4 x L 3 B 1 c m N o Y X N l X 2 9 y Z G V y c y 9 B d X R v U m V t b 3 Z l Z E N v b H V t b n M x L n t f a W Q s M X 0 m c X V v d D s s J n F 1 b 3 Q 7 U 2 V j d G l v b j E v c H V y Y 2 h h c 2 V f b 3 J k Z X J z L 0 F 1 d G 9 S Z W 1 v d m V k Q 2 9 s d W 1 u c z E u e 2 F w c H J v d m V k X 2 J 5 L D J 9 J n F 1 b 3 Q 7 L C Z x d W 9 0 O 1 N l Y 3 R p b 2 4 x L 3 B 1 c m N o Y X N l X 2 9 y Z G V y c y 9 B d X R v U m V t b 3 Z l Z E N v b H V t b n M x L n t h c H B y b 3 Z l Z F 9 k Y X R l L D N 9 J n F 1 b 3 Q 7 L C Z x d W 9 0 O 1 N l Y 3 R p b 2 4 x L 3 B 1 c m N o Y X N l X 2 9 y Z G V y c y 9 B d X R v U m V t b 3 Z l Z E N v b H V t b n M x L n t j c m V h d G V k X 2 J 5 L D R 9 J n F 1 b 3 Q 7 L C Z x d W 9 0 O 1 N l Y 3 R p b 2 4 x L 3 B 1 c m N o Y X N l X 2 9 y Z G V y c y 9 B d X R v U m V t b 3 Z l Z E N v b H V t b n M x L n t j c m V h d G l v b l 9 k Y X R l L D V 9 J n F 1 b 3 Q 7 L C Z x d W 9 0 O 1 N l Y 3 R p b 2 4 x L 3 B 1 c m N o Y X N l X 2 9 y Z G V y c y 9 B d X R v U m V t b 3 Z l Z E N v b H V t b n M x L n t k Z X R h a W x z L D Z 9 J n F 1 b 3 Q 7 L C Z x d W 9 0 O 1 N l Y 3 R p b 2 4 x L 3 B 1 c m N o Y X N l X 2 9 y Z G V y c y 9 B d X R v U m V t b 3 Z l Z E N v b H V t b n M x L n t u b 3 R l c y w 3 f S Z x d W 9 0 O y w m c X V v d D t T Z W N 0 a W 9 u M S 9 w d X J j a G F z Z V 9 v c m R l c n M v Q X V 0 b 1 J l b W 9 2 Z W R D b 2 x 1 b W 5 z M S 5 7 c G F 5 b W V u d F 9 h b W 9 1 b n Q s O H 0 m c X V v d D s s J n F 1 b 3 Q 7 U 2 V j d G l v b j E v c H V y Y 2 h h c 2 V f b 3 J k Z X J z L 0 F 1 d G 9 S Z W 1 v d m V k Q 2 9 s d W 1 u c z E u e 3 B h e W 1 l b n R f b W V 0 a G 9 k L D l 9 J n F 1 b 3 Q 7 L C Z x d W 9 0 O 1 N l Y 3 R p b 2 4 x L 3 B 1 c m N o Y X N l X 2 9 y Z G V y c y 9 B d X R v U m V t b 3 Z l Z E N v b H V t b n M x L n t z a G l w c G l u Z 1 9 m Z W U s M T B 9 J n F 1 b 3 Q 7 L C Z x d W 9 0 O 1 N l Y 3 R p b 2 4 x L 3 B 1 c m N o Y X N l X 2 9 y Z G V y c y 9 B d X R v U m V t b 3 Z l Z E N v b H V t b n M x L n t z d G F 0 d X N f a W Q s M T F 9 J n F 1 b 3 Q 7 L C Z x d W 9 0 O 1 N l Y 3 R p b 2 4 x L 3 B 1 c m N o Y X N l X 2 9 y Z G V y c y 9 B d X R v U m V t b 3 Z l Z E N v b H V t b n M x L n t z d W J t a X R 0 Z W R f Y n k s M T J 9 J n F 1 b 3 Q 7 L C Z x d W 9 0 O 1 N l Y 3 R p b 2 4 x L 3 B 1 c m N o Y X N l X 2 9 y Z G V y c y 9 B d X R v U m V t b 3 Z l Z E N v b H V t b n M x L n t z d W J t a X R 0 Z W R f Z G F 0 Z S w x M 3 0 m c X V v d D s s J n F 1 b 3 Q 7 U 2 V j d G l v b j E v c H V y Y 2 h h c 2 V f b 3 J k Z X J z L 0 F 1 d G 9 S Z W 1 v d m V k Q 2 9 s d W 1 u c z E u e 3 N 1 c H B s a W V y X 2 l k L D E 0 f S Z x d W 9 0 O y w m c X V v d D t T Z W N 0 a W 9 u M S 9 w d X J j a G F z Z V 9 v c m R l c n M v Q X V 0 b 1 J l b W 9 2 Z W R D b 2 x 1 b W 5 z M S 5 7 d G F 4 Z X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w d X J j a G F z Z V 9 v c m R l c n M v Q X V 0 b 1 J l b W 9 2 Z W R D b 2 x 1 b W 5 z M S 5 7 a W Q s M H 0 m c X V v d D s s J n F 1 b 3 Q 7 U 2 V j d G l v b j E v c H V y Y 2 h h c 2 V f b 3 J k Z X J z L 0 F 1 d G 9 S Z W 1 v d m V k Q 2 9 s d W 1 u c z E u e 1 9 p Z C w x f S Z x d W 9 0 O y w m c X V v d D t T Z W N 0 a W 9 u M S 9 w d X J j a G F z Z V 9 v c m R l c n M v Q X V 0 b 1 J l b W 9 2 Z W R D b 2 x 1 b W 5 z M S 5 7 Y X B w c m 9 2 Z W R f Y n k s M n 0 m c X V v d D s s J n F 1 b 3 Q 7 U 2 V j d G l v b j E v c H V y Y 2 h h c 2 V f b 3 J k Z X J z L 0 F 1 d G 9 S Z W 1 v d m V k Q 2 9 s d W 1 u c z E u e 2 F w c H J v d m V k X 2 R h d G U s M 3 0 m c X V v d D s s J n F 1 b 3 Q 7 U 2 V j d G l v b j E v c H V y Y 2 h h c 2 V f b 3 J k Z X J z L 0 F 1 d G 9 S Z W 1 v d m V k Q 2 9 s d W 1 u c z E u e 2 N y Z W F 0 Z W R f Y n k s N H 0 m c X V v d D s s J n F 1 b 3 Q 7 U 2 V j d G l v b j E v c H V y Y 2 h h c 2 V f b 3 J k Z X J z L 0 F 1 d G 9 S Z W 1 v d m V k Q 2 9 s d W 1 u c z E u e 2 N y Z W F 0 a W 9 u X 2 R h d G U s N X 0 m c X V v d D s s J n F 1 b 3 Q 7 U 2 V j d G l v b j E v c H V y Y 2 h h c 2 V f b 3 J k Z X J z L 0 F 1 d G 9 S Z W 1 v d m V k Q 2 9 s d W 1 u c z E u e 2 R l d G F p b H M s N n 0 m c X V v d D s s J n F 1 b 3 Q 7 U 2 V j d G l v b j E v c H V y Y 2 h h c 2 V f b 3 J k Z X J z L 0 F 1 d G 9 S Z W 1 v d m V k Q 2 9 s d W 1 u c z E u e 2 5 v d G V z L D d 9 J n F 1 b 3 Q 7 L C Z x d W 9 0 O 1 N l Y 3 R p b 2 4 x L 3 B 1 c m N o Y X N l X 2 9 y Z G V y c y 9 B d X R v U m V t b 3 Z l Z E N v b H V t b n M x L n t w Y X l t Z W 5 0 X 2 F t b 3 V u d C w 4 f S Z x d W 9 0 O y w m c X V v d D t T Z W N 0 a W 9 u M S 9 w d X J j a G F z Z V 9 v c m R l c n M v Q X V 0 b 1 J l b W 9 2 Z W R D b 2 x 1 b W 5 z M S 5 7 c G F 5 b W V u d F 9 t Z X R o b 2 Q s O X 0 m c X V v d D s s J n F 1 b 3 Q 7 U 2 V j d G l v b j E v c H V y Y 2 h h c 2 V f b 3 J k Z X J z L 0 F 1 d G 9 S Z W 1 v d m V k Q 2 9 s d W 1 u c z E u e 3 N o a X B w a W 5 n X 2 Z l Z S w x M H 0 m c X V v d D s s J n F 1 b 3 Q 7 U 2 V j d G l v b j E v c H V y Y 2 h h c 2 V f b 3 J k Z X J z L 0 F 1 d G 9 S Z W 1 v d m V k Q 2 9 s d W 1 u c z E u e 3 N 0 Y X R 1 c 1 9 p Z C w x M X 0 m c X V v d D s s J n F 1 b 3 Q 7 U 2 V j d G l v b j E v c H V y Y 2 h h c 2 V f b 3 J k Z X J z L 0 F 1 d G 9 S Z W 1 v d m V k Q 2 9 s d W 1 u c z E u e 3 N 1 Y m 1 p d H R l Z F 9 i e S w x M n 0 m c X V v d D s s J n F 1 b 3 Q 7 U 2 V j d G l v b j E v c H V y Y 2 h h c 2 V f b 3 J k Z X J z L 0 F 1 d G 9 S Z W 1 v d m V k Q 2 9 s d W 1 u c z E u e 3 N 1 Y m 1 p d H R l Z F 9 k Y X R l L D E z f S Z x d W 9 0 O y w m c X V v d D t T Z W N 0 a W 9 u M S 9 w d X J j a G F z Z V 9 v c m R l c n M v Q X V 0 b 1 J l b W 9 2 Z W R D b 2 x 1 b W 5 z M S 5 7 c 3 V w c G x p Z X J f a W Q s M T R 9 J n F 1 b 3 Q 7 L C Z x d W 9 0 O 1 N l Y 3 R p b 2 4 x L 3 B 1 c m N o Y X N l X 2 9 y Z G V y c y 9 B d X R v U m V t b 3 Z l Z E N v b H V t b n M x L n t 0 Y X h l c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c m N o Y X N l X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J j a G F z Z V 9 v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y Y 2 h h c 2 V f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y Y 2 h h c 2 V f b 3 J k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w c G x p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0 V D E z O j U 2 O j E w L j M w N T U x M T N a I i A v P j x F b n R y e S B U e X B l P S J G a W x s Q 2 9 s d W 1 u V H l w Z X M i I F Z h b H V l P S J z Q m d N R 0 J n W U c i I C 8 + P E V u d H J 5 I F R 5 c G U 9 I k Z p b G x D b 2 x 1 b W 5 O Y W 1 l c y I g V m F s d W U 9 I n N b J n F 1 b 3 Q 7 X 2 l k J n F 1 b 3 Q 7 L C Z x d W 9 0 O 2 l k J n F 1 b 3 Q 7 L C Z x d W 9 0 O 2 N v b X B h b n k m c X V v d D s s J n F 1 b 3 Q 7 b G F z d F 9 u Y W 1 l J n F 1 b 3 Q 7 L C Z x d W 9 0 O 2 Z p c n N 0 X 2 5 h b W U m c X V v d D s s J n F 1 b 3 Q 7 a m 9 i X 3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c G x p Z X J z L 0 F 1 d G 9 S Z W 1 v d m V k Q 2 9 s d W 1 u c z E u e 1 9 p Z C w w f S Z x d W 9 0 O y w m c X V v d D t T Z W N 0 a W 9 u M S 9 z d X B w b G l l c n M v Q X V 0 b 1 J l b W 9 2 Z W R D b 2 x 1 b W 5 z M S 5 7 a W Q s M X 0 m c X V v d D s s J n F 1 b 3 Q 7 U 2 V j d G l v b j E v c 3 V w c G x p Z X J z L 0 F 1 d G 9 S Z W 1 v d m V k Q 2 9 s d W 1 u c z E u e 2 N v b X B h b n k s M n 0 m c X V v d D s s J n F 1 b 3 Q 7 U 2 V j d G l v b j E v c 3 V w c G x p Z X J z L 0 F 1 d G 9 S Z W 1 v d m V k Q 2 9 s d W 1 u c z E u e 2 x h c 3 R f b m F t Z S w z f S Z x d W 9 0 O y w m c X V v d D t T Z W N 0 a W 9 u M S 9 z d X B w b G l l c n M v Q X V 0 b 1 J l b W 9 2 Z W R D b 2 x 1 b W 5 z M S 5 7 Z m l y c 3 R f b m F t Z S w 0 f S Z x d W 9 0 O y w m c X V v d D t T Z W N 0 a W 9 u M S 9 z d X B w b G l l c n M v Q X V 0 b 1 J l b W 9 2 Z W R D b 2 x 1 b W 5 z M S 5 7 a m 9 i X 3 R p d G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1 c H B s a W V y c y 9 B d X R v U m V t b 3 Z l Z E N v b H V t b n M x L n t f a W Q s M H 0 m c X V v d D s s J n F 1 b 3 Q 7 U 2 V j d G l v b j E v c 3 V w c G x p Z X J z L 0 F 1 d G 9 S Z W 1 v d m V k Q 2 9 s d W 1 u c z E u e 2 l k L D F 9 J n F 1 b 3 Q 7 L C Z x d W 9 0 O 1 N l Y 3 R p b 2 4 x L 3 N 1 c H B s a W V y c y 9 B d X R v U m V t b 3 Z l Z E N v b H V t b n M x L n t j b 2 1 w Y W 5 5 L D J 9 J n F 1 b 3 Q 7 L C Z x d W 9 0 O 1 N l Y 3 R p b 2 4 x L 3 N 1 c H B s a W V y c y 9 B d X R v U m V t b 3 Z l Z E N v b H V t b n M x L n t s Y X N 0 X 2 5 h b W U s M 3 0 m c X V v d D s s J n F 1 b 3 Q 7 U 2 V j d G l v b j E v c 3 V w c G x p Z X J z L 0 F 1 d G 9 S Z W 1 v d m V k Q 2 9 s d W 1 u c z E u e 2 Z p c n N 0 X 2 5 h b W U s N H 0 m c X V v d D s s J n F 1 b 3 Q 7 U 2 V j d G l v b j E v c 3 V w c G x p Z X J z L 0 F 1 d G 9 S Z W 1 v d m V k Q 2 9 s d W 1 u c z E u e 2 p v Y l 9 0 a X R s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c G x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a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0 c m F u c 2 F j d G l v b n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d m V u d G 9 y e V 9 0 c m F u c 2 F j d G l v b n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V Q w N z o z M T o 0 N C 4 5 M z k x N j E z W i I g L z 4 8 R W 5 0 c n k g V H l w Z T 0 i R m l s b E N v b H V t b l R 5 c G V z I i B W Y W x 1 Z T 0 i c 0 F 3 W U d B d 0 1 I Q n d N P S I g L z 4 8 R W 5 0 c n k g V H l w Z T 0 i R m l s b E N v b H V t b k 5 h b W V z I i B W Y W x 1 Z T 0 i c 1 s m c X V v d D t p Z C Z x d W 9 0 O y w m c X V v d D t f a W Q m c X V v d D s s J n F 1 b 3 Q 7 Y 2 9 t b W V u d H M m c X V v d D s s J n F 1 b 3 Q 7 c H J v Z H V j d F 9 p Z C Z x d W 9 0 O y w m c X V v d D t x d W F u d G l 0 e S Z x d W 9 0 O y w m c X V v d D t 0 c m F u c 2 F j d G l v b l 9 j c m V h d G V k X 2 R h d G U m c X V v d D s s J n F 1 b 3 Q 7 d H J h b n N h Y 3 R p b 2 5 f b W 9 k a W Z p Z W R f Z G F 0 Z S Z x d W 9 0 O y w m c X V v d D t 0 c m F u c 2 F j d G l v b l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W 5 0 b 3 J 5 X 3 R y Y W 5 z Y W N 0 a W 9 u c z I v Q X V 0 b 1 J l b W 9 2 Z W R D b 2 x 1 b W 5 z M S 5 7 a W Q s M H 0 m c X V v d D s s J n F 1 b 3 Q 7 U 2 V j d G l v b j E v a W 5 2 Z W 5 0 b 3 J 5 X 3 R y Y W 5 z Y W N 0 a W 9 u c z I v Q X V 0 b 1 J l b W 9 2 Z W R D b 2 x 1 b W 5 z M S 5 7 X 2 l k L D F 9 J n F 1 b 3 Q 7 L C Z x d W 9 0 O 1 N l Y 3 R p b 2 4 x L 2 l u d m V u d G 9 y e V 9 0 c m F u c 2 F j d G l v b n M y L 0 F 1 d G 9 S Z W 1 v d m V k Q 2 9 s d W 1 u c z E u e 2 N v b W 1 l b n R z L D J 9 J n F 1 b 3 Q 7 L C Z x d W 9 0 O 1 N l Y 3 R p b 2 4 x L 2 l u d m V u d G 9 y e V 9 0 c m F u c 2 F j d G l v b n M y L 0 F 1 d G 9 S Z W 1 v d m V k Q 2 9 s d W 1 u c z E u e 3 B y b 2 R 1 Y 3 R f a W Q s M 3 0 m c X V v d D s s J n F 1 b 3 Q 7 U 2 V j d G l v b j E v a W 5 2 Z W 5 0 b 3 J 5 X 3 R y Y W 5 z Y W N 0 a W 9 u c z I v Q X V 0 b 1 J l b W 9 2 Z W R D b 2 x 1 b W 5 z M S 5 7 c X V h b n R p d H k s N H 0 m c X V v d D s s J n F 1 b 3 Q 7 U 2 V j d G l v b j E v a W 5 2 Z W 5 0 b 3 J 5 X 3 R y Y W 5 z Y W N 0 a W 9 u c z I v Q X V 0 b 1 J l b W 9 2 Z W R D b 2 x 1 b W 5 z M S 5 7 d H J h b n N h Y 3 R p b 2 5 f Y 3 J l Y X R l Z F 9 k Y X R l L D V 9 J n F 1 b 3 Q 7 L C Z x d W 9 0 O 1 N l Y 3 R p b 2 4 x L 2 l u d m V u d G 9 y e V 9 0 c m F u c 2 F j d G l v b n M y L 0 F 1 d G 9 S Z W 1 v d m V k Q 2 9 s d W 1 u c z E u e 3 R y Y W 5 z Y W N 0 a W 9 u X 2 1 v Z G l m a W V k X 2 R h d G U s N n 0 m c X V v d D s s J n F 1 b 3 Q 7 U 2 V j d G l v b j E v a W 5 2 Z W 5 0 b 3 J 5 X 3 R y Y W 5 z Y W N 0 a W 9 u c z I v Q X V 0 b 1 J l b W 9 2 Z W R D b 2 x 1 b W 5 z M S 5 7 d H J h b n N h Y 3 R p b 2 5 f d H l w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n Z l b n R v c n l f d H J h b n N h Y 3 R p b 2 5 z M i 9 B d X R v U m V t b 3 Z l Z E N v b H V t b n M x L n t p Z C w w f S Z x d W 9 0 O y w m c X V v d D t T Z W N 0 a W 9 u M S 9 p b n Z l b n R v c n l f d H J h b n N h Y 3 R p b 2 5 z M i 9 B d X R v U m V t b 3 Z l Z E N v b H V t b n M x L n t f a W Q s M X 0 m c X V v d D s s J n F 1 b 3 Q 7 U 2 V j d G l v b j E v a W 5 2 Z W 5 0 b 3 J 5 X 3 R y Y W 5 z Y W N 0 a W 9 u c z I v Q X V 0 b 1 J l b W 9 2 Z W R D b 2 x 1 b W 5 z M S 5 7 Y 2 9 t b W V u d H M s M n 0 m c X V v d D s s J n F 1 b 3 Q 7 U 2 V j d G l v b j E v a W 5 2 Z W 5 0 b 3 J 5 X 3 R y Y W 5 z Y W N 0 a W 9 u c z I v Q X V 0 b 1 J l b W 9 2 Z W R D b 2 x 1 b W 5 z M S 5 7 c H J v Z H V j d F 9 p Z C w z f S Z x d W 9 0 O y w m c X V v d D t T Z W N 0 a W 9 u M S 9 p b n Z l b n R v c n l f d H J h b n N h Y 3 R p b 2 5 z M i 9 B d X R v U m V t b 3 Z l Z E N v b H V t b n M x L n t x d W F u d G l 0 e S w 0 f S Z x d W 9 0 O y w m c X V v d D t T Z W N 0 a W 9 u M S 9 p b n Z l b n R v c n l f d H J h b n N h Y 3 R p b 2 5 z M i 9 B d X R v U m V t b 3 Z l Z E N v b H V t b n M x L n t 0 c m F u c 2 F j d G l v b l 9 j c m V h d G V k X 2 R h d G U s N X 0 m c X V v d D s s J n F 1 b 3 Q 7 U 2 V j d G l v b j E v a W 5 2 Z W 5 0 b 3 J 5 X 3 R y Y W 5 z Y W N 0 a W 9 u c z I v Q X V 0 b 1 J l b W 9 2 Z W R D b 2 x 1 b W 5 z M S 5 7 d H J h b n N h Y 3 R p b 2 5 f b W 9 k a W Z p Z W R f Z G F 0 Z S w 2 f S Z x d W 9 0 O y w m c X V v d D t T Z W N 0 a W 9 u M S 9 p b n Z l b n R v c n l f d H J h b n N h Y 3 R p b 2 5 z M i 9 B d X R v U m V t b 3 Z l Z E N v b H V t b n M x L n t 0 c m F u c 2 F j d G l v b l 9 0 e X B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l b n R v c n l f d H J h b n N h Y 3 R p b 2 5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d H J h b n N h Y 3 R p b 2 5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d H J h b n N h Y 3 R p b 2 5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0 c m F u c 2 F j d G l v b n M y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R P q 4 y g A V k e H G / M D g c T Z U Q A A A A A C A A A A A A A Q Z g A A A A E A A C A A A A A l o u U 4 0 o r l 4 A X R s B Y J g K G B c e Q u z o p A M 2 3 X 9 / e g j Q B D J w A A A A A O g A A A A A I A A C A A A A B v 4 l L H m A D B Y p z Q 4 / V H B J a G O x J E P n P 0 e k l 8 Y f M H I x K 5 m l A A A A B k o i h v p d u t R V h w O K U j c h K 9 J 6 H g f R Y Z k k h S l X i / R 5 3 d B U / J Y s l L 5 a x F Y y / o b k h H R z r e M G 3 u 1 0 h r 0 b d h F 0 o o g I R x 1 m r f f f R y l k k r l F j 2 D 6 Z U o k A A A A B C N n y 6 R Q L l N m M P r P i S o j W O h 2 S M Q P G w 7 O Q j 0 M s P l F M 8 g H P H k L a u 2 y g N F K T X n a t h V G s O B J x l c T w z b p a 6 C b Z C b I k a < / D a t a M a s h u p > 
</file>

<file path=customXml/itemProps1.xml><?xml version="1.0" encoding="utf-8"?>
<ds:datastoreItem xmlns:ds="http://schemas.openxmlformats.org/officeDocument/2006/customXml" ds:itemID="{F1C30627-46BE-409E-B63D-35C4707323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employee_privileges</vt:lpstr>
      <vt:lpstr>purchase_orders</vt:lpstr>
      <vt:lpstr>purchase_order_details</vt:lpstr>
      <vt:lpstr>orders</vt:lpstr>
      <vt:lpstr>suppliers</vt:lpstr>
      <vt:lpstr>inventory_transactions</vt:lpstr>
      <vt:lpstr>products</vt:lpstr>
      <vt:lpstr>employees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2023-02-03T14:19:14Z</dcterms:created>
  <dcterms:modified xsi:type="dcterms:W3CDTF">2023-02-05T07:33:53Z</dcterms:modified>
</cp:coreProperties>
</file>