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mok8\Desktop\"/>
    </mc:Choice>
  </mc:AlternateContent>
  <xr:revisionPtr revIDLastSave="0" documentId="13_ncr:1_{462A3428-53BD-477E-8D5C-F29179A588DC}" xr6:coauthVersionLast="47" xr6:coauthVersionMax="47" xr10:uidLastSave="{00000000-0000-0000-0000-000000000000}"/>
  <bookViews>
    <workbookView xWindow="-120" yWindow="-120" windowWidth="29040" windowHeight="15840" xr2:uid="{E92D91A3-1A42-4118-B64C-93EC116D6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J15" i="1"/>
  <c r="L15" i="1"/>
  <c r="R12" i="1"/>
  <c r="Q12" i="1"/>
  <c r="P12" i="1"/>
  <c r="O12" i="1"/>
  <c r="N12" i="1"/>
  <c r="C3" i="1"/>
  <c r="H6" i="1"/>
  <c r="I6" i="1"/>
  <c r="J6" i="1"/>
  <c r="K6" i="1"/>
  <c r="L6" i="1"/>
  <c r="H11" i="1"/>
  <c r="I11" i="1"/>
  <c r="J11" i="1"/>
  <c r="K11" i="1"/>
  <c r="L11" i="1"/>
  <c r="H7" i="1"/>
  <c r="I7" i="1"/>
  <c r="J7" i="1"/>
  <c r="K7" i="1"/>
  <c r="L7" i="1"/>
  <c r="L5" i="1"/>
  <c r="H5" i="1"/>
  <c r="I5" i="1"/>
  <c r="J5" i="1"/>
  <c r="K5" i="1"/>
  <c r="L12" i="1"/>
  <c r="L13" i="1" s="1"/>
  <c r="H13" i="1"/>
  <c r="I12" i="1"/>
  <c r="I13" i="1" s="1"/>
  <c r="J12" i="1"/>
  <c r="J13" i="1" s="1"/>
  <c r="K12" i="1"/>
  <c r="H12" i="1"/>
  <c r="K13" i="1" l="1"/>
  <c r="C7" i="1"/>
  <c r="K18" i="1" l="1"/>
  <c r="H18" i="1"/>
  <c r="I18" i="1"/>
  <c r="J18" i="1"/>
  <c r="L18" i="1"/>
  <c r="E10" i="1"/>
  <c r="C13" i="1"/>
  <c r="C8" i="1"/>
  <c r="F10" i="1"/>
  <c r="C10" i="1" l="1"/>
  <c r="C11" i="1" s="1"/>
  <c r="E16" i="1"/>
  <c r="C14" i="1" l="1"/>
  <c r="C16" i="1" s="1"/>
  <c r="C17" i="1" s="1"/>
</calcChain>
</file>

<file path=xl/sharedStrings.xml><?xml version="1.0" encoding="utf-8"?>
<sst xmlns="http://schemas.openxmlformats.org/spreadsheetml/2006/main" count="12" uniqueCount="11">
  <si>
    <t>A</t>
  </si>
  <si>
    <t>radius</t>
  </si>
  <si>
    <t>B</t>
  </si>
  <si>
    <t>B-diag</t>
  </si>
  <si>
    <t>B-with-radius</t>
  </si>
  <si>
    <t>missing</t>
  </si>
  <si>
    <t>B-comp</t>
  </si>
  <si>
    <t>B-comp-diag</t>
  </si>
  <si>
    <t>tip-tangent</t>
  </si>
  <si>
    <t>tip-tangent x2</t>
  </si>
  <si>
    <t>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</si>
</sst>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_(* #,##0.00000000_);_(* \(#,##0.00000000\);_(* &quot;-&quot;??_);_(@_)"/>
    <numFmt numFmtId="179" formatCode="0.0%"/>
  </numFmts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5" fontId="0" fillId="0" borderId="0" xfId="0" applyNumberFormat="1"/>
    <xf numFmtId="17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FCDD-8DED-4773-AFD4-B86644A8E916}">
  <dimension ref="B3:R18"/>
  <sheetViews>
    <sheetView tabSelected="1" workbookViewId="0">
      <selection activeCell="N22" sqref="N22"/>
    </sheetView>
  </sheetViews>
  <sheetFormatPr defaultRowHeight="15" x14ac:dyDescent="0.25"/>
  <cols>
    <col min="2" max="2" width="12.42578125" bestFit="1" customWidth="1"/>
    <col min="3" max="3" width="14.85546875" customWidth="1"/>
    <col min="5" max="5" width="12.42578125" bestFit="1" customWidth="1"/>
    <col min="6" max="6" width="12" bestFit="1" customWidth="1"/>
    <col min="9" max="12" width="12" bestFit="1" customWidth="1"/>
    <col min="14" max="14" width="20" customWidth="1"/>
    <col min="18" max="18" width="20.7109375" bestFit="1" customWidth="1"/>
  </cols>
  <sheetData>
    <row r="3" spans="2:18" x14ac:dyDescent="0.25">
      <c r="B3" t="s">
        <v>0</v>
      </c>
      <c r="C3">
        <f>1000*SQRT(2)</f>
        <v>1414.2135623730951</v>
      </c>
      <c r="H3" t="s">
        <v>10</v>
      </c>
      <c r="I3">
        <v>10</v>
      </c>
      <c r="J3">
        <v>2</v>
      </c>
      <c r="K3">
        <v>1</v>
      </c>
      <c r="L3">
        <v>0</v>
      </c>
    </row>
    <row r="4" spans="2:18" x14ac:dyDescent="0.25">
      <c r="B4" t="s">
        <v>1</v>
      </c>
      <c r="C4" s="2">
        <v>0.375</v>
      </c>
      <c r="H4">
        <v>0</v>
      </c>
      <c r="I4">
        <v>12.5</v>
      </c>
      <c r="J4">
        <v>25</v>
      </c>
      <c r="K4">
        <v>37.5</v>
      </c>
      <c r="L4">
        <v>50</v>
      </c>
    </row>
    <row r="5" spans="2:18" x14ac:dyDescent="0.25">
      <c r="H5">
        <f t="shared" ref="H5:K5" si="0">H4*2</f>
        <v>0</v>
      </c>
      <c r="I5">
        <f t="shared" si="0"/>
        <v>25</v>
      </c>
      <c r="J5">
        <f t="shared" si="0"/>
        <v>50</v>
      </c>
      <c r="K5">
        <f t="shared" si="0"/>
        <v>75</v>
      </c>
      <c r="L5">
        <f>L4*2</f>
        <v>100</v>
      </c>
    </row>
    <row r="6" spans="2:18" x14ac:dyDescent="0.25">
      <c r="H6">
        <f t="shared" ref="H6:K6" si="1">H5/100</f>
        <v>0</v>
      </c>
      <c r="I6">
        <f t="shared" si="1"/>
        <v>0.25</v>
      </c>
      <c r="J6">
        <f t="shared" si="1"/>
        <v>0.5</v>
      </c>
      <c r="K6">
        <f t="shared" si="1"/>
        <v>0.75</v>
      </c>
      <c r="L6">
        <f>L5/100</f>
        <v>1</v>
      </c>
    </row>
    <row r="7" spans="2:18" x14ac:dyDescent="0.25">
      <c r="B7" t="s">
        <v>2</v>
      </c>
      <c r="C7">
        <f>C3/SQRT(2)</f>
        <v>1000</v>
      </c>
      <c r="H7">
        <f>1-H5/100</f>
        <v>1</v>
      </c>
      <c r="I7">
        <f>1-I5/100</f>
        <v>0.75</v>
      </c>
      <c r="J7">
        <f>1-J5/100</f>
        <v>0.5</v>
      </c>
      <c r="K7">
        <f>1-K5/100</f>
        <v>0.25</v>
      </c>
      <c r="L7">
        <f>1-L5/100</f>
        <v>0</v>
      </c>
    </row>
    <row r="8" spans="2:18" x14ac:dyDescent="0.25">
      <c r="B8" t="s">
        <v>3</v>
      </c>
      <c r="C8">
        <f>C7*SQRT(2)</f>
        <v>1414.2135623730951</v>
      </c>
    </row>
    <row r="9" spans="2:18" x14ac:dyDescent="0.25">
      <c r="E9" t="s">
        <v>9</v>
      </c>
      <c r="F9" t="s">
        <v>8</v>
      </c>
    </row>
    <row r="10" spans="2:18" x14ac:dyDescent="0.25">
      <c r="B10" t="s">
        <v>4</v>
      </c>
      <c r="C10">
        <f>C8-E10</f>
        <v>1103.5533905932737</v>
      </c>
      <c r="E10">
        <f>C7*MIN(C4,0.5)*(SQRT(2)-1)*2</f>
        <v>310.66017177982138</v>
      </c>
      <c r="F10">
        <f>C7*MIN(C4,0.5)*(SQRT(2)-1)</f>
        <v>155.33008588991069</v>
      </c>
      <c r="H10">
        <v>0</v>
      </c>
      <c r="I10">
        <v>79.008572900000004</v>
      </c>
      <c r="J10">
        <v>171.57287514999999</v>
      </c>
      <c r="K10">
        <v>281.50896404999997</v>
      </c>
      <c r="L10">
        <v>414.21356237309516</v>
      </c>
    </row>
    <row r="11" spans="2:18" x14ac:dyDescent="0.25">
      <c r="B11" t="s">
        <v>5</v>
      </c>
      <c r="C11">
        <f>C8-C10</f>
        <v>310.66017177982144</v>
      </c>
      <c r="H11">
        <f>H10/1000</f>
        <v>0</v>
      </c>
      <c r="I11">
        <f>I10/1000</f>
        <v>7.9008572900000004E-2</v>
      </c>
      <c r="J11">
        <f>J10/1000</f>
        <v>0.17157287515</v>
      </c>
      <c r="K11">
        <f>K10/1000</f>
        <v>0.28150896404999998</v>
      </c>
      <c r="L11">
        <f>L10/1000</f>
        <v>0.41421356237309515</v>
      </c>
    </row>
    <row r="12" spans="2:18" x14ac:dyDescent="0.25">
      <c r="H12">
        <f>1+H10/1000</f>
        <v>1</v>
      </c>
      <c r="I12">
        <f t="shared" ref="I12:L12" si="2">1+I10/1000</f>
        <v>1.0790085729000001</v>
      </c>
      <c r="J12">
        <f t="shared" si="2"/>
        <v>1.1715728751500001</v>
      </c>
      <c r="K12">
        <f t="shared" si="2"/>
        <v>1.2815089640499999</v>
      </c>
      <c r="L12">
        <f t="shared" si="2"/>
        <v>1.4142135623730951</v>
      </c>
      <c r="N12" t="str">
        <f>"("&amp;H6&amp;","&amp;H11&amp;")"</f>
        <v>(0,0)</v>
      </c>
      <c r="O12" t="str">
        <f t="shared" ref="O12:R12" si="3">"("&amp;I6&amp;","&amp;I11&amp;")"</f>
        <v>(0.25,0.0790085729)</v>
      </c>
      <c r="P12" t="str">
        <f t="shared" si="3"/>
        <v>(0.5,0.17157287515)</v>
      </c>
      <c r="Q12" t="str">
        <f t="shared" si="3"/>
        <v>(0.75,0.28150896405)</v>
      </c>
      <c r="R12" t="str">
        <f t="shared" si="3"/>
        <v>(1,0.414213562373095)</v>
      </c>
    </row>
    <row r="13" spans="2:18" x14ac:dyDescent="0.25">
      <c r="B13" t="s">
        <v>6</v>
      </c>
      <c r="C13">
        <f>C7+281.50896405</f>
        <v>1281.50896405</v>
      </c>
      <c r="H13">
        <f>H12*H12</f>
        <v>1</v>
      </c>
      <c r="I13">
        <f t="shared" ref="I13:L13" si="4">I12*I12</f>
        <v>1.1642595003916947</v>
      </c>
      <c r="J13">
        <f t="shared" si="4"/>
        <v>1.3725830017872376</v>
      </c>
      <c r="K13">
        <f t="shared" si="4"/>
        <v>1.6422652249405041</v>
      </c>
      <c r="L13">
        <f t="shared" si="4"/>
        <v>2.0000000000000004</v>
      </c>
    </row>
    <row r="14" spans="2:18" x14ac:dyDescent="0.25">
      <c r="B14" t="s">
        <v>7</v>
      </c>
      <c r="C14">
        <f>C13*SQRT(2)</f>
        <v>1812.3273572622052</v>
      </c>
    </row>
    <row r="15" spans="2:18" x14ac:dyDescent="0.25">
      <c r="J15">
        <f>(2-SQRT(2))*2-1</f>
        <v>0.17157287525380971</v>
      </c>
      <c r="L15">
        <f>SQRT(2)-1</f>
        <v>0.41421356237309515</v>
      </c>
    </row>
    <row r="16" spans="2:18" x14ac:dyDescent="0.25">
      <c r="B16" t="s">
        <v>4</v>
      </c>
      <c r="C16">
        <f>C14-E16</f>
        <v>1414.2135623530512</v>
      </c>
      <c r="E16">
        <f>C13*MIN(C4,0.5)*(SQRT(2)-1)*2</f>
        <v>398.11379490915391</v>
      </c>
      <c r="H16">
        <f t="shared" ref="H16:L16" si="5">1+((H5/100)^(1-(0.5)^1024)*(SQRT(2)-1))</f>
        <v>1</v>
      </c>
      <c r="I16">
        <f t="shared" si="5"/>
        <v>1.1035533905932737</v>
      </c>
      <c r="J16">
        <f t="shared" si="5"/>
        <v>1.2071067811865475</v>
      </c>
      <c r="K16">
        <f t="shared" si="5"/>
        <v>1.3106601717798214</v>
      </c>
      <c r="L16">
        <f t="shared" si="5"/>
        <v>1.4142135623730951</v>
      </c>
    </row>
    <row r="17" spans="3:12" x14ac:dyDescent="0.25">
      <c r="C17" s="1">
        <f>C8-C16</f>
        <v>2.0043898985022679E-8</v>
      </c>
    </row>
    <row r="18" spans="3:12" x14ac:dyDescent="0.25">
      <c r="H18" t="e">
        <f t="shared" ref="H18:K18" si="6">(SQRT(2)-1)^(H3+1)*$C7</f>
        <v>#VALUE!</v>
      </c>
      <c r="I18">
        <f t="shared" si="6"/>
        <v>6.1583938675170667E-2</v>
      </c>
      <c r="J18">
        <f t="shared" si="6"/>
        <v>71.067811865475292</v>
      </c>
      <c r="K18">
        <f t="shared" si="6"/>
        <v>171.57287525381</v>
      </c>
      <c r="L18">
        <f>(SQRT(2)-1)^(L3+1)*$C7</f>
        <v>414.21356237309516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Mok</dc:creator>
  <cp:lastModifiedBy>David Mok</cp:lastModifiedBy>
  <dcterms:created xsi:type="dcterms:W3CDTF">2025-04-25T02:16:52Z</dcterms:created>
  <dcterms:modified xsi:type="dcterms:W3CDTF">2025-04-25T09:07:35Z</dcterms:modified>
</cp:coreProperties>
</file>