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91819\Desktop\"/>
    </mc:Choice>
  </mc:AlternateContent>
  <bookViews>
    <workbookView xWindow="0" yWindow="0" windowWidth="23040" windowHeight="9384" activeTab="4"/>
  </bookViews>
  <sheets>
    <sheet name="Student Record" sheetId="1" r:id="rId1"/>
    <sheet name="Maths" sheetId="2" r:id="rId2"/>
    <sheet name="Sheet2" sheetId="3" r:id="rId3"/>
    <sheet name="Sheet5" sheetId="7" r:id="rId4"/>
    <sheet name="Sheet4" sheetId="6" r:id="rId5"/>
    <sheet name="VlookUp" sheetId="5" r:id="rId6"/>
    <sheet name="Cahrts" sheetId="4" r:id="rId7"/>
  </sheets>
  <definedNames>
    <definedName name="_xlnm._FilterDatabase" localSheetId="0" hidden="1">'Student Record'!$A$2:$A$7</definedName>
    <definedName name="Slicer_Department">#N/A</definedName>
  </definedNames>
  <calcPr calcId="152511"/>
  <pivotCaches>
    <pivotCache cacheId="6"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3" i="5"/>
  <c r="I4" i="5"/>
  <c r="I5" i="5"/>
  <c r="I6" i="5"/>
  <c r="I7" i="5"/>
  <c r="I8" i="5"/>
  <c r="I3" i="5"/>
  <c r="D11" i="1" l="1"/>
  <c r="D12" i="1"/>
  <c r="D13" i="1"/>
  <c r="D14" i="1"/>
  <c r="D15" i="1"/>
  <c r="D10" i="1"/>
  <c r="C11" i="1"/>
  <c r="C12" i="1"/>
  <c r="C13" i="1"/>
  <c r="C14" i="1"/>
  <c r="C15" i="1"/>
  <c r="C10" i="1"/>
  <c r="B10" i="1"/>
  <c r="B11" i="1"/>
  <c r="B12" i="1"/>
  <c r="B13" i="1"/>
  <c r="B14" i="1"/>
  <c r="B15" i="1"/>
  <c r="K5" i="1" l="1"/>
  <c r="K6" i="1"/>
  <c r="K7" i="1"/>
  <c r="K4" i="1"/>
  <c r="K3" i="1"/>
  <c r="J3" i="1"/>
  <c r="J4" i="1"/>
  <c r="J5" i="1"/>
  <c r="J6" i="1"/>
  <c r="J7" i="1"/>
  <c r="I4" i="1"/>
  <c r="I5" i="1"/>
  <c r="I6" i="1"/>
  <c r="I7" i="1"/>
  <c r="I3" i="1"/>
</calcChain>
</file>

<file path=xl/comments1.xml><?xml version="1.0" encoding="utf-8"?>
<comments xmlns="http://schemas.openxmlformats.org/spreadsheetml/2006/main">
  <authors>
    <author>Monty Adhikari</author>
  </authors>
  <commentList>
    <comment ref="D3" authorId="0" shapeId="0">
      <text>
        <r>
          <rPr>
            <b/>
            <sz val="9"/>
            <color indexed="81"/>
            <rFont val="Tahoma"/>
            <charset val="1"/>
          </rPr>
          <t>Monty Adhikari:</t>
        </r>
        <r>
          <rPr>
            <sz val="9"/>
            <color indexed="81"/>
            <rFont val="Tahoma"/>
            <charset val="1"/>
          </rPr>
          <t xml:space="preserve">
Anita tranfered to Operation
</t>
        </r>
      </text>
    </comment>
  </commentList>
</comments>
</file>

<file path=xl/comments2.xml><?xml version="1.0" encoding="utf-8"?>
<comments xmlns="http://schemas.openxmlformats.org/spreadsheetml/2006/main">
  <authors>
    <author>Monty Adhikari</author>
  </authors>
  <commentList>
    <comment ref="D3" authorId="0" shapeId="0">
      <text>
        <r>
          <rPr>
            <b/>
            <sz val="9"/>
            <color indexed="81"/>
            <rFont val="Tahoma"/>
            <charset val="1"/>
          </rPr>
          <t>Monty Adhikari:</t>
        </r>
        <r>
          <rPr>
            <sz val="9"/>
            <color indexed="81"/>
            <rFont val="Tahoma"/>
            <charset val="1"/>
          </rPr>
          <t xml:space="preserve">
Anita tranfered to Operation
</t>
        </r>
      </text>
    </comment>
  </commentList>
</comments>
</file>

<file path=xl/sharedStrings.xml><?xml version="1.0" encoding="utf-8"?>
<sst xmlns="http://schemas.openxmlformats.org/spreadsheetml/2006/main" count="276" uniqueCount="121">
  <si>
    <t>S.No</t>
  </si>
  <si>
    <t>First Name</t>
  </si>
  <si>
    <t>Last Name</t>
  </si>
  <si>
    <t>DOB</t>
  </si>
  <si>
    <t>Maths</t>
  </si>
  <si>
    <t>Science</t>
  </si>
  <si>
    <t>Hindi</t>
  </si>
  <si>
    <t>English</t>
  </si>
  <si>
    <t xml:space="preserve">Rahul </t>
  </si>
  <si>
    <t>Priya</t>
  </si>
  <si>
    <t>Aman</t>
  </si>
  <si>
    <t>Meha</t>
  </si>
  <si>
    <t>Raj</t>
  </si>
  <si>
    <t>Verma</t>
  </si>
  <si>
    <t>Sharma</t>
  </si>
  <si>
    <t>Kapoor</t>
  </si>
  <si>
    <t>Trivedi</t>
  </si>
  <si>
    <t>Gupta</t>
  </si>
  <si>
    <t>Students Records</t>
  </si>
  <si>
    <t>Total</t>
  </si>
  <si>
    <t>Average</t>
  </si>
  <si>
    <t>Full Name</t>
  </si>
  <si>
    <t>Round</t>
  </si>
  <si>
    <t>Round Down</t>
  </si>
  <si>
    <t>Round Up</t>
  </si>
  <si>
    <t>Numbers</t>
  </si>
  <si>
    <t>Category</t>
  </si>
  <si>
    <t>SC</t>
  </si>
  <si>
    <t>ST</t>
  </si>
  <si>
    <t>OBC</t>
  </si>
  <si>
    <t>EWS</t>
  </si>
  <si>
    <t>General</t>
  </si>
  <si>
    <t>Name</t>
  </si>
  <si>
    <t>Akash</t>
  </si>
  <si>
    <t>Anjali</t>
  </si>
  <si>
    <t>Nishant</t>
  </si>
  <si>
    <t>Column1</t>
  </si>
  <si>
    <t>Age</t>
  </si>
  <si>
    <t>Department</t>
  </si>
  <si>
    <t>Salary</t>
  </si>
  <si>
    <t>Rating</t>
  </si>
  <si>
    <t>Yash Raj</t>
  </si>
  <si>
    <t>Poonam Mishra</t>
  </si>
  <si>
    <t>Sakshi Gupta</t>
  </si>
  <si>
    <t>Aman Jha</t>
  </si>
  <si>
    <t>Ragini Pradhan</t>
  </si>
  <si>
    <t>Rahul Verma</t>
  </si>
  <si>
    <t>Divya Pandey</t>
  </si>
  <si>
    <t>Ayush Sharma</t>
  </si>
  <si>
    <t>Vrdan Tiwari</t>
  </si>
  <si>
    <t>Tanya Thakur</t>
  </si>
  <si>
    <t>Pranjal Sao</t>
  </si>
  <si>
    <t>Divyani Rao</t>
  </si>
  <si>
    <t>Preeti Agarwal</t>
  </si>
  <si>
    <t>Female</t>
  </si>
  <si>
    <t>Male</t>
  </si>
  <si>
    <t>Anita Deshpande</t>
  </si>
  <si>
    <t>Operation</t>
  </si>
  <si>
    <t>Marketing</t>
  </si>
  <si>
    <t>Logistics</t>
  </si>
  <si>
    <t>Supply Chain</t>
  </si>
  <si>
    <t>Accounts</t>
  </si>
  <si>
    <t>Gender</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</si>
  <si>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</si>
  <si>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</si>
  <si>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</si>
  <si>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</si>
  <si>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</si>
  <si>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</si>
  <si>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</si>
  <si>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</si>
  <si>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</si>
  <si>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</si>
  <si>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</si>
  <si>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</si>
  <si>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</si>
  <si>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</si>
  <si>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</si>
  <si>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</si>
  <si>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</si>
  <si>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</si>
  <si>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</si>
  <si>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</si>
  <si>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</si>
  <si>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</si>
  <si>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</si>
  <si>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Monday</t>
  </si>
  <si>
    <t>Tuesday</t>
  </si>
  <si>
    <t>Wednesday</t>
  </si>
  <si>
    <t>Thursday</t>
  </si>
  <si>
    <t>Friday</t>
  </si>
  <si>
    <t>Saturday</t>
  </si>
  <si>
    <t>Sunday</t>
  </si>
  <si>
    <t>Mon</t>
  </si>
  <si>
    <t>Tue</t>
  </si>
  <si>
    <t>Wed</t>
  </si>
  <si>
    <t>Thu</t>
  </si>
  <si>
    <t>Fri</t>
  </si>
  <si>
    <t>Sat</t>
  </si>
  <si>
    <t>Sun</t>
  </si>
  <si>
    <t>Praiya@gmail.com</t>
  </si>
  <si>
    <t>Swati</t>
  </si>
  <si>
    <t>Nisha</t>
  </si>
  <si>
    <t>Arjun</t>
  </si>
  <si>
    <t>Saurab</t>
  </si>
  <si>
    <t>Sunny</t>
  </si>
  <si>
    <t>Swati@gmail.com</t>
  </si>
  <si>
    <t>Nisha@gmail.com</t>
  </si>
  <si>
    <t>Arjun@gmail.com</t>
  </si>
  <si>
    <t>Saurab@gmail.com</t>
  </si>
  <si>
    <t>Sunny@gmail.com</t>
  </si>
  <si>
    <t>Ragini@gmail.com</t>
  </si>
  <si>
    <t>Praiya</t>
  </si>
  <si>
    <t>gmail.com</t>
  </si>
  <si>
    <t>Ragini</t>
  </si>
  <si>
    <t>Abhishek Yadav</t>
  </si>
  <si>
    <t>Row Labels</t>
  </si>
  <si>
    <t>Grand Total</t>
  </si>
  <si>
    <t>Sum of Age</t>
  </si>
  <si>
    <t>Sum of Salary</t>
  </si>
  <si>
    <t>Sum of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</si>
</sst>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6" x14ac:knownFonts="1">
    <font>
      <sz val="11"/>
      <color theme="1"/>
      <name val="Calibri"/>
      <family val="2"/>
      <scheme val="minor"/>
    </font>
    <font>
      <b/>
      <sz val="11"/>
      <color theme="1"/>
      <name val="Calibri"/>
      <family val="2"/>
      <scheme val="minor"/>
    </font>
    <font>
      <b/>
      <sz val="18"/>
      <color rgb="FFFF0000"/>
      <name val="Calibri"/>
      <family val="2"/>
      <scheme val="minor"/>
    </font>
    <font>
      <u/>
      <sz val="11"/>
      <color theme="1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164" fontId="0" fillId="0" borderId="0" xfId="0" applyNumberFormat="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 fontId="0" fillId="0" borderId="1" xfId="0" applyNumberFormat="1" applyBorder="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 xfId="0" applyFont="1"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xf numFmtId="0" fontId="3" fillId="2" borderId="1" xfId="1" applyFill="1" applyBorder="1" applyAlignment="1">
      <alignment horizontal="center" vertical="center"/>
    </xf>
    <xf numFmtId="0" fontId="0" fillId="3" borderId="0" xfId="0" applyFill="1" applyAlignment="1">
      <alignment horizontal="center" vertic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3" fillId="0" borderId="0" xfId="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92D050"/>
        </patternFill>
      </fill>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92D050"/>
        </patternFill>
      </fill>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92D050"/>
        </patternFill>
      </fill>
      <alignment horizontal="center" vertical="center" textRotation="0" wrapText="0" indent="0" justifyLastLine="0" shrinkToFit="0" readingOrder="0"/>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Cahrts!$B$1</c:f>
              <c:strCache>
                <c:ptCount val="1"/>
                <c:pt idx="0">
                  <c:v>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Cahrts!$A$2:$A$15</c:f>
              <c:strCache>
                <c:ptCount val="14"/>
                <c:pt idx="0">
                  <c:v>Aman Jha</c:v>
                </c:pt>
                <c:pt idx="1">
                  <c:v>Anita Deshpande</c:v>
                </c:pt>
                <c:pt idx="2">
                  <c:v>Ayush Sharma</c:v>
                </c:pt>
                <c:pt idx="3">
                  <c:v>Divya Pandey</c:v>
                </c:pt>
                <c:pt idx="4">
                  <c:v>Divyani Rao</c:v>
                </c:pt>
                <c:pt idx="5">
                  <c:v>Poonam Mishra</c:v>
                </c:pt>
                <c:pt idx="6">
                  <c:v>Pranjal Sao</c:v>
                </c:pt>
                <c:pt idx="7">
                  <c:v>Preeti Agarwal</c:v>
                </c:pt>
                <c:pt idx="8">
                  <c:v>Ragini Pradhan</c:v>
                </c:pt>
                <c:pt idx="9">
                  <c:v>Rahul Verma</c:v>
                </c:pt>
                <c:pt idx="10">
                  <c:v>Sakshi Gupta</c:v>
                </c:pt>
                <c:pt idx="11">
                  <c:v>Tanya Thakur</c:v>
                </c:pt>
                <c:pt idx="12">
                  <c:v>Vrdan Tiwari</c:v>
                </c:pt>
                <c:pt idx="13">
                  <c:v>Yash Raj</c:v>
                </c:pt>
              </c:strCache>
            </c:strRef>
          </c:cat>
          <c:val>
            <c:numRef>
              <c:f>Cahrts!$B$2:$B$15</c:f>
              <c:numCache>
                <c:formatCode>General</c:formatCode>
                <c:ptCount val="14"/>
                <c:pt idx="0">
                  <c:v>26</c:v>
                </c:pt>
                <c:pt idx="1">
                  <c:v>28</c:v>
                </c:pt>
                <c:pt idx="2">
                  <c:v>32</c:v>
                </c:pt>
                <c:pt idx="3">
                  <c:v>31</c:v>
                </c:pt>
                <c:pt idx="4">
                  <c:v>32</c:v>
                </c:pt>
                <c:pt idx="5">
                  <c:v>23</c:v>
                </c:pt>
                <c:pt idx="6">
                  <c:v>35</c:v>
                </c:pt>
                <c:pt idx="7">
                  <c:v>26</c:v>
                </c:pt>
                <c:pt idx="8">
                  <c:v>34</c:v>
                </c:pt>
                <c:pt idx="9">
                  <c:v>36</c:v>
                </c:pt>
                <c:pt idx="10">
                  <c:v>24</c:v>
                </c:pt>
                <c:pt idx="11">
                  <c:v>23</c:v>
                </c:pt>
                <c:pt idx="12">
                  <c:v>24</c:v>
                </c:pt>
                <c:pt idx="13">
                  <c:v>36</c:v>
                </c:pt>
              </c:numCache>
            </c:numRef>
          </c:val>
        </c:ser>
        <c:dLbls>
          <c:dLblPos val="outEnd"/>
          <c:showLegendKey val="0"/>
          <c:showVal val="1"/>
          <c:showCatName val="0"/>
          <c:showSerName val="0"/>
          <c:showPercent val="0"/>
          <c:showBubbleSize val="0"/>
        </c:dLbls>
        <c:gapWidth val="219"/>
        <c:overlap val="-27"/>
        <c:axId val="177441312"/>
        <c:axId val="177443488"/>
      </c:barChart>
      <c:catAx>
        <c:axId val="17744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3488"/>
        <c:crosses val="autoZero"/>
        <c:auto val="1"/>
        <c:lblAlgn val="ctr"/>
        <c:lblOffset val="100"/>
        <c:noMultiLvlLbl val="0"/>
      </c:catAx>
      <c:valAx>
        <c:axId val="1774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xdr:colOff>
      <xdr:row>1</xdr:row>
      <xdr:rowOff>169334</xdr:rowOff>
    </xdr:from>
    <xdr:to>
      <xdr:col>10</xdr:col>
      <xdr:colOff>12700</xdr:colOff>
      <xdr:row>6</xdr:row>
      <xdr:rowOff>177800</xdr:rowOff>
    </xdr:to>
    <xdr:sp macro="" textlink="">
      <xdr:nvSpPr>
        <xdr:cNvPr id="2" name="Rectangle 1"/>
        <xdr:cNvSpPr/>
      </xdr:nvSpPr>
      <xdr:spPr>
        <a:xfrm>
          <a:off x="3306234" y="465667"/>
          <a:ext cx="2937933" cy="918633"/>
        </a:xfrm>
        <a:prstGeom prst="rect">
          <a:avLst/>
        </a:prstGeom>
        <a:noFill/>
        <a:ln w="38100">
          <a:solidFill>
            <a:schemeClr val="tx1"/>
          </a:solidFill>
          <a:prstDash val="sysDot"/>
        </a:ln>
        <a:effectLst>
          <a:glow rad="101600">
            <a:schemeClr val="accent4">
              <a:satMod val="175000"/>
              <a:alpha val="40000"/>
            </a:schemeClr>
          </a:glow>
          <a:outerShdw blurRad="57785" dist="33020" dir="3180000" algn="ctr">
            <a:srgbClr val="000000">
              <a:alpha val="30000"/>
            </a:srgbClr>
          </a:outerShdw>
          <a:reflection blurRad="6350" stA="52000" endA="300" endPos="35000" dir="5400000" sy="-100000" algn="bl" rotWithShape="0"/>
          <a:softEdge rad="12700"/>
        </a:effectLst>
        <a:scene3d>
          <a:camera prst="perspectiveFront"/>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6</xdr:col>
      <xdr:colOff>317501</xdr:colOff>
      <xdr:row>0</xdr:row>
      <xdr:rowOff>38100</xdr:rowOff>
    </xdr:from>
    <xdr:to>
      <xdr:col>8</xdr:col>
      <xdr:colOff>105834</xdr:colOff>
      <xdr:row>0</xdr:row>
      <xdr:rowOff>275167</xdr:rowOff>
    </xdr:to>
    <xdr:sp macro="" textlink="">
      <xdr:nvSpPr>
        <xdr:cNvPr id="3" name="TextBox 2"/>
        <xdr:cNvSpPr txBox="1"/>
      </xdr:nvSpPr>
      <xdr:spPr>
        <a:xfrm>
          <a:off x="4529668" y="38100"/>
          <a:ext cx="588433" cy="237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12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Hello</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113453</xdr:colOff>
      <xdr:row>0</xdr:row>
      <xdr:rowOff>41487</xdr:rowOff>
    </xdr:from>
    <xdr:to>
      <xdr:col>9</xdr:col>
      <xdr:colOff>131233</xdr:colOff>
      <xdr:row>9</xdr:row>
      <xdr:rowOff>67734</xdr:rowOff>
    </xdr:to>
    <mc:AlternateContent xmlns:mc="http://schemas.openxmlformats.org/markup-compatibility/2006">
      <mc:Choice xmlns:sle15="http://schemas.microsoft.com/office/drawing/2012/slicer" Requires="sle15">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020820" y="41487"/>
              <a:ext cx="1846580" cy="166454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110067</xdr:colOff>
      <xdr:row>1</xdr:row>
      <xdr:rowOff>40217</xdr:rowOff>
    </xdr:from>
    <xdr:to>
      <xdr:col>8</xdr:col>
      <xdr:colOff>139700</xdr:colOff>
      <xdr:row>16</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nty Adhikari" refreshedDate="45733.530034027775" createdVersion="5" refreshedVersion="5" minRefreshableVersion="3" recordCount="14">
  <cacheSource type="worksheet">
    <worksheetSource name="Table25"/>
  </cacheSource>
  <cacheFields count="6">
    <cacheField name="Name" numFmtId="0">
      <sharedItems count="14">
        <s v="Aman Jha"/>
        <s v="Anita Deshpande"/>
        <s v="Ayush Sharma"/>
        <s v="Divya Pandey"/>
        <s v="Divyani Rao"/>
        <s v="Poonam Mishra"/>
        <s v="Pranjal Sao"/>
        <s v="Preeti Agarwal"/>
        <s v="Ragini Pradhan"/>
        <s v="Rahul Verma"/>
        <s v="Sakshi Gupta"/>
        <s v="Tanya Thakur"/>
        <s v="Vrdan Tiwari"/>
        <s v="Yash Raj"/>
      </sharedItems>
    </cacheField>
    <cacheField name="Age" numFmtId="0">
      <sharedItems containsSemiMixedTypes="0" containsString="0" containsNumber="1" containsInteger="1" minValue="23" maxValue="36"/>
    </cacheField>
    <cacheField name="Gender" numFmtId="0">
      <sharedItems count="2">
        <s v="Male"/>
        <s v="Female"/>
      </sharedItems>
    </cacheField>
    <cacheField name="Department" numFmtId="0">
      <sharedItems count="5">
        <s v="Supply Chain"/>
        <s v="Logistics"/>
        <s v="Marketing"/>
        <s v="Accounts"/>
        <s v="Operation"/>
      </sharedItems>
    </cacheField>
    <cacheField name="Salary" numFmtId="0">
      <sharedItems containsSemiMixedTypes="0" containsString="0" containsNumber="1" minValue="25000" maxValue="65000"/>
    </cacheField>
    <cacheField name="Rating" numFmtId="0">
      <sharedItems containsSemiMixedTypes="0" containsString="0" containsNumb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x v="0"/>
    <n v="26"/>
    <x v="0"/>
    <x v="0"/>
    <n v="65000"/>
    <n v="5"/>
  </r>
  <r>
    <x v="1"/>
    <n v="28"/>
    <x v="1"/>
    <x v="0"/>
    <n v="37247.619047619097"/>
    <n v="4.7857142857142803"/>
  </r>
  <r>
    <x v="2"/>
    <n v="32"/>
    <x v="0"/>
    <x v="1"/>
    <n v="37990.476190476198"/>
    <n v="4.5714285714285703"/>
  </r>
  <r>
    <x v="3"/>
    <n v="31"/>
    <x v="1"/>
    <x v="2"/>
    <n v="38733.333333333299"/>
    <n v="5"/>
  </r>
  <r>
    <x v="4"/>
    <n v="32"/>
    <x v="1"/>
    <x v="1"/>
    <n v="34276.190476190503"/>
    <n v="3"/>
  </r>
  <r>
    <x v="5"/>
    <n v="23"/>
    <x v="1"/>
    <x v="2"/>
    <n v="32000"/>
    <n v="3"/>
  </r>
  <r>
    <x v="6"/>
    <n v="35"/>
    <x v="0"/>
    <x v="2"/>
    <n v="35019.047619047597"/>
    <n v="2"/>
  </r>
  <r>
    <x v="7"/>
    <n v="26"/>
    <x v="1"/>
    <x v="0"/>
    <n v="33533.333333333299"/>
    <n v="4"/>
  </r>
  <r>
    <x v="8"/>
    <n v="34"/>
    <x v="1"/>
    <x v="3"/>
    <n v="25000"/>
    <n v="2"/>
  </r>
  <r>
    <x v="9"/>
    <n v="36"/>
    <x v="0"/>
    <x v="4"/>
    <n v="36000"/>
    <n v="4"/>
  </r>
  <r>
    <x v="10"/>
    <n v="24"/>
    <x v="1"/>
    <x v="1"/>
    <n v="50000"/>
    <n v="4"/>
  </r>
  <r>
    <x v="11"/>
    <n v="23"/>
    <x v="0"/>
    <x v="4"/>
    <n v="35761.9047619048"/>
    <n v="3"/>
  </r>
  <r>
    <x v="12"/>
    <n v="24"/>
    <x v="0"/>
    <x v="3"/>
    <n v="36504.761904761901"/>
    <n v="2"/>
  </r>
  <r>
    <x v="13"/>
    <n v="36"/>
    <x v="0"/>
    <x v="4"/>
    <n v="4000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6" firstHeaderRow="0" firstDataRow="1" firstDataCol="1" rowPageCount="1" colPageCount="1"/>
  <pivotFields count="6">
    <pivotField axis="axisRow" showAll="0">
      <items count="15">
        <item sd="0" x="0"/>
        <item sd="0" x="1"/>
        <item sd="0" x="2"/>
        <item sd="0" x="3"/>
        <item sd="0" x="4"/>
        <item sd="0" x="5"/>
        <item sd="0" x="6"/>
        <item sd="0" x="7"/>
        <item sd="0" x="8"/>
        <item sd="0" x="9"/>
        <item sd="0" x="10"/>
        <item sd="0" x="11"/>
        <item sd="0" x="12"/>
        <item sd="0" x="13"/>
        <item t="default"/>
      </items>
    </pivotField>
    <pivotField dataField="1" showAll="0"/>
    <pivotField axis="axisRow" showAll="0">
      <items count="3">
        <item x="1"/>
        <item sd="0" x="0"/>
        <item t="default"/>
      </items>
    </pivotField>
    <pivotField axis="axisPage" showAll="0">
      <items count="6">
        <item x="3"/>
        <item x="1"/>
        <item x="2"/>
        <item x="4"/>
        <item x="0"/>
        <item t="default"/>
      </items>
    </pivotField>
    <pivotField dataField="1" showAll="0"/>
    <pivotField dataField="1" showAll="0"/>
  </pivotFields>
  <rowFields count="2">
    <field x="0"/>
    <field x="2"/>
  </rowFields>
  <rowItems count="3">
    <i>
      <x v="8"/>
    </i>
    <i>
      <x v="12"/>
    </i>
    <i t="grand">
      <x/>
    </i>
  </rowItems>
  <colFields count="1">
    <field x="-2"/>
  </colFields>
  <colItems count="3">
    <i>
      <x/>
    </i>
    <i i="1">
      <x v="1"/>
    </i>
    <i i="2">
      <x v="2"/>
    </i>
  </colItems>
  <pageFields count="1">
    <pageField fld="3" item="0" hier="-1"/>
  </pageFields>
  <dataFields count="3">
    <dataField name="Sum of Age" fld="1" baseField="0" baseItem="0"/>
    <dataField name="Sum of Salary" fld="4" baseField="0" baseItem="0"/>
    <dataField name="Sum of Rating" fld="5" baseField="0" baseItem="0"/>
  </dataFields>
  <formats count="2">
    <format dxfId="20">
      <pivotArea collapsedLevelsAreSubtotals="1" fieldPosition="0">
        <references count="2">
          <reference field="4294967294" count="1" selected="0">
            <x v="2"/>
          </reference>
          <reference field="0" count="1">
            <x v="1"/>
          </reference>
        </references>
      </pivotArea>
    </format>
    <format dxfId="11">
      <pivotArea collapsedLevelsAreSubtotals="1" fieldPosition="0">
        <references count="2">
          <reference field="4294967294" count="1" selected="0">
            <x v="2"/>
          </reference>
          <reference field="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s>
</file>

<file path=xl/tables/table1.xml><?xml version="1.0" encoding="utf-8"?>
<table xmlns="http://schemas.openxmlformats.org/spreadsheetml/2006/main" id="1" name="Table1" displayName="Table1" ref="A18:A24" totalsRowShown="0">
  <autoFilter ref="A18:A24"/>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5" totalsRowShown="0" headerRowDxfId="51" dataDxfId="50">
  <autoFilter ref="A1:F15"/>
  <sortState ref="A2:F15">
    <sortCondition ref="A1:A15"/>
  </sortState>
  <tableColumns count="6">
    <tableColumn id="1" name="Name" dataDxfId="49"/>
    <tableColumn id="2" name="Age" dataDxfId="48"/>
    <tableColumn id="3" name="Gender" dataDxfId="47"/>
    <tableColumn id="4" name="Department" dataDxfId="46"/>
    <tableColumn id="5" name="Salary" dataDxfId="45"/>
    <tableColumn id="6" name="Rating" dataDxfId="44"/>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1:F2" totalsRowShown="0">
  <autoFilter ref="A1:F2"/>
  <tableColumns count="6">
    <tableColumn id="1" name="Name"/>
    <tableColumn id="2" name="Age"/>
    <tableColumn id="3" name="Gender"/>
    <tableColumn id="4" name="Department"/>
    <tableColumn id="5" name="Salary"/>
    <tableColumn id="6" name="Rating"/>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F15" totalsRowShown="0" headerRowDxfId="35" dataDxfId="34">
  <sortState ref="A2:F15">
    <sortCondition ref="A1:A15"/>
  </sortState>
  <tableColumns count="6">
    <tableColumn id="1" name="Name" dataDxfId="33"/>
    <tableColumn id="2" name="Age" dataDxfId="32"/>
    <tableColumn id="3" name="Gender" dataDxfId="31"/>
    <tableColumn id="4" name="Department" dataDxfId="30"/>
    <tableColumn id="5" name="Salary" dataDxfId="29"/>
    <tableColumn id="6" name="Rating" dataDxfId="28"/>
  </tableColumns>
  <tableStyleInfo name="TableStyleMedium2" showFirstColumn="0" showLastColumn="0" showRowStripes="1" showColumnStripes="0"/>
</table>
</file>

<file path=xl/tables/table5.xml><?xml version="1.0" encoding="utf-8"?>
<table xmlns="http://schemas.openxmlformats.org/spreadsheetml/2006/main" id="3" name="Table24" displayName="Table24" ref="A1:F15" totalsRowShown="0" headerRowDxfId="43" dataDxfId="42">
  <sortState ref="A2:F15">
    <sortCondition ref="A1:A15"/>
  </sortState>
  <tableColumns count="6">
    <tableColumn id="1" name="Name" dataDxfId="41"/>
    <tableColumn id="2" name="Age" dataDxfId="40"/>
    <tableColumn id="3" name="Gender" dataDxfId="39"/>
    <tableColumn id="4" name="Department" dataDxfId="38"/>
    <tableColumn id="5" name="Salary" dataDxfId="37"/>
    <tableColumn id="6" name="Rating"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omments" Target="../comments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8" Type="http://schemas.openxmlformats.org/officeDocument/2006/relationships/hyperlink" Target="mailto:Praiya@gmail.com" TargetMode="External"/><Relationship Id="rId13" Type="http://schemas.openxmlformats.org/officeDocument/2006/relationships/hyperlink" Target="mailto:Saurab@gmail.com" TargetMode="External"/><Relationship Id="rId3" Type="http://schemas.openxmlformats.org/officeDocument/2006/relationships/hyperlink" Target="mailto:Nisha@gmail.com" TargetMode="External"/><Relationship Id="rId7" Type="http://schemas.openxmlformats.org/officeDocument/2006/relationships/hyperlink" Target="mailto:Sunny@gmail.com" TargetMode="External"/><Relationship Id="rId12" Type="http://schemas.openxmlformats.org/officeDocument/2006/relationships/hyperlink" Target="mailto:Ragini@gmail.com" TargetMode="External"/><Relationship Id="rId2" Type="http://schemas.openxmlformats.org/officeDocument/2006/relationships/hyperlink" Target="mailto:Swati@gmail.com" TargetMode="External"/><Relationship Id="rId16" Type="http://schemas.openxmlformats.org/officeDocument/2006/relationships/table" Target="../tables/table5.xml"/><Relationship Id="rId1" Type="http://schemas.openxmlformats.org/officeDocument/2006/relationships/hyperlink" Target="mailto:Praiya@gmail.com" TargetMode="External"/><Relationship Id="rId6" Type="http://schemas.openxmlformats.org/officeDocument/2006/relationships/hyperlink" Target="mailto:Saurab@gmail.com" TargetMode="External"/><Relationship Id="rId11" Type="http://schemas.openxmlformats.org/officeDocument/2006/relationships/hyperlink" Target="mailto:Arjun@gmail.com" TargetMode="External"/><Relationship Id="rId5" Type="http://schemas.openxmlformats.org/officeDocument/2006/relationships/hyperlink" Target="mailto:Ragini@gmail.com" TargetMode="External"/><Relationship Id="rId15" Type="http://schemas.openxmlformats.org/officeDocument/2006/relationships/drawing" Target="../drawings/drawing3.xml"/><Relationship Id="rId10" Type="http://schemas.openxmlformats.org/officeDocument/2006/relationships/hyperlink" Target="mailto:Nisha@gmail.com" TargetMode="External"/><Relationship Id="rId4" Type="http://schemas.openxmlformats.org/officeDocument/2006/relationships/hyperlink" Target="mailto:Arjun@gmail.com" TargetMode="External"/><Relationship Id="rId9" Type="http://schemas.openxmlformats.org/officeDocument/2006/relationships/hyperlink" Target="mailto:Swati@gmail.com" TargetMode="External"/><Relationship Id="rId14" Type="http://schemas.openxmlformats.org/officeDocument/2006/relationships/hyperlink" Target="mailto:Sunn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3" zoomScale="180" zoomScaleNormal="180" workbookViewId="0">
      <selection activeCell="C24" sqref="C24"/>
    </sheetView>
  </sheetViews>
  <sheetFormatPr defaultRowHeight="14.4" x14ac:dyDescent="0.3"/>
  <cols>
    <col min="1" max="1" width="9.44140625" bestFit="1" customWidth="1"/>
    <col min="2" max="2" width="10" bestFit="1" customWidth="1"/>
    <col min="3" max="3" width="11.5546875" bestFit="1" customWidth="1"/>
    <col min="4" max="4" width="17.21875" style="1" bestFit="1" customWidth="1"/>
    <col min="5" max="5" width="6.109375" bestFit="1" customWidth="1"/>
    <col min="6" max="6" width="7.109375" bestFit="1" customWidth="1"/>
    <col min="7" max="7" width="5.109375" bestFit="1" customWidth="1"/>
    <col min="8" max="8" width="6.5546875" bestFit="1" customWidth="1"/>
    <col min="11" max="11" width="12.21875" bestFit="1" customWidth="1"/>
  </cols>
  <sheetData>
    <row r="1" spans="1:11" ht="23.4" x14ac:dyDescent="0.45">
      <c r="A1" s="14" t="s">
        <v>18</v>
      </c>
      <c r="B1" s="15"/>
      <c r="C1" s="15"/>
      <c r="D1" s="15"/>
      <c r="E1" s="15"/>
      <c r="F1" s="15"/>
      <c r="G1" s="15"/>
      <c r="H1" s="15"/>
      <c r="I1" s="15"/>
      <c r="J1" s="15"/>
      <c r="K1" s="15"/>
    </row>
    <row r="2" spans="1:11" x14ac:dyDescent="0.3">
      <c r="A2" s="4" t="s">
        <v>0</v>
      </c>
      <c r="B2" s="4" t="s">
        <v>1</v>
      </c>
      <c r="C2" s="4" t="s">
        <v>2</v>
      </c>
      <c r="D2" s="5" t="s">
        <v>3</v>
      </c>
      <c r="E2" s="12" t="s">
        <v>4</v>
      </c>
      <c r="F2" s="4" t="s">
        <v>5</v>
      </c>
      <c r="G2" s="4" t="s">
        <v>6</v>
      </c>
      <c r="H2" s="4" t="s">
        <v>7</v>
      </c>
      <c r="I2" s="4" t="s">
        <v>19</v>
      </c>
      <c r="J2" s="4" t="s">
        <v>20</v>
      </c>
      <c r="K2" s="4" t="s">
        <v>21</v>
      </c>
    </row>
    <row r="3" spans="1:11" x14ac:dyDescent="0.3">
      <c r="A3" s="2">
        <v>1</v>
      </c>
      <c r="B3" s="2" t="s">
        <v>8</v>
      </c>
      <c r="C3" s="2" t="s">
        <v>13</v>
      </c>
      <c r="D3" s="3">
        <v>35476</v>
      </c>
      <c r="E3" s="2">
        <v>85</v>
      </c>
      <c r="F3" s="2">
        <v>98</v>
      </c>
      <c r="G3" s="2">
        <v>65</v>
      </c>
      <c r="H3" s="2">
        <v>65</v>
      </c>
      <c r="I3" s="2">
        <f>SUM(E3:H3)</f>
        <v>313</v>
      </c>
      <c r="J3" s="6">
        <f>AVERAGE(E3:H3)</f>
        <v>78.25</v>
      </c>
      <c r="K3" s="2" t="str">
        <f>CONCATENATE(B3,C3)</f>
        <v>Rahul Verma</v>
      </c>
    </row>
    <row r="4" spans="1:11" x14ac:dyDescent="0.3">
      <c r="A4" s="2">
        <v>2</v>
      </c>
      <c r="B4" s="2" t="s">
        <v>9</v>
      </c>
      <c r="C4" s="2" t="s">
        <v>14</v>
      </c>
      <c r="D4" s="3">
        <v>36021</v>
      </c>
      <c r="E4" s="2">
        <v>84</v>
      </c>
      <c r="F4" s="2">
        <v>65</v>
      </c>
      <c r="G4" s="2">
        <v>43</v>
      </c>
      <c r="H4" s="2">
        <v>74</v>
      </c>
      <c r="I4" s="2">
        <f>SUM(E4:H4)</f>
        <v>266</v>
      </c>
      <c r="J4" s="6">
        <f>AVERAGE(E4:H4)</f>
        <v>66.5</v>
      </c>
      <c r="K4" s="2" t="str">
        <f>CONCATENATE(B4," ",C4)</f>
        <v>Priya Sharma</v>
      </c>
    </row>
    <row r="5" spans="1:11" x14ac:dyDescent="0.3">
      <c r="A5" s="2">
        <v>3</v>
      </c>
      <c r="B5" s="2" t="s">
        <v>10</v>
      </c>
      <c r="C5" s="2" t="s">
        <v>15</v>
      </c>
      <c r="D5" s="3">
        <v>37159</v>
      </c>
      <c r="E5" s="2">
        <v>74</v>
      </c>
      <c r="F5" s="2">
        <v>75</v>
      </c>
      <c r="G5" s="2">
        <v>98</v>
      </c>
      <c r="H5" s="2">
        <v>88</v>
      </c>
      <c r="I5" s="2">
        <f>SUM(E5:H5)</f>
        <v>335</v>
      </c>
      <c r="J5" s="6">
        <f>AVERAGE(E5:H5)</f>
        <v>83.75</v>
      </c>
      <c r="K5" s="2" t="str">
        <f>CONCATENATE(B5," ",C5)</f>
        <v>Aman Kapoor</v>
      </c>
    </row>
    <row r="6" spans="1:11" x14ac:dyDescent="0.3">
      <c r="A6" s="2">
        <v>4</v>
      </c>
      <c r="B6" s="2" t="s">
        <v>11</v>
      </c>
      <c r="C6" s="2" t="s">
        <v>16</v>
      </c>
      <c r="D6" s="3">
        <v>37147</v>
      </c>
      <c r="E6" s="2">
        <v>65</v>
      </c>
      <c r="F6" s="2">
        <v>78</v>
      </c>
      <c r="G6" s="2">
        <v>75</v>
      </c>
      <c r="H6" s="2">
        <v>95</v>
      </c>
      <c r="I6" s="2">
        <f>SUM(E6:H6)</f>
        <v>313</v>
      </c>
      <c r="J6" s="6">
        <f>AVERAGE(E6:H6)</f>
        <v>78.25</v>
      </c>
      <c r="K6" s="2" t="str">
        <f>CONCATENATE(B6," ",C6)</f>
        <v>Meha Trivedi</v>
      </c>
    </row>
    <row r="7" spans="1:11" x14ac:dyDescent="0.3">
      <c r="A7" s="2">
        <v>5</v>
      </c>
      <c r="B7" s="2" t="s">
        <v>12</v>
      </c>
      <c r="C7" s="2" t="s">
        <v>17</v>
      </c>
      <c r="D7" s="3">
        <v>34901</v>
      </c>
      <c r="E7" s="2">
        <v>42</v>
      </c>
      <c r="F7" s="2">
        <v>73</v>
      </c>
      <c r="G7" s="2">
        <v>85</v>
      </c>
      <c r="H7" s="2">
        <v>91</v>
      </c>
      <c r="I7" s="2">
        <f>SUM(E7:H7)</f>
        <v>291</v>
      </c>
      <c r="J7" s="6">
        <f>AVERAGE(E7:H7)</f>
        <v>72.75</v>
      </c>
      <c r="K7" s="2" t="str">
        <f>CONCATENATE(B7," ",C7)</f>
        <v>Raj Gupta</v>
      </c>
    </row>
    <row r="8" spans="1:11" x14ac:dyDescent="0.3">
      <c r="D8"/>
    </row>
    <row r="9" spans="1:11" x14ac:dyDescent="0.3">
      <c r="A9" s="10" t="s">
        <v>25</v>
      </c>
      <c r="B9" s="10" t="s">
        <v>22</v>
      </c>
      <c r="C9" s="10" t="s">
        <v>23</v>
      </c>
      <c r="D9" s="11" t="s">
        <v>24</v>
      </c>
    </row>
    <row r="10" spans="1:11" x14ac:dyDescent="0.3">
      <c r="A10" s="9">
        <v>5.23</v>
      </c>
      <c r="B10" s="2">
        <f>ROUND(A10,1)</f>
        <v>5.2</v>
      </c>
      <c r="C10" s="2">
        <f>ROUNDDOWN(B10,0)</f>
        <v>5</v>
      </c>
      <c r="D10" s="6">
        <f>ROUNDUP(A10,0)</f>
        <v>6</v>
      </c>
    </row>
    <row r="11" spans="1:11" x14ac:dyDescent="0.3">
      <c r="A11" s="2">
        <v>6.98</v>
      </c>
      <c r="B11" s="2">
        <f t="shared" ref="B11:B15" si="0">ROUND(A11,1)</f>
        <v>7</v>
      </c>
      <c r="C11" s="2">
        <f t="shared" ref="C11:C15" si="1">ROUNDDOWN(B11,0)</f>
        <v>7</v>
      </c>
      <c r="D11" s="6">
        <f t="shared" ref="D11:D15" si="2">ROUNDUP(A11,0)</f>
        <v>7</v>
      </c>
    </row>
    <row r="12" spans="1:11" x14ac:dyDescent="0.3">
      <c r="A12" s="2">
        <v>4.5599999999999996</v>
      </c>
      <c r="B12" s="2">
        <f t="shared" si="0"/>
        <v>4.5999999999999996</v>
      </c>
      <c r="C12" s="2">
        <f t="shared" si="1"/>
        <v>4</v>
      </c>
      <c r="D12" s="6">
        <f t="shared" si="2"/>
        <v>5</v>
      </c>
    </row>
    <row r="13" spans="1:11" x14ac:dyDescent="0.3">
      <c r="A13" s="2">
        <v>1.23</v>
      </c>
      <c r="B13" s="2">
        <f t="shared" si="0"/>
        <v>1.2</v>
      </c>
      <c r="C13" s="2">
        <f t="shared" si="1"/>
        <v>1</v>
      </c>
      <c r="D13" s="6">
        <f t="shared" si="2"/>
        <v>2</v>
      </c>
    </row>
    <row r="14" spans="1:11" x14ac:dyDescent="0.3">
      <c r="A14" s="2">
        <v>1.23</v>
      </c>
      <c r="B14" s="2">
        <f t="shared" si="0"/>
        <v>1.2</v>
      </c>
      <c r="C14" s="2">
        <f t="shared" si="1"/>
        <v>1</v>
      </c>
      <c r="D14" s="6">
        <f t="shared" si="2"/>
        <v>2</v>
      </c>
    </row>
    <row r="15" spans="1:11" x14ac:dyDescent="0.3">
      <c r="A15" s="2">
        <v>100.35</v>
      </c>
      <c r="B15" s="2">
        <f t="shared" si="0"/>
        <v>100.4</v>
      </c>
      <c r="C15" s="2">
        <f t="shared" si="1"/>
        <v>100</v>
      </c>
      <c r="D15" s="6">
        <f t="shared" si="2"/>
        <v>101</v>
      </c>
    </row>
    <row r="18" spans="1:3" x14ac:dyDescent="0.3">
      <c r="A18" t="s">
        <v>36</v>
      </c>
      <c r="B18" t="s">
        <v>32</v>
      </c>
      <c r="C18" t="s">
        <v>26</v>
      </c>
    </row>
    <row r="19" spans="1:3" x14ac:dyDescent="0.3">
      <c r="A19" t="s">
        <v>26</v>
      </c>
      <c r="B19" t="s">
        <v>33</v>
      </c>
      <c r="C19" t="s">
        <v>31</v>
      </c>
    </row>
    <row r="20" spans="1:3" x14ac:dyDescent="0.3">
      <c r="A20" t="s">
        <v>27</v>
      </c>
      <c r="B20" t="s">
        <v>9</v>
      </c>
      <c r="C20" t="s">
        <v>28</v>
      </c>
    </row>
    <row r="21" spans="1:3" x14ac:dyDescent="0.3">
      <c r="A21" t="s">
        <v>28</v>
      </c>
      <c r="B21" t="s">
        <v>34</v>
      </c>
      <c r="C21" t="s">
        <v>30</v>
      </c>
    </row>
    <row r="22" spans="1:3" x14ac:dyDescent="0.3">
      <c r="A22" t="s">
        <v>29</v>
      </c>
      <c r="B22" t="s">
        <v>8</v>
      </c>
      <c r="C22" t="s">
        <v>27</v>
      </c>
    </row>
    <row r="23" spans="1:3" x14ac:dyDescent="0.3">
      <c r="A23" t="s">
        <v>30</v>
      </c>
      <c r="B23" t="s">
        <v>35</v>
      </c>
      <c r="C23" t="s">
        <v>29</v>
      </c>
    </row>
    <row r="24" spans="1:3" x14ac:dyDescent="0.3">
      <c r="A24" t="s">
        <v>31</v>
      </c>
    </row>
  </sheetData>
  <autoFilter ref="A2:A7">
    <sortState ref="A3:K7">
      <sortCondition ref="A2:A7"/>
    </sortState>
  </autoFilter>
  <mergeCells count="1">
    <mergeCell ref="A1:K1"/>
  </mergeCells>
  <conditionalFormatting sqref="H9:H1048576 H1:H7">
    <cfRule type="colorScale" priority="21">
      <colorScale>
        <cfvo type="min"/>
        <cfvo type="percentile" val="50"/>
        <cfvo type="max"/>
        <color rgb="FFF8696B"/>
        <color rgb="FFFFEB84"/>
        <color rgb="FF63BE7B"/>
      </colorScale>
    </cfRule>
  </conditionalFormatting>
  <conditionalFormatting sqref="G2:G7">
    <cfRule type="colorScale" priority="20">
      <colorScale>
        <cfvo type="min"/>
        <cfvo type="percentile" val="50"/>
        <cfvo type="max"/>
        <color rgb="FFF8696B"/>
        <color rgb="FFFFEB84"/>
        <color rgb="FF63BE7B"/>
      </colorScale>
    </cfRule>
  </conditionalFormatting>
  <conditionalFormatting sqref="F2:F7">
    <cfRule type="colorScale" priority="19">
      <colorScale>
        <cfvo type="min"/>
        <cfvo type="percentile" val="50"/>
        <cfvo type="max"/>
        <color rgb="FFF8696B"/>
        <color rgb="FFFFEB84"/>
        <color rgb="FF63BE7B"/>
      </colorScale>
    </cfRule>
  </conditionalFormatting>
  <conditionalFormatting sqref="E2:E7">
    <cfRule type="colorScale" priority="18">
      <colorScale>
        <cfvo type="min"/>
        <cfvo type="percentile" val="50"/>
        <cfvo type="max"/>
        <color rgb="FFF8696B"/>
        <color rgb="FFFFEB84"/>
        <color rgb="FF63BE7B"/>
      </colorScale>
    </cfRule>
  </conditionalFormatting>
  <conditionalFormatting sqref="I2:J7">
    <cfRule type="colorScale" priority="17">
      <colorScale>
        <cfvo type="min"/>
        <cfvo type="percentile" val="50"/>
        <cfvo type="max"/>
        <color rgb="FFF8696B"/>
        <color rgb="FFFFEB84"/>
        <color rgb="FF63BE7B"/>
      </colorScale>
    </cfRule>
  </conditionalFormatting>
  <conditionalFormatting sqref="I2:I7">
    <cfRule type="colorScale" priority="16">
      <colorScale>
        <cfvo type="min"/>
        <cfvo type="percentile" val="50"/>
        <cfvo type="max"/>
        <color rgb="FFF8696B"/>
        <color rgb="FFFFEB84"/>
        <color rgb="FF63BE7B"/>
      </colorScale>
    </cfRule>
  </conditionalFormatting>
  <conditionalFormatting sqref="J2:J7">
    <cfRule type="colorScale" priority="15">
      <colorScale>
        <cfvo type="min"/>
        <cfvo type="percentile" val="50"/>
        <cfvo type="max"/>
        <color rgb="FFF8696B"/>
        <color rgb="FFFFEB84"/>
        <color rgb="FF63BE7B"/>
      </colorScale>
    </cfRule>
  </conditionalFormatting>
  <dataValidations count="1">
    <dataValidation type="list" allowBlank="1" showInputMessage="1" showErrorMessage="1" sqref="C19:C23">
      <formula1>$A$20:$A$24</formula1>
    </dataValidation>
  </dataValidations>
  <hyperlinks>
    <hyperlink ref="E2" location="Maths!A1" display="Maths"/>
  </hyperlink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330" zoomScaleNormal="330" workbookViewId="0"/>
  </sheetViews>
  <sheetFormatPr defaultRowHeight="14.4" x14ac:dyDescent="0.3"/>
  <sheetData>
    <row r="1" spans="1:1" x14ac:dyDescent="0.3">
      <c r="A1" s="4" t="s">
        <v>4</v>
      </c>
    </row>
    <row r="2" spans="1:1" x14ac:dyDescent="0.3">
      <c r="A2" s="2">
        <v>85</v>
      </c>
    </row>
    <row r="3" spans="1:1" x14ac:dyDescent="0.3">
      <c r="A3" s="2">
        <v>84</v>
      </c>
    </row>
    <row r="4" spans="1:1" x14ac:dyDescent="0.3">
      <c r="A4" s="2">
        <v>74</v>
      </c>
    </row>
    <row r="5" spans="1:1" x14ac:dyDescent="0.3">
      <c r="A5" s="2">
        <v>65</v>
      </c>
    </row>
    <row r="6" spans="1:1" x14ac:dyDescent="0.3">
      <c r="A6" s="2">
        <v>42</v>
      </c>
    </row>
  </sheetData>
  <conditionalFormatting sqref="A1: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2"/>
  <sheetViews>
    <sheetView zoomScale="180" zoomScaleNormal="180" workbookViewId="0">
      <selection sqref="A1:F15"/>
    </sheetView>
  </sheetViews>
  <sheetFormatPr defaultRowHeight="14.4" x14ac:dyDescent="0.3"/>
  <cols>
    <col min="1" max="1" width="15" bestFit="1" customWidth="1"/>
    <col min="2" max="2" width="4.77734375" customWidth="1"/>
    <col min="3" max="3" width="11.5546875" bestFit="1" customWidth="1"/>
    <col min="4" max="4" width="11.88671875" customWidth="1"/>
    <col min="5" max="5" width="6.77734375" customWidth="1"/>
    <col min="6" max="6" width="7" customWidth="1"/>
  </cols>
  <sheetData>
    <row r="1" spans="1:6" x14ac:dyDescent="0.3">
      <c r="A1" s="13" t="s">
        <v>32</v>
      </c>
      <c r="B1" s="13" t="s">
        <v>37</v>
      </c>
      <c r="C1" s="13" t="s">
        <v>62</v>
      </c>
      <c r="D1" s="13" t="s">
        <v>38</v>
      </c>
      <c r="E1" s="13" t="s">
        <v>39</v>
      </c>
      <c r="F1" s="13" t="s">
        <v>40</v>
      </c>
    </row>
    <row r="2" spans="1:6" x14ac:dyDescent="0.3">
      <c r="A2" s="7" t="s">
        <v>44</v>
      </c>
      <c r="B2" s="7">
        <v>26</v>
      </c>
      <c r="C2" s="7" t="s">
        <v>55</v>
      </c>
      <c r="D2" s="7" t="s">
        <v>60</v>
      </c>
      <c r="E2" s="7">
        <v>65000</v>
      </c>
      <c r="F2" s="7">
        <v>5</v>
      </c>
    </row>
    <row r="3" spans="1:6" x14ac:dyDescent="0.3">
      <c r="A3" s="7" t="s">
        <v>56</v>
      </c>
      <c r="B3" s="7">
        <v>28</v>
      </c>
      <c r="C3" s="7" t="s">
        <v>54</v>
      </c>
      <c r="D3" s="7" t="s">
        <v>60</v>
      </c>
      <c r="E3" s="8">
        <v>37247.619047619097</v>
      </c>
      <c r="F3" s="8">
        <v>4.7857142857142803</v>
      </c>
    </row>
    <row r="4" spans="1:6" x14ac:dyDescent="0.3">
      <c r="A4" s="7" t="s">
        <v>48</v>
      </c>
      <c r="B4" s="7">
        <v>32</v>
      </c>
      <c r="C4" s="7" t="s">
        <v>55</v>
      </c>
      <c r="D4" s="7" t="s">
        <v>59</v>
      </c>
      <c r="E4" s="8">
        <v>37990.476190476198</v>
      </c>
      <c r="F4" s="8">
        <v>4.5714285714285703</v>
      </c>
    </row>
    <row r="5" spans="1:6" x14ac:dyDescent="0.3">
      <c r="A5" s="7" t="s">
        <v>47</v>
      </c>
      <c r="B5" s="7">
        <v>31</v>
      </c>
      <c r="C5" s="7" t="s">
        <v>54</v>
      </c>
      <c r="D5" s="7" t="s">
        <v>58</v>
      </c>
      <c r="E5" s="8">
        <v>38733.333333333299</v>
      </c>
      <c r="F5" s="7">
        <v>5</v>
      </c>
    </row>
    <row r="6" spans="1:6" x14ac:dyDescent="0.3">
      <c r="A6" s="7" t="s">
        <v>52</v>
      </c>
      <c r="B6" s="7">
        <v>32</v>
      </c>
      <c r="C6" s="7" t="s">
        <v>54</v>
      </c>
      <c r="D6" s="7" t="s">
        <v>59</v>
      </c>
      <c r="E6" s="8">
        <v>34276.190476190503</v>
      </c>
      <c r="F6" s="8">
        <v>3</v>
      </c>
    </row>
    <row r="7" spans="1:6" x14ac:dyDescent="0.3">
      <c r="A7" s="7" t="s">
        <v>42</v>
      </c>
      <c r="B7" s="7">
        <v>23</v>
      </c>
      <c r="C7" s="7" t="s">
        <v>54</v>
      </c>
      <c r="D7" s="7" t="s">
        <v>58</v>
      </c>
      <c r="E7" s="7">
        <v>32000</v>
      </c>
      <c r="F7" s="7">
        <v>3</v>
      </c>
    </row>
    <row r="8" spans="1:6" x14ac:dyDescent="0.3">
      <c r="A8" s="7" t="s">
        <v>51</v>
      </c>
      <c r="B8" s="7">
        <v>35</v>
      </c>
      <c r="C8" s="7" t="s">
        <v>55</v>
      </c>
      <c r="D8" s="7" t="s">
        <v>58</v>
      </c>
      <c r="E8" s="8">
        <v>35019.047619047597</v>
      </c>
      <c r="F8" s="8">
        <v>2</v>
      </c>
    </row>
    <row r="9" spans="1:6" x14ac:dyDescent="0.3">
      <c r="A9" s="7" t="s">
        <v>53</v>
      </c>
      <c r="B9" s="7">
        <v>26</v>
      </c>
      <c r="C9" s="7" t="s">
        <v>54</v>
      </c>
      <c r="D9" s="7" t="s">
        <v>60</v>
      </c>
      <c r="E9" s="8">
        <v>33533.333333333299</v>
      </c>
      <c r="F9" s="8">
        <v>4</v>
      </c>
    </row>
    <row r="10" spans="1:6" x14ac:dyDescent="0.3">
      <c r="A10" s="7" t="s">
        <v>45</v>
      </c>
      <c r="B10" s="7">
        <v>34</v>
      </c>
      <c r="C10" s="7" t="s">
        <v>54</v>
      </c>
      <c r="D10" s="7" t="s">
        <v>61</v>
      </c>
      <c r="E10" s="7">
        <v>25000</v>
      </c>
      <c r="F10" s="7">
        <v>2</v>
      </c>
    </row>
    <row r="11" spans="1:6" x14ac:dyDescent="0.3">
      <c r="A11" s="7" t="s">
        <v>46</v>
      </c>
      <c r="B11" s="7">
        <v>36</v>
      </c>
      <c r="C11" s="7" t="s">
        <v>55</v>
      </c>
      <c r="D11" s="7" t="s">
        <v>57</v>
      </c>
      <c r="E11" s="7">
        <v>36000</v>
      </c>
      <c r="F11" s="7">
        <v>4</v>
      </c>
    </row>
    <row r="12" spans="1:6" x14ac:dyDescent="0.3">
      <c r="A12" s="7" t="s">
        <v>43</v>
      </c>
      <c r="B12" s="7">
        <v>24</v>
      </c>
      <c r="C12" s="7" t="s">
        <v>54</v>
      </c>
      <c r="D12" s="7" t="s">
        <v>59</v>
      </c>
      <c r="E12" s="7">
        <v>50000</v>
      </c>
      <c r="F12" s="7">
        <v>4</v>
      </c>
    </row>
    <row r="13" spans="1:6" x14ac:dyDescent="0.3">
      <c r="A13" s="7" t="s">
        <v>50</v>
      </c>
      <c r="B13" s="7">
        <v>23</v>
      </c>
      <c r="C13" s="7" t="s">
        <v>55</v>
      </c>
      <c r="D13" s="7" t="s">
        <v>57</v>
      </c>
      <c r="E13" s="8">
        <v>35761.9047619048</v>
      </c>
      <c r="F13" s="8">
        <v>3</v>
      </c>
    </row>
    <row r="14" spans="1:6" x14ac:dyDescent="0.3">
      <c r="A14" s="7" t="s">
        <v>49</v>
      </c>
      <c r="B14" s="7">
        <v>24</v>
      </c>
      <c r="C14" s="7" t="s">
        <v>55</v>
      </c>
      <c r="D14" s="7" t="s">
        <v>61</v>
      </c>
      <c r="E14" s="8">
        <v>36504.761904761901</v>
      </c>
      <c r="F14" s="8">
        <v>2</v>
      </c>
    </row>
    <row r="15" spans="1:6" x14ac:dyDescent="0.3">
      <c r="A15" s="7" t="s">
        <v>41</v>
      </c>
      <c r="B15" s="7">
        <v>36</v>
      </c>
      <c r="C15" s="7" t="s">
        <v>55</v>
      </c>
      <c r="D15" s="7" t="s">
        <v>57</v>
      </c>
      <c r="E15" s="7">
        <v>40000</v>
      </c>
      <c r="F15" s="7">
        <v>3</v>
      </c>
    </row>
    <row r="21" spans="1:4" x14ac:dyDescent="0.3">
      <c r="A21" t="s">
        <v>63</v>
      </c>
      <c r="B21" t="s">
        <v>75</v>
      </c>
      <c r="C21" t="s">
        <v>86</v>
      </c>
      <c r="D21" t="s">
        <v>93</v>
      </c>
    </row>
    <row r="22" spans="1:4" x14ac:dyDescent="0.3">
      <c r="A22" t="s">
        <v>64</v>
      </c>
      <c r="B22" t="s">
        <v>76</v>
      </c>
      <c r="C22" t="s">
        <v>87</v>
      </c>
      <c r="D22" t="s">
        <v>94</v>
      </c>
    </row>
    <row r="23" spans="1:4" x14ac:dyDescent="0.3">
      <c r="A23" t="s">
        <v>65</v>
      </c>
      <c r="B23" t="s">
        <v>77</v>
      </c>
      <c r="C23" t="s">
        <v>88</v>
      </c>
      <c r="D23" t="s">
        <v>95</v>
      </c>
    </row>
    <row r="24" spans="1:4" x14ac:dyDescent="0.3">
      <c r="A24" t="s">
        <v>66</v>
      </c>
      <c r="B24" t="s">
        <v>78</v>
      </c>
      <c r="C24" t="s">
        <v>89</v>
      </c>
      <c r="D24" t="s">
        <v>96</v>
      </c>
    </row>
    <row r="25" spans="1:4" x14ac:dyDescent="0.3">
      <c r="A25" t="s">
        <v>67</v>
      </c>
      <c r="B25" t="s">
        <v>67</v>
      </c>
      <c r="C25" t="s">
        <v>90</v>
      </c>
      <c r="D25" t="s">
        <v>97</v>
      </c>
    </row>
    <row r="26" spans="1:4" x14ac:dyDescent="0.3">
      <c r="A26" t="s">
        <v>68</v>
      </c>
      <c r="B26" t="s">
        <v>79</v>
      </c>
      <c r="C26" t="s">
        <v>91</v>
      </c>
      <c r="D26" t="s">
        <v>98</v>
      </c>
    </row>
    <row r="27" spans="1:4" x14ac:dyDescent="0.3">
      <c r="A27" t="s">
        <v>69</v>
      </c>
      <c r="B27" t="s">
        <v>80</v>
      </c>
      <c r="C27" t="s">
        <v>92</v>
      </c>
      <c r="D27" t="s">
        <v>99</v>
      </c>
    </row>
    <row r="28" spans="1:4" x14ac:dyDescent="0.3">
      <c r="A28" t="s">
        <v>70</v>
      </c>
      <c r="B28" t="s">
        <v>81</v>
      </c>
    </row>
    <row r="29" spans="1:4" x14ac:dyDescent="0.3">
      <c r="A29" t="s">
        <v>71</v>
      </c>
      <c r="B29" t="s">
        <v>82</v>
      </c>
    </row>
    <row r="30" spans="1:4" x14ac:dyDescent="0.3">
      <c r="A30" t="s">
        <v>72</v>
      </c>
      <c r="B30" t="s">
        <v>83</v>
      </c>
    </row>
    <row r="31" spans="1:4" x14ac:dyDescent="0.3">
      <c r="A31" t="s">
        <v>73</v>
      </c>
      <c r="B31" t="s">
        <v>84</v>
      </c>
    </row>
    <row r="32" spans="1:4" x14ac:dyDescent="0.3">
      <c r="A32" t="s">
        <v>74</v>
      </c>
      <c r="B32" t="s">
        <v>85</v>
      </c>
    </row>
  </sheetData>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x14ac:dyDescent="0.3"/>
  <cols>
    <col min="3" max="3" width="9" customWidth="1"/>
    <col min="4" max="4" width="13" customWidth="1"/>
  </cols>
  <sheetData>
    <row r="1" spans="1:6" x14ac:dyDescent="0.3">
      <c r="A1" t="s">
        <v>32</v>
      </c>
      <c r="B1" t="s">
        <v>37</v>
      </c>
      <c r="C1" t="s">
        <v>62</v>
      </c>
      <c r="D1" t="s">
        <v>38</v>
      </c>
      <c r="E1" t="s">
        <v>39</v>
      </c>
      <c r="F1" t="s">
        <v>40</v>
      </c>
    </row>
    <row r="2" spans="1:6" x14ac:dyDescent="0.3">
      <c r="A2" t="s">
        <v>56</v>
      </c>
      <c r="B2">
        <v>28</v>
      </c>
      <c r="C2" t="s">
        <v>54</v>
      </c>
      <c r="D2" t="s">
        <v>60</v>
      </c>
      <c r="E2">
        <v>37247.619047619097</v>
      </c>
      <c r="F2">
        <v>4.7857142857142803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zoomScale="130" zoomScaleNormal="130" workbookViewId="0">
      <selection activeCell="B4" sqref="B4"/>
    </sheetView>
  </sheetViews>
  <sheetFormatPr defaultRowHeight="14.4" x14ac:dyDescent="0.3"/>
  <cols>
    <col min="1" max="1" width="16.21875" customWidth="1"/>
    <col min="2" max="2" width="10.6640625" bestFit="1" customWidth="1"/>
    <col min="3" max="3" width="12.5546875" bestFit="1" customWidth="1"/>
    <col min="4" max="4" width="12.77734375" customWidth="1"/>
  </cols>
  <sheetData>
    <row r="1" spans="1:4" x14ac:dyDescent="0.3">
      <c r="A1" s="17" t="s">
        <v>38</v>
      </c>
      <c r="B1" t="s">
        <v>61</v>
      </c>
    </row>
    <row r="3" spans="1:4" x14ac:dyDescent="0.3">
      <c r="A3" s="17" t="s">
        <v>116</v>
      </c>
      <c r="B3" t="s">
        <v>118</v>
      </c>
      <c r="C3" t="s">
        <v>119</v>
      </c>
      <c r="D3" t="s">
        <v>120</v>
      </c>
    </row>
    <row r="4" spans="1:4" x14ac:dyDescent="0.3">
      <c r="A4" s="18" t="s">
        <v>45</v>
      </c>
      <c r="B4" s="19">
        <v>34</v>
      </c>
      <c r="C4" s="19">
        <v>25000</v>
      </c>
      <c r="D4" s="19">
        <v>2</v>
      </c>
    </row>
    <row r="5" spans="1:4" x14ac:dyDescent="0.3">
      <c r="A5" s="18" t="s">
        <v>49</v>
      </c>
      <c r="B5" s="19">
        <v>24</v>
      </c>
      <c r="C5" s="19">
        <v>36504.761904761901</v>
      </c>
      <c r="D5" s="19">
        <v>2</v>
      </c>
    </row>
    <row r="6" spans="1:4" x14ac:dyDescent="0.3">
      <c r="A6" s="18" t="s">
        <v>117</v>
      </c>
      <c r="B6" s="19">
        <v>58</v>
      </c>
      <c r="C6" s="19">
        <v>61504.761904761901</v>
      </c>
      <c r="D6" s="19">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zoomScale="190" zoomScaleNormal="190" workbookViewId="0">
      <selection sqref="A1:F15"/>
    </sheetView>
  </sheetViews>
  <sheetFormatPr defaultRowHeight="14.4" x14ac:dyDescent="0.3"/>
  <cols>
    <col min="1" max="1" width="15" bestFit="1" customWidth="1"/>
    <col min="2" max="2" width="4.21875" bestFit="1" customWidth="1"/>
    <col min="3" max="3" width="7.109375" bestFit="1" customWidth="1"/>
    <col min="4" max="4" width="11.44140625" bestFit="1" customWidth="1"/>
    <col min="5" max="5" width="6.109375" bestFit="1" customWidth="1"/>
    <col min="6" max="6" width="6.33203125" bestFit="1" customWidth="1"/>
    <col min="8" max="8" width="13.88671875" bestFit="1" customWidth="1"/>
  </cols>
  <sheetData>
    <row r="1" spans="1:10" x14ac:dyDescent="0.3">
      <c r="A1" s="13" t="s">
        <v>32</v>
      </c>
      <c r="B1" s="13" t="s">
        <v>37</v>
      </c>
      <c r="C1" s="13" t="s">
        <v>62</v>
      </c>
      <c r="D1" s="13" t="s">
        <v>38</v>
      </c>
      <c r="E1" s="13" t="s">
        <v>39</v>
      </c>
      <c r="F1" s="13" t="s">
        <v>40</v>
      </c>
    </row>
    <row r="2" spans="1:10" x14ac:dyDescent="0.3">
      <c r="A2" s="7" t="s">
        <v>44</v>
      </c>
      <c r="B2" s="7">
        <v>26</v>
      </c>
      <c r="C2" s="7" t="s">
        <v>55</v>
      </c>
      <c r="D2" s="7" t="s">
        <v>60</v>
      </c>
      <c r="E2" s="7">
        <v>65000</v>
      </c>
      <c r="F2" s="7">
        <v>5</v>
      </c>
      <c r="H2" s="2" t="s">
        <v>32</v>
      </c>
      <c r="I2" s="2" t="s">
        <v>39</v>
      </c>
      <c r="J2" s="2" t="s">
        <v>40</v>
      </c>
    </row>
    <row r="3" spans="1:10" x14ac:dyDescent="0.3">
      <c r="A3" s="7" t="s">
        <v>56</v>
      </c>
      <c r="B3" s="7">
        <v>28</v>
      </c>
      <c r="C3" s="7" t="s">
        <v>54</v>
      </c>
      <c r="D3" s="7" t="s">
        <v>60</v>
      </c>
      <c r="E3" s="8">
        <v>37247.619047619097</v>
      </c>
      <c r="F3" s="8">
        <v>4.7857142857142803</v>
      </c>
      <c r="H3" s="2" t="s">
        <v>44</v>
      </c>
      <c r="I3" s="2">
        <f>VLOOKUP(H3,Table25[],5,)</f>
        <v>65000</v>
      </c>
      <c r="J3" s="2">
        <f>VLOOKUP(H3,Table25[],6,)</f>
        <v>5</v>
      </c>
    </row>
    <row r="4" spans="1:10" x14ac:dyDescent="0.3">
      <c r="A4" s="7" t="s">
        <v>48</v>
      </c>
      <c r="B4" s="7">
        <v>32</v>
      </c>
      <c r="C4" s="7" t="s">
        <v>55</v>
      </c>
      <c r="D4" s="7" t="s">
        <v>59</v>
      </c>
      <c r="E4" s="8">
        <v>37990.476190476198</v>
      </c>
      <c r="F4" s="8">
        <v>4.5714285714285703</v>
      </c>
      <c r="H4" s="2" t="s">
        <v>46</v>
      </c>
      <c r="I4" s="2">
        <f>VLOOKUP(H4,Table25[],5,)</f>
        <v>36000</v>
      </c>
      <c r="J4" s="2">
        <f>VLOOKUP(H4,Table25[],6,)</f>
        <v>4</v>
      </c>
    </row>
    <row r="5" spans="1:10" x14ac:dyDescent="0.3">
      <c r="A5" s="7" t="s">
        <v>47</v>
      </c>
      <c r="B5" s="7">
        <v>31</v>
      </c>
      <c r="C5" s="7" t="s">
        <v>54</v>
      </c>
      <c r="D5" s="7" t="s">
        <v>58</v>
      </c>
      <c r="E5" s="8">
        <v>38733.333333333299</v>
      </c>
      <c r="F5" s="7">
        <v>5</v>
      </c>
      <c r="H5" s="2" t="s">
        <v>47</v>
      </c>
      <c r="I5" s="2">
        <f>VLOOKUP(H5,Table25[],5,)</f>
        <v>38733.333333333299</v>
      </c>
      <c r="J5" s="2">
        <f>VLOOKUP(H5,Table25[],6,)</f>
        <v>5</v>
      </c>
    </row>
    <row r="6" spans="1:10" x14ac:dyDescent="0.3">
      <c r="A6" s="7" t="s">
        <v>52</v>
      </c>
      <c r="B6" s="7">
        <v>32</v>
      </c>
      <c r="C6" s="7" t="s">
        <v>54</v>
      </c>
      <c r="D6" s="7" t="s">
        <v>59</v>
      </c>
      <c r="E6" s="8">
        <v>34276.190476190503</v>
      </c>
      <c r="F6" s="8">
        <v>3</v>
      </c>
      <c r="H6" s="2" t="s">
        <v>49</v>
      </c>
      <c r="I6" s="2">
        <f>VLOOKUP(H6,Table25[],5,)</f>
        <v>36504.761904761901</v>
      </c>
      <c r="J6" s="2">
        <f>VLOOKUP(H6,Table25[],6,)</f>
        <v>2</v>
      </c>
    </row>
    <row r="7" spans="1:10" x14ac:dyDescent="0.3">
      <c r="A7" s="7" t="s">
        <v>42</v>
      </c>
      <c r="B7" s="7">
        <v>23</v>
      </c>
      <c r="C7" s="7" t="s">
        <v>54</v>
      </c>
      <c r="D7" s="7" t="s">
        <v>58</v>
      </c>
      <c r="E7" s="7">
        <v>32000</v>
      </c>
      <c r="F7" s="7">
        <v>3</v>
      </c>
      <c r="H7" s="2" t="s">
        <v>115</v>
      </c>
      <c r="I7" s="2" t="e">
        <f>VLOOKUP(H7,Table25[],5,)</f>
        <v>#N/A</v>
      </c>
      <c r="J7" s="2" t="e">
        <f>VLOOKUP(H7,Table25[],6,)</f>
        <v>#N/A</v>
      </c>
    </row>
    <row r="8" spans="1:10" x14ac:dyDescent="0.3">
      <c r="A8" s="7" t="s">
        <v>51</v>
      </c>
      <c r="B8" s="7">
        <v>35</v>
      </c>
      <c r="C8" s="7" t="s">
        <v>55</v>
      </c>
      <c r="D8" s="7" t="s">
        <v>58</v>
      </c>
      <c r="E8" s="8">
        <v>35019.047619047597</v>
      </c>
      <c r="F8" s="8">
        <v>2</v>
      </c>
      <c r="H8" s="2" t="s">
        <v>53</v>
      </c>
      <c r="I8" s="2">
        <f>VLOOKUP(H8,Table25[],5,)</f>
        <v>33533.333333333299</v>
      </c>
      <c r="J8" s="2">
        <f>VLOOKUP(H8,Table25[],6,)</f>
        <v>4</v>
      </c>
    </row>
    <row r="9" spans="1:10" x14ac:dyDescent="0.3">
      <c r="A9" s="7" t="s">
        <v>53</v>
      </c>
      <c r="B9" s="7">
        <v>26</v>
      </c>
      <c r="C9" s="7" t="s">
        <v>54</v>
      </c>
      <c r="D9" s="7" t="s">
        <v>60</v>
      </c>
      <c r="E9" s="8">
        <v>33533.333333333299</v>
      </c>
      <c r="F9" s="8">
        <v>4</v>
      </c>
    </row>
    <row r="10" spans="1:10" x14ac:dyDescent="0.3">
      <c r="A10" s="7" t="s">
        <v>45</v>
      </c>
      <c r="B10" s="7">
        <v>34</v>
      </c>
      <c r="C10" s="7" t="s">
        <v>54</v>
      </c>
      <c r="D10" s="7" t="s">
        <v>61</v>
      </c>
      <c r="E10" s="7">
        <v>25000</v>
      </c>
      <c r="F10" s="7">
        <v>2</v>
      </c>
    </row>
    <row r="11" spans="1:10" x14ac:dyDescent="0.3">
      <c r="A11" s="7" t="s">
        <v>46</v>
      </c>
      <c r="B11" s="7">
        <v>36</v>
      </c>
      <c r="C11" s="7" t="s">
        <v>55</v>
      </c>
      <c r="D11" s="7" t="s">
        <v>57</v>
      </c>
      <c r="E11" s="7">
        <v>36000</v>
      </c>
      <c r="F11" s="7">
        <v>4</v>
      </c>
    </row>
    <row r="12" spans="1:10" x14ac:dyDescent="0.3">
      <c r="A12" s="7" t="s">
        <v>43</v>
      </c>
      <c r="B12" s="7">
        <v>24</v>
      </c>
      <c r="C12" s="7" t="s">
        <v>54</v>
      </c>
      <c r="D12" s="7" t="s">
        <v>59</v>
      </c>
      <c r="E12" s="7">
        <v>50000</v>
      </c>
      <c r="F12" s="7">
        <v>4</v>
      </c>
    </row>
    <row r="13" spans="1:10" x14ac:dyDescent="0.3">
      <c r="A13" s="7" t="s">
        <v>50</v>
      </c>
      <c r="B13" s="7">
        <v>23</v>
      </c>
      <c r="C13" s="7" t="s">
        <v>55</v>
      </c>
      <c r="D13" s="7" t="s">
        <v>57</v>
      </c>
      <c r="E13" s="8">
        <v>35761.9047619048</v>
      </c>
      <c r="F13" s="8">
        <v>3</v>
      </c>
    </row>
    <row r="14" spans="1:10" x14ac:dyDescent="0.3">
      <c r="A14" s="7" t="s">
        <v>49</v>
      </c>
      <c r="B14" s="7">
        <v>24</v>
      </c>
      <c r="C14" s="7" t="s">
        <v>55</v>
      </c>
      <c r="D14" s="7" t="s">
        <v>61</v>
      </c>
      <c r="E14" s="8">
        <v>36504.761904761901</v>
      </c>
      <c r="F14" s="8">
        <v>2</v>
      </c>
    </row>
    <row r="15" spans="1:10" x14ac:dyDescent="0.3">
      <c r="A15" s="7" t="s">
        <v>41</v>
      </c>
      <c r="B15" s="7">
        <v>36</v>
      </c>
      <c r="C15" s="7" t="s">
        <v>55</v>
      </c>
      <c r="D15" s="7" t="s">
        <v>57</v>
      </c>
      <c r="E15" s="7">
        <v>40000</v>
      </c>
      <c r="F15" s="7">
        <v>3</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22" zoomScale="180" zoomScaleNormal="180" workbookViewId="0">
      <selection activeCell="B31" sqref="B31"/>
    </sheetView>
  </sheetViews>
  <sheetFormatPr defaultRowHeight="14.4" x14ac:dyDescent="0.3"/>
  <cols>
    <col min="1" max="1" width="16.5546875" bestFit="1" customWidth="1"/>
    <col min="2" max="2" width="17.109375" bestFit="1" customWidth="1"/>
    <col min="3" max="3" width="11.5546875" bestFit="1" customWidth="1"/>
    <col min="4" max="4" width="15.5546875" bestFit="1" customWidth="1"/>
    <col min="5" max="5" width="10.5546875" bestFit="1" customWidth="1"/>
    <col min="6" max="6" width="10.77734375" bestFit="1" customWidth="1"/>
  </cols>
  <sheetData>
    <row r="1" spans="1:6" x14ac:dyDescent="0.3">
      <c r="A1" s="13" t="s">
        <v>32</v>
      </c>
      <c r="B1" s="13" t="s">
        <v>37</v>
      </c>
      <c r="C1" s="13" t="s">
        <v>62</v>
      </c>
      <c r="D1" s="13" t="s">
        <v>38</v>
      </c>
      <c r="E1" s="13" t="s">
        <v>39</v>
      </c>
      <c r="F1" s="13" t="s">
        <v>40</v>
      </c>
    </row>
    <row r="2" spans="1:6" x14ac:dyDescent="0.3">
      <c r="A2" s="7" t="s">
        <v>44</v>
      </c>
      <c r="B2" s="7">
        <v>26</v>
      </c>
      <c r="C2" s="7" t="s">
        <v>55</v>
      </c>
      <c r="D2" s="7" t="s">
        <v>60</v>
      </c>
      <c r="E2" s="7">
        <v>65000</v>
      </c>
      <c r="F2" s="7">
        <v>5</v>
      </c>
    </row>
    <row r="3" spans="1:6" x14ac:dyDescent="0.3">
      <c r="A3" s="7" t="s">
        <v>56</v>
      </c>
      <c r="B3" s="7">
        <v>28</v>
      </c>
      <c r="C3" s="7" t="s">
        <v>54</v>
      </c>
      <c r="D3" s="7" t="s">
        <v>60</v>
      </c>
      <c r="E3" s="8">
        <v>37247.619047619097</v>
      </c>
      <c r="F3" s="8">
        <v>4.7857142857142803</v>
      </c>
    </row>
    <row r="4" spans="1:6" x14ac:dyDescent="0.3">
      <c r="A4" s="7" t="s">
        <v>48</v>
      </c>
      <c r="B4" s="7">
        <v>32</v>
      </c>
      <c r="C4" s="7" t="s">
        <v>55</v>
      </c>
      <c r="D4" s="7" t="s">
        <v>59</v>
      </c>
      <c r="E4" s="8">
        <v>37990.476190476198</v>
      </c>
      <c r="F4" s="8">
        <v>4.5714285714285703</v>
      </c>
    </row>
    <row r="5" spans="1:6" x14ac:dyDescent="0.3">
      <c r="A5" s="7" t="s">
        <v>47</v>
      </c>
      <c r="B5" s="7">
        <v>31</v>
      </c>
      <c r="C5" s="7" t="s">
        <v>54</v>
      </c>
      <c r="D5" s="7" t="s">
        <v>58</v>
      </c>
      <c r="E5" s="8">
        <v>38733.333333333299</v>
      </c>
      <c r="F5" s="7">
        <v>5</v>
      </c>
    </row>
    <row r="6" spans="1:6" x14ac:dyDescent="0.3">
      <c r="A6" s="7" t="s">
        <v>52</v>
      </c>
      <c r="B6" s="7">
        <v>32</v>
      </c>
      <c r="C6" s="7" t="s">
        <v>54</v>
      </c>
      <c r="D6" s="7" t="s">
        <v>59</v>
      </c>
      <c r="E6" s="8">
        <v>34276.190476190503</v>
      </c>
      <c r="F6" s="8">
        <v>3</v>
      </c>
    </row>
    <row r="7" spans="1:6" x14ac:dyDescent="0.3">
      <c r="A7" s="7" t="s">
        <v>42</v>
      </c>
      <c r="B7" s="7">
        <v>23</v>
      </c>
      <c r="C7" s="7" t="s">
        <v>54</v>
      </c>
      <c r="D7" s="7" t="s">
        <v>58</v>
      </c>
      <c r="E7" s="7">
        <v>32000</v>
      </c>
      <c r="F7" s="7">
        <v>3</v>
      </c>
    </row>
    <row r="8" spans="1:6" x14ac:dyDescent="0.3">
      <c r="A8" s="7" t="s">
        <v>51</v>
      </c>
      <c r="B8" s="7">
        <v>35</v>
      </c>
      <c r="C8" s="7" t="s">
        <v>55</v>
      </c>
      <c r="D8" s="7" t="s">
        <v>58</v>
      </c>
      <c r="E8" s="8">
        <v>35019.047619047597</v>
      </c>
      <c r="F8" s="8">
        <v>2</v>
      </c>
    </row>
    <row r="9" spans="1:6" x14ac:dyDescent="0.3">
      <c r="A9" s="7" t="s">
        <v>53</v>
      </c>
      <c r="B9" s="7">
        <v>26</v>
      </c>
      <c r="C9" s="7" t="s">
        <v>54</v>
      </c>
      <c r="D9" s="7" t="s">
        <v>60</v>
      </c>
      <c r="E9" s="8">
        <v>33533.333333333299</v>
      </c>
      <c r="F9" s="8">
        <v>4</v>
      </c>
    </row>
    <row r="10" spans="1:6" x14ac:dyDescent="0.3">
      <c r="A10" s="7" t="s">
        <v>45</v>
      </c>
      <c r="B10" s="7">
        <v>34</v>
      </c>
      <c r="C10" s="7" t="s">
        <v>54</v>
      </c>
      <c r="D10" s="7" t="s">
        <v>61</v>
      </c>
      <c r="E10" s="7">
        <v>25000</v>
      </c>
      <c r="F10" s="7">
        <v>2</v>
      </c>
    </row>
    <row r="11" spans="1:6" x14ac:dyDescent="0.3">
      <c r="A11" s="7" t="s">
        <v>46</v>
      </c>
      <c r="B11" s="7">
        <v>36</v>
      </c>
      <c r="C11" s="7" t="s">
        <v>55</v>
      </c>
      <c r="D11" s="7" t="s">
        <v>57</v>
      </c>
      <c r="E11" s="7">
        <v>36000</v>
      </c>
      <c r="F11" s="7">
        <v>4</v>
      </c>
    </row>
    <row r="12" spans="1:6" x14ac:dyDescent="0.3">
      <c r="A12" s="7" t="s">
        <v>43</v>
      </c>
      <c r="B12" s="7">
        <v>24</v>
      </c>
      <c r="C12" s="7" t="s">
        <v>54</v>
      </c>
      <c r="D12" s="7" t="s">
        <v>59</v>
      </c>
      <c r="E12" s="7">
        <v>50000</v>
      </c>
      <c r="F12" s="7">
        <v>4</v>
      </c>
    </row>
    <row r="13" spans="1:6" x14ac:dyDescent="0.3">
      <c r="A13" s="7" t="s">
        <v>50</v>
      </c>
      <c r="B13" s="7">
        <v>23</v>
      </c>
      <c r="C13" s="7" t="s">
        <v>55</v>
      </c>
      <c r="D13" s="7" t="s">
        <v>57</v>
      </c>
      <c r="E13" s="8">
        <v>35761.9047619048</v>
      </c>
      <c r="F13" s="8">
        <v>3</v>
      </c>
    </row>
    <row r="14" spans="1:6" x14ac:dyDescent="0.3">
      <c r="A14" s="7" t="s">
        <v>49</v>
      </c>
      <c r="B14" s="7">
        <v>24</v>
      </c>
      <c r="C14" s="7" t="s">
        <v>55</v>
      </c>
      <c r="D14" s="7" t="s">
        <v>61</v>
      </c>
      <c r="E14" s="8">
        <v>36504.761904761901</v>
      </c>
      <c r="F14" s="8">
        <v>2</v>
      </c>
    </row>
    <row r="15" spans="1:6" x14ac:dyDescent="0.3">
      <c r="A15" s="7" t="s">
        <v>41</v>
      </c>
      <c r="B15" s="7">
        <v>36</v>
      </c>
      <c r="C15" s="7" t="s">
        <v>55</v>
      </c>
      <c r="D15" s="7" t="s">
        <v>57</v>
      </c>
      <c r="E15" s="7">
        <v>40000</v>
      </c>
      <c r="F15" s="7">
        <v>3</v>
      </c>
    </row>
    <row r="24" spans="1:3" x14ac:dyDescent="0.3">
      <c r="A24" s="16" t="s">
        <v>100</v>
      </c>
      <c r="B24" s="16" t="s">
        <v>112</v>
      </c>
      <c r="C24" t="s">
        <v>113</v>
      </c>
    </row>
    <row r="25" spans="1:3" x14ac:dyDescent="0.3">
      <c r="A25" s="16" t="s">
        <v>106</v>
      </c>
      <c r="B25" s="16" t="s">
        <v>101</v>
      </c>
      <c r="C25" t="s">
        <v>113</v>
      </c>
    </row>
    <row r="26" spans="1:3" x14ac:dyDescent="0.3">
      <c r="A26" s="16" t="s">
        <v>107</v>
      </c>
      <c r="B26" s="16" t="s">
        <v>102</v>
      </c>
      <c r="C26" t="s">
        <v>113</v>
      </c>
    </row>
    <row r="27" spans="1:3" x14ac:dyDescent="0.3">
      <c r="A27" s="16" t="s">
        <v>108</v>
      </c>
      <c r="B27" s="16" t="s">
        <v>103</v>
      </c>
      <c r="C27" t="s">
        <v>113</v>
      </c>
    </row>
    <row r="28" spans="1:3" x14ac:dyDescent="0.3">
      <c r="A28" s="16" t="s">
        <v>111</v>
      </c>
      <c r="B28" s="16" t="s">
        <v>114</v>
      </c>
      <c r="C28" t="s">
        <v>113</v>
      </c>
    </row>
    <row r="29" spans="1:3" x14ac:dyDescent="0.3">
      <c r="A29" s="16" t="s">
        <v>109</v>
      </c>
      <c r="B29" s="16" t="s">
        <v>104</v>
      </c>
      <c r="C29" t="s">
        <v>113</v>
      </c>
    </row>
    <row r="30" spans="1:3" x14ac:dyDescent="0.3">
      <c r="A30" s="16" t="s">
        <v>110</v>
      </c>
      <c r="B30" s="16" t="s">
        <v>105</v>
      </c>
      <c r="C30" t="s">
        <v>113</v>
      </c>
    </row>
  </sheetData>
  <hyperlinks>
    <hyperlink ref="A24" r:id="rId1"/>
    <hyperlink ref="A25" r:id="rId2"/>
    <hyperlink ref="A26" r:id="rId3"/>
    <hyperlink ref="A27" r:id="rId4"/>
    <hyperlink ref="A28" r:id="rId5"/>
    <hyperlink ref="A29" r:id="rId6"/>
    <hyperlink ref="A30" r:id="rId7"/>
    <hyperlink ref="B24" r:id="rId8" display="Praiya@gmail.com"/>
    <hyperlink ref="B25" r:id="rId9" display="Swati@gmail.com"/>
    <hyperlink ref="B26" r:id="rId10" display="Nisha@gmail.com"/>
    <hyperlink ref="B27" r:id="rId11" display="Arjun@gmail.com"/>
    <hyperlink ref="B28" r:id="rId12" display="Ragini@gmail.com"/>
    <hyperlink ref="B29" r:id="rId13" display="Saurab@gmail.com"/>
    <hyperlink ref="B30" r:id="rId14" display="Sunny@gmail.com"/>
  </hyperlinks>
  <pageMargins left="0.7" right="0.7" top="0.75" bottom="0.75" header="0.3" footer="0.3"/>
  <drawing r:id="rId15"/>
  <tableParts count="1">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Student Record</vt:lpstr>
      <vt:lpstr>Maths</vt:lpstr>
      <vt:lpstr>Sheet2</vt:lpstr>
      <vt:lpstr>Sheet5</vt:lpstr>
      <vt:lpstr>Sheet4</vt:lpstr>
      <vt:lpstr>VlookUp</vt:lpstr>
      <vt:lpstr>Cahrts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Monty Adhikari</dc:creator>
  <cp:lastModifiedBy>Monty Adhikari</cp:lastModifiedBy>
  <dcterms:created xsi:type="dcterms:W3CDTF">2025-03-15T12:54:14Z</dcterms:created>
  <dcterms:modified xsi:type="dcterms:W3CDTF">2025-03-17T07:19:21Z</dcterms:modified>
</cp:coreProperties>
</file>