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tabRatio="948" activeTab="10"/>
  </bookViews>
  <sheets>
    <sheet name="全服经验双倍" sheetId="1" r:id="rId1"/>
    <sheet name="元宝派对" sheetId="2" r:id="rId2"/>
    <sheet name="沙城争霸" sheetId="3" r:id="rId3"/>
    <sheet name="神秘商店" sheetId="4" r:id="rId4"/>
    <sheet name="限时抢购" sheetId="5" r:id="rId5"/>
    <sheet name="天天豪礼" sheetId="6" r:id="rId6"/>
    <sheet name="幸运转盘" sheetId="7" r:id="rId7"/>
    <sheet name="全民探宝" sheetId="8" r:id="rId8"/>
    <sheet name="神翼盛宴" sheetId="9" r:id="rId9"/>
    <sheet name="宝石盛宴" sheetId="10" r:id="rId10"/>
    <sheet name="魂珠盛宴" sheetId="11" r:id="rId11"/>
    <sheet name="活动探宝概率调试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6" l="1"/>
  <c r="L26" i="6"/>
  <c r="O26" i="6" s="1"/>
  <c r="L24" i="6"/>
  <c r="P24" i="6" s="1"/>
  <c r="O22" i="6"/>
  <c r="Q22" i="6" s="1"/>
  <c r="N18" i="6"/>
  <c r="L18" i="6"/>
  <c r="O18" i="6" s="1"/>
  <c r="L16" i="6"/>
  <c r="P16" i="6" s="1"/>
  <c r="O14" i="6"/>
  <c r="Q14" i="6" s="1"/>
  <c r="N10" i="6"/>
  <c r="O10" i="6" l="1"/>
  <c r="L10" i="6"/>
  <c r="L8" i="6"/>
  <c r="P8" i="6"/>
  <c r="Q6" i="6"/>
  <c r="O6" i="6"/>
  <c r="C33" i="2"/>
  <c r="I19" i="12" l="1"/>
  <c r="H15" i="12"/>
  <c r="I11" i="12" l="1"/>
  <c r="H11" i="12"/>
  <c r="H9" i="12"/>
  <c r="B16" i="12" l="1"/>
  <c r="E43" i="12"/>
  <c r="F41" i="12" s="1"/>
  <c r="B43" i="12"/>
  <c r="C41" i="12" s="1"/>
  <c r="C42" i="12"/>
  <c r="C40" i="12"/>
  <c r="C39" i="12"/>
  <c r="E29" i="12"/>
  <c r="F28" i="12" s="1"/>
  <c r="B29" i="12"/>
  <c r="C28" i="12" s="1"/>
  <c r="D14" i="12" l="1"/>
  <c r="E14" i="12" s="1"/>
  <c r="F14" i="12" s="1"/>
  <c r="C13" i="12"/>
  <c r="D6" i="12"/>
  <c r="C12" i="12"/>
  <c r="C14" i="12"/>
  <c r="C15" i="12"/>
  <c r="F32" i="12"/>
  <c r="F36" i="12"/>
  <c r="F40" i="12"/>
  <c r="F34" i="12"/>
  <c r="F38" i="12"/>
  <c r="F42" i="12"/>
  <c r="F31" i="12"/>
  <c r="F35" i="12"/>
  <c r="F39" i="12"/>
  <c r="F33" i="12"/>
  <c r="F37" i="12"/>
  <c r="C31" i="12"/>
  <c r="C35" i="12"/>
  <c r="C33" i="12"/>
  <c r="C37" i="12"/>
  <c r="C34" i="12"/>
  <c r="C38" i="12"/>
  <c r="C32" i="12"/>
  <c r="C36" i="12"/>
  <c r="F22" i="12"/>
  <c r="F26" i="12"/>
  <c r="F21" i="12"/>
  <c r="F25" i="12"/>
  <c r="F19" i="12"/>
  <c r="F23" i="12"/>
  <c r="F27" i="12"/>
  <c r="F20" i="12"/>
  <c r="F24" i="12"/>
  <c r="C19" i="12"/>
  <c r="C23" i="12"/>
  <c r="C26" i="12"/>
  <c r="C22" i="12"/>
  <c r="C25" i="12"/>
  <c r="C20" i="12"/>
  <c r="C27" i="12"/>
  <c r="C21" i="12"/>
  <c r="C24" i="12"/>
  <c r="C5" i="12"/>
  <c r="C9" i="12"/>
  <c r="C3" i="12"/>
  <c r="C2" i="12"/>
  <c r="C6" i="12"/>
  <c r="C10" i="12"/>
  <c r="C7" i="12"/>
  <c r="C11" i="12"/>
  <c r="C4" i="12"/>
  <c r="C8" i="12"/>
  <c r="M8" i="4" l="1"/>
</calcChain>
</file>

<file path=xl/sharedStrings.xml><?xml version="1.0" encoding="utf-8"?>
<sst xmlns="http://schemas.openxmlformats.org/spreadsheetml/2006/main" count="243" uniqueCount="126">
  <si>
    <t>活动一：全服双倍</t>
  </si>
  <si>
    <t>活动时间：合服第一天至第三天</t>
  </si>
  <si>
    <t>活动期间，全服双倍经验活动全天开启，所有玩家击杀怪物获得的经验翻倍，海量经验轻松获得，妈妈再也不担心我升级慢了~</t>
  </si>
  <si>
    <t>活动二：元宝派对</t>
  </si>
  <si>
    <t>活动时间：合服第一天、第二天</t>
  </si>
  <si>
    <t>活动三：沙城争霸</t>
  </si>
  <si>
    <t>活动时间：合服第七天</t>
  </si>
  <si>
    <t>合服第七天开启首次攻城战，获胜公会的会长可在当天21:00-23:59领取20000元宝、随机转6首饰一件，决战沙城，谁能一战！</t>
  </si>
  <si>
    <t>活动四：神秘商店</t>
  </si>
  <si>
    <t>活动五：限时抢购</t>
  </si>
  <si>
    <t>活动期间，神翼、魂珠、轮回礼包限时出售，所有礼包每天可购买一次，极品材料超低价格，助你迅速提升实力！</t>
  </si>
  <si>
    <t>活动六：天天豪礼</t>
  </si>
  <si>
    <t>活动期间，每天充值一定金额，即可领取大量道具奖励，丰厚豪礼不容错过！</t>
  </si>
  <si>
    <t>活动七：幸运转盘</t>
  </si>
  <si>
    <t>活动期间，消费、充值元宝均有机会获得传奇奖券、霸业奖券，消耗两种奖券可以进行转盘抽奖，可以获得大量元宝奖励！</t>
  </si>
  <si>
    <t>活动八：全民探宝</t>
  </si>
  <si>
    <t>活动时间：合服第二天</t>
  </si>
  <si>
    <t>活动当天，全民探宝限时开启，探宝获得极品装备的概率大幅提升！</t>
  </si>
  <si>
    <t>活动九：神翼盛宴</t>
  </si>
  <si>
    <t>活动时间：合服第四天</t>
  </si>
  <si>
    <t>合服第四天，炼狱巨魔率领大量怪物进攻沙巴克，击杀这些入侵的魔族可以掉落海量羽毛！</t>
  </si>
  <si>
    <t>活动十：宝石盛宴</t>
  </si>
  <si>
    <t>活动时间：合服第五天</t>
  </si>
  <si>
    <t>合服第五天，灭世魔君率领众怪物再次来袭，在沙巴克击退怪物掉落海量宝石精华，使用后可获得宝石碎片，提升宝石等级，获得极大攻击力加成！</t>
  </si>
  <si>
    <t>活动十一：魂珠盛宴</t>
  </si>
  <si>
    <t>活动时间：合服第六天</t>
  </si>
  <si>
    <t>合服第六天，最终BOSS铁血魔王降临沙巴克，击败嗜血魔君等入侵的魔族怪物，可获得超多魂珠精华，魂珠精华使用后可获得魂珠碎片，提升魂珠等级，极大提升暴击，享受秒杀的快感！</t>
  </si>
  <si>
    <t>魂珠碎片中</t>
    <phoneticPr fontId="1" type="noConversion"/>
  </si>
  <si>
    <t>宝藏钥匙</t>
    <phoneticPr fontId="1" type="noConversion"/>
  </si>
  <si>
    <t>内功经验卷</t>
    <phoneticPr fontId="1" type="noConversion"/>
  </si>
  <si>
    <t>血符精华中</t>
    <phoneticPr fontId="1" type="noConversion"/>
  </si>
  <si>
    <t>物品索引名</t>
    <phoneticPr fontId="1" type="noConversion"/>
  </si>
  <si>
    <t>数量</t>
    <phoneticPr fontId="1" type="noConversion"/>
  </si>
  <si>
    <t>价格</t>
    <phoneticPr fontId="1" type="noConversion"/>
  </si>
  <si>
    <t>1000万绑金</t>
    <phoneticPr fontId="1" type="noConversion"/>
  </si>
  <si>
    <t>道具均为绑定</t>
    <phoneticPr fontId="1" type="noConversion"/>
  </si>
  <si>
    <t>798元宝</t>
    <phoneticPr fontId="1" type="noConversion"/>
  </si>
  <si>
    <t>1988绑定元宝</t>
    <phoneticPr fontId="1" type="noConversion"/>
  </si>
  <si>
    <t>4988绑定元宝</t>
    <phoneticPr fontId="1" type="noConversion"/>
  </si>
  <si>
    <t>折扣</t>
    <phoneticPr fontId="1" type="noConversion"/>
  </si>
  <si>
    <t>宝石结晶中</t>
    <phoneticPr fontId="1" type="noConversion"/>
  </si>
  <si>
    <t>金砖中</t>
    <phoneticPr fontId="1" type="noConversion"/>
  </si>
  <si>
    <t>438绑定元宝</t>
    <phoneticPr fontId="1" type="noConversion"/>
  </si>
  <si>
    <t>4238绑定元宝</t>
    <phoneticPr fontId="1" type="noConversion"/>
  </si>
  <si>
    <t>1588绑定元宝</t>
    <phoneticPr fontId="1" type="noConversion"/>
  </si>
  <si>
    <t>5级物攻宝石</t>
  </si>
  <si>
    <t>5级魔攻宝石</t>
    <phoneticPr fontId="1" type="noConversion"/>
  </si>
  <si>
    <t>5级道攻宝石</t>
    <phoneticPr fontId="1" type="noConversion"/>
  </si>
  <si>
    <t>5级物防宝石</t>
    <phoneticPr fontId="1" type="noConversion"/>
  </si>
  <si>
    <t>5级魔防宝石</t>
    <phoneticPr fontId="1" type="noConversion"/>
  </si>
  <si>
    <t>5级生命宝石</t>
    <phoneticPr fontId="1" type="noConversion"/>
  </si>
  <si>
    <t>道具价值（元宝）</t>
    <phoneticPr fontId="1" type="noConversion"/>
  </si>
  <si>
    <t>高级BOSS积分精魄</t>
    <phoneticPr fontId="1" type="noConversion"/>
  </si>
  <si>
    <t>300万绑金</t>
    <phoneticPr fontId="1" type="noConversion"/>
  </si>
  <si>
    <t>羽毛</t>
    <phoneticPr fontId="1" type="noConversion"/>
  </si>
  <si>
    <t>1125绑定元宝</t>
    <phoneticPr fontId="1" type="noConversion"/>
  </si>
  <si>
    <t>血符精华大</t>
    <phoneticPr fontId="1" type="noConversion"/>
  </si>
  <si>
    <t>5988元宝</t>
    <phoneticPr fontId="1" type="noConversion"/>
  </si>
  <si>
    <t>14088元宝</t>
    <phoneticPr fontId="1" type="noConversion"/>
  </si>
  <si>
    <t>三倍经验8小时</t>
    <phoneticPr fontId="1" type="noConversion"/>
  </si>
  <si>
    <t>双倍经验8小时</t>
    <phoneticPr fontId="1" type="noConversion"/>
  </si>
  <si>
    <t>100万绑金</t>
    <phoneticPr fontId="1" type="noConversion"/>
  </si>
  <si>
    <t>400万绑金</t>
    <phoneticPr fontId="1" type="noConversion"/>
  </si>
  <si>
    <t>成就令牌</t>
    <phoneticPr fontId="1" type="noConversion"/>
  </si>
  <si>
    <t>788绑定元宝</t>
    <phoneticPr fontId="1" type="noConversion"/>
  </si>
  <si>
    <t>法神令牌</t>
    <phoneticPr fontId="1" type="noConversion"/>
  </si>
  <si>
    <t>弓箭手令牌</t>
    <phoneticPr fontId="1" type="noConversion"/>
  </si>
  <si>
    <t>超级BOSS召唤令</t>
    <phoneticPr fontId="1" type="noConversion"/>
  </si>
  <si>
    <t>888元宝</t>
    <phoneticPr fontId="1" type="noConversion"/>
  </si>
  <si>
    <t>高级成就令牌</t>
    <phoneticPr fontId="1" type="noConversion"/>
  </si>
  <si>
    <t>1888元宝</t>
    <phoneticPr fontId="1" type="noConversion"/>
  </si>
  <si>
    <t>500万绑金</t>
    <phoneticPr fontId="1" type="noConversion"/>
  </si>
  <si>
    <t>高级BOSS召唤令</t>
    <phoneticPr fontId="1" type="noConversion"/>
  </si>
  <si>
    <t>羽毛</t>
    <phoneticPr fontId="1" type="noConversion"/>
  </si>
  <si>
    <t>4988元宝</t>
    <phoneticPr fontId="1" type="noConversion"/>
  </si>
  <si>
    <t>2160元宝</t>
    <phoneticPr fontId="1" type="noConversion"/>
  </si>
  <si>
    <t>类型</t>
    <phoneticPr fontId="1" type="noConversion"/>
  </si>
  <si>
    <t>活动期间，神秘商店限时开启，稀有材料超低价出售，不容错过！每过2小时，商店物品自动刷新，消耗199元宝可立即刷新，每次刷新后每个物品限购一次。</t>
    <phoneticPr fontId="1" type="noConversion"/>
  </si>
  <si>
    <t>道具索引名</t>
    <phoneticPr fontId="1" type="noConversion"/>
  </si>
  <si>
    <t>购买价格</t>
    <phoneticPr fontId="1" type="noConversion"/>
  </si>
  <si>
    <t>商城价格</t>
    <phoneticPr fontId="1" type="noConversion"/>
  </si>
  <si>
    <t>内功经验卷轴</t>
    <phoneticPr fontId="1" type="noConversion"/>
  </si>
  <si>
    <t>羽毛</t>
    <phoneticPr fontId="1" type="noConversion"/>
  </si>
  <si>
    <t>魂珠碎片中</t>
    <phoneticPr fontId="1" type="noConversion"/>
  </si>
  <si>
    <t>数量</t>
    <phoneticPr fontId="1" type="noConversion"/>
  </si>
  <si>
    <t>商城无销售</t>
    <phoneticPr fontId="1" type="noConversion"/>
  </si>
  <si>
    <t>第一批礼包</t>
    <phoneticPr fontId="1" type="noConversion"/>
  </si>
  <si>
    <t>第二批礼包</t>
    <phoneticPr fontId="1" type="noConversion"/>
  </si>
  <si>
    <t>4000元宝</t>
    <phoneticPr fontId="1" type="noConversion"/>
  </si>
  <si>
    <t>2000元宝</t>
    <phoneticPr fontId="1" type="noConversion"/>
  </si>
  <si>
    <t>1000元宝</t>
    <phoneticPr fontId="1" type="noConversion"/>
  </si>
  <si>
    <t>500元宝</t>
    <phoneticPr fontId="1" type="noConversion"/>
  </si>
  <si>
    <t>400元宝</t>
    <phoneticPr fontId="1" type="noConversion"/>
  </si>
  <si>
    <t>300元宝</t>
    <phoneticPr fontId="1" type="noConversion"/>
  </si>
  <si>
    <t>200元宝</t>
    <phoneticPr fontId="1" type="noConversion"/>
  </si>
  <si>
    <t>100元宝</t>
    <phoneticPr fontId="1" type="noConversion"/>
  </si>
  <si>
    <t>概率</t>
    <phoneticPr fontId="1" type="noConversion"/>
  </si>
  <si>
    <t>转盘奖励概率表</t>
    <phoneticPr fontId="1" type="noConversion"/>
  </si>
  <si>
    <t>2160元宝</t>
    <phoneticPr fontId="1" type="noConversion"/>
  </si>
  <si>
    <t>活动期间，每日下午18:00上古幻境刷新超级元宝BOSS，击杀后掉落海量不绑定元宝，所有玩家均可拾取，手快有手慢无，抓紧机会不要错过！上古幻境可从巫山城NPC处传送进入。</t>
    <phoneticPr fontId="1" type="noConversion"/>
  </si>
  <si>
    <t>游戏主界面ICON变化</t>
    <phoneticPr fontId="1" type="noConversion"/>
  </si>
  <si>
    <t>传霸参考图</t>
    <phoneticPr fontId="1" type="noConversion"/>
  </si>
  <si>
    <t>活动前Icon</t>
    <phoneticPr fontId="1" type="noConversion"/>
  </si>
  <si>
    <t>活动时Icon</t>
    <phoneticPr fontId="1" type="noConversion"/>
  </si>
  <si>
    <t>物品</t>
    <phoneticPr fontId="1" type="noConversion"/>
  </si>
  <si>
    <t>元宝价值</t>
    <phoneticPr fontId="1" type="noConversion"/>
  </si>
  <si>
    <t>高级转生丹</t>
    <phoneticPr fontId="1" type="noConversion"/>
  </si>
  <si>
    <t>宝石结晶中</t>
    <phoneticPr fontId="1" type="noConversion"/>
  </si>
  <si>
    <t>魂珠碎片中</t>
    <phoneticPr fontId="1" type="noConversion"/>
  </si>
  <si>
    <t>宝藏钥匙</t>
    <phoneticPr fontId="1" type="noConversion"/>
  </si>
  <si>
    <t>副本卷轴*2</t>
    <phoneticPr fontId="1" type="noConversion"/>
  </si>
  <si>
    <t>商品总价值</t>
    <phoneticPr fontId="1" type="noConversion"/>
  </si>
  <si>
    <t>充值1000元宝</t>
    <phoneticPr fontId="1" type="noConversion"/>
  </si>
  <si>
    <t>充值8800元宝</t>
    <phoneticPr fontId="1" type="noConversion"/>
  </si>
  <si>
    <t>羽毛*66</t>
    <phoneticPr fontId="1" type="noConversion"/>
  </si>
  <si>
    <t>内功经验卷轴*3</t>
    <phoneticPr fontId="1" type="noConversion"/>
  </si>
  <si>
    <t>三倍经验8小时</t>
    <phoneticPr fontId="1" type="noConversion"/>
  </si>
  <si>
    <t>宝藏钥匙*3</t>
    <phoneticPr fontId="1" type="noConversion"/>
  </si>
  <si>
    <t>羽毛*150</t>
    <phoneticPr fontId="1" type="noConversion"/>
  </si>
  <si>
    <t>充值15800元宝</t>
    <phoneticPr fontId="1" type="noConversion"/>
  </si>
  <si>
    <t>第一天</t>
    <phoneticPr fontId="1" type="noConversion"/>
  </si>
  <si>
    <t>第二天</t>
    <phoneticPr fontId="1" type="noConversion"/>
  </si>
  <si>
    <t>第三天</t>
    <phoneticPr fontId="1" type="noConversion"/>
  </si>
  <si>
    <t>内功经验卷轴*6</t>
    <phoneticPr fontId="1" type="noConversion"/>
  </si>
  <si>
    <t>宝藏钥匙*6</t>
    <phoneticPr fontId="1" type="noConversion"/>
  </si>
  <si>
    <t>商城无售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</si>
</sst>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00000000000%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rgb="FF333333"/>
      <name val="宋体"/>
      <family val="3"/>
      <charset val="134"/>
    </font>
    <font>
      <b/>
      <sz val="10.5"/>
      <color rgb="FF333333"/>
      <name val="宋体"/>
      <family val="3"/>
      <charset val="134"/>
    </font>
    <font>
      <sz val="11"/>
      <color rgb="FF333333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0" xfId="0" applyNumberFormat="1"/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492B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</xdr:row>
      <xdr:rowOff>19050</xdr:rowOff>
    </xdr:from>
    <xdr:to>
      <xdr:col>8</xdr:col>
      <xdr:colOff>19050</xdr:colOff>
      <xdr:row>22</xdr:row>
      <xdr:rowOff>85725</xdr:rowOff>
    </xdr:to>
    <xdr:pic>
      <xdr:nvPicPr>
        <xdr:cNvPr id="2" name="图片 11" descr="http://images.51wan.com/attach/attach2016-09-1809061387.png">
          <a:extLst>
            <a:ext uri="{FF2B5EF4-FFF2-40B4-BE49-F238E27FC236}">
              <a16:creationId xmlns:a16="http://schemas.microsoft.com/office/drawing/2014/main" id="{7C5CC8E0-41C8-4AA0-B35B-140CCE50F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561975"/>
          <a:ext cx="5276850" cy="350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9525</xdr:colOff>
      <xdr:row>2</xdr:row>
      <xdr:rowOff>171450</xdr:rowOff>
    </xdr:from>
    <xdr:ext cx="7451655" cy="926023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37ED9549-D521-4249-8502-D6308624F26C}"/>
            </a:ext>
          </a:extLst>
        </xdr:cNvPr>
        <xdr:cNvSpPr/>
      </xdr:nvSpPr>
      <xdr:spPr>
        <a:xfrm>
          <a:off x="5495925" y="533400"/>
          <a:ext cx="7451655" cy="92602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en-US" altLang="zh-CN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BuffKeyName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= 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合服双倍经验</a:t>
          </a:r>
          <a:endParaRPr lang="en-US" altLang="zh-CN" sz="2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合服的后，玩家上线后开始加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BUFF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，至第四天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点终止</a:t>
          </a:r>
          <a:endParaRPr lang="zh-CN" alt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196948</xdr:colOff>
      <xdr:row>6</xdr:row>
      <xdr:rowOff>57149</xdr:rowOff>
    </xdr:from>
    <xdr:to>
      <xdr:col>13</xdr:col>
      <xdr:colOff>66200</xdr:colOff>
      <xdr:row>22</xdr:row>
      <xdr:rowOff>104350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EDE6D6FD-2CB6-4529-9DA2-ADA6873A3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3348" y="1142999"/>
          <a:ext cx="3298252" cy="2942801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3</xdr:row>
      <xdr:rowOff>19050</xdr:rowOff>
    </xdr:from>
    <xdr:to>
      <xdr:col>8</xdr:col>
      <xdr:colOff>19050</xdr:colOff>
      <xdr:row>22</xdr:row>
      <xdr:rowOff>104775</xdr:rowOff>
    </xdr:to>
    <xdr:pic>
      <xdr:nvPicPr>
        <xdr:cNvPr id="2" name="图片 2" descr="http://images.51wan.com/attach/attach2016-09-1809063517.png">
          <a:extLst>
            <a:ext uri="{FF2B5EF4-FFF2-40B4-BE49-F238E27FC236}">
              <a16:creationId xmlns:a16="http://schemas.microsoft.com/office/drawing/2014/main" id="{FFB45724-8267-400E-81AA-1917FE6B0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561975"/>
          <a:ext cx="5267325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472944</xdr:colOff>
      <xdr:row>10</xdr:row>
      <xdr:rowOff>114299</xdr:rowOff>
    </xdr:from>
    <xdr:to>
      <xdr:col>8</xdr:col>
      <xdr:colOff>219075</xdr:colOff>
      <xdr:row>11</xdr:row>
      <xdr:rowOff>95249</xdr:rowOff>
    </xdr:to>
    <xdr:sp macro="" textlink="">
      <xdr:nvSpPr>
        <xdr:cNvPr id="4" name="箭头: 左右 3">
          <a:extLst>
            <a:ext uri="{FF2B5EF4-FFF2-40B4-BE49-F238E27FC236}">
              <a16:creationId xmlns:a16="http://schemas.microsoft.com/office/drawing/2014/main" id="{38090FE4-0E22-49C8-A21A-ACE20CD525F1}"/>
            </a:ext>
          </a:extLst>
        </xdr:cNvPr>
        <xdr:cNvSpPr/>
      </xdr:nvSpPr>
      <xdr:spPr>
        <a:xfrm>
          <a:off x="3216144" y="1924049"/>
          <a:ext cx="2489331" cy="161925"/>
        </a:xfrm>
        <a:prstGeom prst="leftRightArrow">
          <a:avLst/>
        </a:prstGeom>
        <a:solidFill>
          <a:srgbClr val="FF0000"/>
        </a:solidFill>
        <a:ln w="19050"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8</xdr:col>
      <xdr:colOff>335025</xdr:colOff>
      <xdr:row>3</xdr:row>
      <xdr:rowOff>104775</xdr:rowOff>
    </xdr:from>
    <xdr:ext cx="3019032" cy="578685"/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4B3774CE-0453-4AFE-8229-22A157AE644D}"/>
            </a:ext>
          </a:extLst>
        </xdr:cNvPr>
        <xdr:cNvSpPr/>
      </xdr:nvSpPr>
      <xdr:spPr>
        <a:xfrm>
          <a:off x="5821425" y="647700"/>
          <a:ext cx="3019032" cy="5786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UI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底图的模型替换</a:t>
          </a:r>
        </a:p>
      </xdr:txBody>
    </xdr:sp>
    <xdr:clientData/>
  </xdr:oneCellAnchor>
  <xdr:oneCellAnchor>
    <xdr:from>
      <xdr:col>0</xdr:col>
      <xdr:colOff>133350</xdr:colOff>
      <xdr:row>22</xdr:row>
      <xdr:rowOff>34193</xdr:rowOff>
    </xdr:from>
    <xdr:ext cx="12234503" cy="3496791"/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3D2ECBD6-C77E-4114-9C78-C38E8A5644A2}"/>
            </a:ext>
          </a:extLst>
        </xdr:cNvPr>
        <xdr:cNvSpPr/>
      </xdr:nvSpPr>
      <xdr:spPr>
        <a:xfrm>
          <a:off x="133350" y="4015643"/>
          <a:ext cx="12234503" cy="349679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BossKeyname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= 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宝珠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小、宝珠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中、宝珠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大</a:t>
          </a:r>
          <a:endParaRPr lang="en-US" altLang="zh-CN" sz="28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刷新时间：合服第五天下午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20:00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刷新第一只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，之后每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10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分钟刷一只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</a:p>
        <a:p>
          <a:pPr algn="l"/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刷新位置：神歌城（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162,195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）</a:t>
          </a:r>
          <a:endParaRPr lang="en-US" altLang="zh-CN" sz="28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刷新面朝：下</a:t>
          </a:r>
          <a:endParaRPr lang="en-US" altLang="zh-CN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掉落：</a:t>
          </a:r>
          <a:endParaRPr lang="en-US" altLang="zh-CN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宝珠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小掉落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30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个、宝珠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中掉落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40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个、宝珠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大掉落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50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个</a:t>
          </a:r>
          <a:endParaRPr lang="en-US" altLang="zh-CN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keyname=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宝珠结晶小掉落均（</a:t>
          </a:r>
          <a:r>
            <a:rPr lang="zh-CN" altLang="en-US" sz="2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无归属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）每个逻辑格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个</a:t>
          </a:r>
          <a:endParaRPr lang="en-US" altLang="zh-CN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13</xdr:col>
      <xdr:colOff>888</xdr:colOff>
      <xdr:row>4</xdr:row>
      <xdr:rowOff>62768</xdr:rowOff>
    </xdr:from>
    <xdr:ext cx="3163045" cy="2524089"/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4EAA4813-ADD3-4624-B5A0-798FCBF24D0D}"/>
            </a:ext>
          </a:extLst>
        </xdr:cNvPr>
        <xdr:cNvSpPr/>
      </xdr:nvSpPr>
      <xdr:spPr>
        <a:xfrm>
          <a:off x="8916288" y="786668"/>
          <a:ext cx="3163045" cy="252408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2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文字替换</a:t>
          </a:r>
          <a:endParaRPr lang="en-US" altLang="zh-CN" sz="2800" b="1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大量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</a:p>
        <a:p>
          <a:pPr algn="ctr"/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20:00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出现在神歌城</a:t>
          </a:r>
          <a:endParaRPr lang="en-US" altLang="zh-CN" sz="28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击杀后掉落海量</a:t>
          </a:r>
          <a:endParaRPr lang="en-US" altLang="zh-CN" sz="28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宝珠精华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</xdr:row>
      <xdr:rowOff>19050</xdr:rowOff>
    </xdr:from>
    <xdr:to>
      <xdr:col>8</xdr:col>
      <xdr:colOff>38100</xdr:colOff>
      <xdr:row>21</xdr:row>
      <xdr:rowOff>171450</xdr:rowOff>
    </xdr:to>
    <xdr:pic>
      <xdr:nvPicPr>
        <xdr:cNvPr id="2" name="图片 1" descr="http://images.51wan.com/attach/attach2016-09-1809063829.png">
          <a:extLst>
            <a:ext uri="{FF2B5EF4-FFF2-40B4-BE49-F238E27FC236}">
              <a16:creationId xmlns:a16="http://schemas.microsoft.com/office/drawing/2014/main" id="{2DC18737-9AC7-4185-BDB6-DA598EF662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561975"/>
          <a:ext cx="5276850" cy="3409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630300</xdr:colOff>
      <xdr:row>2</xdr:row>
      <xdr:rowOff>123825</xdr:rowOff>
    </xdr:from>
    <xdr:ext cx="3019032" cy="578685"/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80436C9C-F97C-4294-89B6-D010FF88A96E}"/>
            </a:ext>
          </a:extLst>
        </xdr:cNvPr>
        <xdr:cNvSpPr/>
      </xdr:nvSpPr>
      <xdr:spPr>
        <a:xfrm>
          <a:off x="5430900" y="485775"/>
          <a:ext cx="3019032" cy="5786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UI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底图的模型替换</a:t>
          </a:r>
        </a:p>
      </xdr:txBody>
    </xdr:sp>
    <xdr:clientData/>
  </xdr:oneCellAnchor>
  <xdr:oneCellAnchor>
    <xdr:from>
      <xdr:col>0</xdr:col>
      <xdr:colOff>142875</xdr:colOff>
      <xdr:row>21</xdr:row>
      <xdr:rowOff>167543</xdr:rowOff>
    </xdr:from>
    <xdr:ext cx="12234503" cy="3496791"/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53707067-3A18-4C07-AEF0-CCF42B19A0CD}"/>
            </a:ext>
          </a:extLst>
        </xdr:cNvPr>
        <xdr:cNvSpPr/>
      </xdr:nvSpPr>
      <xdr:spPr>
        <a:xfrm>
          <a:off x="142875" y="3968018"/>
          <a:ext cx="12234503" cy="349679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BossKeyname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= 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灵珠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小、灵珠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中、宝石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大</a:t>
          </a:r>
          <a:endParaRPr lang="en-US" altLang="zh-CN" sz="28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刷新时间：合服第六天下午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20:00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刷新第一只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，之后每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10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分钟刷一只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</a:p>
        <a:p>
          <a:pPr algn="l"/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刷新位置：神歌城（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162,195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）</a:t>
          </a:r>
          <a:endParaRPr lang="en-US" altLang="zh-CN" sz="28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刷新面朝：下</a:t>
          </a:r>
          <a:endParaRPr lang="en-US" altLang="zh-CN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掉落：</a:t>
          </a:r>
          <a:endParaRPr lang="en-US" altLang="zh-CN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灵珠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小掉落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35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个、灵珠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中掉落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45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个、灵珠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大掉落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60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个</a:t>
          </a:r>
          <a:endParaRPr lang="en-US" altLang="zh-CN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keyname=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魂珠碎片小掉落均（</a:t>
          </a:r>
          <a:r>
            <a:rPr lang="zh-CN" altLang="en-US" sz="2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无归属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）每个逻辑格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个</a:t>
          </a:r>
          <a:endParaRPr lang="en-US" altLang="zh-CN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11</xdr:col>
      <xdr:colOff>353313</xdr:colOff>
      <xdr:row>5</xdr:row>
      <xdr:rowOff>177068</xdr:rowOff>
    </xdr:from>
    <xdr:ext cx="3163045" cy="2524089"/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E212CC4-9D0E-445A-83E2-8AB4B01629E6}"/>
            </a:ext>
          </a:extLst>
        </xdr:cNvPr>
        <xdr:cNvSpPr/>
      </xdr:nvSpPr>
      <xdr:spPr>
        <a:xfrm>
          <a:off x="7897113" y="1081943"/>
          <a:ext cx="3163045" cy="252408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2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文字替换</a:t>
          </a:r>
          <a:endParaRPr lang="en-US" altLang="zh-CN" sz="2800" b="1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大量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</a:p>
        <a:p>
          <a:pPr algn="ctr"/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20:00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出现在神歌城</a:t>
          </a:r>
          <a:endParaRPr lang="en-US" altLang="zh-CN" sz="28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击杀后掉落海量</a:t>
          </a:r>
          <a:endParaRPr lang="en-US" altLang="zh-CN" sz="28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灵珠精华</a:t>
          </a:r>
        </a:p>
      </xdr:txBody>
    </xdr:sp>
    <xdr:clientData/>
  </xdr:oneCellAnchor>
  <xdr:twoCellAnchor editAs="oneCell">
    <xdr:from>
      <xdr:col>8</xdr:col>
      <xdr:colOff>333375</xdr:colOff>
      <xdr:row>5</xdr:row>
      <xdr:rowOff>123826</xdr:rowOff>
    </xdr:from>
    <xdr:to>
      <xdr:col>11</xdr:col>
      <xdr:colOff>342900</xdr:colOff>
      <xdr:row>21</xdr:row>
      <xdr:rowOff>160676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827DFD6B-A65D-4A07-B9AA-5256D8F0E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19775" y="1028701"/>
          <a:ext cx="2066925" cy="2932450"/>
        </a:xfrm>
        <a:prstGeom prst="rect">
          <a:avLst/>
        </a:prstGeom>
      </xdr:spPr>
    </xdr:pic>
    <xdr:clientData/>
  </xdr:twoCellAnchor>
  <xdr:twoCellAnchor>
    <xdr:from>
      <xdr:col>4</xdr:col>
      <xdr:colOff>482469</xdr:colOff>
      <xdr:row>10</xdr:row>
      <xdr:rowOff>66674</xdr:rowOff>
    </xdr:from>
    <xdr:to>
      <xdr:col>8</xdr:col>
      <xdr:colOff>561975</xdr:colOff>
      <xdr:row>11</xdr:row>
      <xdr:rowOff>66675</xdr:rowOff>
    </xdr:to>
    <xdr:sp macro="" textlink="">
      <xdr:nvSpPr>
        <xdr:cNvPr id="4" name="箭头: 左右 3">
          <a:extLst>
            <a:ext uri="{FF2B5EF4-FFF2-40B4-BE49-F238E27FC236}">
              <a16:creationId xmlns:a16="http://schemas.microsoft.com/office/drawing/2014/main" id="{B6B467A8-B2F5-4B20-8FB2-174FEB016B9F}"/>
            </a:ext>
          </a:extLst>
        </xdr:cNvPr>
        <xdr:cNvSpPr/>
      </xdr:nvSpPr>
      <xdr:spPr>
        <a:xfrm>
          <a:off x="3225669" y="1876424"/>
          <a:ext cx="2822706" cy="180976"/>
        </a:xfrm>
        <a:prstGeom prst="leftRightArrow">
          <a:avLst/>
        </a:prstGeom>
        <a:solidFill>
          <a:srgbClr val="FF0000"/>
        </a:solidFill>
        <a:ln w="19050"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3</xdr:row>
      <xdr:rowOff>19050</xdr:rowOff>
    </xdr:from>
    <xdr:to>
      <xdr:col>7</xdr:col>
      <xdr:colOff>676275</xdr:colOff>
      <xdr:row>22</xdr:row>
      <xdr:rowOff>123825</xdr:rowOff>
    </xdr:to>
    <xdr:pic>
      <xdr:nvPicPr>
        <xdr:cNvPr id="2" name="图片 10" descr="http://images.51wan.com/attach/attach2016-09-1809061621.png">
          <a:extLst>
            <a:ext uri="{FF2B5EF4-FFF2-40B4-BE49-F238E27FC236}">
              <a16:creationId xmlns:a16="http://schemas.microsoft.com/office/drawing/2014/main" id="{7CCD4801-2587-4787-8A6E-AE456F8D9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561975"/>
          <a:ext cx="5276850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102472</xdr:colOff>
      <xdr:row>22</xdr:row>
      <xdr:rowOff>108682</xdr:rowOff>
    </xdr:from>
    <xdr:ext cx="10071603" cy="5470152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5D51320F-3B29-4912-8DFC-E36BDE33B6DD}"/>
            </a:ext>
          </a:extLst>
        </xdr:cNvPr>
        <xdr:cNvSpPr/>
      </xdr:nvSpPr>
      <xdr:spPr>
        <a:xfrm>
          <a:off x="102472" y="4090132"/>
          <a:ext cx="10071603" cy="547015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zh-CN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地图</a:t>
          </a:r>
          <a:r>
            <a:rPr lang="en-US" altLang="zh-CN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keyname=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上古幻境</a:t>
          </a:r>
          <a:endParaRPr lang="en-US" altLang="zh-CN" sz="2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zh-CN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地图类型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=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普通地图</a:t>
          </a:r>
          <a:endParaRPr lang="en-US" altLang="zh-CN" sz="2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BossKeyname= 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上古幻兽</a:t>
          </a:r>
          <a:endParaRPr lang="en-US" altLang="zh-CN" sz="2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脚本需求：</a:t>
          </a:r>
          <a:endParaRPr lang="en-US" altLang="zh-CN" sz="2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时间：合服后第一天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&amp;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第二天</a:t>
          </a:r>
          <a:endParaRPr lang="en-US" altLang="zh-CN" sz="2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地点：在巫山城（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162,182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）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NPC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刷新坐标（面朝左下）</a:t>
          </a:r>
          <a:endParaRPr lang="en-US" altLang="zh-CN" sz="2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用途：刷新一个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NpcKeyname=&lt;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上古幻境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&gt;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进入的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NPC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，</a:t>
          </a:r>
          <a:endParaRPr lang="en-US" altLang="zh-CN" sz="2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玩家点击后可传送至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MapKeyname=《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上古幻境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》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的随机位置，</a:t>
          </a:r>
          <a:endParaRPr lang="en-US" altLang="zh-CN" sz="2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合服第三天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点需要把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NPC remove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掉。</a:t>
          </a:r>
          <a:endParaRPr lang="en-US" altLang="zh-CN" sz="2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刷新时间：合服第一天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&amp;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第二天下午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18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：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00</a:t>
          </a:r>
        </a:p>
        <a:p>
          <a:pPr algn="l"/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刷新地点：上古幻境（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35,56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）（面朝右下）</a:t>
          </a:r>
          <a:endParaRPr lang="en-US" altLang="zh-CN" sz="2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特性：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死亡后会掉落无归属权的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种非绑定元宝</a:t>
          </a:r>
          <a:endParaRPr lang="en-US" altLang="zh-CN" sz="24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30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个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《50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元宝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》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、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30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个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《100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元宝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》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、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10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个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《200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元宝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》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、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5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个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《500</a:t>
          </a:r>
          <a:r>
            <a:rPr lang="zh-CN" alt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元宝</a:t>
          </a:r>
          <a:r>
            <a:rPr lang="en-US" altLang="zh-CN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》</a:t>
          </a:r>
          <a:endParaRPr lang="zh-CN" alt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619125</xdr:colOff>
      <xdr:row>11</xdr:row>
      <xdr:rowOff>104775</xdr:rowOff>
    </xdr:from>
    <xdr:ext cx="4801314" cy="509178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848AFB42-C118-47D4-95B4-53278A1E930C}"/>
            </a:ext>
          </a:extLst>
        </xdr:cNvPr>
        <xdr:cNvSpPr/>
      </xdr:nvSpPr>
      <xdr:spPr>
        <a:xfrm>
          <a:off x="5419725" y="2095500"/>
          <a:ext cx="4801314" cy="5091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en-US" altLang="zh-CN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《</a:t>
          </a:r>
          <a:r>
            <a:rPr lang="zh-CN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遗忘古城</a:t>
          </a:r>
          <a:r>
            <a:rPr lang="en-US" altLang="zh-CN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》</a:t>
          </a:r>
          <a:r>
            <a:rPr lang="zh-CN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修改为</a:t>
          </a:r>
          <a:r>
            <a:rPr lang="en-US" altLang="zh-CN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《</a:t>
          </a:r>
          <a:r>
            <a:rPr lang="zh-CN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上古幻境</a:t>
          </a:r>
          <a:r>
            <a:rPr lang="en-US" altLang="zh-CN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》</a:t>
          </a:r>
          <a:endParaRPr lang="zh-CN" alt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6</xdr:col>
      <xdr:colOff>114300</xdr:colOff>
      <xdr:row>11</xdr:row>
      <xdr:rowOff>171450</xdr:rowOff>
    </xdr:from>
    <xdr:to>
      <xdr:col>7</xdr:col>
      <xdr:colOff>390525</xdr:colOff>
      <xdr:row>13</xdr:row>
      <xdr:rowOff>152400</xdr:rowOff>
    </xdr:to>
    <xdr:sp macro="" textlink="">
      <xdr:nvSpPr>
        <xdr:cNvPr id="5" name="图文框 4">
          <a:extLst>
            <a:ext uri="{FF2B5EF4-FFF2-40B4-BE49-F238E27FC236}">
              <a16:creationId xmlns:a16="http://schemas.microsoft.com/office/drawing/2014/main" id="{58B0A915-4C11-4DB2-8BB4-72E1F587BAB8}"/>
            </a:ext>
          </a:extLst>
        </xdr:cNvPr>
        <xdr:cNvSpPr/>
      </xdr:nvSpPr>
      <xdr:spPr>
        <a:xfrm>
          <a:off x="4229100" y="2162175"/>
          <a:ext cx="962025" cy="342900"/>
        </a:xfrm>
        <a:prstGeom prst="frame">
          <a:avLst/>
        </a:prstGeom>
        <a:solidFill>
          <a:srgbClr val="FF0000"/>
        </a:solidFill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390525</xdr:colOff>
      <xdr:row>12</xdr:row>
      <xdr:rowOff>85725</xdr:rowOff>
    </xdr:from>
    <xdr:to>
      <xdr:col>8</xdr:col>
      <xdr:colOff>161925</xdr:colOff>
      <xdr:row>13</xdr:row>
      <xdr:rowOff>57150</xdr:rowOff>
    </xdr:to>
    <xdr:sp macro="" textlink="">
      <xdr:nvSpPr>
        <xdr:cNvPr id="6" name="箭头: 右 5">
          <a:extLst>
            <a:ext uri="{FF2B5EF4-FFF2-40B4-BE49-F238E27FC236}">
              <a16:creationId xmlns:a16="http://schemas.microsoft.com/office/drawing/2014/main" id="{8F7FC9AB-B4E5-45B0-BCBD-527DCA7589A3}"/>
            </a:ext>
          </a:extLst>
        </xdr:cNvPr>
        <xdr:cNvSpPr/>
      </xdr:nvSpPr>
      <xdr:spPr>
        <a:xfrm>
          <a:off x="5191125" y="2257425"/>
          <a:ext cx="457200" cy="152400"/>
        </a:xfrm>
        <a:prstGeom prst="rightArrow">
          <a:avLst/>
        </a:prstGeom>
        <a:solidFill>
          <a:srgbClr val="FF0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3</xdr:row>
      <xdr:rowOff>28575</xdr:rowOff>
    </xdr:from>
    <xdr:to>
      <xdr:col>8</xdr:col>
      <xdr:colOff>47625</xdr:colOff>
      <xdr:row>22</xdr:row>
      <xdr:rowOff>123825</xdr:rowOff>
    </xdr:to>
    <xdr:pic>
      <xdr:nvPicPr>
        <xdr:cNvPr id="2" name="图片 9" descr="http://images.51wan.com/attach/attach2016-09-1809061843.png">
          <a:extLst>
            <a:ext uri="{FF2B5EF4-FFF2-40B4-BE49-F238E27FC236}">
              <a16:creationId xmlns:a16="http://schemas.microsoft.com/office/drawing/2014/main" id="{5750CE48-EDF4-4C23-8942-746D3725C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571500"/>
          <a:ext cx="5276850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59453</xdr:colOff>
      <xdr:row>3</xdr:row>
      <xdr:rowOff>32482</xdr:rowOff>
    </xdr:from>
    <xdr:ext cx="4033989" cy="926023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CB5BB133-28FD-40F0-A2D5-0937586F32B0}"/>
            </a:ext>
          </a:extLst>
        </xdr:cNvPr>
        <xdr:cNvSpPr/>
      </xdr:nvSpPr>
      <xdr:spPr>
        <a:xfrm>
          <a:off x="5545853" y="575407"/>
          <a:ext cx="4033989" cy="92602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合服后，神歌城清空归属，</a:t>
          </a:r>
          <a:endParaRPr lang="en-US" altLang="zh-CN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zh-CN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合服</a:t>
          </a:r>
          <a:r>
            <a:rPr lang="en-US" altLang="zh-CN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7</a:t>
          </a:r>
          <a:r>
            <a:rPr lang="zh-CN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天后重新开启攻城系统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3176</xdr:rowOff>
    </xdr:from>
    <xdr:to>
      <xdr:col>7</xdr:col>
      <xdr:colOff>657225</xdr:colOff>
      <xdr:row>24</xdr:row>
      <xdr:rowOff>95251</xdr:rowOff>
    </xdr:to>
    <xdr:pic>
      <xdr:nvPicPr>
        <xdr:cNvPr id="2" name="图片 8" descr="http://images.51wan.com/attach/attach2016-09-1809062085.png">
          <a:extLst>
            <a:ext uri="{FF2B5EF4-FFF2-40B4-BE49-F238E27FC236}">
              <a16:creationId xmlns:a16="http://schemas.microsoft.com/office/drawing/2014/main" id="{9868822A-B36A-476A-92FB-575370F7E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546101"/>
          <a:ext cx="5429250" cy="398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9525</xdr:colOff>
      <xdr:row>34</xdr:row>
      <xdr:rowOff>42007</xdr:rowOff>
    </xdr:from>
    <xdr:ext cx="8814080" cy="1759712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72727ECD-002A-44FA-9FBC-B6B267BB387E}"/>
            </a:ext>
          </a:extLst>
        </xdr:cNvPr>
        <xdr:cNvSpPr/>
      </xdr:nvSpPr>
      <xdr:spPr>
        <a:xfrm>
          <a:off x="9525" y="6338032"/>
          <a:ext cx="8814080" cy="175971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en-US" altLang="zh-CN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  <a:r>
            <a:rPr lang="zh-CN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小时刷新一次，也可以消耗</a:t>
          </a:r>
          <a:r>
            <a:rPr lang="en-US" altLang="zh-CN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199</a:t>
          </a:r>
          <a:r>
            <a:rPr lang="zh-CN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元宝进行刷新道具</a:t>
          </a:r>
          <a:endParaRPr lang="en-US" altLang="zh-CN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altLang="zh-CN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</a:t>
          </a:r>
          <a:r>
            <a:rPr lang="zh-CN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个位置随机取一个类型的道具，再根据类型随机取一个道具</a:t>
          </a:r>
          <a:endParaRPr lang="en-US" altLang="zh-CN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zh-CN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根据</a:t>
          </a:r>
          <a:r>
            <a:rPr lang="en-US" altLang="zh-CN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</a:t>
          </a:r>
          <a:r>
            <a:rPr lang="zh-CN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个位置随机取类型表里面的一个道具，</a:t>
          </a:r>
          <a:endParaRPr lang="en-US" altLang="zh-CN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zh-CN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一个位置若已取出</a:t>
          </a:r>
          <a:r>
            <a:rPr lang="en-US" altLang="zh-CN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</a:t>
          </a:r>
          <a:r>
            <a:rPr lang="zh-CN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类型的道具，则</a:t>
          </a:r>
          <a:r>
            <a:rPr lang="en-US" altLang="zh-CN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X</a:t>
          </a:r>
          <a:r>
            <a:rPr lang="zh-CN" alt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类型的道具不会再次出现。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28575</xdr:rowOff>
    </xdr:from>
    <xdr:to>
      <xdr:col>11</xdr:col>
      <xdr:colOff>303823</xdr:colOff>
      <xdr:row>32</xdr:row>
      <xdr:rowOff>66007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C612880-B8A4-47D9-8362-E19A63D3F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571500"/>
          <a:ext cx="7819048" cy="5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38100</xdr:rowOff>
    </xdr:from>
    <xdr:to>
      <xdr:col>11</xdr:col>
      <xdr:colOff>275248</xdr:colOff>
      <xdr:row>66</xdr:row>
      <xdr:rowOff>132682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3286400-6927-42F3-BF54-37E22B8ED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791325"/>
          <a:ext cx="7819048" cy="5342857"/>
        </a:xfrm>
        <a:prstGeom prst="rect">
          <a:avLst/>
        </a:prstGeom>
      </xdr:spPr>
    </xdr:pic>
    <xdr:clientData/>
  </xdr:twoCellAnchor>
  <xdr:oneCellAnchor>
    <xdr:from>
      <xdr:col>3</xdr:col>
      <xdr:colOff>148759</xdr:colOff>
      <xdr:row>33</xdr:row>
      <xdr:rowOff>127732</xdr:rowOff>
    </xdr:from>
    <xdr:ext cx="3379130" cy="717632"/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4188ADDD-551C-4C4D-92BF-7104EB11E60F}"/>
            </a:ext>
          </a:extLst>
        </xdr:cNvPr>
        <xdr:cNvSpPr/>
      </xdr:nvSpPr>
      <xdr:spPr>
        <a:xfrm>
          <a:off x="2206159" y="6157057"/>
          <a:ext cx="3379130" cy="7176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3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购买后的</a:t>
          </a:r>
          <a:r>
            <a:rPr lang="en-US" altLang="zh-CN" sz="3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UI</a:t>
          </a:r>
          <a:r>
            <a:rPr lang="zh-CN" altLang="en-US" sz="3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变化</a:t>
          </a:r>
        </a:p>
      </xdr:txBody>
    </xdr:sp>
    <xdr:clientData/>
  </xdr:oneCellAnchor>
  <xdr:twoCellAnchor editAs="oneCell">
    <xdr:from>
      <xdr:col>11</xdr:col>
      <xdr:colOff>600075</xdr:colOff>
      <xdr:row>37</xdr:row>
      <xdr:rowOff>19050</xdr:rowOff>
    </xdr:from>
    <xdr:to>
      <xdr:col>22</xdr:col>
      <xdr:colOff>313348</xdr:colOff>
      <xdr:row>66</xdr:row>
      <xdr:rowOff>113632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247F37B8-E057-4151-A90B-82E87379B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43875" y="6772275"/>
          <a:ext cx="7819048" cy="5342857"/>
        </a:xfrm>
        <a:prstGeom prst="rect">
          <a:avLst/>
        </a:prstGeom>
      </xdr:spPr>
    </xdr:pic>
    <xdr:clientData/>
  </xdr:twoCellAnchor>
  <xdr:twoCellAnchor>
    <xdr:from>
      <xdr:col>14</xdr:col>
      <xdr:colOff>114300</xdr:colOff>
      <xdr:row>47</xdr:row>
      <xdr:rowOff>0</xdr:rowOff>
    </xdr:from>
    <xdr:to>
      <xdr:col>21</xdr:col>
      <xdr:colOff>533400</xdr:colOff>
      <xdr:row>62</xdr:row>
      <xdr:rowOff>76200</xdr:rowOff>
    </xdr:to>
    <xdr:sp macro="" textlink="">
      <xdr:nvSpPr>
        <xdr:cNvPr id="8" name="矩形: 圆角 7">
          <a:extLst>
            <a:ext uri="{FF2B5EF4-FFF2-40B4-BE49-F238E27FC236}">
              <a16:creationId xmlns:a16="http://schemas.microsoft.com/office/drawing/2014/main" id="{E608437B-3A8D-40A5-A92D-4111F7FDEB4A}"/>
            </a:ext>
          </a:extLst>
        </xdr:cNvPr>
        <xdr:cNvSpPr/>
      </xdr:nvSpPr>
      <xdr:spPr>
        <a:xfrm>
          <a:off x="10172700" y="8562975"/>
          <a:ext cx="5324475" cy="2790825"/>
        </a:xfrm>
        <a:prstGeom prst="roundRect">
          <a:avLst>
            <a:gd name="adj" fmla="val 4039"/>
          </a:avLst>
        </a:prstGeom>
        <a:solidFill>
          <a:schemeClr val="tx1">
            <a:alpha val="9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247650</xdr:colOff>
      <xdr:row>46</xdr:row>
      <xdr:rowOff>142875</xdr:rowOff>
    </xdr:from>
    <xdr:to>
      <xdr:col>16</xdr:col>
      <xdr:colOff>371275</xdr:colOff>
      <xdr:row>52</xdr:row>
      <xdr:rowOff>171311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640CFFAA-D44C-408C-A42B-0DE4664DE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06050" y="8524875"/>
          <a:ext cx="1600000" cy="11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257175</xdr:colOff>
      <xdr:row>56</xdr:row>
      <xdr:rowOff>0</xdr:rowOff>
    </xdr:from>
    <xdr:to>
      <xdr:col>16</xdr:col>
      <xdr:colOff>399848</xdr:colOff>
      <xdr:row>62</xdr:row>
      <xdr:rowOff>47483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CAA2661A-19DE-4169-94C1-8F434BBCE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15575" y="10191750"/>
          <a:ext cx="1619048" cy="1133333"/>
        </a:xfrm>
        <a:prstGeom prst="rect">
          <a:avLst/>
        </a:prstGeom>
      </xdr:spPr>
    </xdr:pic>
    <xdr:clientData/>
  </xdr:twoCellAnchor>
  <xdr:twoCellAnchor>
    <xdr:from>
      <xdr:col>14</xdr:col>
      <xdr:colOff>257175</xdr:colOff>
      <xdr:row>61</xdr:row>
      <xdr:rowOff>123825</xdr:rowOff>
    </xdr:from>
    <xdr:to>
      <xdr:col>16</xdr:col>
      <xdr:colOff>381000</xdr:colOff>
      <xdr:row>62</xdr:row>
      <xdr:rowOff>133350</xdr:rowOff>
    </xdr:to>
    <xdr:sp macro="" textlink="">
      <xdr:nvSpPr>
        <xdr:cNvPr id="13" name="矩形: 圆角 12">
          <a:extLst>
            <a:ext uri="{FF2B5EF4-FFF2-40B4-BE49-F238E27FC236}">
              <a16:creationId xmlns:a16="http://schemas.microsoft.com/office/drawing/2014/main" id="{6F7B03DF-DAC0-49E8-BFE3-67466718F7C4}"/>
            </a:ext>
          </a:extLst>
        </xdr:cNvPr>
        <xdr:cNvSpPr/>
      </xdr:nvSpPr>
      <xdr:spPr>
        <a:xfrm>
          <a:off x="10315575" y="11220450"/>
          <a:ext cx="1600200" cy="190500"/>
        </a:xfrm>
        <a:prstGeom prst="roundRect">
          <a:avLst>
            <a:gd name="adj" fmla="val 0"/>
          </a:avLst>
        </a:prstGeom>
        <a:solidFill>
          <a:schemeClr val="tx1">
            <a:alpha val="8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266700</xdr:colOff>
      <xdr:row>61</xdr:row>
      <xdr:rowOff>19049</xdr:rowOff>
    </xdr:from>
    <xdr:to>
      <xdr:col>16</xdr:col>
      <xdr:colOff>390525</xdr:colOff>
      <xdr:row>61</xdr:row>
      <xdr:rowOff>142874</xdr:rowOff>
    </xdr:to>
    <xdr:sp macro="" textlink="">
      <xdr:nvSpPr>
        <xdr:cNvPr id="15" name="矩形: 圆角 14">
          <a:extLst>
            <a:ext uri="{FF2B5EF4-FFF2-40B4-BE49-F238E27FC236}">
              <a16:creationId xmlns:a16="http://schemas.microsoft.com/office/drawing/2014/main" id="{C372305C-A8B3-43D3-A966-DF9ACBA72952}"/>
            </a:ext>
          </a:extLst>
        </xdr:cNvPr>
        <xdr:cNvSpPr/>
      </xdr:nvSpPr>
      <xdr:spPr>
        <a:xfrm>
          <a:off x="10325100" y="11115674"/>
          <a:ext cx="1600200" cy="123825"/>
        </a:xfrm>
        <a:prstGeom prst="roundRect">
          <a:avLst>
            <a:gd name="adj" fmla="val 0"/>
          </a:avLst>
        </a:prstGeom>
        <a:solidFill>
          <a:schemeClr val="tx1">
            <a:alpha val="5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285750</xdr:colOff>
      <xdr:row>62</xdr:row>
      <xdr:rowOff>76199</xdr:rowOff>
    </xdr:from>
    <xdr:to>
      <xdr:col>16</xdr:col>
      <xdr:colOff>409575</xdr:colOff>
      <xdr:row>63</xdr:row>
      <xdr:rowOff>19049</xdr:rowOff>
    </xdr:to>
    <xdr:sp macro="" textlink="">
      <xdr:nvSpPr>
        <xdr:cNvPr id="17" name="矩形: 圆角 16">
          <a:extLst>
            <a:ext uri="{FF2B5EF4-FFF2-40B4-BE49-F238E27FC236}">
              <a16:creationId xmlns:a16="http://schemas.microsoft.com/office/drawing/2014/main" id="{6AFA9A63-0583-4ED7-B483-CE1031B2A983}"/>
            </a:ext>
          </a:extLst>
        </xdr:cNvPr>
        <xdr:cNvSpPr/>
      </xdr:nvSpPr>
      <xdr:spPr>
        <a:xfrm>
          <a:off x="10344150" y="11353799"/>
          <a:ext cx="1600200" cy="123825"/>
        </a:xfrm>
        <a:prstGeom prst="roundRect">
          <a:avLst>
            <a:gd name="adj" fmla="val 0"/>
          </a:avLst>
        </a:prstGeom>
        <a:solidFill>
          <a:schemeClr val="tx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295275</xdr:colOff>
      <xdr:row>60</xdr:row>
      <xdr:rowOff>85724</xdr:rowOff>
    </xdr:from>
    <xdr:to>
      <xdr:col>16</xdr:col>
      <xdr:colOff>419100</xdr:colOff>
      <xdr:row>61</xdr:row>
      <xdr:rowOff>28574</xdr:rowOff>
    </xdr:to>
    <xdr:sp macro="" textlink="">
      <xdr:nvSpPr>
        <xdr:cNvPr id="18" name="矩形: 圆角 17">
          <a:extLst>
            <a:ext uri="{FF2B5EF4-FFF2-40B4-BE49-F238E27FC236}">
              <a16:creationId xmlns:a16="http://schemas.microsoft.com/office/drawing/2014/main" id="{89004825-B1F5-45FD-8D37-6D21435982DA}"/>
            </a:ext>
          </a:extLst>
        </xdr:cNvPr>
        <xdr:cNvSpPr/>
      </xdr:nvSpPr>
      <xdr:spPr>
        <a:xfrm>
          <a:off x="10353675" y="11001374"/>
          <a:ext cx="1600200" cy="123825"/>
        </a:xfrm>
        <a:prstGeom prst="roundRect">
          <a:avLst>
            <a:gd name="adj" fmla="val 0"/>
          </a:avLst>
        </a:prstGeom>
        <a:solidFill>
          <a:schemeClr val="tx1">
            <a:alpha val="3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257175</xdr:colOff>
      <xdr:row>48</xdr:row>
      <xdr:rowOff>28575</xdr:rowOff>
    </xdr:from>
    <xdr:to>
      <xdr:col>16</xdr:col>
      <xdr:colOff>381000</xdr:colOff>
      <xdr:row>48</xdr:row>
      <xdr:rowOff>152400</xdr:rowOff>
    </xdr:to>
    <xdr:sp macro="" textlink="">
      <xdr:nvSpPr>
        <xdr:cNvPr id="19" name="矩形: 圆角 18">
          <a:extLst>
            <a:ext uri="{FF2B5EF4-FFF2-40B4-BE49-F238E27FC236}">
              <a16:creationId xmlns:a16="http://schemas.microsoft.com/office/drawing/2014/main" id="{EA85D488-2143-477E-962D-7C31A3EF2716}"/>
            </a:ext>
          </a:extLst>
        </xdr:cNvPr>
        <xdr:cNvSpPr/>
      </xdr:nvSpPr>
      <xdr:spPr>
        <a:xfrm>
          <a:off x="10315575" y="8772525"/>
          <a:ext cx="1600200" cy="123825"/>
        </a:xfrm>
        <a:prstGeom prst="roundRect">
          <a:avLst>
            <a:gd name="adj" fmla="val 0"/>
          </a:avLst>
        </a:prstGeom>
        <a:solidFill>
          <a:schemeClr val="tx1">
            <a:alpha val="4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247650</xdr:colOff>
      <xdr:row>47</xdr:row>
      <xdr:rowOff>85725</xdr:rowOff>
    </xdr:from>
    <xdr:to>
      <xdr:col>16</xdr:col>
      <xdr:colOff>371475</xdr:colOff>
      <xdr:row>48</xdr:row>
      <xdr:rowOff>28575</xdr:rowOff>
    </xdr:to>
    <xdr:sp macro="" textlink="">
      <xdr:nvSpPr>
        <xdr:cNvPr id="21" name="矩形: 圆角 20">
          <a:extLst>
            <a:ext uri="{FF2B5EF4-FFF2-40B4-BE49-F238E27FC236}">
              <a16:creationId xmlns:a16="http://schemas.microsoft.com/office/drawing/2014/main" id="{7A9F58D8-E2CE-43C2-A40B-7CCAE98D0A15}"/>
            </a:ext>
          </a:extLst>
        </xdr:cNvPr>
        <xdr:cNvSpPr/>
      </xdr:nvSpPr>
      <xdr:spPr>
        <a:xfrm>
          <a:off x="10306050" y="8648700"/>
          <a:ext cx="1600200" cy="123825"/>
        </a:xfrm>
        <a:prstGeom prst="roundRect">
          <a:avLst>
            <a:gd name="adj" fmla="val 0"/>
          </a:avLst>
        </a:prstGeom>
        <a:solidFill>
          <a:schemeClr val="tx1">
            <a:alpha val="6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238125</xdr:colOff>
      <xdr:row>46</xdr:row>
      <xdr:rowOff>142874</xdr:rowOff>
    </xdr:from>
    <xdr:to>
      <xdr:col>16</xdr:col>
      <xdr:colOff>361950</xdr:colOff>
      <xdr:row>47</xdr:row>
      <xdr:rowOff>85724</xdr:rowOff>
    </xdr:to>
    <xdr:sp macro="" textlink="">
      <xdr:nvSpPr>
        <xdr:cNvPr id="22" name="矩形: 圆角 21">
          <a:extLst>
            <a:ext uri="{FF2B5EF4-FFF2-40B4-BE49-F238E27FC236}">
              <a16:creationId xmlns:a16="http://schemas.microsoft.com/office/drawing/2014/main" id="{D0513532-6A63-465D-B141-391C16DA65FA}"/>
            </a:ext>
          </a:extLst>
        </xdr:cNvPr>
        <xdr:cNvSpPr/>
      </xdr:nvSpPr>
      <xdr:spPr>
        <a:xfrm>
          <a:off x="10296525" y="8524874"/>
          <a:ext cx="1600200" cy="123825"/>
        </a:xfrm>
        <a:prstGeom prst="roundRect">
          <a:avLst>
            <a:gd name="adj" fmla="val 0"/>
          </a:avLst>
        </a:prstGeom>
        <a:solidFill>
          <a:schemeClr val="tx1">
            <a:alpha val="7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16</xdr:col>
      <xdr:colOff>485775</xdr:colOff>
      <xdr:row>48</xdr:row>
      <xdr:rowOff>85725</xdr:rowOff>
    </xdr:from>
    <xdr:to>
      <xdr:col>21</xdr:col>
      <xdr:colOff>466299</xdr:colOff>
      <xdr:row>61</xdr:row>
      <xdr:rowOff>28288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FCC6B7AD-4267-43F8-BFD4-658511EA1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20550" y="8829675"/>
          <a:ext cx="3409524" cy="2295238"/>
        </a:xfrm>
        <a:prstGeom prst="rect">
          <a:avLst/>
        </a:prstGeom>
      </xdr:spPr>
    </xdr:pic>
    <xdr:clientData/>
  </xdr:twoCellAnchor>
  <xdr:twoCellAnchor>
    <xdr:from>
      <xdr:col>14</xdr:col>
      <xdr:colOff>95250</xdr:colOff>
      <xdr:row>50</xdr:row>
      <xdr:rowOff>47625</xdr:rowOff>
    </xdr:from>
    <xdr:to>
      <xdr:col>14</xdr:col>
      <xdr:colOff>219075</xdr:colOff>
      <xdr:row>52</xdr:row>
      <xdr:rowOff>95250</xdr:rowOff>
    </xdr:to>
    <xdr:sp macro="" textlink="">
      <xdr:nvSpPr>
        <xdr:cNvPr id="23" name="箭头: 上 22">
          <a:extLst>
            <a:ext uri="{FF2B5EF4-FFF2-40B4-BE49-F238E27FC236}">
              <a16:creationId xmlns:a16="http://schemas.microsoft.com/office/drawing/2014/main" id="{EE5E759D-3546-45E1-9951-50A0192BB097}"/>
            </a:ext>
          </a:extLst>
        </xdr:cNvPr>
        <xdr:cNvSpPr/>
      </xdr:nvSpPr>
      <xdr:spPr>
        <a:xfrm>
          <a:off x="10153650" y="9153525"/>
          <a:ext cx="123825" cy="409575"/>
        </a:xfrm>
        <a:prstGeom prst="upArrow">
          <a:avLst/>
        </a:prstGeom>
        <a:solidFill>
          <a:srgbClr val="FF0000"/>
        </a:solidFill>
        <a:ln w="28575"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123825</xdr:colOff>
      <xdr:row>59</xdr:row>
      <xdr:rowOff>66675</xdr:rowOff>
    </xdr:from>
    <xdr:to>
      <xdr:col>14</xdr:col>
      <xdr:colOff>247650</xdr:colOff>
      <xdr:row>61</xdr:row>
      <xdr:rowOff>114300</xdr:rowOff>
    </xdr:to>
    <xdr:sp macro="" textlink="">
      <xdr:nvSpPr>
        <xdr:cNvPr id="24" name="箭头: 上 23">
          <a:extLst>
            <a:ext uri="{FF2B5EF4-FFF2-40B4-BE49-F238E27FC236}">
              <a16:creationId xmlns:a16="http://schemas.microsoft.com/office/drawing/2014/main" id="{28CC16D8-C3FF-4172-9F9F-D4964ACEFC84}"/>
            </a:ext>
          </a:extLst>
        </xdr:cNvPr>
        <xdr:cNvSpPr/>
      </xdr:nvSpPr>
      <xdr:spPr>
        <a:xfrm>
          <a:off x="10182225" y="10801350"/>
          <a:ext cx="123825" cy="409575"/>
        </a:xfrm>
        <a:prstGeom prst="upArrow">
          <a:avLst/>
        </a:prstGeom>
        <a:solidFill>
          <a:srgbClr val="FF0000"/>
        </a:solidFill>
        <a:ln w="28575"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13</xdr:col>
      <xdr:colOff>912129</xdr:colOff>
      <xdr:row>62</xdr:row>
      <xdr:rowOff>146782</xdr:rowOff>
    </xdr:from>
    <xdr:ext cx="4776564" cy="509178"/>
    <xdr:sp macro="" textlink="">
      <xdr:nvSpPr>
        <xdr:cNvPr id="26" name="矩形 25">
          <a:extLst>
            <a:ext uri="{FF2B5EF4-FFF2-40B4-BE49-F238E27FC236}">
              <a16:creationId xmlns:a16="http://schemas.microsoft.com/office/drawing/2014/main" id="{D0E3EA87-2464-4F2B-A7EA-619A86A273D8}"/>
            </a:ext>
          </a:extLst>
        </xdr:cNvPr>
        <xdr:cNvSpPr/>
      </xdr:nvSpPr>
      <xdr:spPr>
        <a:xfrm>
          <a:off x="9979929" y="11424382"/>
          <a:ext cx="4776564" cy="5091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24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购买后，</a:t>
          </a:r>
          <a:r>
            <a:rPr lang="en-US" altLang="zh-CN" sz="24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UI</a:t>
          </a:r>
          <a:r>
            <a:rPr lang="zh-CN" altLang="en-US" sz="2400" b="1" cap="none" spc="0">
              <a:ln w="12700" cmpd="sng">
                <a:solidFill>
                  <a:schemeClr val="accent4"/>
                </a:solidFill>
                <a:prstDash val="solid"/>
              </a:ln>
              <a:gradFill>
                <a:gsLst>
                  <a:gs pos="0">
                    <a:schemeClr val="accent4"/>
                  </a:gs>
                  <a:gs pos="4000">
                    <a:schemeClr val="accent4">
                      <a:lumMod val="60000"/>
                      <a:lumOff val="40000"/>
                    </a:scheme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/>
              </a:gradFill>
              <a:effectLst/>
            </a:rPr>
            <a:t>向上做渐进渐出的效果</a:t>
          </a:r>
        </a:p>
      </xdr:txBody>
    </xdr:sp>
    <xdr:clientData/>
  </xdr:oneCellAnchor>
  <xdr:twoCellAnchor editAs="oneCell">
    <xdr:from>
      <xdr:col>11</xdr:col>
      <xdr:colOff>485775</xdr:colOff>
      <xdr:row>19</xdr:row>
      <xdr:rowOff>104775</xdr:rowOff>
    </xdr:from>
    <xdr:to>
      <xdr:col>13</xdr:col>
      <xdr:colOff>580823</xdr:colOff>
      <xdr:row>32</xdr:row>
      <xdr:rowOff>56862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9D0CF06A-6107-463B-9119-DE3427FE4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29575" y="3600450"/>
          <a:ext cx="1619048" cy="2304762"/>
        </a:xfrm>
        <a:prstGeom prst="rect">
          <a:avLst/>
        </a:prstGeom>
      </xdr:spPr>
    </xdr:pic>
    <xdr:clientData/>
  </xdr:twoCellAnchor>
  <xdr:oneCellAnchor>
    <xdr:from>
      <xdr:col>13</xdr:col>
      <xdr:colOff>556152</xdr:colOff>
      <xdr:row>19</xdr:row>
      <xdr:rowOff>114300</xdr:rowOff>
    </xdr:from>
    <xdr:ext cx="3570208" cy="926023"/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3179C54B-A47B-4E14-B354-BCE6C1504F29}"/>
            </a:ext>
          </a:extLst>
        </xdr:cNvPr>
        <xdr:cNvSpPr/>
      </xdr:nvSpPr>
      <xdr:spPr>
        <a:xfrm>
          <a:off x="9623952" y="3609975"/>
          <a:ext cx="3570208" cy="926023"/>
        </a:xfrm>
        <a:prstGeom prst="rect">
          <a:avLst/>
        </a:prstGeom>
        <a:noFill/>
      </xdr:spPr>
      <xdr:txBody>
        <a:bodyPr wrap="none" lIns="91440" tIns="45720" rIns="91440" bIns="45720" anchor="ctr">
          <a:spAutoFit/>
        </a:bodyPr>
        <a:lstStyle/>
        <a:p>
          <a:pPr algn="l"/>
          <a:r>
            <a:rPr lang="zh-CN" altLang="en-US" sz="24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rgbClr val="FF0000"/>
              </a:solidFill>
              <a:effectLst/>
            </a:rPr>
            <a:t>该</a:t>
          </a:r>
          <a:r>
            <a:rPr lang="en-US" altLang="zh-CN" sz="24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rgbClr val="FF0000"/>
              </a:solidFill>
              <a:effectLst/>
            </a:rPr>
            <a:t>UI</a:t>
          </a:r>
          <a:r>
            <a:rPr lang="zh-CN" altLang="en-US" sz="24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rgbClr val="FF0000"/>
              </a:solidFill>
              <a:effectLst/>
            </a:rPr>
            <a:t>需要做两种色调，</a:t>
          </a:r>
          <a:endParaRPr lang="en-US" altLang="zh-CN" sz="2400" b="1" cap="none" spc="0">
            <a:ln w="12700" cmpd="sng">
              <a:solidFill>
                <a:schemeClr val="accent4"/>
              </a:solidFill>
              <a:prstDash val="solid"/>
            </a:ln>
            <a:solidFill>
              <a:srgbClr val="FF0000"/>
            </a:solidFill>
            <a:effectLst/>
          </a:endParaRPr>
        </a:p>
        <a:p>
          <a:pPr algn="l"/>
          <a:r>
            <a:rPr lang="zh-CN" altLang="en-US" sz="2400" b="1" cap="none" spc="0">
              <a:ln w="12700" cmpd="sng">
                <a:solidFill>
                  <a:schemeClr val="accent4"/>
                </a:solidFill>
                <a:prstDash val="solid"/>
              </a:ln>
              <a:solidFill>
                <a:srgbClr val="FF0000"/>
              </a:solidFill>
              <a:effectLst/>
            </a:rPr>
            <a:t>一种为红色，一种为黄色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</xdr:row>
      <xdr:rowOff>28575</xdr:rowOff>
    </xdr:from>
    <xdr:to>
      <xdr:col>8</xdr:col>
      <xdr:colOff>38100</xdr:colOff>
      <xdr:row>22</xdr:row>
      <xdr:rowOff>85725</xdr:rowOff>
    </xdr:to>
    <xdr:pic>
      <xdr:nvPicPr>
        <xdr:cNvPr id="2" name="图片 6" descr="http://images.51wan.com/attach/attach2016-09-1809092719.png">
          <a:extLst>
            <a:ext uri="{FF2B5EF4-FFF2-40B4-BE49-F238E27FC236}">
              <a16:creationId xmlns:a16="http://schemas.microsoft.com/office/drawing/2014/main" id="{238649CF-16DC-45B1-99CB-5BD0D0F50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571500"/>
          <a:ext cx="5276850" cy="3495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3</xdr:row>
      <xdr:rowOff>19049</xdr:rowOff>
    </xdr:from>
    <xdr:to>
      <xdr:col>11</xdr:col>
      <xdr:colOff>642989</xdr:colOff>
      <xdr:row>32</xdr:row>
      <xdr:rowOff>38099</xdr:rowOff>
    </xdr:to>
    <xdr:pic>
      <xdr:nvPicPr>
        <xdr:cNvPr id="2" name="图片 5" descr="http://images.51wan.com/attach/attach2016-09-1809062616.png">
          <a:extLst>
            <a:ext uri="{FF2B5EF4-FFF2-40B4-BE49-F238E27FC236}">
              <a16:creationId xmlns:a16="http://schemas.microsoft.com/office/drawing/2014/main" id="{95359C7D-7C07-4D15-A574-35F0EA1DE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561974"/>
          <a:ext cx="7929614" cy="526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486762</xdr:colOff>
      <xdr:row>16</xdr:row>
      <xdr:rowOff>3907</xdr:rowOff>
    </xdr:from>
    <xdr:ext cx="5960670" cy="439736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B2471463-162E-4CE5-A5F7-E13B0F7B186A}"/>
            </a:ext>
          </a:extLst>
        </xdr:cNvPr>
        <xdr:cNvSpPr/>
      </xdr:nvSpPr>
      <xdr:spPr>
        <a:xfrm>
          <a:off x="8716362" y="2928082"/>
          <a:ext cx="5960670" cy="4397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玩家抽中</a:t>
          </a:r>
          <a:r>
            <a:rPr lang="en-US" altLang="zh-CN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500</a:t>
          </a:r>
          <a:r>
            <a:rPr lang="zh-CN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元宝以上才会显示在</a:t>
          </a:r>
          <a:r>
            <a:rPr lang="en-US" altLang="zh-CN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《</a:t>
          </a:r>
          <a:r>
            <a:rPr lang="zh-CN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全服获得记录</a:t>
          </a:r>
          <a:r>
            <a:rPr lang="en-US" altLang="zh-CN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》</a:t>
          </a:r>
          <a:endParaRPr lang="zh-CN" alt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11</xdr:col>
      <xdr:colOff>514350</xdr:colOff>
      <xdr:row>16</xdr:row>
      <xdr:rowOff>123824</xdr:rowOff>
    </xdr:from>
    <xdr:to>
      <xdr:col>12</xdr:col>
      <xdr:colOff>514350</xdr:colOff>
      <xdr:row>17</xdr:row>
      <xdr:rowOff>114299</xdr:rowOff>
    </xdr:to>
    <xdr:sp macro="" textlink="">
      <xdr:nvSpPr>
        <xdr:cNvPr id="5" name="箭头: 上 4">
          <a:extLst>
            <a:ext uri="{FF2B5EF4-FFF2-40B4-BE49-F238E27FC236}">
              <a16:creationId xmlns:a16="http://schemas.microsoft.com/office/drawing/2014/main" id="{9D8EBB8D-DBDC-42CA-8890-30B0500C0A29}"/>
            </a:ext>
          </a:extLst>
        </xdr:cNvPr>
        <xdr:cNvSpPr/>
      </xdr:nvSpPr>
      <xdr:spPr>
        <a:xfrm rot="16200000">
          <a:off x="8315325" y="2790824"/>
          <a:ext cx="171450" cy="685800"/>
        </a:xfrm>
        <a:prstGeom prst="upArrow">
          <a:avLst/>
        </a:prstGeom>
        <a:solidFill>
          <a:srgbClr val="FF0000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419100</xdr:colOff>
      <xdr:row>29</xdr:row>
      <xdr:rowOff>53242</xdr:rowOff>
    </xdr:from>
    <xdr:to>
      <xdr:col>12</xdr:col>
      <xdr:colOff>419100</xdr:colOff>
      <xdr:row>30</xdr:row>
      <xdr:rowOff>43717</xdr:rowOff>
    </xdr:to>
    <xdr:sp macro="" textlink="">
      <xdr:nvSpPr>
        <xdr:cNvPr id="7" name="箭头: 上 6">
          <a:extLst>
            <a:ext uri="{FF2B5EF4-FFF2-40B4-BE49-F238E27FC236}">
              <a16:creationId xmlns:a16="http://schemas.microsoft.com/office/drawing/2014/main" id="{576464C0-F9B1-4320-A602-27F022EBE9FA}"/>
            </a:ext>
          </a:extLst>
        </xdr:cNvPr>
        <xdr:cNvSpPr/>
      </xdr:nvSpPr>
      <xdr:spPr>
        <a:xfrm rot="16200000">
          <a:off x="8220075" y="5072917"/>
          <a:ext cx="171450" cy="685800"/>
        </a:xfrm>
        <a:prstGeom prst="upArrow">
          <a:avLst/>
        </a:prstGeom>
        <a:solidFill>
          <a:srgbClr val="FF0000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12</xdr:col>
      <xdr:colOff>457200</xdr:colOff>
      <xdr:row>30</xdr:row>
      <xdr:rowOff>161925</xdr:rowOff>
    </xdr:from>
    <xdr:to>
      <xdr:col>17</xdr:col>
      <xdr:colOff>485343</xdr:colOff>
      <xdr:row>37</xdr:row>
      <xdr:rowOff>104624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A76E9BD7-0308-4991-B90F-84B702C8E8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0" y="5619750"/>
          <a:ext cx="3457143" cy="1209524"/>
        </a:xfrm>
        <a:prstGeom prst="rect">
          <a:avLst/>
        </a:prstGeom>
      </xdr:spPr>
    </xdr:pic>
    <xdr:clientData/>
  </xdr:twoCellAnchor>
  <xdr:twoCellAnchor>
    <xdr:from>
      <xdr:col>11</xdr:col>
      <xdr:colOff>390525</xdr:colOff>
      <xdr:row>27</xdr:row>
      <xdr:rowOff>0</xdr:rowOff>
    </xdr:from>
    <xdr:to>
      <xdr:col>12</xdr:col>
      <xdr:colOff>390525</xdr:colOff>
      <xdr:row>27</xdr:row>
      <xdr:rowOff>171450</xdr:rowOff>
    </xdr:to>
    <xdr:sp macro="" textlink="">
      <xdr:nvSpPr>
        <xdr:cNvPr id="9" name="箭头: 上 8">
          <a:extLst>
            <a:ext uri="{FF2B5EF4-FFF2-40B4-BE49-F238E27FC236}">
              <a16:creationId xmlns:a16="http://schemas.microsoft.com/office/drawing/2014/main" id="{635BCF61-025B-490F-B2DF-8D321CDBAB82}"/>
            </a:ext>
          </a:extLst>
        </xdr:cNvPr>
        <xdr:cNvSpPr/>
      </xdr:nvSpPr>
      <xdr:spPr>
        <a:xfrm rot="16200000">
          <a:off x="8191500" y="4657725"/>
          <a:ext cx="171450" cy="685800"/>
        </a:xfrm>
        <a:prstGeom prst="upArrow">
          <a:avLst/>
        </a:prstGeom>
        <a:solidFill>
          <a:srgbClr val="FF0000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12</xdr:col>
      <xdr:colOff>179923</xdr:colOff>
      <xdr:row>24</xdr:row>
      <xdr:rowOff>70582</xdr:rowOff>
    </xdr:from>
    <xdr:ext cx="4288353" cy="787139"/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54CCF71-4732-4989-9F2A-60CDEC106A06}"/>
            </a:ext>
          </a:extLst>
        </xdr:cNvPr>
        <xdr:cNvSpPr/>
      </xdr:nvSpPr>
      <xdr:spPr>
        <a:xfrm>
          <a:off x="8409523" y="4442557"/>
          <a:ext cx="4288353" cy="78713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《</a:t>
          </a:r>
          <a:r>
            <a:rPr lang="zh-CN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传奇奖券</a:t>
          </a:r>
          <a:r>
            <a:rPr lang="en-US" altLang="zh-CN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》</a:t>
          </a:r>
          <a:r>
            <a:rPr lang="zh-CN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更换为</a:t>
          </a:r>
          <a:r>
            <a:rPr lang="en-US" altLang="zh-CN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《</a:t>
          </a:r>
          <a:r>
            <a:rPr lang="zh-CN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神途奖券</a:t>
          </a:r>
          <a:r>
            <a:rPr lang="en-US" altLang="zh-CN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》</a:t>
          </a:r>
          <a:r>
            <a:rPr lang="zh-CN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；</a:t>
          </a:r>
          <a:endParaRPr lang="en-US" altLang="zh-CN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en-US" altLang="zh-CN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《</a:t>
          </a:r>
          <a:r>
            <a:rPr lang="zh-CN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霸业奖券</a:t>
          </a:r>
          <a:r>
            <a:rPr lang="en-US" altLang="zh-CN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》</a:t>
          </a:r>
          <a:r>
            <a:rPr lang="zh-CN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更换为</a:t>
          </a:r>
          <a:r>
            <a:rPr lang="en-US" altLang="zh-CN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《</a:t>
          </a:r>
          <a:r>
            <a:rPr lang="zh-CN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霸世奖券</a:t>
          </a:r>
          <a:r>
            <a:rPr lang="en-US" altLang="zh-CN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》</a:t>
          </a:r>
          <a:r>
            <a:rPr lang="zh-CN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；</a:t>
          </a:r>
        </a:p>
      </xdr:txBody>
    </xdr:sp>
    <xdr:clientData/>
  </xdr:oneCellAnchor>
  <xdr:oneCellAnchor>
    <xdr:from>
      <xdr:col>12</xdr:col>
      <xdr:colOff>340268</xdr:colOff>
      <xdr:row>28</xdr:row>
      <xdr:rowOff>118207</xdr:rowOff>
    </xdr:from>
    <xdr:ext cx="4215321" cy="439736"/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83EEE123-D41F-492C-BFEA-1B086369C9D6}"/>
            </a:ext>
          </a:extLst>
        </xdr:cNvPr>
        <xdr:cNvSpPr/>
      </xdr:nvSpPr>
      <xdr:spPr>
        <a:xfrm>
          <a:off x="8569868" y="5214082"/>
          <a:ext cx="4215321" cy="4397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TIPS</a:t>
          </a:r>
          <a:r>
            <a:rPr lang="zh-CN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里面</a:t>
          </a:r>
          <a:r>
            <a:rPr lang="en-US" altLang="zh-CN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《</a:t>
          </a:r>
          <a:r>
            <a:rPr lang="zh-CN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奖券</a:t>
          </a:r>
          <a:r>
            <a:rPr lang="en-US" altLang="zh-CN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》</a:t>
          </a:r>
          <a:r>
            <a:rPr lang="zh-CN" alt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的名称都需要更换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</xdr:row>
      <xdr:rowOff>19050</xdr:rowOff>
    </xdr:from>
    <xdr:to>
      <xdr:col>8</xdr:col>
      <xdr:colOff>38100</xdr:colOff>
      <xdr:row>23</xdr:row>
      <xdr:rowOff>95250</xdr:rowOff>
    </xdr:to>
    <xdr:pic>
      <xdr:nvPicPr>
        <xdr:cNvPr id="2" name="图片 4" descr="http://images.51wan.com/attach/attach2016-09-1809062989.png">
          <a:extLst>
            <a:ext uri="{FF2B5EF4-FFF2-40B4-BE49-F238E27FC236}">
              <a16:creationId xmlns:a16="http://schemas.microsoft.com/office/drawing/2014/main" id="{41377F64-40FA-4992-8B96-104BC5F70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561975"/>
          <a:ext cx="527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679786</xdr:colOff>
      <xdr:row>5</xdr:row>
      <xdr:rowOff>70582</xdr:rowOff>
    </xdr:from>
    <xdr:ext cx="2031325" cy="509178"/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F7D01494-E435-482B-979C-424E185F5D47}"/>
            </a:ext>
          </a:extLst>
        </xdr:cNvPr>
        <xdr:cNvSpPr/>
      </xdr:nvSpPr>
      <xdr:spPr>
        <a:xfrm>
          <a:off x="6851986" y="975457"/>
          <a:ext cx="2031325" cy="509178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2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额外美术需求</a:t>
          </a:r>
        </a:p>
      </xdr:txBody>
    </xdr:sp>
    <xdr:clientData/>
  </xdr:oneCellAnchor>
  <xdr:oneCellAnchor>
    <xdr:from>
      <xdr:col>9</xdr:col>
      <xdr:colOff>257175</xdr:colOff>
      <xdr:row>10</xdr:row>
      <xdr:rowOff>19050</xdr:rowOff>
    </xdr:from>
    <xdr:ext cx="847619" cy="695238"/>
    <xdr:pic>
      <xdr:nvPicPr>
        <xdr:cNvPr id="19" name="图片 18">
          <a:extLst>
            <a:ext uri="{FF2B5EF4-FFF2-40B4-BE49-F238E27FC236}">
              <a16:creationId xmlns:a16="http://schemas.microsoft.com/office/drawing/2014/main" id="{9E656A27-EB17-47F6-9B78-26270ABD8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3175" y="2571750"/>
          <a:ext cx="847619" cy="695238"/>
        </a:xfrm>
        <a:prstGeom prst="rect">
          <a:avLst/>
        </a:prstGeom>
      </xdr:spPr>
    </xdr:pic>
    <xdr:clientData/>
  </xdr:oneCellAnchor>
  <xdr:oneCellAnchor>
    <xdr:from>
      <xdr:col>12</xdr:col>
      <xdr:colOff>342900</xdr:colOff>
      <xdr:row>17</xdr:row>
      <xdr:rowOff>95250</xdr:rowOff>
    </xdr:from>
    <xdr:ext cx="600000" cy="580952"/>
    <xdr:pic>
      <xdr:nvPicPr>
        <xdr:cNvPr id="20" name="图片 19">
          <a:extLst>
            <a:ext uri="{FF2B5EF4-FFF2-40B4-BE49-F238E27FC236}">
              <a16:creationId xmlns:a16="http://schemas.microsoft.com/office/drawing/2014/main" id="{01C5E953-A968-4D15-8669-A173DC421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16300" y="3943350"/>
          <a:ext cx="600000" cy="580952"/>
        </a:xfrm>
        <a:prstGeom prst="rect">
          <a:avLst/>
        </a:prstGeom>
      </xdr:spPr>
    </xdr:pic>
    <xdr:clientData/>
  </xdr:oneCellAnchor>
  <xdr:oneCellAnchor>
    <xdr:from>
      <xdr:col>9</xdr:col>
      <xdr:colOff>409575</xdr:colOff>
      <xdr:row>17</xdr:row>
      <xdr:rowOff>104775</xdr:rowOff>
    </xdr:from>
    <xdr:ext cx="542857" cy="542857"/>
    <xdr:pic>
      <xdr:nvPicPr>
        <xdr:cNvPr id="21" name="图片 20">
          <a:extLst>
            <a:ext uri="{FF2B5EF4-FFF2-40B4-BE49-F238E27FC236}">
              <a16:creationId xmlns:a16="http://schemas.microsoft.com/office/drawing/2014/main" id="{984CB777-BFF3-4D50-89A1-926E13395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25575" y="3952875"/>
          <a:ext cx="542857" cy="542857"/>
        </a:xfrm>
        <a:prstGeom prst="rect">
          <a:avLst/>
        </a:prstGeom>
      </xdr:spPr>
    </xdr:pic>
    <xdr:clientData/>
  </xdr:oneCellAnchor>
  <xdr:twoCellAnchor>
    <xdr:from>
      <xdr:col>11</xdr:col>
      <xdr:colOff>0</xdr:colOff>
      <xdr:row>18</xdr:row>
      <xdr:rowOff>95250</xdr:rowOff>
    </xdr:from>
    <xdr:to>
      <xdr:col>12</xdr:col>
      <xdr:colOff>0</xdr:colOff>
      <xdr:row>19</xdr:row>
      <xdr:rowOff>85725</xdr:rowOff>
    </xdr:to>
    <xdr:sp macro="" textlink="">
      <xdr:nvSpPr>
        <xdr:cNvPr id="22" name="箭头: 上 21">
          <a:extLst>
            <a:ext uri="{FF2B5EF4-FFF2-40B4-BE49-F238E27FC236}">
              <a16:creationId xmlns:a16="http://schemas.microsoft.com/office/drawing/2014/main" id="{0CFBCEEE-AFBD-49B6-A100-B97B9810B0F8}"/>
            </a:ext>
          </a:extLst>
        </xdr:cNvPr>
        <xdr:cNvSpPr/>
      </xdr:nvSpPr>
      <xdr:spPr>
        <a:xfrm rot="5400000">
          <a:off x="15344775" y="3867150"/>
          <a:ext cx="171450" cy="685800"/>
        </a:xfrm>
        <a:prstGeom prst="upArrow">
          <a:avLst/>
        </a:prstGeom>
        <a:solidFill>
          <a:srgbClr val="FF0000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9525</xdr:colOff>
      <xdr:row>11</xdr:row>
      <xdr:rowOff>95250</xdr:rowOff>
    </xdr:from>
    <xdr:to>
      <xdr:col>12</xdr:col>
      <xdr:colOff>9525</xdr:colOff>
      <xdr:row>12</xdr:row>
      <xdr:rowOff>85725</xdr:rowOff>
    </xdr:to>
    <xdr:sp macro="" textlink="">
      <xdr:nvSpPr>
        <xdr:cNvPr id="23" name="箭头: 上 22">
          <a:extLst>
            <a:ext uri="{FF2B5EF4-FFF2-40B4-BE49-F238E27FC236}">
              <a16:creationId xmlns:a16="http://schemas.microsoft.com/office/drawing/2014/main" id="{582F1B32-4585-4D0B-AF9A-A3158CC3CA4A}"/>
            </a:ext>
          </a:extLst>
        </xdr:cNvPr>
        <xdr:cNvSpPr/>
      </xdr:nvSpPr>
      <xdr:spPr>
        <a:xfrm rot="5400000">
          <a:off x="15354300" y="2571750"/>
          <a:ext cx="171450" cy="685800"/>
        </a:xfrm>
        <a:prstGeom prst="upArrow">
          <a:avLst/>
        </a:prstGeom>
        <a:solidFill>
          <a:srgbClr val="FF0000"/>
        </a:solidFill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3</xdr:row>
      <xdr:rowOff>19050</xdr:rowOff>
    </xdr:from>
    <xdr:to>
      <xdr:col>8</xdr:col>
      <xdr:colOff>9525</xdr:colOff>
      <xdr:row>22</xdr:row>
      <xdr:rowOff>47625</xdr:rowOff>
    </xdr:to>
    <xdr:pic>
      <xdr:nvPicPr>
        <xdr:cNvPr id="2" name="图片 3" descr="http://images.51wan.com/attach/attach2016-09-1809063271.png">
          <a:extLst>
            <a:ext uri="{FF2B5EF4-FFF2-40B4-BE49-F238E27FC236}">
              <a16:creationId xmlns:a16="http://schemas.microsoft.com/office/drawing/2014/main" id="{4E6A622D-8F84-49E0-9EF3-A5D88E3E8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561975"/>
          <a:ext cx="5276850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5</xdr:row>
      <xdr:rowOff>76200</xdr:rowOff>
    </xdr:from>
    <xdr:to>
      <xdr:col>12</xdr:col>
      <xdr:colOff>437857</xdr:colOff>
      <xdr:row>21</xdr:row>
      <xdr:rowOff>152029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FB60AB62-6F5B-4375-B887-01182643B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4600" y="990600"/>
          <a:ext cx="2342857" cy="2971429"/>
        </a:xfrm>
        <a:prstGeom prst="rect">
          <a:avLst/>
        </a:prstGeom>
      </xdr:spPr>
    </xdr:pic>
    <xdr:clientData/>
  </xdr:twoCellAnchor>
  <xdr:twoCellAnchor>
    <xdr:from>
      <xdr:col>4</xdr:col>
      <xdr:colOff>495299</xdr:colOff>
      <xdr:row>12</xdr:row>
      <xdr:rowOff>123825</xdr:rowOff>
    </xdr:from>
    <xdr:to>
      <xdr:col>9</xdr:col>
      <xdr:colOff>238124</xdr:colOff>
      <xdr:row>13</xdr:row>
      <xdr:rowOff>123826</xdr:rowOff>
    </xdr:to>
    <xdr:sp macro="" textlink="">
      <xdr:nvSpPr>
        <xdr:cNvPr id="4" name="箭头: 左右 3">
          <a:extLst>
            <a:ext uri="{FF2B5EF4-FFF2-40B4-BE49-F238E27FC236}">
              <a16:creationId xmlns:a16="http://schemas.microsoft.com/office/drawing/2014/main" id="{855B05D6-F5A3-4239-ACFB-0A0287640F14}"/>
            </a:ext>
          </a:extLst>
        </xdr:cNvPr>
        <xdr:cNvSpPr/>
      </xdr:nvSpPr>
      <xdr:spPr>
        <a:xfrm>
          <a:off x="3238499" y="2305050"/>
          <a:ext cx="3171825" cy="180976"/>
        </a:xfrm>
        <a:prstGeom prst="leftRightArrow">
          <a:avLst/>
        </a:prstGeom>
        <a:solidFill>
          <a:srgbClr val="FF0000"/>
        </a:solidFill>
        <a:ln w="19050"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8</xdr:col>
      <xdr:colOff>528831</xdr:colOff>
      <xdr:row>2</xdr:row>
      <xdr:rowOff>32482</xdr:rowOff>
    </xdr:from>
    <xdr:ext cx="3019032" cy="578685"/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DF01978-8A45-426C-B864-B9505BB98CC6}"/>
            </a:ext>
          </a:extLst>
        </xdr:cNvPr>
        <xdr:cNvSpPr/>
      </xdr:nvSpPr>
      <xdr:spPr>
        <a:xfrm>
          <a:off x="6015231" y="394432"/>
          <a:ext cx="3019032" cy="57868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UI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底图的模型替换</a:t>
          </a:r>
        </a:p>
      </xdr:txBody>
    </xdr:sp>
    <xdr:clientData/>
  </xdr:oneCellAnchor>
  <xdr:oneCellAnchor>
    <xdr:from>
      <xdr:col>0</xdr:col>
      <xdr:colOff>155706</xdr:colOff>
      <xdr:row>23</xdr:row>
      <xdr:rowOff>152400</xdr:rowOff>
    </xdr:from>
    <xdr:ext cx="12234503" cy="3496791"/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420C126B-2D26-43DC-984F-74801BF7F731}"/>
            </a:ext>
          </a:extLst>
        </xdr:cNvPr>
        <xdr:cNvSpPr/>
      </xdr:nvSpPr>
      <xdr:spPr>
        <a:xfrm>
          <a:off x="155706" y="4333875"/>
          <a:ext cx="12234503" cy="349679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BossKeyname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= 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羽毛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小、羽毛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中、羽毛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大</a:t>
          </a:r>
          <a:endParaRPr lang="en-US" altLang="zh-CN" sz="28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刷新时间：合服第四天下午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20:00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刷新第一只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，之后每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10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分钟刷一只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</a:p>
        <a:p>
          <a:pPr algn="l"/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刷新位置：神歌城（</a:t>
          </a:r>
          <a:r>
            <a:rPr lang="en-US" altLang="zh-CN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162,195</a:t>
          </a:r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）</a:t>
          </a:r>
          <a:endParaRPr lang="en-US" altLang="zh-CN" sz="28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刷新面朝：下</a:t>
          </a:r>
          <a:endParaRPr lang="en-US" altLang="zh-CN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掉落：</a:t>
          </a:r>
          <a:endParaRPr lang="en-US" altLang="zh-CN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羽毛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小掉落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根、羽毛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中掉落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35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根、羽毛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大掉落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50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根</a:t>
          </a:r>
          <a:endParaRPr lang="en-US" altLang="zh-CN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羽毛掉落均（</a:t>
          </a:r>
          <a:r>
            <a:rPr lang="zh-CN" altLang="en-US" sz="2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无归属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）每个逻辑格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根羽毛</a:t>
          </a:r>
        </a:p>
      </xdr:txBody>
    </xdr:sp>
    <xdr:clientData/>
  </xdr:oneCellAnchor>
  <xdr:oneCellAnchor>
    <xdr:from>
      <xdr:col>13</xdr:col>
      <xdr:colOff>23244</xdr:colOff>
      <xdr:row>6</xdr:row>
      <xdr:rowOff>9525</xdr:rowOff>
    </xdr:from>
    <xdr:ext cx="3163045" cy="2524089"/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481FBC61-5F8D-4BC7-B2E4-E5CD1312937D}"/>
            </a:ext>
          </a:extLst>
        </xdr:cNvPr>
        <xdr:cNvSpPr/>
      </xdr:nvSpPr>
      <xdr:spPr>
        <a:xfrm>
          <a:off x="8938644" y="1104900"/>
          <a:ext cx="3163045" cy="252408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28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文字替换</a:t>
          </a:r>
          <a:endParaRPr lang="en-US" altLang="zh-CN" sz="2800" b="1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大量</a:t>
          </a:r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BOSS</a:t>
          </a:r>
        </a:p>
        <a:p>
          <a:pPr algn="ctr"/>
          <a:r>
            <a:rPr lang="en-US" altLang="zh-CN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20:00</a:t>
          </a:r>
          <a:r>
            <a:rPr lang="zh-CN" altLang="en-US" sz="2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出现在神歌城</a:t>
          </a:r>
          <a:endParaRPr lang="en-US" altLang="zh-CN" sz="28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击杀后掉落海量</a:t>
          </a:r>
          <a:endParaRPr lang="en-US" altLang="zh-CN" sz="28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lang="zh-CN" altLang="en-US" sz="2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神灵之羽</a:t>
          </a:r>
          <a:endParaRPr lang="zh-CN" altLang="en-US" sz="2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P28" sqref="P28"/>
    </sheetView>
  </sheetViews>
  <sheetFormatPr defaultRowHeight="14.25" x14ac:dyDescent="0.2"/>
  <sheetData>
    <row r="1" spans="1:1" x14ac:dyDescent="0.2">
      <c r="A1" s="3" t="s">
        <v>0</v>
      </c>
    </row>
    <row r="2" spans="1:1" x14ac:dyDescent="0.2">
      <c r="A2" s="4" t="s">
        <v>1</v>
      </c>
    </row>
    <row r="3" spans="1:1" x14ac:dyDescent="0.2">
      <c r="A3" s="4" t="s">
        <v>2</v>
      </c>
    </row>
    <row r="4" spans="1:1" x14ac:dyDescent="0.2">
      <c r="A4" s="1"/>
    </row>
    <row r="5" spans="1:1" x14ac:dyDescent="0.2">
      <c r="A5" s="1"/>
    </row>
    <row r="6" spans="1:1" x14ac:dyDescent="0.2">
      <c r="A6" s="1"/>
    </row>
    <row r="7" spans="1:1" x14ac:dyDescent="0.2">
      <c r="A7" s="1"/>
    </row>
    <row r="8" spans="1:1" x14ac:dyDescent="0.2">
      <c r="A8" s="1"/>
    </row>
    <row r="9" spans="1:1" x14ac:dyDescent="0.2">
      <c r="A9" s="1"/>
    </row>
    <row r="10" spans="1:1" x14ac:dyDescent="0.2">
      <c r="A10" s="1"/>
    </row>
    <row r="11" spans="1:1" x14ac:dyDescent="0.2">
      <c r="A11" s="1"/>
    </row>
    <row r="12" spans="1:1" x14ac:dyDescent="0.2">
      <c r="A12" s="1"/>
    </row>
    <row r="13" spans="1:1" x14ac:dyDescent="0.2">
      <c r="A13" s="1"/>
    </row>
    <row r="14" spans="1:1" x14ac:dyDescent="0.2">
      <c r="A14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T38" sqref="T38"/>
    </sheetView>
  </sheetViews>
  <sheetFormatPr defaultRowHeight="14.25" x14ac:dyDescent="0.2"/>
  <sheetData>
    <row r="1" spans="1:1" x14ac:dyDescent="0.2">
      <c r="A1" s="3" t="s">
        <v>21</v>
      </c>
    </row>
    <row r="2" spans="1:1" x14ac:dyDescent="0.2">
      <c r="A2" s="4" t="s">
        <v>22</v>
      </c>
    </row>
    <row r="3" spans="1:1" x14ac:dyDescent="0.2">
      <c r="A3" s="4" t="s">
        <v>23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>
      <selection activeCell="U29" sqref="U29"/>
    </sheetView>
  </sheetViews>
  <sheetFormatPr defaultRowHeight="14.25" x14ac:dyDescent="0.2"/>
  <sheetData>
    <row r="1" spans="1:1" x14ac:dyDescent="0.2">
      <c r="A1" s="3" t="s">
        <v>24</v>
      </c>
    </row>
    <row r="2" spans="1:1" x14ac:dyDescent="0.2">
      <c r="A2" s="4" t="s">
        <v>25</v>
      </c>
    </row>
    <row r="3" spans="1:1" x14ac:dyDescent="0.2">
      <c r="A3" s="4" t="s">
        <v>26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"/>
  <sheetViews>
    <sheetView topLeftCell="A16" workbookViewId="0">
      <selection activeCell="A60" sqref="A60"/>
    </sheetView>
  </sheetViews>
  <sheetFormatPr defaultRowHeight="14.25" x14ac:dyDescent="0.2"/>
  <cols>
    <col min="5" max="5" width="22" bestFit="1" customWidth="1"/>
  </cols>
  <sheetData>
    <row r="2" spans="1:9" x14ac:dyDescent="0.2">
      <c r="A2" s="28">
        <v>0.7</v>
      </c>
      <c r="B2">
        <v>10800</v>
      </c>
      <c r="C2" s="31">
        <f>B2/B16</f>
        <v>0.65773447015834352</v>
      </c>
    </row>
    <row r="3" spans="1:9" x14ac:dyDescent="0.2">
      <c r="A3" s="28">
        <v>0.7</v>
      </c>
      <c r="B3">
        <v>3600</v>
      </c>
      <c r="C3" s="31">
        <f>B3/B16</f>
        <v>0.21924482338611451</v>
      </c>
    </row>
    <row r="4" spans="1:9" x14ac:dyDescent="0.2">
      <c r="A4" s="28">
        <v>0.7</v>
      </c>
      <c r="B4">
        <v>1200</v>
      </c>
      <c r="C4" s="31">
        <f>B4/B16</f>
        <v>7.3081607795371498E-2</v>
      </c>
    </row>
    <row r="5" spans="1:9" x14ac:dyDescent="0.2">
      <c r="A5" s="28">
        <v>0.7</v>
      </c>
      <c r="B5">
        <v>500</v>
      </c>
      <c r="C5" s="31">
        <f>B5/B16</f>
        <v>3.0450669914738125E-2</v>
      </c>
    </row>
    <row r="6" spans="1:9" x14ac:dyDescent="0.2">
      <c r="A6" s="28">
        <v>0.7</v>
      </c>
      <c r="B6">
        <v>50</v>
      </c>
      <c r="C6" s="31">
        <f>B6/B16</f>
        <v>3.0450669914738123E-3</v>
      </c>
      <c r="D6" s="31">
        <f>SUM(B6:B11)/B16</f>
        <v>1.8270401948842874E-2</v>
      </c>
    </row>
    <row r="7" spans="1:9" x14ac:dyDescent="0.2">
      <c r="A7" s="28">
        <v>0.7</v>
      </c>
      <c r="B7">
        <v>50</v>
      </c>
      <c r="C7" s="31">
        <f>B7/B16</f>
        <v>3.0450669914738123E-3</v>
      </c>
    </row>
    <row r="8" spans="1:9" x14ac:dyDescent="0.2">
      <c r="A8" s="28">
        <v>0.7</v>
      </c>
      <c r="B8">
        <v>50</v>
      </c>
      <c r="C8" s="31">
        <f>B8/B16</f>
        <v>3.0450669914738123E-3</v>
      </c>
    </row>
    <row r="9" spans="1:9" x14ac:dyDescent="0.2">
      <c r="A9" s="28">
        <v>0.7</v>
      </c>
      <c r="B9">
        <v>50</v>
      </c>
      <c r="C9" s="31">
        <f>B9/B16</f>
        <v>3.0450669914738123E-3</v>
      </c>
      <c r="H9">
        <f>136200-98400</f>
        <v>37800</v>
      </c>
    </row>
    <row r="10" spans="1:9" x14ac:dyDescent="0.2">
      <c r="A10" s="28">
        <v>0.7</v>
      </c>
      <c r="B10">
        <v>50</v>
      </c>
      <c r="C10" s="31">
        <f>B10/B16</f>
        <v>3.0450669914738123E-3</v>
      </c>
      <c r="H10">
        <v>300000</v>
      </c>
      <c r="I10">
        <v>226200</v>
      </c>
    </row>
    <row r="11" spans="1:9" x14ac:dyDescent="0.2">
      <c r="A11" s="28">
        <v>0.7</v>
      </c>
      <c r="B11">
        <v>50</v>
      </c>
      <c r="C11" s="31">
        <f>B11/B16</f>
        <v>3.0450669914738123E-3</v>
      </c>
      <c r="H11">
        <f>H10-I10</f>
        <v>73800</v>
      </c>
      <c r="I11">
        <f>I10-78600</f>
        <v>147600</v>
      </c>
    </row>
    <row r="12" spans="1:9" x14ac:dyDescent="0.2">
      <c r="A12" s="28">
        <v>0.7</v>
      </c>
      <c r="B12">
        <v>5</v>
      </c>
      <c r="C12" s="31">
        <f>B12/B16</f>
        <v>3.0450669914738123E-4</v>
      </c>
    </row>
    <row r="13" spans="1:9" x14ac:dyDescent="0.2">
      <c r="A13" s="28">
        <v>0.7</v>
      </c>
      <c r="B13">
        <v>5</v>
      </c>
      <c r="C13" s="31">
        <f>B13/B16</f>
        <v>3.0450669914738123E-4</v>
      </c>
    </row>
    <row r="14" spans="1:9" x14ac:dyDescent="0.2">
      <c r="A14" s="28">
        <v>0.7</v>
      </c>
      <c r="B14">
        <v>5</v>
      </c>
      <c r="C14" s="31">
        <f>B14/B16</f>
        <v>3.0450669914738123E-4</v>
      </c>
      <c r="D14" s="31">
        <f>SUM(B12:B15)/B16</f>
        <v>1.2180267965895249E-3</v>
      </c>
      <c r="E14" s="32">
        <f>A14*D14</f>
        <v>8.5261875761266735E-4</v>
      </c>
      <c r="F14">
        <f>1/E14*180</f>
        <v>211114.28571428577</v>
      </c>
    </row>
    <row r="15" spans="1:9" x14ac:dyDescent="0.2">
      <c r="A15" s="28">
        <v>0.7</v>
      </c>
      <c r="B15">
        <v>5</v>
      </c>
      <c r="C15" s="31">
        <f>B15/B16</f>
        <v>3.0450669914738123E-4</v>
      </c>
      <c r="H15">
        <f>300000-17400-1800</f>
        <v>280800</v>
      </c>
    </row>
    <row r="16" spans="1:9" x14ac:dyDescent="0.2">
      <c r="B16">
        <f>SUM(B2:B15)</f>
        <v>16420</v>
      </c>
    </row>
    <row r="19" spans="2:9" x14ac:dyDescent="0.2">
      <c r="B19">
        <v>8000</v>
      </c>
      <c r="C19" s="31">
        <f>B19/B29</f>
        <v>0.38507821901323708</v>
      </c>
      <c r="E19">
        <v>4000</v>
      </c>
      <c r="F19" s="31">
        <f>E19/E29</f>
        <v>0.34557235421166305</v>
      </c>
      <c r="H19">
        <v>600000</v>
      </c>
      <c r="I19">
        <f>H19-118200</f>
        <v>481800</v>
      </c>
    </row>
    <row r="20" spans="2:9" x14ac:dyDescent="0.2">
      <c r="B20">
        <v>6400</v>
      </c>
      <c r="C20" s="31">
        <f>B20/B29</f>
        <v>0.30806257521058966</v>
      </c>
      <c r="E20">
        <v>3200</v>
      </c>
      <c r="F20" s="31">
        <f>E20/E29</f>
        <v>0.27645788336933047</v>
      </c>
    </row>
    <row r="21" spans="2:9" x14ac:dyDescent="0.2">
      <c r="B21">
        <v>3200</v>
      </c>
      <c r="C21" s="31">
        <f>B21/B29</f>
        <v>0.15403128760529483</v>
      </c>
      <c r="E21">
        <v>1600</v>
      </c>
      <c r="F21" s="31">
        <f>E21/E29</f>
        <v>0.13822894168466524</v>
      </c>
    </row>
    <row r="22" spans="2:9" x14ac:dyDescent="0.2">
      <c r="B22">
        <v>1600</v>
      </c>
      <c r="C22" s="31">
        <f>B22/B29</f>
        <v>7.7015643802647415E-2</v>
      </c>
      <c r="E22">
        <v>1200</v>
      </c>
      <c r="F22" s="31">
        <f>E22/E29</f>
        <v>0.10367170626349892</v>
      </c>
    </row>
    <row r="23" spans="2:9" x14ac:dyDescent="0.2">
      <c r="B23">
        <v>800</v>
      </c>
      <c r="C23" s="31">
        <f>B23/B29</f>
        <v>3.8507821901323708E-2</v>
      </c>
      <c r="D23" s="31"/>
      <c r="E23">
        <v>800</v>
      </c>
      <c r="F23" s="31">
        <f>E23/E29</f>
        <v>6.9114470842332618E-2</v>
      </c>
    </row>
    <row r="24" spans="2:9" x14ac:dyDescent="0.2">
      <c r="B24">
        <v>400</v>
      </c>
      <c r="C24" s="31">
        <f>B24/B29</f>
        <v>1.9253910950661854E-2</v>
      </c>
      <c r="E24">
        <v>400</v>
      </c>
      <c r="F24" s="31">
        <f>E24/E29</f>
        <v>3.4557235421166309E-2</v>
      </c>
    </row>
    <row r="25" spans="2:9" x14ac:dyDescent="0.2">
      <c r="B25">
        <v>200</v>
      </c>
      <c r="C25" s="31">
        <f>B25/B29</f>
        <v>9.6269554753309269E-3</v>
      </c>
      <c r="E25">
        <v>200</v>
      </c>
      <c r="F25" s="31">
        <f>E25/E29</f>
        <v>1.7278617710583154E-2</v>
      </c>
    </row>
    <row r="26" spans="2:9" x14ac:dyDescent="0.2">
      <c r="B26">
        <v>100</v>
      </c>
      <c r="C26" s="31">
        <f>B26/B29</f>
        <v>4.8134777376654635E-3</v>
      </c>
      <c r="E26">
        <v>100</v>
      </c>
      <c r="F26" s="31">
        <f>E26/E29</f>
        <v>8.6393088552915772E-3</v>
      </c>
    </row>
    <row r="27" spans="2:9" x14ac:dyDescent="0.2">
      <c r="B27">
        <v>50</v>
      </c>
      <c r="C27" s="31">
        <f>B27/B29</f>
        <v>2.4067388688327317E-3</v>
      </c>
      <c r="E27">
        <v>50</v>
      </c>
      <c r="F27" s="31">
        <f>E27/E29</f>
        <v>4.3196544276457886E-3</v>
      </c>
    </row>
    <row r="28" spans="2:9" x14ac:dyDescent="0.2">
      <c r="B28">
        <v>25</v>
      </c>
      <c r="C28" s="31">
        <f>B28/B29</f>
        <v>1.2033694344163659E-3</v>
      </c>
      <c r="E28">
        <v>25</v>
      </c>
      <c r="F28" s="31">
        <f>E28/E29</f>
        <v>2.1598272138228943E-3</v>
      </c>
    </row>
    <row r="29" spans="2:9" x14ac:dyDescent="0.2">
      <c r="B29">
        <f>SUM(B19:B28)</f>
        <v>20775</v>
      </c>
      <c r="E29">
        <f>SUM(E19:E28)</f>
        <v>11575</v>
      </c>
    </row>
    <row r="31" spans="2:9" x14ac:dyDescent="0.2">
      <c r="B31">
        <v>8000</v>
      </c>
      <c r="C31" s="31">
        <f>B31/B43</f>
        <v>0.38489295164782295</v>
      </c>
      <c r="E31">
        <v>4000</v>
      </c>
      <c r="F31" s="31">
        <f>E31/E43</f>
        <v>0.34515488825610491</v>
      </c>
    </row>
    <row r="32" spans="2:9" x14ac:dyDescent="0.2">
      <c r="B32">
        <v>6400</v>
      </c>
      <c r="C32" s="31">
        <f>B32/B43</f>
        <v>0.30791436131825833</v>
      </c>
      <c r="E32">
        <v>3200</v>
      </c>
      <c r="F32" s="31">
        <f>E32/E43</f>
        <v>0.27612391060488395</v>
      </c>
    </row>
    <row r="33" spans="2:6" x14ac:dyDescent="0.2">
      <c r="B33">
        <v>3200</v>
      </c>
      <c r="C33" s="31">
        <f>B33/B43</f>
        <v>0.15395718065912917</v>
      </c>
      <c r="E33">
        <v>1600</v>
      </c>
      <c r="F33" s="31">
        <f>E33/E43</f>
        <v>0.13806195530244197</v>
      </c>
    </row>
    <row r="34" spans="2:6" x14ac:dyDescent="0.2">
      <c r="B34">
        <v>1600</v>
      </c>
      <c r="C34" s="31">
        <f>B34/B43</f>
        <v>7.6978590329564583E-2</v>
      </c>
      <c r="E34">
        <v>1200</v>
      </c>
      <c r="F34" s="31">
        <f>E34/E43</f>
        <v>0.10354646647683148</v>
      </c>
    </row>
    <row r="35" spans="2:6" x14ac:dyDescent="0.2">
      <c r="B35">
        <v>800</v>
      </c>
      <c r="C35" s="31">
        <f>B35/B43</f>
        <v>3.8489295164782292E-2</v>
      </c>
      <c r="E35">
        <v>800</v>
      </c>
      <c r="F35" s="31">
        <f>E35/E43</f>
        <v>6.9030977651220987E-2</v>
      </c>
    </row>
    <row r="36" spans="2:6" x14ac:dyDescent="0.2">
      <c r="B36">
        <v>400</v>
      </c>
      <c r="C36" s="31">
        <f>B36/B43</f>
        <v>1.9244647582391146E-2</v>
      </c>
      <c r="E36">
        <v>400</v>
      </c>
      <c r="F36" s="31">
        <f>E36/E43</f>
        <v>3.4515488825610494E-2</v>
      </c>
    </row>
    <row r="37" spans="2:6" x14ac:dyDescent="0.2">
      <c r="B37">
        <v>200</v>
      </c>
      <c r="C37" s="31">
        <f>B37/B43</f>
        <v>9.6223237911955729E-3</v>
      </c>
      <c r="E37">
        <v>200</v>
      </c>
      <c r="F37" s="31">
        <f>E37/E43</f>
        <v>1.7257744412805247E-2</v>
      </c>
    </row>
    <row r="38" spans="2:6" x14ac:dyDescent="0.2">
      <c r="B38">
        <v>100</v>
      </c>
      <c r="C38" s="31">
        <f>B38/B43</f>
        <v>4.8111618955977865E-3</v>
      </c>
      <c r="E38">
        <v>100</v>
      </c>
      <c r="F38" s="31">
        <f>E38/E43</f>
        <v>8.6288722064026234E-3</v>
      </c>
    </row>
    <row r="39" spans="2:6" x14ac:dyDescent="0.2">
      <c r="B39">
        <v>50</v>
      </c>
      <c r="C39" s="31">
        <f>B39/B43</f>
        <v>2.4055809477988932E-3</v>
      </c>
      <c r="E39">
        <v>50</v>
      </c>
      <c r="F39" s="31">
        <f>E39/E43</f>
        <v>4.3144361032013117E-3</v>
      </c>
    </row>
    <row r="40" spans="2:6" x14ac:dyDescent="0.2">
      <c r="B40">
        <v>25</v>
      </c>
      <c r="C40" s="31">
        <f>B40/B43</f>
        <v>1.2027904738994466E-3</v>
      </c>
      <c r="E40">
        <v>25</v>
      </c>
      <c r="F40" s="31">
        <f>E40/E43</f>
        <v>2.1572180516006558E-3</v>
      </c>
    </row>
    <row r="41" spans="2:6" x14ac:dyDescent="0.2">
      <c r="B41">
        <v>5</v>
      </c>
      <c r="C41" s="31">
        <f>B41/B43</f>
        <v>2.4055809477988935E-4</v>
      </c>
      <c r="E41">
        <v>7</v>
      </c>
      <c r="F41" s="31">
        <f>E41/E43</f>
        <v>6.0402105444818364E-4</v>
      </c>
    </row>
    <row r="42" spans="2:6" x14ac:dyDescent="0.2">
      <c r="B42">
        <v>5</v>
      </c>
      <c r="C42" s="31">
        <f>B42/B43</f>
        <v>2.4055809477988935E-4</v>
      </c>
      <c r="E42">
        <v>7</v>
      </c>
      <c r="F42" s="31">
        <f>E42/E43</f>
        <v>6.0402105444818364E-4</v>
      </c>
    </row>
    <row r="43" spans="2:6" x14ac:dyDescent="0.2">
      <c r="B43">
        <f>SUM(B31:B42)</f>
        <v>20785</v>
      </c>
      <c r="E43">
        <f>SUM(E31:E42)</f>
        <v>11589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W21" sqref="W21"/>
    </sheetView>
  </sheetViews>
  <sheetFormatPr defaultRowHeight="14.25" x14ac:dyDescent="0.2"/>
  <sheetData>
    <row r="1" spans="1:1" x14ac:dyDescent="0.2">
      <c r="A1" s="3" t="s">
        <v>3</v>
      </c>
    </row>
    <row r="2" spans="1:1" x14ac:dyDescent="0.2">
      <c r="A2" s="4" t="s">
        <v>4</v>
      </c>
    </row>
    <row r="3" spans="1:1" x14ac:dyDescent="0.2">
      <c r="A3" s="4" t="s">
        <v>99</v>
      </c>
    </row>
    <row r="33" spans="3:3" x14ac:dyDescent="0.2">
      <c r="C33">
        <f>36*24</f>
        <v>864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M25" sqref="M25"/>
    </sheetView>
  </sheetViews>
  <sheetFormatPr defaultRowHeight="14.25" x14ac:dyDescent="0.2"/>
  <sheetData>
    <row r="1" spans="1:1" x14ac:dyDescent="0.2">
      <c r="A1" s="3" t="s">
        <v>5</v>
      </c>
    </row>
    <row r="2" spans="1:1" x14ac:dyDescent="0.2">
      <c r="A2" s="4" t="s">
        <v>6</v>
      </c>
    </row>
    <row r="3" spans="1:1" x14ac:dyDescent="0.2">
      <c r="A3" s="4" t="s">
        <v>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Normal="100" workbookViewId="0">
      <selection activeCell="S19" sqref="S19"/>
    </sheetView>
  </sheetViews>
  <sheetFormatPr defaultRowHeight="14.25" x14ac:dyDescent="0.2"/>
  <cols>
    <col min="10" max="10" width="16.375" customWidth="1"/>
    <col min="11" max="11" width="4.875" customWidth="1"/>
    <col min="12" max="12" width="12.25" customWidth="1"/>
    <col min="13" max="13" width="15.25" customWidth="1"/>
    <col min="15" max="15" width="12" customWidth="1"/>
  </cols>
  <sheetData>
    <row r="1" spans="1:15" x14ac:dyDescent="0.2">
      <c r="A1" s="3" t="s">
        <v>8</v>
      </c>
    </row>
    <row r="2" spans="1:15" x14ac:dyDescent="0.2">
      <c r="A2" s="4" t="s">
        <v>1</v>
      </c>
    </row>
    <row r="3" spans="1:15" x14ac:dyDescent="0.2">
      <c r="A3" s="4" t="s">
        <v>77</v>
      </c>
    </row>
    <row r="4" spans="1:15" ht="15" thickBot="1" x14ac:dyDescent="0.25"/>
    <row r="5" spans="1:15" ht="15" thickBot="1" x14ac:dyDescent="0.25">
      <c r="I5" s="24" t="s">
        <v>76</v>
      </c>
      <c r="J5" s="14" t="s">
        <v>31</v>
      </c>
      <c r="K5" s="15" t="s">
        <v>32</v>
      </c>
      <c r="L5" s="15" t="s">
        <v>33</v>
      </c>
      <c r="M5" s="15" t="s">
        <v>51</v>
      </c>
      <c r="N5" s="15" t="s">
        <v>39</v>
      </c>
      <c r="O5" s="16"/>
    </row>
    <row r="6" spans="1:15" x14ac:dyDescent="0.2">
      <c r="I6" s="51">
        <v>1</v>
      </c>
      <c r="J6" s="17" t="s">
        <v>28</v>
      </c>
      <c r="K6" s="18">
        <v>1</v>
      </c>
      <c r="L6" s="18" t="s">
        <v>71</v>
      </c>
      <c r="M6" s="18">
        <v>200</v>
      </c>
      <c r="N6" s="18"/>
      <c r="O6" s="19" t="s">
        <v>35</v>
      </c>
    </row>
    <row r="7" spans="1:15" x14ac:dyDescent="0.2">
      <c r="I7" s="52"/>
      <c r="J7" s="17" t="s">
        <v>28</v>
      </c>
      <c r="K7" s="18">
        <v>5</v>
      </c>
      <c r="L7" s="18" t="s">
        <v>36</v>
      </c>
      <c r="M7" s="18">
        <v>1000</v>
      </c>
      <c r="N7" s="18">
        <v>0.8</v>
      </c>
      <c r="O7" s="19" t="s">
        <v>35</v>
      </c>
    </row>
    <row r="8" spans="1:15" ht="15" thickBot="1" x14ac:dyDescent="0.25">
      <c r="I8" s="53"/>
      <c r="J8" s="17" t="s">
        <v>28</v>
      </c>
      <c r="K8" s="18">
        <v>88</v>
      </c>
      <c r="L8" s="18" t="s">
        <v>58</v>
      </c>
      <c r="M8" s="18">
        <f>K8*200</f>
        <v>17600</v>
      </c>
      <c r="N8" s="18">
        <v>0.8</v>
      </c>
      <c r="O8" s="19" t="s">
        <v>35</v>
      </c>
    </row>
    <row r="9" spans="1:15" x14ac:dyDescent="0.2">
      <c r="I9" s="51">
        <v>2</v>
      </c>
      <c r="J9" s="17" t="s">
        <v>29</v>
      </c>
      <c r="K9" s="18">
        <v>1</v>
      </c>
      <c r="L9" s="18" t="s">
        <v>53</v>
      </c>
      <c r="M9" s="18"/>
      <c r="N9" s="18"/>
      <c r="O9" s="19" t="s">
        <v>35</v>
      </c>
    </row>
    <row r="10" spans="1:15" ht="15" thickBot="1" x14ac:dyDescent="0.25">
      <c r="I10" s="53"/>
      <c r="J10" s="17" t="s">
        <v>29</v>
      </c>
      <c r="K10" s="18">
        <v>10</v>
      </c>
      <c r="L10" s="18" t="s">
        <v>38</v>
      </c>
      <c r="M10" s="18"/>
      <c r="N10" s="18"/>
      <c r="O10" s="19" t="s">
        <v>35</v>
      </c>
    </row>
    <row r="11" spans="1:15" x14ac:dyDescent="0.2">
      <c r="I11" s="51">
        <v>3</v>
      </c>
      <c r="J11" s="17" t="s">
        <v>40</v>
      </c>
      <c r="K11" s="18">
        <v>1</v>
      </c>
      <c r="L11" s="18" t="s">
        <v>43</v>
      </c>
      <c r="M11" s="18"/>
      <c r="N11" s="18"/>
      <c r="O11" s="19" t="s">
        <v>35</v>
      </c>
    </row>
    <row r="12" spans="1:15" ht="15" thickBot="1" x14ac:dyDescent="0.25">
      <c r="I12" s="53"/>
      <c r="J12" s="17" t="s">
        <v>40</v>
      </c>
      <c r="K12" s="18">
        <v>1</v>
      </c>
      <c r="L12" s="18" t="s">
        <v>34</v>
      </c>
      <c r="M12" s="18"/>
      <c r="N12" s="18"/>
      <c r="O12" s="19" t="s">
        <v>35</v>
      </c>
    </row>
    <row r="13" spans="1:15" x14ac:dyDescent="0.2">
      <c r="I13" s="51">
        <v>4</v>
      </c>
      <c r="J13" s="17" t="s">
        <v>27</v>
      </c>
      <c r="K13" s="18">
        <v>1</v>
      </c>
      <c r="L13" s="18" t="s">
        <v>43</v>
      </c>
      <c r="M13" s="18"/>
      <c r="N13" s="18"/>
      <c r="O13" s="19" t="s">
        <v>35</v>
      </c>
    </row>
    <row r="14" spans="1:15" ht="15" thickBot="1" x14ac:dyDescent="0.25">
      <c r="I14" s="53"/>
      <c r="J14" s="17" t="s">
        <v>27</v>
      </c>
      <c r="K14" s="18">
        <v>1</v>
      </c>
      <c r="L14" s="18" t="s">
        <v>34</v>
      </c>
      <c r="M14" s="18"/>
      <c r="N14" s="18"/>
      <c r="O14" s="19" t="s">
        <v>35</v>
      </c>
    </row>
    <row r="15" spans="1:15" ht="15" thickBot="1" x14ac:dyDescent="0.25">
      <c r="I15" s="24">
        <v>5</v>
      </c>
      <c r="J15" s="17" t="s">
        <v>41</v>
      </c>
      <c r="K15" s="18">
        <v>3</v>
      </c>
      <c r="L15" s="18" t="s">
        <v>42</v>
      </c>
      <c r="M15" s="18"/>
      <c r="N15" s="18"/>
      <c r="O15" s="19" t="s">
        <v>35</v>
      </c>
    </row>
    <row r="16" spans="1:15" x14ac:dyDescent="0.2">
      <c r="I16" s="51">
        <v>6</v>
      </c>
      <c r="J16" s="17" t="s">
        <v>54</v>
      </c>
      <c r="K16" s="18">
        <v>10</v>
      </c>
      <c r="L16" s="18" t="s">
        <v>55</v>
      </c>
      <c r="M16" s="18">
        <v>300</v>
      </c>
      <c r="N16" s="18">
        <v>0.75</v>
      </c>
      <c r="O16" s="19" t="s">
        <v>35</v>
      </c>
    </row>
    <row r="17" spans="9:15" ht="15" thickBot="1" x14ac:dyDescent="0.25">
      <c r="I17" s="53"/>
      <c r="J17" s="17" t="s">
        <v>73</v>
      </c>
      <c r="K17" s="18">
        <v>198</v>
      </c>
      <c r="L17" s="18" t="s">
        <v>74</v>
      </c>
      <c r="M17" s="18"/>
      <c r="N17" s="18"/>
      <c r="O17" s="19" t="s">
        <v>35</v>
      </c>
    </row>
    <row r="18" spans="9:15" x14ac:dyDescent="0.2">
      <c r="I18" s="51">
        <v>7</v>
      </c>
      <c r="J18" s="17" t="s">
        <v>45</v>
      </c>
      <c r="K18" s="18">
        <v>1</v>
      </c>
      <c r="L18" s="18" t="s">
        <v>75</v>
      </c>
      <c r="M18" s="18">
        <v>2880</v>
      </c>
      <c r="N18" s="18">
        <v>0.75</v>
      </c>
      <c r="O18" s="19" t="s">
        <v>35</v>
      </c>
    </row>
    <row r="19" spans="9:15" x14ac:dyDescent="0.2">
      <c r="I19" s="52"/>
      <c r="J19" s="17" t="s">
        <v>46</v>
      </c>
      <c r="K19" s="18">
        <v>1</v>
      </c>
      <c r="L19" s="18" t="s">
        <v>98</v>
      </c>
      <c r="M19" s="18">
        <v>2880</v>
      </c>
      <c r="N19" s="18">
        <v>0.75</v>
      </c>
      <c r="O19" s="19" t="s">
        <v>35</v>
      </c>
    </row>
    <row r="20" spans="9:15" x14ac:dyDescent="0.2">
      <c r="I20" s="52"/>
      <c r="J20" s="17" t="s">
        <v>47</v>
      </c>
      <c r="K20" s="18">
        <v>1</v>
      </c>
      <c r="L20" s="18" t="s">
        <v>98</v>
      </c>
      <c r="M20" s="18">
        <v>2880</v>
      </c>
      <c r="N20" s="18">
        <v>0.75</v>
      </c>
      <c r="O20" s="19" t="s">
        <v>35</v>
      </c>
    </row>
    <row r="21" spans="9:15" x14ac:dyDescent="0.2">
      <c r="I21" s="52"/>
      <c r="J21" s="17" t="s">
        <v>48</v>
      </c>
      <c r="K21" s="18">
        <v>1</v>
      </c>
      <c r="L21" s="18" t="s">
        <v>98</v>
      </c>
      <c r="M21" s="18">
        <v>2880</v>
      </c>
      <c r="N21" s="18">
        <v>0.75</v>
      </c>
      <c r="O21" s="19" t="s">
        <v>35</v>
      </c>
    </row>
    <row r="22" spans="9:15" x14ac:dyDescent="0.2">
      <c r="I22" s="52"/>
      <c r="J22" s="17" t="s">
        <v>49</v>
      </c>
      <c r="K22" s="18">
        <v>1</v>
      </c>
      <c r="L22" s="18" t="s">
        <v>98</v>
      </c>
      <c r="M22" s="18">
        <v>2880</v>
      </c>
      <c r="N22" s="18">
        <v>0.75</v>
      </c>
      <c r="O22" s="19" t="s">
        <v>35</v>
      </c>
    </row>
    <row r="23" spans="9:15" ht="15" thickBot="1" x14ac:dyDescent="0.25">
      <c r="I23" s="53"/>
      <c r="J23" s="17" t="s">
        <v>50</v>
      </c>
      <c r="K23" s="18">
        <v>1</v>
      </c>
      <c r="L23" s="18" t="s">
        <v>98</v>
      </c>
      <c r="M23" s="18">
        <v>2880</v>
      </c>
      <c r="N23" s="18">
        <v>0.75</v>
      </c>
      <c r="O23" s="19" t="s">
        <v>35</v>
      </c>
    </row>
    <row r="24" spans="9:15" ht="15" thickBot="1" x14ac:dyDescent="0.25">
      <c r="I24" s="24">
        <v>8</v>
      </c>
      <c r="J24" s="20" t="s">
        <v>52</v>
      </c>
      <c r="K24" s="18">
        <v>1</v>
      </c>
      <c r="L24" s="18" t="s">
        <v>43</v>
      </c>
      <c r="M24" s="18"/>
      <c r="N24" s="18"/>
      <c r="O24" s="19" t="s">
        <v>35</v>
      </c>
    </row>
    <row r="25" spans="9:15" x14ac:dyDescent="0.2">
      <c r="I25" s="51">
        <v>9</v>
      </c>
      <c r="J25" s="17" t="s">
        <v>60</v>
      </c>
      <c r="K25" s="18">
        <v>1</v>
      </c>
      <c r="L25" s="18" t="s">
        <v>61</v>
      </c>
      <c r="M25" s="18" t="s">
        <v>62</v>
      </c>
      <c r="N25" s="18">
        <v>0.25</v>
      </c>
      <c r="O25" s="19" t="s">
        <v>35</v>
      </c>
    </row>
    <row r="26" spans="9:15" ht="15" thickBot="1" x14ac:dyDescent="0.25">
      <c r="I26" s="53"/>
      <c r="J26" s="17" t="s">
        <v>59</v>
      </c>
      <c r="K26" s="18">
        <v>1</v>
      </c>
      <c r="L26" s="18" t="s">
        <v>44</v>
      </c>
      <c r="M26" s="18"/>
      <c r="N26" s="18"/>
      <c r="O26" s="19" t="s">
        <v>35</v>
      </c>
    </row>
    <row r="27" spans="9:15" x14ac:dyDescent="0.2">
      <c r="I27" s="51">
        <v>10</v>
      </c>
      <c r="J27" s="17" t="s">
        <v>30</v>
      </c>
      <c r="K27" s="18">
        <v>99</v>
      </c>
      <c r="L27" s="18" t="s">
        <v>37</v>
      </c>
      <c r="M27" s="18"/>
      <c r="N27" s="18"/>
      <c r="O27" s="19" t="s">
        <v>35</v>
      </c>
    </row>
    <row r="28" spans="9:15" ht="15" thickBot="1" x14ac:dyDescent="0.25">
      <c r="I28" s="53"/>
      <c r="J28" s="17" t="s">
        <v>56</v>
      </c>
      <c r="K28" s="18">
        <v>300</v>
      </c>
      <c r="L28" s="18" t="s">
        <v>57</v>
      </c>
      <c r="M28" s="18"/>
      <c r="N28" s="18"/>
      <c r="O28" s="19" t="s">
        <v>35</v>
      </c>
    </row>
    <row r="29" spans="9:15" x14ac:dyDescent="0.2">
      <c r="I29" s="51">
        <v>11</v>
      </c>
      <c r="J29" s="17" t="s">
        <v>63</v>
      </c>
      <c r="K29" s="18">
        <v>5</v>
      </c>
      <c r="L29" s="18" t="s">
        <v>64</v>
      </c>
      <c r="M29" s="18"/>
      <c r="N29" s="18"/>
      <c r="O29" s="19" t="s">
        <v>35</v>
      </c>
    </row>
    <row r="30" spans="9:15" ht="15" thickBot="1" x14ac:dyDescent="0.25">
      <c r="I30" s="53"/>
      <c r="J30" s="17" t="s">
        <v>69</v>
      </c>
      <c r="K30" s="18">
        <v>5</v>
      </c>
      <c r="L30" s="18" t="s">
        <v>70</v>
      </c>
      <c r="M30" s="18">
        <v>2500</v>
      </c>
      <c r="N30" s="18">
        <v>0.75</v>
      </c>
      <c r="O30" s="19" t="s">
        <v>35</v>
      </c>
    </row>
    <row r="31" spans="9:15" x14ac:dyDescent="0.2">
      <c r="I31" s="51">
        <v>12</v>
      </c>
      <c r="J31" s="17" t="s">
        <v>66</v>
      </c>
      <c r="K31" s="18">
        <v>3</v>
      </c>
      <c r="L31" s="18" t="s">
        <v>71</v>
      </c>
      <c r="M31" s="18"/>
      <c r="N31" s="18"/>
      <c r="O31" s="19" t="s">
        <v>35</v>
      </c>
    </row>
    <row r="32" spans="9:15" ht="15" thickBot="1" x14ac:dyDescent="0.25">
      <c r="I32" s="53"/>
      <c r="J32" s="17" t="s">
        <v>65</v>
      </c>
      <c r="K32" s="18">
        <v>3</v>
      </c>
      <c r="L32" s="18" t="s">
        <v>64</v>
      </c>
      <c r="M32" s="18"/>
      <c r="N32" s="18"/>
      <c r="O32" s="19" t="s">
        <v>35</v>
      </c>
    </row>
    <row r="33" spans="9:15" x14ac:dyDescent="0.2">
      <c r="I33" s="51">
        <v>13</v>
      </c>
      <c r="J33" s="17" t="s">
        <v>72</v>
      </c>
      <c r="K33" s="18">
        <v>1</v>
      </c>
      <c r="L33" s="18" t="s">
        <v>53</v>
      </c>
      <c r="M33" s="18"/>
      <c r="N33" s="18"/>
      <c r="O33" s="19" t="s">
        <v>35</v>
      </c>
    </row>
    <row r="34" spans="9:15" ht="15" thickBot="1" x14ac:dyDescent="0.25">
      <c r="I34" s="53"/>
      <c r="J34" s="21" t="s">
        <v>67</v>
      </c>
      <c r="K34" s="22">
        <v>2</v>
      </c>
      <c r="L34" s="22" t="s">
        <v>68</v>
      </c>
      <c r="M34" s="22"/>
      <c r="N34" s="22"/>
      <c r="O34" s="23" t="s">
        <v>35</v>
      </c>
    </row>
  </sheetData>
  <mergeCells count="11">
    <mergeCell ref="I25:I26"/>
    <mergeCell ref="I27:I28"/>
    <mergeCell ref="I29:I30"/>
    <mergeCell ref="I31:I32"/>
    <mergeCell ref="I33:I34"/>
    <mergeCell ref="I18:I23"/>
    <mergeCell ref="I6:I8"/>
    <mergeCell ref="I9:I10"/>
    <mergeCell ref="I11:I12"/>
    <mergeCell ref="I13:I14"/>
    <mergeCell ref="I16:I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Q74" sqref="Q74"/>
    </sheetView>
  </sheetViews>
  <sheetFormatPr defaultRowHeight="14.25" x14ac:dyDescent="0.2"/>
  <cols>
    <col min="13" max="13" width="11" bestFit="1" customWidth="1"/>
    <col min="14" max="14" width="13" bestFit="1" customWidth="1"/>
    <col min="16" max="16" width="10.375" customWidth="1"/>
  </cols>
  <sheetData>
    <row r="1" spans="1:16" x14ac:dyDescent="0.2">
      <c r="A1" s="3" t="s">
        <v>9</v>
      </c>
    </row>
    <row r="2" spans="1:16" x14ac:dyDescent="0.2">
      <c r="A2" s="4" t="s">
        <v>1</v>
      </c>
    </row>
    <row r="3" spans="1:16" x14ac:dyDescent="0.2">
      <c r="A3" s="4" t="s">
        <v>10</v>
      </c>
    </row>
    <row r="4" spans="1:16" ht="15" thickBot="1" x14ac:dyDescent="0.25"/>
    <row r="5" spans="1:16" ht="15" thickBot="1" x14ac:dyDescent="0.25">
      <c r="M5" s="54" t="s">
        <v>86</v>
      </c>
      <c r="N5" s="55"/>
      <c r="O5" s="55"/>
      <c r="P5" s="56"/>
    </row>
    <row r="6" spans="1:16" x14ac:dyDescent="0.2">
      <c r="M6" s="25" t="s">
        <v>78</v>
      </c>
      <c r="N6" s="6" t="s">
        <v>81</v>
      </c>
      <c r="O6" s="7" t="s">
        <v>82</v>
      </c>
      <c r="P6" s="8" t="s">
        <v>83</v>
      </c>
    </row>
    <row r="7" spans="1:16" x14ac:dyDescent="0.2">
      <c r="M7" s="26" t="s">
        <v>84</v>
      </c>
      <c r="N7" s="9">
        <v>50</v>
      </c>
      <c r="O7" s="5">
        <v>400</v>
      </c>
      <c r="P7" s="10">
        <v>12</v>
      </c>
    </row>
    <row r="8" spans="1:16" x14ac:dyDescent="0.2">
      <c r="M8" s="26" t="s">
        <v>79</v>
      </c>
      <c r="N8" s="9">
        <v>8888</v>
      </c>
      <c r="O8" s="5">
        <v>7999</v>
      </c>
      <c r="P8" s="10">
        <v>7999</v>
      </c>
    </row>
    <row r="9" spans="1:16" ht="15" thickBot="1" x14ac:dyDescent="0.25">
      <c r="M9" s="27" t="s">
        <v>80</v>
      </c>
      <c r="N9" s="11" t="s">
        <v>85</v>
      </c>
      <c r="O9" s="12">
        <v>12000</v>
      </c>
      <c r="P9" s="13">
        <v>12000</v>
      </c>
    </row>
    <row r="10" spans="1:16" ht="15" thickBot="1" x14ac:dyDescent="0.25"/>
    <row r="11" spans="1:16" ht="15" thickBot="1" x14ac:dyDescent="0.25">
      <c r="M11" s="54" t="s">
        <v>87</v>
      </c>
      <c r="N11" s="55"/>
      <c r="O11" s="55"/>
      <c r="P11" s="56"/>
    </row>
    <row r="12" spans="1:16" x14ac:dyDescent="0.2">
      <c r="M12" s="25" t="s">
        <v>78</v>
      </c>
      <c r="N12" s="6" t="s">
        <v>81</v>
      </c>
      <c r="O12" s="7" t="s">
        <v>82</v>
      </c>
      <c r="P12" s="8" t="s">
        <v>83</v>
      </c>
    </row>
    <row r="13" spans="1:16" x14ac:dyDescent="0.2">
      <c r="M13" s="26" t="s">
        <v>84</v>
      </c>
      <c r="N13" s="9">
        <v>99</v>
      </c>
      <c r="O13" s="5">
        <v>600</v>
      </c>
      <c r="P13" s="10">
        <v>18</v>
      </c>
    </row>
    <row r="14" spans="1:16" x14ac:dyDescent="0.2">
      <c r="M14" s="26" t="s">
        <v>79</v>
      </c>
      <c r="N14" s="9">
        <v>16888</v>
      </c>
      <c r="O14" s="5">
        <v>11999</v>
      </c>
      <c r="P14" s="10">
        <v>11999</v>
      </c>
    </row>
    <row r="15" spans="1:16" ht="15" thickBot="1" x14ac:dyDescent="0.25">
      <c r="M15" s="27" t="s">
        <v>80</v>
      </c>
      <c r="N15" s="11" t="s">
        <v>85</v>
      </c>
      <c r="O15" s="12">
        <v>18000</v>
      </c>
      <c r="P15" s="13">
        <v>18000</v>
      </c>
    </row>
  </sheetData>
  <mergeCells count="2">
    <mergeCell ref="M5:P5"/>
    <mergeCell ref="M11:P1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T14" sqref="T14"/>
    </sheetView>
  </sheetViews>
  <sheetFormatPr defaultRowHeight="14.25" x14ac:dyDescent="0.2"/>
  <cols>
    <col min="10" max="10" width="13.375" bestFit="1" customWidth="1"/>
    <col min="11" max="11" width="9" customWidth="1"/>
    <col min="12" max="12" width="11" customWidth="1"/>
    <col min="13" max="13" width="15" bestFit="1" customWidth="1"/>
    <col min="14" max="14" width="14.125" bestFit="1" customWidth="1"/>
    <col min="15" max="15" width="10.875" bestFit="1" customWidth="1"/>
    <col min="16" max="16" width="11" customWidth="1"/>
    <col min="17" max="17" width="11" bestFit="1" customWidth="1"/>
  </cols>
  <sheetData>
    <row r="1" spans="1:17" x14ac:dyDescent="0.2">
      <c r="A1" s="3" t="s">
        <v>11</v>
      </c>
    </row>
    <row r="2" spans="1:17" ht="15" thickBot="1" x14ac:dyDescent="0.25">
      <c r="A2" s="4" t="s">
        <v>1</v>
      </c>
    </row>
    <row r="3" spans="1:17" x14ac:dyDescent="0.2">
      <c r="A3" s="4" t="s">
        <v>12</v>
      </c>
      <c r="J3" s="57" t="s">
        <v>120</v>
      </c>
      <c r="K3" s="58"/>
      <c r="L3" s="58"/>
      <c r="M3" s="58"/>
      <c r="N3" s="58"/>
      <c r="O3" s="58"/>
      <c r="P3" s="58"/>
      <c r="Q3" s="59"/>
    </row>
    <row r="4" spans="1:17" ht="15" thickBot="1" x14ac:dyDescent="0.25">
      <c r="J4" s="60"/>
      <c r="K4" s="61"/>
      <c r="L4" s="61"/>
      <c r="M4" s="61"/>
      <c r="N4" s="61"/>
      <c r="O4" s="61"/>
      <c r="P4" s="61"/>
      <c r="Q4" s="62"/>
    </row>
    <row r="5" spans="1:17" x14ac:dyDescent="0.2">
      <c r="J5" s="35"/>
      <c r="K5" s="36" t="s">
        <v>104</v>
      </c>
      <c r="L5" s="36" t="s">
        <v>106</v>
      </c>
      <c r="M5" s="36" t="s">
        <v>107</v>
      </c>
      <c r="N5" s="36" t="s">
        <v>108</v>
      </c>
      <c r="O5" s="36" t="s">
        <v>110</v>
      </c>
      <c r="P5" s="36" t="s">
        <v>109</v>
      </c>
      <c r="Q5" s="37" t="s">
        <v>111</v>
      </c>
    </row>
    <row r="6" spans="1:17" ht="15" thickBot="1" x14ac:dyDescent="0.25">
      <c r="J6" s="39" t="s">
        <v>112</v>
      </c>
      <c r="K6" s="38" t="s">
        <v>105</v>
      </c>
      <c r="L6" s="38">
        <v>1000</v>
      </c>
      <c r="M6" s="38">
        <v>1000</v>
      </c>
      <c r="N6" s="38">
        <v>1000</v>
      </c>
      <c r="O6" s="38">
        <f>600/500*100</f>
        <v>120</v>
      </c>
      <c r="P6" s="38">
        <v>200</v>
      </c>
      <c r="Q6" s="40">
        <f>SUM(L6:P6)</f>
        <v>3320</v>
      </c>
    </row>
    <row r="7" spans="1:17" x14ac:dyDescent="0.2">
      <c r="J7" s="35"/>
      <c r="K7" s="36" t="s">
        <v>104</v>
      </c>
      <c r="L7" s="36" t="s">
        <v>114</v>
      </c>
      <c r="M7" s="36" t="s">
        <v>115</v>
      </c>
      <c r="N7" s="36" t="s">
        <v>116</v>
      </c>
      <c r="O7" s="36" t="s">
        <v>117</v>
      </c>
      <c r="P7" s="37" t="s">
        <v>111</v>
      </c>
      <c r="Q7" s="33"/>
    </row>
    <row r="8" spans="1:17" ht="15" thickBot="1" x14ac:dyDescent="0.25">
      <c r="J8" s="39" t="s">
        <v>113</v>
      </c>
      <c r="K8" s="38" t="s">
        <v>105</v>
      </c>
      <c r="L8" s="38">
        <f>66*30</f>
        <v>1980</v>
      </c>
      <c r="M8" s="38" t="s">
        <v>125</v>
      </c>
      <c r="N8" s="38" t="s">
        <v>125</v>
      </c>
      <c r="O8" s="38">
        <v>600</v>
      </c>
      <c r="P8" s="40">
        <f>SUM(L8:O8)</f>
        <v>2580</v>
      </c>
      <c r="Q8" s="33"/>
    </row>
    <row r="9" spans="1:17" x14ac:dyDescent="0.2">
      <c r="J9" s="35"/>
      <c r="K9" s="36" t="s">
        <v>104</v>
      </c>
      <c r="L9" s="36" t="s">
        <v>118</v>
      </c>
      <c r="M9" s="36" t="s">
        <v>123</v>
      </c>
      <c r="N9" s="36" t="s">
        <v>124</v>
      </c>
      <c r="O9" s="37" t="s">
        <v>111</v>
      </c>
      <c r="Q9" s="33"/>
    </row>
    <row r="10" spans="1:17" ht="15" thickBot="1" x14ac:dyDescent="0.25">
      <c r="J10" s="39" t="s">
        <v>119</v>
      </c>
      <c r="K10" s="38" t="s">
        <v>105</v>
      </c>
      <c r="L10" s="38">
        <f>150*30</f>
        <v>4500</v>
      </c>
      <c r="M10" s="38" t="s">
        <v>125</v>
      </c>
      <c r="N10" s="38">
        <f>200*6</f>
        <v>1200</v>
      </c>
      <c r="O10" s="40">
        <f>SUM(L10:N10)</f>
        <v>5700</v>
      </c>
      <c r="P10" s="33"/>
      <c r="Q10" s="33"/>
    </row>
    <row r="11" spans="1:17" x14ac:dyDescent="0.2">
      <c r="J11" s="57" t="s">
        <v>121</v>
      </c>
      <c r="K11" s="58"/>
      <c r="L11" s="58"/>
      <c r="M11" s="58"/>
      <c r="N11" s="58"/>
      <c r="O11" s="58"/>
      <c r="P11" s="58"/>
      <c r="Q11" s="59"/>
    </row>
    <row r="12" spans="1:17" ht="15" thickBot="1" x14ac:dyDescent="0.25">
      <c r="J12" s="60"/>
      <c r="K12" s="61"/>
      <c r="L12" s="61"/>
      <c r="M12" s="61"/>
      <c r="N12" s="61"/>
      <c r="O12" s="61"/>
      <c r="P12" s="61"/>
      <c r="Q12" s="62"/>
    </row>
    <row r="13" spans="1:17" x14ac:dyDescent="0.2">
      <c r="J13" s="35"/>
      <c r="K13" s="36" t="s">
        <v>104</v>
      </c>
      <c r="L13" s="36" t="s">
        <v>106</v>
      </c>
      <c r="M13" s="36" t="s">
        <v>40</v>
      </c>
      <c r="N13" s="36" t="s">
        <v>27</v>
      </c>
      <c r="O13" s="36" t="s">
        <v>110</v>
      </c>
      <c r="P13" s="36" t="s">
        <v>28</v>
      </c>
      <c r="Q13" s="37" t="s">
        <v>111</v>
      </c>
    </row>
    <row r="14" spans="1:17" ht="15" thickBot="1" x14ac:dyDescent="0.25">
      <c r="J14" s="39" t="s">
        <v>112</v>
      </c>
      <c r="K14" s="38" t="s">
        <v>105</v>
      </c>
      <c r="L14" s="38">
        <v>1000</v>
      </c>
      <c r="M14" s="38">
        <v>1000</v>
      </c>
      <c r="N14" s="38">
        <v>1000</v>
      </c>
      <c r="O14" s="38">
        <f>600/500*100</f>
        <v>120</v>
      </c>
      <c r="P14" s="38">
        <v>200</v>
      </c>
      <c r="Q14" s="40">
        <f>SUM(L14:P14)</f>
        <v>3320</v>
      </c>
    </row>
    <row r="15" spans="1:17" x14ac:dyDescent="0.2">
      <c r="J15" s="35"/>
      <c r="K15" s="36" t="s">
        <v>104</v>
      </c>
      <c r="L15" s="36" t="s">
        <v>114</v>
      </c>
      <c r="M15" s="36" t="s">
        <v>115</v>
      </c>
      <c r="N15" s="36" t="s">
        <v>59</v>
      </c>
      <c r="O15" s="36" t="s">
        <v>117</v>
      </c>
      <c r="P15" s="37" t="s">
        <v>111</v>
      </c>
      <c r="Q15" s="33"/>
    </row>
    <row r="16" spans="1:17" ht="15" thickBot="1" x14ac:dyDescent="0.25">
      <c r="J16" s="39" t="s">
        <v>113</v>
      </c>
      <c r="K16" s="38" t="s">
        <v>105</v>
      </c>
      <c r="L16" s="38">
        <f>66*30</f>
        <v>1980</v>
      </c>
      <c r="M16" s="38" t="s">
        <v>125</v>
      </c>
      <c r="N16" s="38" t="s">
        <v>125</v>
      </c>
      <c r="O16" s="38">
        <v>600</v>
      </c>
      <c r="P16" s="40">
        <f>SUM(L16:O16)</f>
        <v>2580</v>
      </c>
      <c r="Q16" s="33"/>
    </row>
    <row r="17" spans="10:17" x14ac:dyDescent="0.2">
      <c r="J17" s="35"/>
      <c r="K17" s="36" t="s">
        <v>104</v>
      </c>
      <c r="L17" s="36" t="s">
        <v>118</v>
      </c>
      <c r="M17" s="36" t="s">
        <v>123</v>
      </c>
      <c r="N17" s="36" t="s">
        <v>124</v>
      </c>
      <c r="O17" s="37" t="s">
        <v>111</v>
      </c>
      <c r="Q17" s="33"/>
    </row>
    <row r="18" spans="10:17" ht="15" thickBot="1" x14ac:dyDescent="0.25">
      <c r="J18" s="39" t="s">
        <v>119</v>
      </c>
      <c r="K18" s="38" t="s">
        <v>105</v>
      </c>
      <c r="L18" s="38">
        <f>150*30</f>
        <v>4500</v>
      </c>
      <c r="M18" s="38" t="s">
        <v>125</v>
      </c>
      <c r="N18" s="38">
        <f>200*6</f>
        <v>1200</v>
      </c>
      <c r="O18" s="40">
        <f>SUM(L18:N18)</f>
        <v>5700</v>
      </c>
      <c r="P18" s="33"/>
      <c r="Q18" s="33"/>
    </row>
    <row r="19" spans="10:17" x14ac:dyDescent="0.2">
      <c r="J19" s="57" t="s">
        <v>122</v>
      </c>
      <c r="K19" s="58"/>
      <c r="L19" s="58"/>
      <c r="M19" s="58"/>
      <c r="N19" s="58"/>
      <c r="O19" s="58"/>
      <c r="P19" s="58"/>
      <c r="Q19" s="59"/>
    </row>
    <row r="20" spans="10:17" ht="15" thickBot="1" x14ac:dyDescent="0.25">
      <c r="J20" s="60"/>
      <c r="K20" s="61"/>
      <c r="L20" s="61"/>
      <c r="M20" s="61"/>
      <c r="N20" s="61"/>
      <c r="O20" s="61"/>
      <c r="P20" s="61"/>
      <c r="Q20" s="62"/>
    </row>
    <row r="21" spans="10:17" x14ac:dyDescent="0.2">
      <c r="J21" s="35"/>
      <c r="K21" s="36" t="s">
        <v>104</v>
      </c>
      <c r="L21" s="36" t="s">
        <v>106</v>
      </c>
      <c r="M21" s="36" t="s">
        <v>40</v>
      </c>
      <c r="N21" s="36" t="s">
        <v>27</v>
      </c>
      <c r="O21" s="36" t="s">
        <v>110</v>
      </c>
      <c r="P21" s="36" t="s">
        <v>28</v>
      </c>
      <c r="Q21" s="37" t="s">
        <v>111</v>
      </c>
    </row>
    <row r="22" spans="10:17" ht="15" thickBot="1" x14ac:dyDescent="0.25">
      <c r="J22" s="39" t="s">
        <v>112</v>
      </c>
      <c r="K22" s="38" t="s">
        <v>105</v>
      </c>
      <c r="L22" s="38">
        <v>1000</v>
      </c>
      <c r="M22" s="38">
        <v>1000</v>
      </c>
      <c r="N22" s="38">
        <v>1000</v>
      </c>
      <c r="O22" s="38">
        <f>600/500*100</f>
        <v>120</v>
      </c>
      <c r="P22" s="38">
        <v>200</v>
      </c>
      <c r="Q22" s="40">
        <f>SUM(L22:P22)</f>
        <v>3320</v>
      </c>
    </row>
    <row r="23" spans="10:17" x14ac:dyDescent="0.2">
      <c r="J23" s="35"/>
      <c r="K23" s="36" t="s">
        <v>104</v>
      </c>
      <c r="L23" s="36" t="s">
        <v>114</v>
      </c>
      <c r="M23" s="36" t="s">
        <v>115</v>
      </c>
      <c r="N23" s="36" t="s">
        <v>59</v>
      </c>
      <c r="O23" s="36" t="s">
        <v>117</v>
      </c>
      <c r="P23" s="37" t="s">
        <v>111</v>
      </c>
      <c r="Q23" s="33"/>
    </row>
    <row r="24" spans="10:17" ht="15" thickBot="1" x14ac:dyDescent="0.25">
      <c r="J24" s="39" t="s">
        <v>113</v>
      </c>
      <c r="K24" s="38" t="s">
        <v>105</v>
      </c>
      <c r="L24" s="38">
        <f>66*30</f>
        <v>1980</v>
      </c>
      <c r="M24" s="38" t="s">
        <v>125</v>
      </c>
      <c r="N24" s="38" t="s">
        <v>125</v>
      </c>
      <c r="O24" s="38">
        <v>600</v>
      </c>
      <c r="P24" s="40">
        <f>SUM(L24:O24)</f>
        <v>2580</v>
      </c>
      <c r="Q24" s="33"/>
    </row>
    <row r="25" spans="10:17" x14ac:dyDescent="0.2">
      <c r="J25" s="35"/>
      <c r="K25" s="36" t="s">
        <v>104</v>
      </c>
      <c r="L25" s="36" t="s">
        <v>118</v>
      </c>
      <c r="M25" s="36" t="s">
        <v>123</v>
      </c>
      <c r="N25" s="36" t="s">
        <v>124</v>
      </c>
      <c r="O25" s="37" t="s">
        <v>111</v>
      </c>
      <c r="Q25" s="33"/>
    </row>
    <row r="26" spans="10:17" ht="15" thickBot="1" x14ac:dyDescent="0.25">
      <c r="J26" s="39" t="s">
        <v>119</v>
      </c>
      <c r="K26" s="38" t="s">
        <v>105</v>
      </c>
      <c r="L26" s="38">
        <f>150*30</f>
        <v>4500</v>
      </c>
      <c r="M26" s="38" t="s">
        <v>125</v>
      </c>
      <c r="N26" s="38">
        <f>200*6</f>
        <v>1200</v>
      </c>
      <c r="O26" s="40">
        <f>SUM(L26:N26)</f>
        <v>5700</v>
      </c>
      <c r="P26" s="33"/>
      <c r="Q26" s="33"/>
    </row>
  </sheetData>
  <mergeCells count="3">
    <mergeCell ref="J3:Q4"/>
    <mergeCell ref="J11:Q12"/>
    <mergeCell ref="J19:Q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A4" workbookViewId="0">
      <selection activeCell="T24" sqref="T24"/>
    </sheetView>
  </sheetViews>
  <sheetFormatPr defaultRowHeight="14.25" x14ac:dyDescent="0.2"/>
  <sheetData>
    <row r="1" spans="1:23" x14ac:dyDescent="0.2">
      <c r="A1" s="3" t="s">
        <v>13</v>
      </c>
    </row>
    <row r="2" spans="1:23" x14ac:dyDescent="0.2">
      <c r="A2" s="4" t="s">
        <v>1</v>
      </c>
    </row>
    <row r="3" spans="1:23" x14ac:dyDescent="0.2">
      <c r="A3" s="4" t="s">
        <v>14</v>
      </c>
    </row>
    <row r="6" spans="1:23" ht="15" thickBot="1" x14ac:dyDescent="0.25">
      <c r="W6" s="28"/>
    </row>
    <row r="7" spans="1:23" ht="15" thickBot="1" x14ac:dyDescent="0.25">
      <c r="M7" s="54" t="s">
        <v>97</v>
      </c>
      <c r="N7" s="55"/>
      <c r="O7" s="55"/>
      <c r="P7" s="55"/>
      <c r="Q7" s="55"/>
      <c r="R7" s="55"/>
      <c r="S7" s="55"/>
      <c r="T7" s="55"/>
      <c r="U7" s="56"/>
    </row>
    <row r="8" spans="1:23" x14ac:dyDescent="0.2">
      <c r="M8" s="6"/>
      <c r="N8" s="7" t="s">
        <v>88</v>
      </c>
      <c r="O8" s="7" t="s">
        <v>89</v>
      </c>
      <c r="P8" s="7" t="s">
        <v>90</v>
      </c>
      <c r="Q8" s="7" t="s">
        <v>91</v>
      </c>
      <c r="R8" s="7" t="s">
        <v>92</v>
      </c>
      <c r="S8" s="7" t="s">
        <v>93</v>
      </c>
      <c r="T8" s="7" t="s">
        <v>94</v>
      </c>
      <c r="U8" s="8" t="s">
        <v>95</v>
      </c>
    </row>
    <row r="9" spans="1:23" ht="15" thickBot="1" x14ac:dyDescent="0.25">
      <c r="M9" s="11" t="s">
        <v>96</v>
      </c>
      <c r="N9" s="29">
        <v>0.04</v>
      </c>
      <c r="O9" s="29">
        <v>0.06</v>
      </c>
      <c r="P9" s="29">
        <v>0.08</v>
      </c>
      <c r="Q9" s="29">
        <v>0.12</v>
      </c>
      <c r="R9" s="29">
        <v>0.14000000000000001</v>
      </c>
      <c r="S9" s="29">
        <v>0.16</v>
      </c>
      <c r="T9" s="29">
        <v>0.19</v>
      </c>
      <c r="U9" s="30">
        <v>0.21</v>
      </c>
    </row>
  </sheetData>
  <mergeCells count="1">
    <mergeCell ref="M7:U7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R14" sqref="R14"/>
    </sheetView>
  </sheetViews>
  <sheetFormatPr defaultRowHeight="14.25" x14ac:dyDescent="0.2"/>
  <sheetData>
    <row r="1" spans="1:25" x14ac:dyDescent="0.2">
      <c r="A1" s="3" t="s">
        <v>15</v>
      </c>
    </row>
    <row r="2" spans="1:25" x14ac:dyDescent="0.2">
      <c r="A2" s="4" t="s">
        <v>16</v>
      </c>
    </row>
    <row r="3" spans="1:25" x14ac:dyDescent="0.2">
      <c r="A3" s="4" t="s">
        <v>17</v>
      </c>
    </row>
    <row r="4" spans="1:25" x14ac:dyDescent="0.2">
      <c r="J4" s="41"/>
      <c r="K4" s="41"/>
      <c r="L4" s="41"/>
      <c r="M4" s="41"/>
      <c r="N4" s="41"/>
    </row>
    <row r="5" spans="1:25" x14ac:dyDescent="0.2">
      <c r="J5" s="41"/>
      <c r="K5" s="41"/>
      <c r="L5" s="41"/>
      <c r="M5" s="41"/>
      <c r="N5" s="41"/>
    </row>
    <row r="6" spans="1:25" x14ac:dyDescent="0.2">
      <c r="J6" s="41"/>
      <c r="K6" s="41"/>
      <c r="L6" s="41"/>
      <c r="M6" s="41"/>
      <c r="N6" s="41"/>
    </row>
    <row r="7" spans="1:25" x14ac:dyDescent="0.2">
      <c r="J7" s="41"/>
      <c r="K7" s="41"/>
      <c r="L7" s="41"/>
      <c r="M7" s="41"/>
      <c r="N7" s="41"/>
    </row>
    <row r="8" spans="1:25" ht="15" thickBot="1" x14ac:dyDescent="0.25">
      <c r="J8" s="41"/>
      <c r="K8" s="41"/>
      <c r="L8" s="41"/>
      <c r="M8" s="41"/>
      <c r="N8" s="41"/>
    </row>
    <row r="9" spans="1:25" x14ac:dyDescent="0.2">
      <c r="J9" s="57" t="s">
        <v>100</v>
      </c>
      <c r="K9" s="58"/>
      <c r="L9" s="58"/>
      <c r="M9" s="58"/>
      <c r="N9" s="59"/>
    </row>
    <row r="10" spans="1:25" ht="15" thickBot="1" x14ac:dyDescent="0.25">
      <c r="J10" s="60"/>
      <c r="K10" s="61"/>
      <c r="L10" s="61"/>
      <c r="M10" s="61"/>
      <c r="N10" s="62"/>
    </row>
    <row r="11" spans="1:25" x14ac:dyDescent="0.2">
      <c r="J11" s="65"/>
      <c r="K11" s="66"/>
      <c r="M11" s="65"/>
      <c r="N11" s="66"/>
    </row>
    <row r="12" spans="1:25" x14ac:dyDescent="0.2">
      <c r="J12" s="67"/>
      <c r="K12" s="68"/>
      <c r="M12" s="67"/>
      <c r="N12" s="68"/>
    </row>
    <row r="13" spans="1:25" x14ac:dyDescent="0.2">
      <c r="J13" s="67"/>
      <c r="K13" s="68"/>
      <c r="M13" s="67"/>
      <c r="N13" s="68"/>
      <c r="U13" s="41"/>
      <c r="V13" s="41"/>
      <c r="W13" s="41"/>
      <c r="X13" s="41"/>
      <c r="Y13" s="41"/>
    </row>
    <row r="14" spans="1:25" ht="15" thickBot="1" x14ac:dyDescent="0.25">
      <c r="J14" s="69"/>
      <c r="K14" s="70"/>
      <c r="M14" s="69"/>
      <c r="N14" s="70"/>
      <c r="U14" s="41"/>
      <c r="V14" s="41"/>
      <c r="W14" s="41"/>
      <c r="X14" s="41"/>
      <c r="Y14" s="41"/>
    </row>
    <row r="15" spans="1:25" x14ac:dyDescent="0.2">
      <c r="J15" s="57" t="s">
        <v>101</v>
      </c>
      <c r="K15" s="58"/>
      <c r="L15" s="58"/>
      <c r="M15" s="58"/>
      <c r="N15" s="59"/>
      <c r="U15" s="41"/>
      <c r="V15" s="41"/>
      <c r="W15" s="41"/>
      <c r="X15" s="41"/>
      <c r="Y15" s="41"/>
    </row>
    <row r="16" spans="1:25" ht="15" thickBot="1" x14ac:dyDescent="0.25">
      <c r="J16" s="60"/>
      <c r="K16" s="61"/>
      <c r="L16" s="61"/>
      <c r="M16" s="61"/>
      <c r="N16" s="62"/>
      <c r="U16" s="41"/>
      <c r="V16" s="41"/>
      <c r="W16" s="41"/>
      <c r="X16" s="41"/>
      <c r="Y16" s="41"/>
    </row>
    <row r="17" spans="10:25" ht="15" thickBot="1" x14ac:dyDescent="0.25">
      <c r="J17" s="63" t="s">
        <v>102</v>
      </c>
      <c r="K17" s="64"/>
      <c r="L17" s="34"/>
      <c r="M17" s="63" t="s">
        <v>103</v>
      </c>
      <c r="N17" s="64"/>
      <c r="U17" s="41"/>
      <c r="V17" s="41"/>
      <c r="W17" s="41"/>
      <c r="X17" s="41"/>
      <c r="Y17" s="41"/>
    </row>
    <row r="18" spans="10:25" x14ac:dyDescent="0.2">
      <c r="J18" s="65"/>
      <c r="K18" s="66"/>
      <c r="L18" s="71"/>
      <c r="M18" s="65"/>
      <c r="N18" s="66"/>
      <c r="U18" s="41"/>
      <c r="V18" s="41"/>
      <c r="W18" s="41"/>
      <c r="X18" s="41"/>
      <c r="Y18" s="41"/>
    </row>
    <row r="19" spans="10:25" x14ac:dyDescent="0.2">
      <c r="J19" s="67"/>
      <c r="K19" s="68"/>
      <c r="L19" s="72"/>
      <c r="M19" s="67"/>
      <c r="N19" s="68"/>
      <c r="U19" s="41"/>
      <c r="V19" s="41"/>
      <c r="W19" s="41"/>
      <c r="X19" s="41"/>
      <c r="Y19" s="41"/>
    </row>
    <row r="20" spans="10:25" x14ac:dyDescent="0.2">
      <c r="J20" s="67"/>
      <c r="K20" s="68"/>
      <c r="L20" s="72"/>
      <c r="M20" s="67"/>
      <c r="N20" s="68"/>
      <c r="U20" s="41"/>
      <c r="V20" s="41"/>
      <c r="W20" s="41"/>
      <c r="X20" s="41"/>
      <c r="Y20" s="41"/>
    </row>
    <row r="21" spans="10:25" ht="15" thickBot="1" x14ac:dyDescent="0.25">
      <c r="J21" s="69"/>
      <c r="K21" s="70"/>
      <c r="L21" s="73"/>
      <c r="M21" s="69"/>
      <c r="N21" s="70"/>
      <c r="U21" s="41"/>
      <c r="V21" s="41"/>
      <c r="W21" s="41"/>
      <c r="X21" s="41"/>
      <c r="Y21" s="41"/>
    </row>
    <row r="22" spans="10:25" x14ac:dyDescent="0.2">
      <c r="U22" s="41"/>
      <c r="V22" s="41"/>
      <c r="W22" s="41"/>
      <c r="X22" s="41"/>
      <c r="Y22" s="41"/>
    </row>
    <row r="23" spans="10:25" x14ac:dyDescent="0.2">
      <c r="U23" s="41"/>
      <c r="V23" s="41"/>
      <c r="W23" s="41"/>
      <c r="X23" s="41"/>
      <c r="Y23" s="41"/>
    </row>
    <row r="24" spans="10:25" x14ac:dyDescent="0.2">
      <c r="U24" s="41"/>
      <c r="V24" s="41"/>
      <c r="W24" s="41"/>
      <c r="X24" s="41"/>
      <c r="Y24" s="41"/>
    </row>
    <row r="25" spans="10:25" x14ac:dyDescent="0.2">
      <c r="U25" s="41"/>
      <c r="V25" s="41"/>
      <c r="W25" s="41"/>
      <c r="X25" s="41"/>
      <c r="Y25" s="41"/>
    </row>
  </sheetData>
  <mergeCells count="9">
    <mergeCell ref="J9:N10"/>
    <mergeCell ref="J11:K14"/>
    <mergeCell ref="M11:N14"/>
    <mergeCell ref="J15:N16"/>
    <mergeCell ref="J17:K17"/>
    <mergeCell ref="M17:N17"/>
    <mergeCell ref="J18:K21"/>
    <mergeCell ref="L18:L21"/>
    <mergeCell ref="M18:N21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V26" sqref="V26"/>
    </sheetView>
  </sheetViews>
  <sheetFormatPr defaultRowHeight="14.25" x14ac:dyDescent="0.2"/>
  <sheetData>
    <row r="1" spans="1:13" x14ac:dyDescent="0.2">
      <c r="A1" s="3" t="s">
        <v>18</v>
      </c>
    </row>
    <row r="2" spans="1:13" x14ac:dyDescent="0.2">
      <c r="A2" s="4" t="s">
        <v>19</v>
      </c>
    </row>
    <row r="3" spans="1:13" x14ac:dyDescent="0.2">
      <c r="A3" s="4" t="s">
        <v>20</v>
      </c>
    </row>
    <row r="5" spans="1:13" ht="15" thickBot="1" x14ac:dyDescent="0.25"/>
    <row r="6" spans="1:13" x14ac:dyDescent="0.2">
      <c r="J6" s="42"/>
      <c r="K6" s="43"/>
      <c r="L6" s="43"/>
      <c r="M6" s="44"/>
    </row>
    <row r="7" spans="1:13" x14ac:dyDescent="0.2">
      <c r="J7" s="45"/>
      <c r="K7" s="46"/>
      <c r="L7" s="46"/>
      <c r="M7" s="47"/>
    </row>
    <row r="8" spans="1:13" x14ac:dyDescent="0.2">
      <c r="J8" s="45"/>
      <c r="K8" s="46"/>
      <c r="L8" s="46"/>
      <c r="M8" s="47"/>
    </row>
    <row r="9" spans="1:13" x14ac:dyDescent="0.2">
      <c r="J9" s="45"/>
      <c r="K9" s="46"/>
      <c r="L9" s="46"/>
      <c r="M9" s="47"/>
    </row>
    <row r="10" spans="1:13" x14ac:dyDescent="0.2">
      <c r="J10" s="45"/>
      <c r="K10" s="46"/>
      <c r="L10" s="46"/>
      <c r="M10" s="47"/>
    </row>
    <row r="11" spans="1:13" x14ac:dyDescent="0.2">
      <c r="J11" s="45"/>
      <c r="K11" s="46"/>
      <c r="L11" s="46"/>
      <c r="M11" s="47"/>
    </row>
    <row r="12" spans="1:13" x14ac:dyDescent="0.2">
      <c r="J12" s="45"/>
      <c r="K12" s="46"/>
      <c r="L12" s="46"/>
      <c r="M12" s="47"/>
    </row>
    <row r="13" spans="1:13" x14ac:dyDescent="0.2">
      <c r="J13" s="45"/>
      <c r="K13" s="46"/>
      <c r="L13" s="46"/>
      <c r="M13" s="47"/>
    </row>
    <row r="14" spans="1:13" x14ac:dyDescent="0.2">
      <c r="J14" s="45"/>
      <c r="K14" s="46"/>
      <c r="L14" s="46"/>
      <c r="M14" s="47"/>
    </row>
    <row r="15" spans="1:13" x14ac:dyDescent="0.2">
      <c r="J15" s="45"/>
      <c r="K15" s="46"/>
      <c r="L15" s="46"/>
      <c r="M15" s="47"/>
    </row>
    <row r="16" spans="1:13" x14ac:dyDescent="0.2">
      <c r="J16" s="45"/>
      <c r="K16" s="46"/>
      <c r="L16" s="46"/>
      <c r="M16" s="47"/>
    </row>
    <row r="17" spans="10:13" x14ac:dyDescent="0.2">
      <c r="J17" s="45"/>
      <c r="K17" s="46"/>
      <c r="L17" s="46"/>
      <c r="M17" s="47"/>
    </row>
    <row r="18" spans="10:13" x14ac:dyDescent="0.2">
      <c r="J18" s="45"/>
      <c r="K18" s="46"/>
      <c r="L18" s="46"/>
      <c r="M18" s="47"/>
    </row>
    <row r="19" spans="10:13" x14ac:dyDescent="0.2">
      <c r="J19" s="45"/>
      <c r="K19" s="46"/>
      <c r="L19" s="46"/>
      <c r="M19" s="47"/>
    </row>
    <row r="20" spans="10:13" x14ac:dyDescent="0.2">
      <c r="J20" s="45"/>
      <c r="K20" s="46"/>
      <c r="L20" s="46"/>
      <c r="M20" s="47"/>
    </row>
    <row r="21" spans="10:13" x14ac:dyDescent="0.2">
      <c r="J21" s="45"/>
      <c r="K21" s="46"/>
      <c r="L21" s="46"/>
      <c r="M21" s="47"/>
    </row>
    <row r="22" spans="10:13" ht="15" thickBot="1" x14ac:dyDescent="0.25">
      <c r="J22" s="48"/>
      <c r="K22" s="49"/>
      <c r="L22" s="49"/>
      <c r="M22" s="50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全服经验双倍</vt:lpstr>
      <vt:lpstr>元宝派对</vt:lpstr>
      <vt:lpstr>沙城争霸</vt:lpstr>
      <vt:lpstr>神秘商店</vt:lpstr>
      <vt:lpstr>限时抢购</vt:lpstr>
      <vt:lpstr>天天豪礼</vt:lpstr>
      <vt:lpstr>幸运转盘</vt:lpstr>
      <vt:lpstr>全民探宝</vt:lpstr>
      <vt:lpstr>神翼盛宴</vt:lpstr>
      <vt:lpstr>宝石盛宴</vt:lpstr>
      <vt:lpstr>魂珠盛宴</vt:lpstr>
      <vt:lpstr>活动探宝概率调试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2017-03-16T10:56:42Z</dcterms:modified>
</cp:coreProperties>
</file>