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7C739F8C-918A-45BF-BA80-0E0BE7324E29}" xr6:coauthVersionLast="47" xr6:coauthVersionMax="47" xr10:uidLastSave="{00000000-0000-0000-0000-000000000000}"/>
  <bookViews>
    <workbookView xWindow="-108" yWindow="-108" windowWidth="23256" windowHeight="12576" activeTab="1" xr2:uid="{3D13FC2C-6A89-4593-B5EF-948049BF8C2A}"/>
  </bookViews>
  <sheets>
    <sheet name="商品リスト" sheetId="2" r:id="rId1"/>
    <sheet name="請求書" sheetId="1" r:id="rId2"/>
    <sheet name="見積書" sheetId="3" r:id="rId3"/>
    <sheet name="納品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4" l="1"/>
  <c r="A15" i="4"/>
  <c r="A14" i="4"/>
  <c r="A13" i="4"/>
  <c r="C13" i="4" s="1"/>
  <c r="E13" i="4" s="1"/>
  <c r="A12" i="4"/>
  <c r="A11" i="4"/>
  <c r="A12" i="3"/>
  <c r="A13" i="3"/>
  <c r="A14" i="3"/>
  <c r="C14" i="3" s="1"/>
  <c r="E14" i="3" s="1"/>
  <c r="A15" i="3"/>
  <c r="A16" i="3"/>
  <c r="A11" i="3"/>
  <c r="E8" i="4"/>
  <c r="E7" i="4"/>
  <c r="E6" i="4"/>
  <c r="E8" i="3"/>
  <c r="E7" i="3"/>
  <c r="E6" i="3"/>
  <c r="D4" i="4"/>
  <c r="D4" i="3"/>
  <c r="E3" i="4"/>
  <c r="E3" i="3"/>
  <c r="A7" i="1"/>
  <c r="A3" i="4"/>
  <c r="A3" i="3"/>
  <c r="C14" i="4"/>
  <c r="E14" i="4" s="1"/>
  <c r="B14" i="4"/>
  <c r="C12" i="4"/>
  <c r="E12" i="4" s="1"/>
  <c r="B12" i="4"/>
  <c r="C11" i="4"/>
  <c r="E11" i="4" s="1"/>
  <c r="B11" i="4"/>
  <c r="B14" i="3"/>
  <c r="C13" i="3"/>
  <c r="E13" i="3" s="1"/>
  <c r="B13" i="3"/>
  <c r="C12" i="3"/>
  <c r="E12" i="3" s="1"/>
  <c r="B12" i="3"/>
  <c r="C11" i="3"/>
  <c r="E11" i="3" s="1"/>
  <c r="B11" i="3"/>
  <c r="C12" i="1"/>
  <c r="C13" i="1"/>
  <c r="C14" i="1"/>
  <c r="E14" i="1" s="1"/>
  <c r="C11" i="1"/>
  <c r="E11" i="1" s="1"/>
  <c r="B12" i="1"/>
  <c r="B13" i="1"/>
  <c r="B14" i="1"/>
  <c r="B11" i="1"/>
  <c r="E12" i="1"/>
  <c r="E13" i="1"/>
  <c r="B13" i="4" l="1"/>
  <c r="E17" i="4"/>
  <c r="E18" i="4"/>
  <c r="E19" i="4" s="1"/>
  <c r="E17" i="3"/>
  <c r="E17" i="1"/>
  <c r="E18" i="1" s="1"/>
  <c r="E19" i="1" s="1"/>
  <c r="E18" i="3" l="1"/>
  <c r="E19" i="3" s="1"/>
  <c r="A7" i="3" s="1"/>
</calcChain>
</file>

<file path=xl/sharedStrings.xml><?xml version="1.0" encoding="utf-8"?>
<sst xmlns="http://schemas.openxmlformats.org/spreadsheetml/2006/main" count="57" uniqueCount="36">
  <si>
    <t>請求番号：</t>
    <rPh sb="0" eb="4">
      <t>セイキュウバンゴウ</t>
    </rPh>
    <phoneticPr fontId="2"/>
  </si>
  <si>
    <t>〒110-0000</t>
    <phoneticPr fontId="2"/>
  </si>
  <si>
    <t>東京都台東区上野x-xx-x</t>
    <rPh sb="0" eb="3">
      <t>トウキョウト</t>
    </rPh>
    <rPh sb="3" eb="6">
      <t>タイトウク</t>
    </rPh>
    <rPh sb="6" eb="8">
      <t>ウエノ</t>
    </rPh>
    <phoneticPr fontId="2"/>
  </si>
  <si>
    <t>株式会社○×什器販売</t>
    <rPh sb="0" eb="4">
      <t>カブシキガイシャ</t>
    </rPh>
    <rPh sb="6" eb="8">
      <t>ジュウキ</t>
    </rPh>
    <rPh sb="8" eb="10">
      <t>ハンバイ</t>
    </rPh>
    <phoneticPr fontId="2"/>
  </si>
  <si>
    <t>下記のとおり、ご請求申し上げます。</t>
    <rPh sb="0" eb="2">
      <t>カキ</t>
    </rPh>
    <rPh sb="8" eb="10">
      <t>セイキュウ</t>
    </rPh>
    <rPh sb="10" eb="11">
      <t>モウ</t>
    </rPh>
    <rPh sb="12" eb="13">
      <t>ア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</si>
  <si>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</si>
  <si>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</si>
  <si>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</si>
  <si>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</si>
  <si>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</si>
  <si>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</si>
  <si>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消費税額</t>
    <rPh sb="0" eb="4">
      <t>ショウヒゼイガク</t>
    </rPh>
    <phoneticPr fontId="2"/>
  </si>
  <si>
    <t>税込合計金額</t>
    <rPh sb="0" eb="2">
      <t>ゼイコ</t>
    </rPh>
    <rPh sb="2" eb="6">
      <t>ゴウケイキンガク</t>
    </rPh>
    <phoneticPr fontId="2"/>
  </si>
  <si>
    <t>【振込先】</t>
    <rPh sb="1" eb="4">
      <t>フリコミサキ</t>
    </rPh>
    <phoneticPr fontId="2"/>
  </si>
  <si>
    <t>○○銀行　上野支店</t>
    <rPh sb="2" eb="4">
      <t>ギンコウ</t>
    </rPh>
    <rPh sb="5" eb="9">
      <t>ウエノシテン</t>
    </rPh>
    <phoneticPr fontId="2"/>
  </si>
  <si>
    <t>普通xxxxxxx</t>
    <rPh sb="0" eb="2">
      <t>フツウ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</si>
  <si>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</si>
  <si>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</si>
  <si>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</si>
  <si>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</si>
  <si>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</si>
  <si>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</si>
  <si>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</si>
  <si>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</si>
  <si>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</si>
  <si>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</si>
  <si>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見　積　書</t>
    <rPh sb="0" eb="1">
      <t>ミ</t>
    </rPh>
    <rPh sb="2" eb="3">
      <t>セキ</t>
    </rPh>
    <rPh sb="4" eb="5">
      <t>ショ</t>
    </rPh>
    <phoneticPr fontId="2"/>
  </si>
  <si>
    <t>納品場所：</t>
    <rPh sb="0" eb="4">
      <t>ノウヒンバショ</t>
    </rPh>
    <phoneticPr fontId="2"/>
  </si>
  <si>
    <t>有効期限：</t>
    <rPh sb="0" eb="4">
      <t>ユウコウキゲン</t>
    </rPh>
    <phoneticPr fontId="2"/>
  </si>
  <si>
    <t>発行から30日</t>
    <rPh sb="0" eb="2">
      <t>ハッコウ</t>
    </rPh>
    <rPh sb="6" eb="7">
      <t>ニチ</t>
    </rPh>
    <phoneticPr fontId="2"/>
  </si>
  <si>
    <t>納　品　書</t>
    <rPh sb="0" eb="1">
      <t>オサメ</t>
    </rPh>
    <rPh sb="2" eb="3">
      <t>ヒン</t>
    </rPh>
    <rPh sb="4" eb="5">
      <t>ショ</t>
    </rPh>
    <phoneticPr fontId="2"/>
  </si>
  <si>
    <t>下記のとおり、納品いたしました。</t>
    <rPh sb="0" eb="2">
      <t>カキ</t>
    </rPh>
    <rPh sb="7" eb="9">
      <t>ノウヒン</t>
    </rPh>
    <phoneticPr fontId="2"/>
  </si>
  <si>
    <t>毎度ありがとうございます。</t>
    <rPh sb="0" eb="2">
      <t>マイド</t>
    </rPh>
    <phoneticPr fontId="2"/>
  </si>
  <si>
    <t>摘要：</t>
    <rPh sb="0" eb="2">
      <t>テキヨウ</t>
    </rPh>
    <phoneticPr fontId="2"/>
  </si>
  <si>
    <t>下記のとおり、御見積もり申し上げます。</t>
    <rPh sb="0" eb="2">
      <t>カキ</t>
    </rPh>
    <rPh sb="7" eb="8">
      <t>オ</t>
    </rPh>
    <rPh sb="8" eb="10">
      <t>ミツ</t>
    </rPh>
    <rPh sb="12" eb="13">
      <t>モウ</t>
    </rPh>
    <rPh sb="14" eb="15">
      <t>ア</t>
    </rPh>
    <phoneticPr fontId="2"/>
  </si>
  <si>
    <t>株式会社XYZアシスタント 様</t>
    <rPh sb="0" eb="4">
      <t>カブシキガイシャ</t>
    </rPh>
    <rPh sb="14" eb="15">
      <t>サマ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</si>
</sst>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&quot;円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8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9" fontId="0" fillId="0" borderId="1" xfId="2" applyFont="1" applyBorder="1">
      <alignment vertical="center"/>
    </xf>
    <xf numFmtId="38" fontId="0" fillId="0" borderId="1" xfId="1" applyFont="1" applyBorder="1">
      <alignment vertical="center"/>
    </xf>
    <xf numFmtId="5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0" fillId="0" borderId="5" xfId="0" applyBorder="1">
      <alignment vertical="center"/>
    </xf>
    <xf numFmtId="0" fontId="5" fillId="0" borderId="0" xfId="0" applyFont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8" fontId="3" fillId="0" borderId="1" xfId="1" applyFont="1" applyBorder="1">
      <alignment vertical="center"/>
    </xf>
    <xf numFmtId="179" fontId="6" fillId="3" borderId="0" xfId="0" applyNumberFormat="1" applyFont="1" applyFill="1" applyAlignment="1">
      <alignment horizontal="center" vertical="center"/>
    </xf>
    <xf numFmtId="179" fontId="6" fillId="0" borderId="0" xfId="0" applyNumberFormat="1" applyFont="1" applyFill="1" applyAlignment="1">
      <alignment vertical="center"/>
    </xf>
    <xf numFmtId="0" fontId="0" fillId="0" borderId="0" xfId="0" applyBorder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179" fontId="6" fillId="5" borderId="0" xfId="0" applyNumberFormat="1" applyFont="1" applyFill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38" fontId="0" fillId="0" borderId="4" xfId="1" applyFont="1" applyBorder="1">
      <alignment vertical="center"/>
    </xf>
    <xf numFmtId="0" fontId="0" fillId="0" borderId="9" xfId="0" applyBorder="1">
      <alignment vertical="center"/>
    </xf>
    <xf numFmtId="38" fontId="0" fillId="0" borderId="10" xfId="1" applyFont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58" fontId="0" fillId="0" borderId="0" xfId="0" applyNumberForma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</cellXfs>
  <cellStyles count="3">
    <cellStyle name="パーセント" xfId="2" builtinId="5"/>
    <cellStyle name="桁区切り" xfId="1" builtinId="6"/>
    <cellStyle name="標準" xfId="0" builtinId="0"/>
  </cellStyles>
  <dxfs count="7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50F745-6482-4EF1-9309-0403C13784B3}" name="テーブル2" displayName="テーブル2" ref="A1:C10" totalsRowShown="0" headerRowDxfId="0" headerRowBorderDxfId="5" tableBorderDxfId="6" totalsRowBorderDxfId="4">
  <autoFilter ref="A1:C10" xr:uid="{2050F745-6482-4EF1-9309-0403C13784B3}"/>
  <tableColumns count="3">
    <tableColumn id="1" xr3:uid="{EA5F12D1-E584-42B2-9820-8917B97E1CAC}" name="注文番号" dataDxfId="3"/>
    <tableColumn id="2" xr3:uid="{9C865D48-1473-4570-8B27-F6E4ECB83BE5}" name="商品名" dataDxfId="2"/>
    <tableColumn id="3" xr3:uid="{72FD1C19-8022-48BD-979A-D8E013916388}" name="単価" dataDxfId="1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DE67-8BA7-47AC-835C-0CB04F7F0A06}">
  <dimension ref="A1:C10"/>
  <sheetViews>
    <sheetView workbookViewId="0">
      <selection activeCell="G7" sqref="G7"/>
    </sheetView>
  </sheetViews>
  <sheetFormatPr defaultRowHeight="18" x14ac:dyDescent="0.45"/>
  <cols>
    <col min="1" max="1" width="13.296875" customWidth="1"/>
    <col min="2" max="2" width="22.19921875" customWidth="1"/>
    <col min="3" max="3" width="13.296875" customWidth="1"/>
  </cols>
  <sheetData>
    <row r="1" spans="1:3" x14ac:dyDescent="0.45">
      <c r="A1" s="32" t="s">
        <v>5</v>
      </c>
      <c r="B1" s="33" t="s">
        <v>6</v>
      </c>
      <c r="C1" s="34" t="s">
        <v>7</v>
      </c>
    </row>
    <row r="2" spans="1:3" x14ac:dyDescent="0.45">
      <c r="A2" s="3">
        <v>1001</v>
      </c>
      <c r="B2" s="2" t="s">
        <v>16</v>
      </c>
      <c r="C2" s="29">
        <v>15900</v>
      </c>
    </row>
    <row r="3" spans="1:3" x14ac:dyDescent="0.45">
      <c r="A3" s="3">
        <v>1002</v>
      </c>
      <c r="B3" s="2" t="s">
        <v>17</v>
      </c>
      <c r="C3" s="29">
        <v>19900</v>
      </c>
    </row>
    <row r="4" spans="1:3" x14ac:dyDescent="0.45">
      <c r="A4" s="3">
        <v>1003</v>
      </c>
      <c r="B4" s="2" t="s">
        <v>18</v>
      </c>
      <c r="C4" s="29">
        <v>49400</v>
      </c>
    </row>
    <row r="5" spans="1:3" x14ac:dyDescent="0.45">
      <c r="A5" s="3">
        <v>2001</v>
      </c>
      <c r="B5" s="2" t="s">
        <v>19</v>
      </c>
      <c r="C5" s="29">
        <v>9800</v>
      </c>
    </row>
    <row r="6" spans="1:3" x14ac:dyDescent="0.45">
      <c r="A6" s="3">
        <v>2002</v>
      </c>
      <c r="B6" s="2" t="s">
        <v>20</v>
      </c>
      <c r="C6" s="29">
        <v>14000</v>
      </c>
    </row>
    <row r="7" spans="1:3" x14ac:dyDescent="0.45">
      <c r="A7" s="3">
        <v>2003</v>
      </c>
      <c r="B7" s="2" t="s">
        <v>21</v>
      </c>
      <c r="C7" s="29">
        <v>25400</v>
      </c>
    </row>
    <row r="8" spans="1:3" x14ac:dyDescent="0.45">
      <c r="A8" s="3">
        <v>3001</v>
      </c>
      <c r="B8" s="2" t="s">
        <v>22</v>
      </c>
      <c r="C8" s="29">
        <v>12300</v>
      </c>
    </row>
    <row r="9" spans="1:3" x14ac:dyDescent="0.45">
      <c r="A9" s="3">
        <v>3002</v>
      </c>
      <c r="B9" s="2" t="s">
        <v>23</v>
      </c>
      <c r="C9" s="29">
        <v>26700</v>
      </c>
    </row>
    <row r="10" spans="1:3" x14ac:dyDescent="0.45">
      <c r="A10" s="30">
        <v>3003</v>
      </c>
      <c r="B10" s="4" t="s">
        <v>24</v>
      </c>
      <c r="C10" s="31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0ECE-1BBB-485E-914E-EE587C0A597C}">
  <dimension ref="A1:E19"/>
  <sheetViews>
    <sheetView tabSelected="1" workbookViewId="0">
      <selection activeCell="G17" sqref="G17"/>
    </sheetView>
  </sheetViews>
  <sheetFormatPr defaultRowHeight="18" x14ac:dyDescent="0.45"/>
  <cols>
    <col min="1" max="1" width="10.69921875" customWidth="1"/>
    <col min="2" max="2" width="25.296875" customWidth="1"/>
    <col min="3" max="5" width="12" customWidth="1"/>
  </cols>
  <sheetData>
    <row r="1" spans="1:5" ht="28.8" x14ac:dyDescent="0.45">
      <c r="A1" s="10" t="s">
        <v>25</v>
      </c>
      <c r="B1" s="10"/>
      <c r="C1" s="10"/>
      <c r="D1" s="10"/>
      <c r="E1" s="10"/>
    </row>
    <row r="2" spans="1:5" x14ac:dyDescent="0.45">
      <c r="A2" s="1"/>
      <c r="B2" s="1"/>
      <c r="C2" s="1"/>
      <c r="D2" s="1"/>
      <c r="E2" s="1"/>
    </row>
    <row r="3" spans="1:5" x14ac:dyDescent="0.45">
      <c r="A3" s="38" t="s">
        <v>35</v>
      </c>
      <c r="B3" s="38"/>
      <c r="D3" s="11" t="s">
        <v>0</v>
      </c>
      <c r="E3" s="36">
        <v>100123</v>
      </c>
    </row>
    <row r="4" spans="1:5" x14ac:dyDescent="0.45">
      <c r="A4" s="38"/>
      <c r="B4" s="38"/>
      <c r="D4" s="37">
        <v>44677</v>
      </c>
      <c r="E4" s="37"/>
    </row>
    <row r="6" spans="1:5" x14ac:dyDescent="0.45">
      <c r="A6" t="s">
        <v>4</v>
      </c>
      <c r="E6" s="9" t="s">
        <v>1</v>
      </c>
    </row>
    <row r="7" spans="1:5" x14ac:dyDescent="0.45">
      <c r="A7" s="17">
        <f>E19</f>
        <v>194370</v>
      </c>
      <c r="B7" s="17"/>
      <c r="C7" s="17"/>
      <c r="E7" s="9" t="s">
        <v>2</v>
      </c>
    </row>
    <row r="8" spans="1:5" x14ac:dyDescent="0.45">
      <c r="A8" s="17"/>
      <c r="B8" s="17"/>
      <c r="C8" s="17"/>
      <c r="E8" s="9" t="s">
        <v>3</v>
      </c>
    </row>
    <row r="10" spans="1:5" x14ac:dyDescent="0.45">
      <c r="A10" s="13" t="s">
        <v>5</v>
      </c>
      <c r="B10" s="13" t="s">
        <v>6</v>
      </c>
      <c r="C10" s="13" t="s">
        <v>7</v>
      </c>
      <c r="D10" s="13" t="s">
        <v>8</v>
      </c>
      <c r="E10" s="13" t="s">
        <v>9</v>
      </c>
    </row>
    <row r="11" spans="1:5" x14ac:dyDescent="0.45">
      <c r="A11" s="35">
        <v>1001</v>
      </c>
      <c r="B11" s="2" t="str">
        <f>VLOOKUP($A11,商品リスト!$A$1:$C$10,2,0)</f>
        <v>折りたたみテーブル</v>
      </c>
      <c r="C11" s="7">
        <f>VLOOKUP($A11,商品リスト!$A$1:$C$10,3,0)</f>
        <v>15900</v>
      </c>
      <c r="D11" s="35">
        <v>2</v>
      </c>
      <c r="E11" s="7">
        <f>C11*D11</f>
        <v>31800</v>
      </c>
    </row>
    <row r="12" spans="1:5" x14ac:dyDescent="0.45">
      <c r="A12" s="35">
        <v>1002</v>
      </c>
      <c r="B12" s="2" t="str">
        <f>VLOOKUP($A12,商品リスト!$A$1:$C$10,2,0)</f>
        <v>ラウンドテーブル</v>
      </c>
      <c r="C12" s="7">
        <f>VLOOKUP($A12,商品リスト!$A$1:$C$10,3,0)</f>
        <v>19900</v>
      </c>
      <c r="D12" s="35">
        <v>2</v>
      </c>
      <c r="E12" s="7">
        <f t="shared" ref="E12:E14" si="0">C12*D12</f>
        <v>39800</v>
      </c>
    </row>
    <row r="13" spans="1:5" x14ac:dyDescent="0.45">
      <c r="A13" s="35">
        <v>2001</v>
      </c>
      <c r="B13" s="2" t="str">
        <f>VLOOKUP($A13,商品リスト!$A$1:$C$10,2,0)</f>
        <v>OAチェア</v>
      </c>
      <c r="C13" s="7">
        <f>VLOOKUP($A13,商品リスト!$A$1:$C$10,3,0)</f>
        <v>9800</v>
      </c>
      <c r="D13" s="35">
        <v>8</v>
      </c>
      <c r="E13" s="7">
        <f t="shared" si="0"/>
        <v>78400</v>
      </c>
    </row>
    <row r="14" spans="1:5" x14ac:dyDescent="0.45">
      <c r="A14" s="35">
        <v>3002</v>
      </c>
      <c r="B14" s="2" t="str">
        <f>VLOOKUP($A14,商品リスト!$A$1:$C$10,2,0)</f>
        <v>ホワイトボード</v>
      </c>
      <c r="C14" s="7">
        <f>VLOOKUP($A14,商品リスト!$A$1:$C$10,3,0)</f>
        <v>26700</v>
      </c>
      <c r="D14" s="35">
        <v>1</v>
      </c>
      <c r="E14" s="7">
        <f t="shared" si="0"/>
        <v>26700</v>
      </c>
    </row>
    <row r="15" spans="1:5" x14ac:dyDescent="0.45">
      <c r="A15" s="2"/>
      <c r="B15" s="2"/>
      <c r="C15" s="7"/>
      <c r="D15" s="2"/>
      <c r="E15" s="7"/>
    </row>
    <row r="16" spans="1:5" x14ac:dyDescent="0.45">
      <c r="A16" s="2"/>
      <c r="B16" s="2"/>
      <c r="C16" s="7"/>
      <c r="D16" s="2"/>
      <c r="E16" s="7"/>
    </row>
    <row r="17" spans="1:5" x14ac:dyDescent="0.45">
      <c r="A17" s="5"/>
      <c r="B17" s="5"/>
      <c r="C17" s="14" t="s">
        <v>10</v>
      </c>
      <c r="D17" s="15"/>
      <c r="E17" s="7">
        <f>SUM(E11:E16)</f>
        <v>176700</v>
      </c>
    </row>
    <row r="18" spans="1:5" x14ac:dyDescent="0.45">
      <c r="A18" s="5" t="s">
        <v>13</v>
      </c>
      <c r="B18" s="5" t="s">
        <v>14</v>
      </c>
      <c r="C18" s="13" t="s">
        <v>11</v>
      </c>
      <c r="D18" s="6">
        <v>0.1</v>
      </c>
      <c r="E18" s="7">
        <f>E17*D18</f>
        <v>17670</v>
      </c>
    </row>
    <row r="19" spans="1:5" x14ac:dyDescent="0.45">
      <c r="A19" s="5"/>
      <c r="B19" s="5" t="s">
        <v>15</v>
      </c>
      <c r="C19" s="14" t="s">
        <v>12</v>
      </c>
      <c r="D19" s="15"/>
      <c r="E19" s="16">
        <f>SUM(E17:E18)</f>
        <v>194370</v>
      </c>
    </row>
  </sheetData>
  <mergeCells count="6">
    <mergeCell ref="A1:E1"/>
    <mergeCell ref="A7:C8"/>
    <mergeCell ref="C17:D17"/>
    <mergeCell ref="C19:D19"/>
    <mergeCell ref="D4:E4"/>
    <mergeCell ref="A3:B4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B4C7-076F-4598-BA8C-67A10DFDB9B8}">
  <dimension ref="A1:E19"/>
  <sheetViews>
    <sheetView workbookViewId="0">
      <selection activeCell="A11" sqref="A11:A16"/>
    </sheetView>
  </sheetViews>
  <sheetFormatPr defaultRowHeight="18" x14ac:dyDescent="0.45"/>
  <cols>
    <col min="1" max="1" width="10.69921875" customWidth="1"/>
    <col min="2" max="2" width="25.296875" customWidth="1"/>
    <col min="3" max="5" width="12" customWidth="1"/>
  </cols>
  <sheetData>
    <row r="1" spans="1:5" ht="28.8" x14ac:dyDescent="0.45">
      <c r="A1" s="20" t="s">
        <v>26</v>
      </c>
      <c r="B1" s="20"/>
      <c r="C1" s="20"/>
      <c r="D1" s="20"/>
      <c r="E1" s="20"/>
    </row>
    <row r="2" spans="1:5" x14ac:dyDescent="0.45">
      <c r="A2" s="1"/>
      <c r="B2" s="1"/>
      <c r="C2" s="1"/>
      <c r="D2" s="1"/>
      <c r="E2" s="1"/>
    </row>
    <row r="3" spans="1:5" x14ac:dyDescent="0.45">
      <c r="A3" s="12" t="str">
        <f>請求書!A3</f>
        <v>株式会社XYZアシスタント 様</v>
      </c>
      <c r="B3" s="12"/>
      <c r="D3" s="11" t="s">
        <v>0</v>
      </c>
      <c r="E3" s="11">
        <f>請求書!E3</f>
        <v>100123</v>
      </c>
    </row>
    <row r="4" spans="1:5" x14ac:dyDescent="0.45">
      <c r="A4" s="12"/>
      <c r="B4" s="12"/>
      <c r="D4" s="8">
        <f>請求書!D4</f>
        <v>44677</v>
      </c>
      <c r="E4" s="8"/>
    </row>
    <row r="6" spans="1:5" x14ac:dyDescent="0.45">
      <c r="A6" t="s">
        <v>34</v>
      </c>
      <c r="E6" s="9" t="str">
        <f>請求書!E6</f>
        <v>〒110-0000</v>
      </c>
    </row>
    <row r="7" spans="1:5" x14ac:dyDescent="0.45">
      <c r="A7" s="21">
        <f>E19</f>
        <v>194370</v>
      </c>
      <c r="B7" s="21"/>
      <c r="C7" s="21"/>
      <c r="E7" s="9" t="str">
        <f>請求書!E7</f>
        <v>東京都台東区上野x-xx-x</v>
      </c>
    </row>
    <row r="8" spans="1:5" x14ac:dyDescent="0.45">
      <c r="A8" s="21"/>
      <c r="B8" s="21"/>
      <c r="C8" s="21"/>
      <c r="E8" s="9" t="str">
        <f>請求書!E8</f>
        <v>株式会社○×什器販売</v>
      </c>
    </row>
    <row r="10" spans="1:5" x14ac:dyDescent="0.45">
      <c r="A10" s="22" t="s">
        <v>5</v>
      </c>
      <c r="B10" s="22" t="s">
        <v>6</v>
      </c>
      <c r="C10" s="22" t="s">
        <v>7</v>
      </c>
      <c r="D10" s="22" t="s">
        <v>8</v>
      </c>
      <c r="E10" s="22" t="s">
        <v>9</v>
      </c>
    </row>
    <row r="11" spans="1:5" x14ac:dyDescent="0.45">
      <c r="A11" s="2">
        <f>請求書!A11</f>
        <v>1001</v>
      </c>
      <c r="B11" s="2" t="str">
        <f>VLOOKUP($A11,商品リスト!$A$1:$C$10,2,0)</f>
        <v>折りたたみテーブル</v>
      </c>
      <c r="C11" s="7">
        <f>VLOOKUP($A11,商品リスト!$A$1:$C$10,3,0)</f>
        <v>15900</v>
      </c>
      <c r="D11" s="2">
        <v>2</v>
      </c>
      <c r="E11" s="7">
        <f>C11*D11</f>
        <v>31800</v>
      </c>
    </row>
    <row r="12" spans="1:5" x14ac:dyDescent="0.45">
      <c r="A12" s="2">
        <f>請求書!A12</f>
        <v>1002</v>
      </c>
      <c r="B12" s="2" t="str">
        <f>VLOOKUP($A12,商品リスト!$A$1:$C$10,2,0)</f>
        <v>ラウンドテーブル</v>
      </c>
      <c r="C12" s="7">
        <f>VLOOKUP($A12,商品リスト!$A$1:$C$10,3,0)</f>
        <v>19900</v>
      </c>
      <c r="D12" s="2">
        <v>2</v>
      </c>
      <c r="E12" s="7">
        <f t="shared" ref="E12:E14" si="0">C12*D12</f>
        <v>39800</v>
      </c>
    </row>
    <row r="13" spans="1:5" x14ac:dyDescent="0.45">
      <c r="A13" s="2">
        <f>請求書!A13</f>
        <v>2001</v>
      </c>
      <c r="B13" s="2" t="str">
        <f>VLOOKUP($A13,商品リスト!$A$1:$C$10,2,0)</f>
        <v>OAチェア</v>
      </c>
      <c r="C13" s="7">
        <f>VLOOKUP($A13,商品リスト!$A$1:$C$10,3,0)</f>
        <v>9800</v>
      </c>
      <c r="D13" s="2">
        <v>8</v>
      </c>
      <c r="E13" s="7">
        <f t="shared" si="0"/>
        <v>78400</v>
      </c>
    </row>
    <row r="14" spans="1:5" x14ac:dyDescent="0.45">
      <c r="A14" s="2">
        <f>請求書!A14</f>
        <v>3002</v>
      </c>
      <c r="B14" s="2" t="str">
        <f>VLOOKUP($A14,商品リスト!$A$1:$C$10,2,0)</f>
        <v>ホワイトボード</v>
      </c>
      <c r="C14" s="7">
        <f>VLOOKUP($A14,商品リスト!$A$1:$C$10,3,0)</f>
        <v>26700</v>
      </c>
      <c r="D14" s="2">
        <v>1</v>
      </c>
      <c r="E14" s="7">
        <f t="shared" si="0"/>
        <v>26700</v>
      </c>
    </row>
    <row r="15" spans="1:5" x14ac:dyDescent="0.45">
      <c r="A15" s="2">
        <f>請求書!A15</f>
        <v>0</v>
      </c>
      <c r="B15" s="2"/>
      <c r="C15" s="7"/>
      <c r="D15" s="2"/>
      <c r="E15" s="7"/>
    </row>
    <row r="16" spans="1:5" x14ac:dyDescent="0.45">
      <c r="A16" s="2">
        <f>請求書!A16</f>
        <v>0</v>
      </c>
      <c r="B16" s="2"/>
      <c r="C16" s="7"/>
      <c r="D16" s="2"/>
      <c r="E16" s="7"/>
    </row>
    <row r="17" spans="1:5" x14ac:dyDescent="0.45">
      <c r="A17" s="5"/>
      <c r="B17" s="5"/>
      <c r="C17" s="23" t="s">
        <v>10</v>
      </c>
      <c r="D17" s="24"/>
      <c r="E17" s="7">
        <f>SUM(E11:E16)</f>
        <v>176700</v>
      </c>
    </row>
    <row r="18" spans="1:5" x14ac:dyDescent="0.45">
      <c r="A18" s="5" t="s">
        <v>27</v>
      </c>
      <c r="B18" s="5"/>
      <c r="C18" s="22" t="s">
        <v>11</v>
      </c>
      <c r="D18" s="6">
        <v>0.1</v>
      </c>
      <c r="E18" s="7">
        <f>E17*D18</f>
        <v>17670</v>
      </c>
    </row>
    <row r="19" spans="1:5" x14ac:dyDescent="0.45">
      <c r="A19" s="5" t="s">
        <v>28</v>
      </c>
      <c r="B19" s="5" t="s">
        <v>29</v>
      </c>
      <c r="C19" s="23" t="s">
        <v>12</v>
      </c>
      <c r="D19" s="24"/>
      <c r="E19" s="16">
        <f>SUM(E17:E18)</f>
        <v>194370</v>
      </c>
    </row>
  </sheetData>
  <mergeCells count="6">
    <mergeCell ref="A1:E1"/>
    <mergeCell ref="A3:B4"/>
    <mergeCell ref="D4:E4"/>
    <mergeCell ref="A7:C8"/>
    <mergeCell ref="C17:D17"/>
    <mergeCell ref="C19:D19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C05F-DA71-45D5-9AE2-4F1F2376091E}">
  <dimension ref="A1:E19"/>
  <sheetViews>
    <sheetView workbookViewId="0">
      <selection activeCell="A11" sqref="A11"/>
    </sheetView>
  </sheetViews>
  <sheetFormatPr defaultRowHeight="18" x14ac:dyDescent="0.45"/>
  <cols>
    <col min="1" max="1" width="10.69921875" customWidth="1"/>
    <col min="2" max="2" width="25.296875" customWidth="1"/>
    <col min="3" max="5" width="12" customWidth="1"/>
  </cols>
  <sheetData>
    <row r="1" spans="1:5" ht="28.8" x14ac:dyDescent="0.45">
      <c r="A1" s="25" t="s">
        <v>30</v>
      </c>
      <c r="B1" s="25"/>
      <c r="C1" s="25"/>
      <c r="D1" s="25"/>
      <c r="E1" s="25"/>
    </row>
    <row r="2" spans="1:5" x14ac:dyDescent="0.45">
      <c r="A2" s="1"/>
      <c r="B2" s="1"/>
      <c r="C2" s="1"/>
      <c r="D2" s="1"/>
      <c r="E2" s="1"/>
    </row>
    <row r="3" spans="1:5" ht="18" customHeight="1" x14ac:dyDescent="0.45">
      <c r="A3" s="12" t="str">
        <f>請求書!A3</f>
        <v>株式会社XYZアシスタント 様</v>
      </c>
      <c r="B3" s="12"/>
      <c r="D3" s="11" t="s">
        <v>0</v>
      </c>
      <c r="E3" s="11">
        <f>請求書!E3</f>
        <v>100123</v>
      </c>
    </row>
    <row r="4" spans="1:5" ht="18" customHeight="1" x14ac:dyDescent="0.45">
      <c r="A4" s="12"/>
      <c r="B4" s="12"/>
      <c r="D4" s="8">
        <f>請求書!D4</f>
        <v>44677</v>
      </c>
      <c r="E4" s="8"/>
    </row>
    <row r="6" spans="1:5" x14ac:dyDescent="0.45">
      <c r="A6" t="s">
        <v>31</v>
      </c>
      <c r="E6" s="9" t="str">
        <f>請求書!E6</f>
        <v>〒110-0000</v>
      </c>
    </row>
    <row r="7" spans="1:5" ht="18" customHeight="1" x14ac:dyDescent="0.45">
      <c r="A7" s="18"/>
      <c r="B7" s="18"/>
      <c r="C7" s="18"/>
      <c r="E7" s="9" t="str">
        <f>請求書!E7</f>
        <v>東京都台東区上野x-xx-x</v>
      </c>
    </row>
    <row r="8" spans="1:5" ht="18" customHeight="1" x14ac:dyDescent="0.45">
      <c r="A8" s="18"/>
      <c r="B8" s="18"/>
      <c r="C8" s="18"/>
      <c r="E8" s="9" t="str">
        <f>請求書!E8</f>
        <v>株式会社○×什器販売</v>
      </c>
    </row>
    <row r="10" spans="1:5" x14ac:dyDescent="0.45">
      <c r="A10" s="26" t="s">
        <v>5</v>
      </c>
      <c r="B10" s="26" t="s">
        <v>6</v>
      </c>
      <c r="C10" s="26" t="s">
        <v>7</v>
      </c>
      <c r="D10" s="26" t="s">
        <v>8</v>
      </c>
      <c r="E10" s="26" t="s">
        <v>9</v>
      </c>
    </row>
    <row r="11" spans="1:5" x14ac:dyDescent="0.45">
      <c r="A11" s="2">
        <f>請求書!A11</f>
        <v>1001</v>
      </c>
      <c r="B11" s="2" t="str">
        <f>VLOOKUP($A11,商品リスト!$A$1:$C$10,2,0)</f>
        <v>折りたたみテーブル</v>
      </c>
      <c r="C11" s="7">
        <f>VLOOKUP($A11,商品リスト!$A$1:$C$10,3,0)</f>
        <v>15900</v>
      </c>
      <c r="D11" s="2">
        <v>2</v>
      </c>
      <c r="E11" s="7">
        <f>C11*D11</f>
        <v>31800</v>
      </c>
    </row>
    <row r="12" spans="1:5" x14ac:dyDescent="0.45">
      <c r="A12" s="2">
        <f>請求書!A12</f>
        <v>1002</v>
      </c>
      <c r="B12" s="2" t="str">
        <f>VLOOKUP($A12,商品リスト!$A$1:$C$10,2,0)</f>
        <v>ラウンドテーブル</v>
      </c>
      <c r="C12" s="7">
        <f>VLOOKUP($A12,商品リスト!$A$1:$C$10,3,0)</f>
        <v>19900</v>
      </c>
      <c r="D12" s="2">
        <v>2</v>
      </c>
      <c r="E12" s="7">
        <f t="shared" ref="E12:E14" si="0">C12*D12</f>
        <v>39800</v>
      </c>
    </row>
    <row r="13" spans="1:5" x14ac:dyDescent="0.45">
      <c r="A13" s="2">
        <f>請求書!A13</f>
        <v>2001</v>
      </c>
      <c r="B13" s="2" t="str">
        <f>VLOOKUP($A13,商品リスト!$A$1:$C$10,2,0)</f>
        <v>OAチェア</v>
      </c>
      <c r="C13" s="7">
        <f>VLOOKUP($A13,商品リスト!$A$1:$C$10,3,0)</f>
        <v>9800</v>
      </c>
      <c r="D13" s="2">
        <v>8</v>
      </c>
      <c r="E13" s="7">
        <f t="shared" si="0"/>
        <v>78400</v>
      </c>
    </row>
    <row r="14" spans="1:5" x14ac:dyDescent="0.45">
      <c r="A14" s="2">
        <f>請求書!A14</f>
        <v>3002</v>
      </c>
      <c r="B14" s="2" t="str">
        <f>VLOOKUP($A14,商品リスト!$A$1:$C$10,2,0)</f>
        <v>ホワイトボード</v>
      </c>
      <c r="C14" s="7">
        <f>VLOOKUP($A14,商品リスト!$A$1:$C$10,3,0)</f>
        <v>26700</v>
      </c>
      <c r="D14" s="2">
        <v>1</v>
      </c>
      <c r="E14" s="7">
        <f t="shared" si="0"/>
        <v>26700</v>
      </c>
    </row>
    <row r="15" spans="1:5" x14ac:dyDescent="0.45">
      <c r="A15" s="2">
        <f>請求書!A15</f>
        <v>0</v>
      </c>
      <c r="B15" s="2"/>
      <c r="C15" s="7"/>
      <c r="D15" s="2"/>
      <c r="E15" s="7"/>
    </row>
    <row r="16" spans="1:5" x14ac:dyDescent="0.45">
      <c r="A16" s="2">
        <f>請求書!A16</f>
        <v>0</v>
      </c>
      <c r="B16" s="2"/>
      <c r="C16" s="7"/>
      <c r="D16" s="2"/>
      <c r="E16" s="7"/>
    </row>
    <row r="17" spans="1:5" x14ac:dyDescent="0.45">
      <c r="A17" s="5"/>
      <c r="B17" s="5"/>
      <c r="C17" s="27" t="s">
        <v>10</v>
      </c>
      <c r="D17" s="28"/>
      <c r="E17" s="7">
        <f>SUM(E11:E16)</f>
        <v>176700</v>
      </c>
    </row>
    <row r="18" spans="1:5" x14ac:dyDescent="0.45">
      <c r="A18" s="5"/>
      <c r="B18" s="5"/>
      <c r="C18" s="26" t="s">
        <v>11</v>
      </c>
      <c r="D18" s="6">
        <v>0.1</v>
      </c>
      <c r="E18" s="7">
        <f>E17*D18</f>
        <v>17670</v>
      </c>
    </row>
    <row r="19" spans="1:5" x14ac:dyDescent="0.45">
      <c r="A19" s="19" t="s">
        <v>33</v>
      </c>
      <c r="B19" s="5" t="s">
        <v>32</v>
      </c>
      <c r="C19" s="27" t="s">
        <v>12</v>
      </c>
      <c r="D19" s="28"/>
      <c r="E19" s="16">
        <f>SUM(E17:E18)</f>
        <v>194370</v>
      </c>
    </row>
  </sheetData>
  <mergeCells count="5">
    <mergeCell ref="A1:E1"/>
    <mergeCell ref="A3:B4"/>
    <mergeCell ref="D4:E4"/>
    <mergeCell ref="C17:D17"/>
    <mergeCell ref="C19:D19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請求書</vt:lpstr>
      <vt:lpstr>見積書</vt:lpstr>
      <vt:lpstr>納品書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2023-08-08T01:54:20Z</dcterms:created>
  <dcterms:modified xsi:type="dcterms:W3CDTF">2023-08-08T02:39:14Z</dcterms:modified>
</cp:coreProperties>
</file>