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67\Desktop\3DQ5 LABS\project-group41-wednesday\state_tables\"/>
    </mc:Choice>
  </mc:AlternateContent>
  <xr:revisionPtr revIDLastSave="0" documentId="8_{9A1FBD02-0F9A-498D-B130-7C80BD803DE0}" xr6:coauthVersionLast="45" xr6:coauthVersionMax="45" xr10:uidLastSave="{00000000-0000-0000-0000-000000000000}"/>
  <bookViews>
    <workbookView xWindow="-108" yWindow="-108" windowWidth="23256" windowHeight="12576" xr2:uid="{6395F847-7984-429C-A137-0F48CC02E62A}"/>
  </bookViews>
  <sheets>
    <sheet name="Milestone 2 State Table" sheetId="1" r:id="rId1"/>
    <sheet name="Milestone 2 Verification Debu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2" l="1" a="1"/>
  <c r="C37" i="2" s="1"/>
  <c r="B19" i="2" a="1"/>
  <c r="B26" i="2" s="1"/>
  <c r="B28" i="2" a="1"/>
  <c r="B28" i="2" s="1"/>
  <c r="M2" i="2"/>
  <c r="M3" i="2"/>
  <c r="M4" i="2"/>
  <c r="M5" i="2"/>
  <c r="M6" i="2"/>
  <c r="M7" i="2"/>
  <c r="M8" i="2"/>
  <c r="M1" i="2"/>
  <c r="L3" i="2"/>
  <c r="L4" i="2" s="1"/>
  <c r="L5" i="2" s="1"/>
  <c r="L6" i="2" s="1"/>
  <c r="L7" i="2" s="1"/>
  <c r="L8" i="2" s="1"/>
  <c r="L2" i="2"/>
  <c r="B44" i="2" l="1"/>
  <c r="B41" i="2"/>
  <c r="I42" i="2"/>
  <c r="B43" i="2"/>
  <c r="B40" i="2"/>
  <c r="B38" i="2"/>
  <c r="I44" i="2"/>
  <c r="I41" i="2"/>
  <c r="I39" i="2"/>
  <c r="I38" i="2"/>
  <c r="H42" i="2"/>
  <c r="H41" i="2"/>
  <c r="H40" i="2"/>
  <c r="H39" i="2"/>
  <c r="H38" i="2"/>
  <c r="H37" i="2"/>
  <c r="G44" i="2"/>
  <c r="G43" i="2"/>
  <c r="G42" i="2"/>
  <c r="G41" i="2"/>
  <c r="G40" i="2"/>
  <c r="G39" i="2"/>
  <c r="G38" i="2"/>
  <c r="G37" i="2"/>
  <c r="B42" i="2"/>
  <c r="B39" i="2"/>
  <c r="B37" i="2"/>
  <c r="I43" i="2"/>
  <c r="I40" i="2"/>
  <c r="I37" i="2"/>
  <c r="H44" i="2"/>
  <c r="F43" i="2"/>
  <c r="F41" i="2"/>
  <c r="F39" i="2"/>
  <c r="E43" i="2"/>
  <c r="E40" i="2"/>
  <c r="E37" i="2"/>
  <c r="D44" i="2"/>
  <c r="D43" i="2"/>
  <c r="D42" i="2"/>
  <c r="D41" i="2"/>
  <c r="D40" i="2"/>
  <c r="D39" i="2"/>
  <c r="D38" i="2"/>
  <c r="D37" i="2"/>
  <c r="H43" i="2"/>
  <c r="F44" i="2"/>
  <c r="F42" i="2"/>
  <c r="F40" i="2"/>
  <c r="F38" i="2"/>
  <c r="F37" i="2"/>
  <c r="E44" i="2"/>
  <c r="E42" i="2"/>
  <c r="E41" i="2"/>
  <c r="E39" i="2"/>
  <c r="E38" i="2"/>
  <c r="C44" i="2"/>
  <c r="C43" i="2"/>
  <c r="C42" i="2"/>
  <c r="C41" i="2"/>
  <c r="C40" i="2"/>
  <c r="C39" i="2"/>
  <c r="C38" i="2"/>
  <c r="B24" i="2"/>
  <c r="B22" i="2"/>
  <c r="I21" i="2"/>
  <c r="H24" i="2"/>
  <c r="H19" i="2"/>
  <c r="E24" i="2"/>
  <c r="E23" i="2"/>
  <c r="E21" i="2"/>
  <c r="E20" i="2"/>
  <c r="E19" i="2"/>
  <c r="B23" i="2"/>
  <c r="B20" i="2"/>
  <c r="I25" i="2"/>
  <c r="I23" i="2"/>
  <c r="I20" i="2"/>
  <c r="H26" i="2"/>
  <c r="H23" i="2"/>
  <c r="H21" i="2"/>
  <c r="G26" i="2"/>
  <c r="G23" i="2"/>
  <c r="G21" i="2"/>
  <c r="G20" i="2"/>
  <c r="G19" i="2"/>
  <c r="F25" i="2"/>
  <c r="F24" i="2"/>
  <c r="F22" i="2"/>
  <c r="F21" i="2"/>
  <c r="F20" i="2"/>
  <c r="F19" i="2"/>
  <c r="E26" i="2"/>
  <c r="E25" i="2"/>
  <c r="E22" i="2"/>
  <c r="D26" i="2"/>
  <c r="D25" i="2"/>
  <c r="D24" i="2"/>
  <c r="D23" i="2"/>
  <c r="D22" i="2"/>
  <c r="D21" i="2"/>
  <c r="D20" i="2"/>
  <c r="D19" i="2"/>
  <c r="B25" i="2"/>
  <c r="B21" i="2"/>
  <c r="B19" i="2"/>
  <c r="I26" i="2"/>
  <c r="I24" i="2"/>
  <c r="I22" i="2"/>
  <c r="I19" i="2"/>
  <c r="H25" i="2"/>
  <c r="H22" i="2"/>
  <c r="H20" i="2"/>
  <c r="G25" i="2"/>
  <c r="G24" i="2"/>
  <c r="G22" i="2"/>
  <c r="F26" i="2"/>
  <c r="F23" i="2"/>
  <c r="C26" i="2"/>
  <c r="C25" i="2"/>
  <c r="C24" i="2"/>
  <c r="C23" i="2"/>
  <c r="C22" i="2"/>
  <c r="C21" i="2"/>
  <c r="C20" i="2"/>
  <c r="C19" i="2"/>
  <c r="I35" i="2"/>
  <c r="I33" i="2"/>
  <c r="I31" i="2"/>
  <c r="I29" i="2"/>
  <c r="H35" i="2"/>
  <c r="H32" i="2"/>
  <c r="H30" i="2"/>
  <c r="G33" i="2"/>
  <c r="F34" i="2"/>
  <c r="F28" i="2"/>
  <c r="H33" i="2"/>
  <c r="H29" i="2"/>
  <c r="G35" i="2"/>
  <c r="G32" i="2"/>
  <c r="G29" i="2"/>
  <c r="F35" i="2"/>
  <c r="F32" i="2"/>
  <c r="F30" i="2"/>
  <c r="E33" i="2"/>
  <c r="D33" i="2"/>
  <c r="D28" i="2"/>
  <c r="I34" i="2"/>
  <c r="I32" i="2"/>
  <c r="I30" i="2"/>
  <c r="I28" i="2"/>
  <c r="H34" i="2"/>
  <c r="H31" i="2"/>
  <c r="H28" i="2"/>
  <c r="G34" i="2"/>
  <c r="G31" i="2"/>
  <c r="G30" i="2"/>
  <c r="G28" i="2"/>
  <c r="F33" i="2"/>
  <c r="F31" i="2"/>
  <c r="F29" i="2"/>
  <c r="E35" i="2"/>
  <c r="E34" i="2"/>
  <c r="E32" i="2"/>
  <c r="E31" i="2"/>
  <c r="E30" i="2"/>
  <c r="E29" i="2"/>
  <c r="E28" i="2"/>
  <c r="D35" i="2"/>
  <c r="D34" i="2"/>
  <c r="D32" i="2"/>
  <c r="D31" i="2"/>
  <c r="D30" i="2"/>
  <c r="D29" i="2"/>
  <c r="C35" i="2"/>
  <c r="C34" i="2"/>
  <c r="C33" i="2"/>
  <c r="C32" i="2"/>
  <c r="C31" i="2"/>
  <c r="C30" i="2"/>
  <c r="C29" i="2"/>
  <c r="C28" i="2"/>
  <c r="B35" i="2"/>
  <c r="B34" i="2"/>
  <c r="B33" i="2"/>
  <c r="B32" i="2"/>
  <c r="B31" i="2"/>
  <c r="B30" i="2"/>
  <c r="B29" i="2"/>
</calcChain>
</file>

<file path=xl/sharedStrings.xml><?xml version="1.0" encoding="utf-8"?>
<sst xmlns="http://schemas.openxmlformats.org/spreadsheetml/2006/main" count="552" uniqueCount="270">
  <si>
    <t>State / CC</t>
  </si>
  <si>
    <t>…....</t>
  </si>
  <si>
    <t>…...</t>
  </si>
  <si>
    <t>SRAM_address</t>
  </si>
  <si>
    <t xml:space="preserve">Y offset +0 </t>
  </si>
  <si>
    <t xml:space="preserve">Y offset + 1 </t>
  </si>
  <si>
    <t xml:space="preserve">Y offset +2 </t>
  </si>
  <si>
    <t xml:space="preserve">Y offset +3 </t>
  </si>
  <si>
    <t xml:space="preserve">Y offset +4 </t>
  </si>
  <si>
    <t>Y offset +5</t>
  </si>
  <si>
    <t>Y offset +6</t>
  </si>
  <si>
    <t>…+7, +0, +1, +2</t>
  </si>
  <si>
    <t>Y offset +3 (+320)</t>
  </si>
  <si>
    <t>Y offset +4 (+320)</t>
  </si>
  <si>
    <t>…</t>
  </si>
  <si>
    <t>Y offset + 6 (+2240)</t>
  </si>
  <si>
    <t>Y offset + 7 (+2240)</t>
  </si>
  <si>
    <t>SRAM_read_data</t>
  </si>
  <si>
    <t>Y0</t>
  </si>
  <si>
    <t>Y1</t>
  </si>
  <si>
    <t>Y2</t>
  </si>
  <si>
    <t>Y3</t>
  </si>
  <si>
    <t>…Y4, Y5, Y6, Y7</t>
  </si>
  <si>
    <t>Y320</t>
  </si>
  <si>
    <t>Y321</t>
  </si>
  <si>
    <t>Y2243</t>
  </si>
  <si>
    <t>Y2244</t>
  </si>
  <si>
    <t>Y2245</t>
  </si>
  <si>
    <t>Y2246</t>
  </si>
  <si>
    <t>Y22447</t>
  </si>
  <si>
    <t>SRAM_write_data</t>
  </si>
  <si>
    <t>SRAM_we_n</t>
  </si>
  <si>
    <t>stores sram data in this ram. 2 per address (0,31)</t>
  </si>
  <si>
    <t>RAM_A_Port_0</t>
  </si>
  <si>
    <t>If en, it stores here</t>
  </si>
  <si>
    <t>Data_in_0</t>
  </si>
  <si>
    <t>SRAM_read_data(Y0,Y1)</t>
  </si>
  <si>
    <t>SRAM_read_data(Y2,Y3)</t>
  </si>
  <si>
    <t>SRAM_read_data(Y320,Y321)</t>
  </si>
  <si>
    <t>SRAM_read_data(Y224462,Y22443)</t>
  </si>
  <si>
    <t>SRAM_read_data(Y224464,Y22445)</t>
  </si>
  <si>
    <t>SRAM_read_data(Y22446,Y22447)</t>
  </si>
  <si>
    <t>reading, not writing</t>
  </si>
  <si>
    <t>Write_en_0</t>
  </si>
  <si>
    <t>value read if en is low</t>
  </si>
  <si>
    <t>Data_out_0</t>
  </si>
  <si>
    <t>S'0,S'1</t>
  </si>
  <si>
    <t>S'4,S'5</t>
  </si>
  <si>
    <t>S'8,S'9</t>
  </si>
  <si>
    <t>S'12,S'13</t>
  </si>
  <si>
    <t>S'48,S'49</t>
  </si>
  <si>
    <t>S'52,S'53</t>
  </si>
  <si>
    <t>S'56,S'57</t>
  </si>
  <si>
    <t>S'60,S'61</t>
  </si>
  <si>
    <t>RAM_A_Port_1</t>
  </si>
  <si>
    <t>Data_in_1</t>
  </si>
  <si>
    <t>Write_en_1</t>
  </si>
  <si>
    <t>Data_out_1</t>
  </si>
  <si>
    <t>S'2,S'3</t>
  </si>
  <si>
    <t>S'6,S'7</t>
  </si>
  <si>
    <t>S'10,S'11</t>
  </si>
  <si>
    <t>S'14,S'15</t>
  </si>
  <si>
    <t>S'50,S'51</t>
  </si>
  <si>
    <t>S'54,S'55</t>
  </si>
  <si>
    <t>S'58,S'59</t>
  </si>
  <si>
    <t>S'62,S'63</t>
  </si>
  <si>
    <t>Reads in C values which are stored here. (0,31)</t>
  </si>
  <si>
    <t>RAM_B_Port_0</t>
  </si>
  <si>
    <t>C0,C1</t>
  </si>
  <si>
    <t>C4,C5</t>
  </si>
  <si>
    <t>C56,C57</t>
  </si>
  <si>
    <t>C60,C61</t>
  </si>
  <si>
    <t>Reads in Ct values which are stored here. (64, 95)</t>
  </si>
  <si>
    <t>RAM_B_Port_1</t>
  </si>
  <si>
    <t>C2,C3</t>
  </si>
  <si>
    <t>C6,C7</t>
  </si>
  <si>
    <t>C58,C59</t>
  </si>
  <si>
    <t>C62,C63</t>
  </si>
  <si>
    <t>Ct0,Ct1</t>
  </si>
  <si>
    <t>Ct2,Ct3</t>
  </si>
  <si>
    <t>Ct4,Ct5</t>
  </si>
  <si>
    <t>Ct6,Ct7</t>
  </si>
  <si>
    <t>Stores C*S' accum (0, 63)</t>
  </si>
  <si>
    <t>RAM_C_Port_0</t>
  </si>
  <si>
    <t>MAC&gt;&gt;&gt;8</t>
  </si>
  <si>
    <t>S`0*C0</t>
  </si>
  <si>
    <t>S`2*C2</t>
  </si>
  <si>
    <t>S`4*C4</t>
  </si>
  <si>
    <t>S`6*C6</t>
  </si>
  <si>
    <t>Stores C*S' * Ct accum</t>
  </si>
  <si>
    <t>RAM_C_Port_1</t>
  </si>
  <si>
    <t>S`1*C1</t>
  </si>
  <si>
    <t>S`3*C3</t>
  </si>
  <si>
    <t>S`5*C5</t>
  </si>
  <si>
    <t>S`7*C7</t>
  </si>
  <si>
    <t>mult_1_op_1</t>
  </si>
  <si>
    <t>C0</t>
  </si>
  <si>
    <t>C4</t>
  </si>
  <si>
    <t>C56</t>
  </si>
  <si>
    <t>C60</t>
  </si>
  <si>
    <t>Ct0</t>
  </si>
  <si>
    <t>Ct2</t>
  </si>
  <si>
    <t>Ct4</t>
  </si>
  <si>
    <t>Ct6</t>
  </si>
  <si>
    <t>mult_1_op_2</t>
  </si>
  <si>
    <t>S`0</t>
  </si>
  <si>
    <t>S`4</t>
  </si>
  <si>
    <t>S`8</t>
  </si>
  <si>
    <t>S`12</t>
  </si>
  <si>
    <t>S`48</t>
  </si>
  <si>
    <t>S`52</t>
  </si>
  <si>
    <t>S`56</t>
  </si>
  <si>
    <t>S`60</t>
  </si>
  <si>
    <t>mult_1_op_result</t>
  </si>
  <si>
    <t>mult_2_op_1</t>
  </si>
  <si>
    <t>C1</t>
  </si>
  <si>
    <t>C5</t>
  </si>
  <si>
    <t>C57</t>
  </si>
  <si>
    <t>C61</t>
  </si>
  <si>
    <t>Ct1</t>
  </si>
  <si>
    <t>Ct3</t>
  </si>
  <si>
    <t>Ct5</t>
  </si>
  <si>
    <t>Ct7</t>
  </si>
  <si>
    <t>mult_2_op_2</t>
  </si>
  <si>
    <t>S`1</t>
  </si>
  <si>
    <t>S`5</t>
  </si>
  <si>
    <t>S`9</t>
  </si>
  <si>
    <t>S`13</t>
  </si>
  <si>
    <t>S`49</t>
  </si>
  <si>
    <t>S`53</t>
  </si>
  <si>
    <t>S`57</t>
  </si>
  <si>
    <t>S`61</t>
  </si>
  <si>
    <t>mult_2_op_result</t>
  </si>
  <si>
    <t>mult_3_op_1</t>
  </si>
  <si>
    <t>C2</t>
  </si>
  <si>
    <t>C6</t>
  </si>
  <si>
    <t>C58</t>
  </si>
  <si>
    <t>C62</t>
  </si>
  <si>
    <t>mult_3_op_2</t>
  </si>
  <si>
    <t>S`2</t>
  </si>
  <si>
    <t>S`6</t>
  </si>
  <si>
    <t>S`10</t>
  </si>
  <si>
    <t>S`14</t>
  </si>
  <si>
    <t>S`50</t>
  </si>
  <si>
    <t>S`54</t>
  </si>
  <si>
    <t>S`58</t>
  </si>
  <si>
    <t>S`62</t>
  </si>
  <si>
    <t>mult_3_op_result</t>
  </si>
  <si>
    <t>mult_4_op_1</t>
  </si>
  <si>
    <t>C3</t>
  </si>
  <si>
    <t>C7</t>
  </si>
  <si>
    <t>C59</t>
  </si>
  <si>
    <t>C63</t>
  </si>
  <si>
    <t>mult_4_op_2</t>
  </si>
  <si>
    <t>S`3</t>
  </si>
  <si>
    <t>S`7</t>
  </si>
  <si>
    <t>S`11</t>
  </si>
  <si>
    <t>S`15</t>
  </si>
  <si>
    <t>S`51</t>
  </si>
  <si>
    <t>S`55</t>
  </si>
  <si>
    <t>S`59</t>
  </si>
  <si>
    <t>S`63</t>
  </si>
  <si>
    <t>mult_4_op_result</t>
  </si>
  <si>
    <t>MAC</t>
  </si>
  <si>
    <t>r1 + r2 + r3 + r4</t>
  </si>
  <si>
    <t>Y offset + 8</t>
  </si>
  <si>
    <t>Y offset + 9</t>
  </si>
  <si>
    <t>Y9</t>
  </si>
  <si>
    <t>Y8</t>
  </si>
  <si>
    <t>Y10</t>
  </si>
  <si>
    <t>Y11</t>
  </si>
  <si>
    <t>Y offset + 11</t>
  </si>
  <si>
    <t>Y offset + 10</t>
  </si>
  <si>
    <t>Y offset + 12</t>
  </si>
  <si>
    <t>Y offset + 13</t>
  </si>
  <si>
    <t>Y15</t>
  </si>
  <si>
    <t>Y14</t>
  </si>
  <si>
    <t>Y offset + 8 (+320)</t>
  </si>
  <si>
    <t>Y offset + 9 (+320)</t>
  </si>
  <si>
    <t>Y2255</t>
  </si>
  <si>
    <t>Y2254</t>
  </si>
  <si>
    <t>S'16,S'17</t>
  </si>
  <si>
    <t>S'18,S'19</t>
  </si>
  <si>
    <t>S'20,S'21</t>
  </si>
  <si>
    <t>S'22,S'23</t>
  </si>
  <si>
    <t>S'24,S25</t>
  </si>
  <si>
    <t>S'26,S'27</t>
  </si>
  <si>
    <t>S'28,S'29</t>
  </si>
  <si>
    <t>S'30,S'31</t>
  </si>
  <si>
    <t>r1 + r2 + r3 +r4</t>
  </si>
  <si>
    <t>S`10*C10</t>
  </si>
  <si>
    <t>S`8*C8</t>
  </si>
  <si>
    <t>S`9*C9</t>
  </si>
  <si>
    <t>S`11*C11</t>
  </si>
  <si>
    <t>S`12*C12</t>
  </si>
  <si>
    <t>S`13*C13</t>
  </si>
  <si>
    <t>S`14*C14</t>
  </si>
  <si>
    <t>S`15*C15</t>
  </si>
  <si>
    <t>MAC_0_Clipped</t>
  </si>
  <si>
    <t>{ MAC_0_Clipped, MAC_1_Clipped}</t>
  </si>
  <si>
    <t>S`0*</t>
  </si>
  <si>
    <t>S`8*C0</t>
  </si>
  <si>
    <t>S`12*C4</t>
  </si>
  <si>
    <t>S`13*C5</t>
  </si>
  <si>
    <t>S`14*C6</t>
  </si>
  <si>
    <t>S`15*C7</t>
  </si>
  <si>
    <t>S`11*C3</t>
  </si>
  <si>
    <t>S`10*C2</t>
  </si>
  <si>
    <t>S`9*C1</t>
  </si>
  <si>
    <t>S`63*C7</t>
  </si>
  <si>
    <t>S`62*C6</t>
  </si>
  <si>
    <t>S`61*C5</t>
  </si>
  <si>
    <t>S`60*C4</t>
  </si>
  <si>
    <t>S`59*C3</t>
  </si>
  <si>
    <t>S`58*C2</t>
  </si>
  <si>
    <t>S`57*C1</t>
  </si>
  <si>
    <t>S`56*C0</t>
  </si>
  <si>
    <t>S`55*C7</t>
  </si>
  <si>
    <t>S`54*C6</t>
  </si>
  <si>
    <t>S`53*C5</t>
  </si>
  <si>
    <t>S`52*C4</t>
  </si>
  <si>
    <t>S`51*C3</t>
  </si>
  <si>
    <t>S`50*C2</t>
  </si>
  <si>
    <t>S`49*C1</t>
  </si>
  <si>
    <t>S`48*C0</t>
  </si>
  <si>
    <t>Ct63</t>
  </si>
  <si>
    <t>Ct62</t>
  </si>
  <si>
    <t>Ct61</t>
  </si>
  <si>
    <t>Ct60</t>
  </si>
  <si>
    <t>Ct59</t>
  </si>
  <si>
    <t>Ct58</t>
  </si>
  <si>
    <t>Ct57</t>
  </si>
  <si>
    <t>Ct56</t>
  </si>
  <si>
    <t>Ct56,Ct57</t>
  </si>
  <si>
    <t>Ct58,Ct59</t>
  </si>
  <si>
    <t>Ct60,Ct61</t>
  </si>
  <si>
    <t>Ct62,Ct63</t>
  </si>
  <si>
    <t>Y_segment_Offset +0</t>
  </si>
  <si>
    <t>Y_segment_Offset +3</t>
  </si>
  <si>
    <t>Y_segment_Offset + 3 (+1120)</t>
  </si>
  <si>
    <t>S_prime_buffer_write (16 bits)</t>
  </si>
  <si>
    <t xml:space="preserve">S_prime_buffer_read </t>
  </si>
  <si>
    <t xml:space="preserve"> S_prime_buffer(Y8),SRAM_read_data(Y9)</t>
  </si>
  <si>
    <t xml:space="preserve"> S_prime_buffer(Y10),SRAM_read_data(Y11)</t>
  </si>
  <si>
    <t xml:space="preserve"> S_prime_buffer(Y14),SRAM_read_data(Y15)</t>
  </si>
  <si>
    <t xml:space="preserve"> S_prime_buffer(Y2254),SRAM_read_data(Y2255)</t>
  </si>
  <si>
    <t>clipped_buffer_write (8 bits)</t>
  </si>
  <si>
    <t>clipped_buffer_read</t>
  </si>
  <si>
    <t>S`63*C63</t>
  </si>
  <si>
    <t>Lead In - S_SRAM_READS_0</t>
  </si>
  <si>
    <t>S_SRAM_READS_0</t>
  </si>
  <si>
    <t>Common Case - S_SRAM_READS_1</t>
  </si>
  <si>
    <t>S_SRAM_READS_1</t>
  </si>
  <si>
    <t>S_SRAM_READS_2</t>
  </si>
  <si>
    <t>Lead In S' * C - S_T_MULT_0</t>
  </si>
  <si>
    <t>S_T_MULT_1</t>
  </si>
  <si>
    <t>S_T_MULT_2</t>
  </si>
  <si>
    <t>S_T_MULT_4</t>
  </si>
  <si>
    <t>S_T_MULT_3</t>
  </si>
  <si>
    <t>Common Case S'*C  - S_T_MULT_3</t>
  </si>
  <si>
    <t>Lead In Ct*S'*C - S_S_MULT_0</t>
  </si>
  <si>
    <t>S_S_MULT_1</t>
  </si>
  <si>
    <t>Common Case Ct*S'*C  - S_S_MULT_2</t>
  </si>
  <si>
    <t>S_S_MULT_3</t>
  </si>
  <si>
    <t>S_S_MULT_2</t>
  </si>
  <si>
    <t>T</t>
  </si>
  <si>
    <t>S</t>
  </si>
  <si>
    <t>Ct</t>
  </si>
  <si>
    <t>C</t>
  </si>
  <si>
    <t>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</si>
</sst>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2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010F-8A7B-48FD-BF74-CF566707C1F2}">
  <dimension ref="A1:BA47"/>
  <sheetViews>
    <sheetView tabSelected="1" zoomScale="85" zoomScaleNormal="85" workbookViewId="0">
      <pane xSplit="2" topLeftCell="C1" activePane="topRight" state="frozen"/>
      <selection activeCell="B1" sqref="B1"/>
      <selection pane="topRight" activeCell="AS6" sqref="AS6"/>
    </sheetView>
  </sheetViews>
  <sheetFormatPr defaultColWidth="35.44140625" defaultRowHeight="14.4" x14ac:dyDescent="0.3"/>
  <cols>
    <col min="1" max="1" width="48.21875" hidden="1" customWidth="1"/>
    <col min="5" max="5" width="35.44140625" style="1"/>
    <col min="15" max="15" width="35.44140625" style="1"/>
    <col min="18" max="18" width="35.44140625" style="1"/>
    <col min="21" max="21" width="35.44140625" style="9"/>
    <col min="22" max="22" width="35.44140625" style="8"/>
    <col min="24" max="24" width="38.33203125" bestFit="1" customWidth="1"/>
    <col min="28" max="28" width="38" bestFit="1" customWidth="1"/>
    <col min="33" max="33" width="38" bestFit="1" customWidth="1"/>
    <col min="35" max="35" width="35.44140625" style="1"/>
    <col min="36" max="36" width="47.21875" bestFit="1" customWidth="1"/>
    <col min="37" max="37" width="35.44140625" style="1"/>
    <col min="38" max="38" width="27.109375" bestFit="1" customWidth="1"/>
    <col min="39" max="39" width="19" style="1" customWidth="1"/>
    <col min="40" max="40" width="33.77734375" bestFit="1" customWidth="1"/>
    <col min="41" max="41" width="24.33203125" style="1" customWidth="1"/>
    <col min="42" max="42" width="20.21875" customWidth="1"/>
    <col min="43" max="43" width="34" bestFit="1" customWidth="1"/>
    <col min="44" max="44" width="13.109375" style="18" customWidth="1"/>
    <col min="45" max="45" width="20.6640625" customWidth="1"/>
    <col min="46" max="46" width="20.5546875" style="1" customWidth="1"/>
    <col min="47" max="47" width="21.109375" customWidth="1"/>
    <col min="48" max="48" width="33.88671875" customWidth="1"/>
    <col min="49" max="49" width="13.109375" customWidth="1"/>
    <col min="50" max="50" width="23.88671875" customWidth="1"/>
    <col min="51" max="51" width="23.33203125" customWidth="1"/>
    <col min="52" max="52" width="21.109375" customWidth="1"/>
  </cols>
  <sheetData>
    <row r="1" spans="1:53" x14ac:dyDescent="0.3">
      <c r="B1" t="s">
        <v>0</v>
      </c>
      <c r="C1" t="s">
        <v>249</v>
      </c>
      <c r="D1" t="s">
        <v>250</v>
      </c>
      <c r="E1" t="s">
        <v>250</v>
      </c>
      <c r="F1" t="s">
        <v>251</v>
      </c>
      <c r="G1" t="s">
        <v>253</v>
      </c>
      <c r="H1" t="s">
        <v>252</v>
      </c>
      <c r="I1" t="s">
        <v>253</v>
      </c>
      <c r="K1" t="s">
        <v>252</v>
      </c>
      <c r="L1" t="s">
        <v>253</v>
      </c>
      <c r="N1" t="s">
        <v>253</v>
      </c>
      <c r="O1" t="s">
        <v>252</v>
      </c>
      <c r="P1" t="s">
        <v>253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s="8" t="s">
        <v>259</v>
      </c>
      <c r="W1" s="11" t="s">
        <v>257</v>
      </c>
      <c r="X1" s="11" t="s">
        <v>258</v>
      </c>
      <c r="Y1" s="11" t="s">
        <v>257</v>
      </c>
      <c r="Z1" s="11" t="s">
        <v>258</v>
      </c>
      <c r="AA1" s="11" t="s">
        <v>257</v>
      </c>
      <c r="AB1" s="11" t="s">
        <v>258</v>
      </c>
      <c r="AC1" s="11" t="s">
        <v>257</v>
      </c>
      <c r="AD1" t="s">
        <v>1</v>
      </c>
      <c r="AE1" s="11" t="s">
        <v>258</v>
      </c>
      <c r="AF1" s="11" t="s">
        <v>257</v>
      </c>
      <c r="AG1" s="11" t="s">
        <v>258</v>
      </c>
      <c r="AH1" s="11" t="s">
        <v>257</v>
      </c>
      <c r="AI1" s="1" t="s">
        <v>2</v>
      </c>
      <c r="AJ1" s="11" t="s">
        <v>258</v>
      </c>
      <c r="AK1" s="11" t="s">
        <v>257</v>
      </c>
      <c r="AL1" t="s">
        <v>260</v>
      </c>
      <c r="AM1" s="1" t="s">
        <v>261</v>
      </c>
      <c r="AN1" t="s">
        <v>262</v>
      </c>
      <c r="AO1" s="1" t="s">
        <v>263</v>
      </c>
      <c r="AP1" s="1" t="s">
        <v>264</v>
      </c>
      <c r="AQ1" s="1" t="s">
        <v>263</v>
      </c>
      <c r="AR1" s="18" t="s">
        <v>2</v>
      </c>
      <c r="AS1" s="1" t="s">
        <v>264</v>
      </c>
      <c r="AT1" s="1" t="s">
        <v>263</v>
      </c>
      <c r="AU1" s="1" t="s">
        <v>264</v>
      </c>
      <c r="AV1" s="1" t="s">
        <v>263</v>
      </c>
      <c r="AW1" t="s">
        <v>2</v>
      </c>
      <c r="AX1" s="1" t="s">
        <v>264</v>
      </c>
      <c r="AY1" s="1" t="s">
        <v>263</v>
      </c>
      <c r="AZ1" s="1" t="s">
        <v>264</v>
      </c>
      <c r="BA1" s="1" t="s">
        <v>263</v>
      </c>
    </row>
    <row r="2" spans="1:53" ht="15" x14ac:dyDescent="0.3">
      <c r="B2" s="2" t="s">
        <v>3</v>
      </c>
      <c r="C2" t="s">
        <v>4</v>
      </c>
      <c r="D2" t="s">
        <v>5</v>
      </c>
      <c r="E2" s="1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s="1" t="s">
        <v>16</v>
      </c>
      <c r="S2" t="s">
        <v>165</v>
      </c>
      <c r="T2" s="9"/>
      <c r="U2" s="9" t="s">
        <v>166</v>
      </c>
      <c r="W2" s="9" t="s">
        <v>172</v>
      </c>
      <c r="Y2" s="9" t="s">
        <v>171</v>
      </c>
      <c r="Z2" s="8"/>
      <c r="AA2" s="9" t="s">
        <v>173</v>
      </c>
      <c r="AC2" s="9" t="s">
        <v>174</v>
      </c>
      <c r="AF2" t="s">
        <v>177</v>
      </c>
      <c r="AH2" t="s">
        <v>178</v>
      </c>
      <c r="AQ2" t="s">
        <v>237</v>
      </c>
      <c r="AV2" t="s">
        <v>238</v>
      </c>
      <c r="BA2" t="s">
        <v>239</v>
      </c>
    </row>
    <row r="3" spans="1:53" ht="15.6" x14ac:dyDescent="0.3">
      <c r="B3" s="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14</v>
      </c>
      <c r="N3" t="s">
        <v>25</v>
      </c>
      <c r="O3" s="1" t="s">
        <v>26</v>
      </c>
      <c r="P3" t="s">
        <v>27</v>
      </c>
      <c r="Q3" t="s">
        <v>28</v>
      </c>
      <c r="R3" s="1" t="s">
        <v>29</v>
      </c>
      <c r="V3" s="8" t="s">
        <v>168</v>
      </c>
      <c r="X3" t="s">
        <v>167</v>
      </c>
      <c r="Z3" s="8" t="s">
        <v>169</v>
      </c>
      <c r="AB3" t="s">
        <v>170</v>
      </c>
      <c r="AE3" t="s">
        <v>176</v>
      </c>
      <c r="AG3" t="s">
        <v>175</v>
      </c>
      <c r="AJ3" t="s">
        <v>179</v>
      </c>
    </row>
    <row r="4" spans="1:53" ht="15.6" x14ac:dyDescent="0.3">
      <c r="B4" s="3" t="s">
        <v>30</v>
      </c>
      <c r="Z4" s="8"/>
      <c r="AQ4" t="s">
        <v>199</v>
      </c>
      <c r="AV4" t="s">
        <v>199</v>
      </c>
      <c r="BA4" t="s">
        <v>199</v>
      </c>
    </row>
    <row r="5" spans="1:53" s="12" customFormat="1" ht="15.6" x14ac:dyDescent="0.3">
      <c r="B5" s="13" t="s">
        <v>31</v>
      </c>
      <c r="E5" s="14"/>
      <c r="O5" s="14"/>
      <c r="R5" s="14"/>
      <c r="V5" s="15"/>
      <c r="Z5" s="15"/>
      <c r="AI5" s="14"/>
      <c r="AK5" s="14"/>
      <c r="AM5" s="14"/>
      <c r="AO5" s="14"/>
      <c r="AQ5" s="12">
        <v>1</v>
      </c>
      <c r="AR5" s="19"/>
      <c r="AT5" s="14"/>
      <c r="AV5" s="12">
        <v>1</v>
      </c>
      <c r="BA5" s="12">
        <v>1</v>
      </c>
    </row>
    <row r="6" spans="1:53" ht="15.6" x14ac:dyDescent="0.3">
      <c r="B6" s="3" t="s">
        <v>240</v>
      </c>
      <c r="V6" s="8" t="s">
        <v>168</v>
      </c>
      <c r="Z6" s="8" t="s">
        <v>169</v>
      </c>
      <c r="AE6" t="s">
        <v>176</v>
      </c>
      <c r="AR6" s="18" t="s">
        <v>2</v>
      </c>
      <c r="AW6" t="s">
        <v>2</v>
      </c>
    </row>
    <row r="7" spans="1:53" ht="15.6" x14ac:dyDescent="0.3">
      <c r="B7" s="3" t="s">
        <v>241</v>
      </c>
      <c r="X7" t="s">
        <v>168</v>
      </c>
      <c r="Z7" s="8"/>
      <c r="AB7" t="s">
        <v>169</v>
      </c>
      <c r="AG7" t="s">
        <v>176</v>
      </c>
      <c r="AJ7" t="s">
        <v>180</v>
      </c>
    </row>
    <row r="8" spans="1:53" ht="15.6" x14ac:dyDescent="0.3">
      <c r="B8" s="3" t="s">
        <v>246</v>
      </c>
      <c r="Z8" s="8"/>
      <c r="AO8" s="1" t="s">
        <v>198</v>
      </c>
      <c r="AT8" s="1" t="s">
        <v>198</v>
      </c>
      <c r="AY8" t="s">
        <v>198</v>
      </c>
    </row>
    <row r="9" spans="1:53" ht="15.6" x14ac:dyDescent="0.3">
      <c r="B9" s="3" t="s">
        <v>247</v>
      </c>
      <c r="Z9" s="8"/>
      <c r="AQ9" t="s">
        <v>198</v>
      </c>
      <c r="AV9" t="s">
        <v>198</v>
      </c>
      <c r="BA9" t="s">
        <v>198</v>
      </c>
    </row>
    <row r="10" spans="1:53" s="4" customFormat="1" ht="15.6" x14ac:dyDescent="0.3">
      <c r="A10" s="4" t="s">
        <v>32</v>
      </c>
      <c r="B10" s="5" t="s">
        <v>33</v>
      </c>
      <c r="E10" s="6"/>
      <c r="G10" s="4">
        <v>0</v>
      </c>
      <c r="I10" s="4">
        <v>1</v>
      </c>
      <c r="L10" s="4">
        <v>5</v>
      </c>
      <c r="N10" s="4">
        <v>29</v>
      </c>
      <c r="O10" s="6"/>
      <c r="P10" s="4">
        <v>30</v>
      </c>
      <c r="R10" s="6">
        <v>31</v>
      </c>
      <c r="T10" s="4">
        <v>0</v>
      </c>
      <c r="U10" s="4">
        <v>2</v>
      </c>
      <c r="V10" s="7">
        <v>4</v>
      </c>
      <c r="W10" s="4">
        <v>6</v>
      </c>
      <c r="X10" s="4">
        <v>8</v>
      </c>
      <c r="Y10" s="4">
        <v>10</v>
      </c>
      <c r="Z10" s="7">
        <v>12</v>
      </c>
      <c r="AA10" s="4">
        <v>14</v>
      </c>
      <c r="AB10" s="4">
        <v>16</v>
      </c>
      <c r="AC10" s="4">
        <v>18</v>
      </c>
      <c r="AD10" s="4" t="s">
        <v>1</v>
      </c>
      <c r="AE10" s="4">
        <v>28</v>
      </c>
      <c r="AF10" s="4">
        <v>30</v>
      </c>
      <c r="AG10" s="4">
        <v>0</v>
      </c>
      <c r="AH10" s="4">
        <v>2</v>
      </c>
      <c r="AI10" s="6" t="s">
        <v>1</v>
      </c>
      <c r="AK10" s="6"/>
      <c r="AL10" s="4">
        <v>64</v>
      </c>
      <c r="AM10" s="6">
        <v>68</v>
      </c>
      <c r="AN10" s="4">
        <v>72</v>
      </c>
      <c r="AO10" s="6">
        <v>76</v>
      </c>
      <c r="AP10" s="4">
        <v>80</v>
      </c>
      <c r="AQ10" s="4">
        <v>84</v>
      </c>
      <c r="AR10" s="18" t="s">
        <v>2</v>
      </c>
      <c r="AS10" s="4">
        <v>120</v>
      </c>
      <c r="AT10" s="6">
        <v>124</v>
      </c>
      <c r="AW10" t="s">
        <v>2</v>
      </c>
      <c r="AX10" s="4">
        <v>120</v>
      </c>
      <c r="AY10" s="4">
        <v>124</v>
      </c>
    </row>
    <row r="11" spans="1:53" ht="15" x14ac:dyDescent="0.3">
      <c r="A11" t="s">
        <v>34</v>
      </c>
      <c r="B11" s="2" t="s">
        <v>35</v>
      </c>
      <c r="G11" t="s">
        <v>36</v>
      </c>
      <c r="I11" t="s">
        <v>37</v>
      </c>
      <c r="L11" t="s">
        <v>38</v>
      </c>
      <c r="N11" t="s">
        <v>39</v>
      </c>
      <c r="P11" t="s">
        <v>40</v>
      </c>
      <c r="R11" s="1" t="s">
        <v>41</v>
      </c>
      <c r="S11" s="11"/>
      <c r="Z11" s="8"/>
    </row>
    <row r="12" spans="1:53" ht="15" x14ac:dyDescent="0.3">
      <c r="A12" t="s">
        <v>42</v>
      </c>
      <c r="B12" s="2" t="s">
        <v>43</v>
      </c>
      <c r="G12">
        <v>1</v>
      </c>
      <c r="I12">
        <v>1</v>
      </c>
      <c r="L12">
        <v>1</v>
      </c>
      <c r="N12">
        <v>1</v>
      </c>
      <c r="P12">
        <v>1</v>
      </c>
      <c r="R12" s="1">
        <v>1</v>
      </c>
      <c r="T12">
        <v>0</v>
      </c>
      <c r="U12" s="9">
        <v>0</v>
      </c>
      <c r="V12" s="8">
        <v>0</v>
      </c>
      <c r="W12">
        <v>0</v>
      </c>
      <c r="X12">
        <v>0</v>
      </c>
      <c r="Y12">
        <v>0</v>
      </c>
      <c r="Z12" s="8">
        <v>0</v>
      </c>
      <c r="AA12">
        <v>0</v>
      </c>
      <c r="AB12">
        <v>0</v>
      </c>
      <c r="AC12">
        <v>0</v>
      </c>
      <c r="AE12">
        <v>0</v>
      </c>
      <c r="AF12">
        <v>0</v>
      </c>
      <c r="AG12">
        <v>0</v>
      </c>
      <c r="AH12">
        <v>0</v>
      </c>
      <c r="AL12">
        <v>0</v>
      </c>
      <c r="AM12" s="1">
        <v>0</v>
      </c>
      <c r="AN12" s="9">
        <v>0</v>
      </c>
      <c r="AO12" s="1">
        <v>0</v>
      </c>
      <c r="AP12" s="9"/>
      <c r="AS12" s="9">
        <v>0</v>
      </c>
      <c r="AT12" s="1">
        <v>0</v>
      </c>
      <c r="AU12" s="9"/>
      <c r="AX12" s="9">
        <v>0</v>
      </c>
      <c r="AY12" s="9">
        <v>0</v>
      </c>
      <c r="AZ12" s="9"/>
    </row>
    <row r="13" spans="1:53" s="12" customFormat="1" ht="15.6" x14ac:dyDescent="0.3">
      <c r="A13" s="12" t="s">
        <v>44</v>
      </c>
      <c r="B13" s="13" t="s">
        <v>45</v>
      </c>
      <c r="E13" s="14"/>
      <c r="O13" s="14"/>
      <c r="R13" s="14"/>
      <c r="V13" s="15" t="s">
        <v>46</v>
      </c>
      <c r="W13" s="12" t="s">
        <v>47</v>
      </c>
      <c r="X13" s="12" t="s">
        <v>48</v>
      </c>
      <c r="Y13" s="12" t="s">
        <v>49</v>
      </c>
      <c r="Z13" s="15" t="s">
        <v>181</v>
      </c>
      <c r="AA13" s="12" t="s">
        <v>183</v>
      </c>
      <c r="AB13" s="12" t="s">
        <v>185</v>
      </c>
      <c r="AC13" s="12" t="s">
        <v>187</v>
      </c>
      <c r="AE13" s="12" t="s">
        <v>50</v>
      </c>
      <c r="AF13" s="12" t="s">
        <v>51</v>
      </c>
      <c r="AG13" s="12" t="s">
        <v>52</v>
      </c>
      <c r="AH13" s="12" t="s">
        <v>53</v>
      </c>
      <c r="AI13" s="14"/>
      <c r="AJ13" s="12" t="s">
        <v>52</v>
      </c>
      <c r="AK13" s="14" t="s">
        <v>53</v>
      </c>
      <c r="AM13" s="14"/>
      <c r="AN13" s="12" t="s">
        <v>85</v>
      </c>
      <c r="AO13" s="14" t="s">
        <v>87</v>
      </c>
      <c r="AP13" s="12" t="s">
        <v>191</v>
      </c>
      <c r="AQ13" s="12" t="s">
        <v>194</v>
      </c>
      <c r="AR13" s="19"/>
      <c r="AS13" t="s">
        <v>224</v>
      </c>
      <c r="AT13" s="1" t="s">
        <v>220</v>
      </c>
      <c r="AU13" s="9" t="s">
        <v>216</v>
      </c>
      <c r="AV13" s="9" t="s">
        <v>212</v>
      </c>
      <c r="AX13" t="s">
        <v>224</v>
      </c>
      <c r="AY13" t="s">
        <v>220</v>
      </c>
      <c r="AZ13" s="9" t="s">
        <v>216</v>
      </c>
      <c r="BA13" s="9" t="s">
        <v>212</v>
      </c>
    </row>
    <row r="14" spans="1:53" s="9" customFormat="1" ht="15.6" x14ac:dyDescent="0.3">
      <c r="B14" s="10" t="s">
        <v>54</v>
      </c>
      <c r="E14" s="1"/>
      <c r="O14" s="1"/>
      <c r="R14" s="1"/>
      <c r="V14" s="8"/>
      <c r="W14" s="9">
        <v>64</v>
      </c>
      <c r="X14" s="9">
        <v>32</v>
      </c>
      <c r="Y14" s="9">
        <v>65</v>
      </c>
      <c r="Z14" s="8"/>
      <c r="AA14" s="9">
        <v>0</v>
      </c>
      <c r="AB14" s="9">
        <v>33</v>
      </c>
      <c r="AC14" s="9">
        <v>67</v>
      </c>
      <c r="AD14" s="9" t="s">
        <v>1</v>
      </c>
      <c r="AF14" s="9">
        <v>70</v>
      </c>
      <c r="AG14" s="9">
        <v>34</v>
      </c>
      <c r="AH14" s="9">
        <v>71</v>
      </c>
      <c r="AI14" s="1" t="s">
        <v>1</v>
      </c>
      <c r="AJ14" s="8">
        <v>63</v>
      </c>
      <c r="AK14" s="1">
        <v>127</v>
      </c>
      <c r="AL14" s="11">
        <v>65</v>
      </c>
      <c r="AM14" s="1">
        <v>69</v>
      </c>
      <c r="AN14" s="11">
        <v>73</v>
      </c>
      <c r="AO14" s="16">
        <v>77</v>
      </c>
      <c r="AP14" s="11">
        <v>81</v>
      </c>
      <c r="AQ14" s="11">
        <v>85</v>
      </c>
      <c r="AR14" s="18"/>
      <c r="AS14" s="11">
        <v>121</v>
      </c>
      <c r="AT14" s="16">
        <v>125</v>
      </c>
      <c r="AX14" s="11">
        <v>121</v>
      </c>
      <c r="AY14" s="11">
        <v>125</v>
      </c>
    </row>
    <row r="15" spans="1:53" ht="15.6" x14ac:dyDescent="0.3">
      <c r="B15" s="3" t="s">
        <v>55</v>
      </c>
      <c r="S15" s="9"/>
      <c r="U15"/>
      <c r="W15" s="9" t="s">
        <v>84</v>
      </c>
      <c r="X15" s="9" t="s">
        <v>242</v>
      </c>
      <c r="Y15" t="s">
        <v>84</v>
      </c>
      <c r="Z15" s="8"/>
      <c r="AA15" t="s">
        <v>84</v>
      </c>
      <c r="AB15" s="9" t="s">
        <v>243</v>
      </c>
      <c r="AC15" t="s">
        <v>84</v>
      </c>
      <c r="AF15" s="9" t="s">
        <v>84</v>
      </c>
      <c r="AG15" s="9" t="s">
        <v>244</v>
      </c>
      <c r="AH15" t="s">
        <v>84</v>
      </c>
      <c r="AJ15" s="8" t="s">
        <v>245</v>
      </c>
      <c r="AK15" s="1" t="s">
        <v>84</v>
      </c>
    </row>
    <row r="16" spans="1:53" ht="15.6" x14ac:dyDescent="0.3">
      <c r="B16" s="3" t="s">
        <v>56</v>
      </c>
      <c r="S16" s="9"/>
      <c r="U16"/>
      <c r="W16" s="9">
        <v>1</v>
      </c>
      <c r="X16" s="9">
        <v>1</v>
      </c>
      <c r="Y16">
        <v>1</v>
      </c>
      <c r="Z16" s="8"/>
      <c r="AA16">
        <v>1</v>
      </c>
      <c r="AB16" s="9">
        <v>1</v>
      </c>
      <c r="AC16">
        <v>1</v>
      </c>
      <c r="AF16" s="9">
        <v>1</v>
      </c>
      <c r="AG16" s="9">
        <v>1</v>
      </c>
      <c r="AH16">
        <v>1</v>
      </c>
      <c r="AJ16" s="8">
        <v>1</v>
      </c>
      <c r="AK16" s="1">
        <v>1</v>
      </c>
      <c r="AL16" s="11">
        <v>0</v>
      </c>
      <c r="AM16" s="1">
        <v>0</v>
      </c>
    </row>
    <row r="17" spans="1:53" s="12" customFormat="1" ht="15.6" x14ac:dyDescent="0.3">
      <c r="B17" s="13" t="s">
        <v>57</v>
      </c>
      <c r="E17" s="14"/>
      <c r="O17" s="14"/>
      <c r="R17" s="14"/>
      <c r="V17" s="15"/>
      <c r="Z17" s="15"/>
      <c r="AI17" s="14"/>
      <c r="AJ17" s="15"/>
      <c r="AK17" s="14"/>
      <c r="AM17" s="14"/>
      <c r="AN17" s="12" t="s">
        <v>91</v>
      </c>
      <c r="AO17" s="14" t="s">
        <v>93</v>
      </c>
      <c r="AP17" s="12" t="s">
        <v>192</v>
      </c>
      <c r="AQ17" s="12" t="s">
        <v>195</v>
      </c>
      <c r="AR17" s="19"/>
      <c r="AS17" t="s">
        <v>223</v>
      </c>
      <c r="AT17" s="1" t="s">
        <v>219</v>
      </c>
      <c r="AU17" s="9" t="s">
        <v>215</v>
      </c>
      <c r="AV17" s="9" t="s">
        <v>211</v>
      </c>
      <c r="AX17" t="s">
        <v>223</v>
      </c>
      <c r="AY17" t="s">
        <v>219</v>
      </c>
      <c r="AZ17" s="9" t="s">
        <v>215</v>
      </c>
      <c r="BA17" s="9" t="s">
        <v>211</v>
      </c>
    </row>
    <row r="18" spans="1:53" s="9" customFormat="1" ht="15.6" x14ac:dyDescent="0.3">
      <c r="A18" s="9" t="s">
        <v>66</v>
      </c>
      <c r="B18" s="10" t="s">
        <v>67</v>
      </c>
      <c r="E18" s="1"/>
      <c r="G18" s="9">
        <v>0</v>
      </c>
      <c r="I18" s="9">
        <v>1</v>
      </c>
      <c r="L18" s="9">
        <v>5</v>
      </c>
      <c r="N18" s="9">
        <v>29</v>
      </c>
      <c r="O18" s="1"/>
      <c r="P18" s="9">
        <v>30</v>
      </c>
      <c r="R18" s="1">
        <v>31</v>
      </c>
      <c r="T18" s="9">
        <v>1</v>
      </c>
      <c r="U18" s="9">
        <v>3</v>
      </c>
      <c r="V18" s="8">
        <v>5</v>
      </c>
      <c r="W18" s="9">
        <v>7</v>
      </c>
      <c r="X18" s="9">
        <v>9</v>
      </c>
      <c r="Y18" s="9">
        <v>11</v>
      </c>
      <c r="Z18" s="8">
        <v>13</v>
      </c>
      <c r="AA18" s="9">
        <v>15</v>
      </c>
      <c r="AB18" s="9">
        <v>17</v>
      </c>
      <c r="AC18" s="9">
        <v>19</v>
      </c>
      <c r="AD18" s="9" t="s">
        <v>1</v>
      </c>
      <c r="AE18" s="9">
        <v>29</v>
      </c>
      <c r="AF18" s="9">
        <v>31</v>
      </c>
      <c r="AG18" s="9">
        <v>1</v>
      </c>
      <c r="AH18" s="9">
        <v>3</v>
      </c>
      <c r="AI18" s="1" t="s">
        <v>1</v>
      </c>
      <c r="AK18" s="1"/>
      <c r="AL18" s="9">
        <v>66</v>
      </c>
      <c r="AM18" s="1">
        <v>70</v>
      </c>
      <c r="AN18" s="9">
        <v>74</v>
      </c>
      <c r="AO18" s="16">
        <v>78</v>
      </c>
      <c r="AP18" s="11">
        <v>82</v>
      </c>
      <c r="AQ18" s="11">
        <v>86</v>
      </c>
      <c r="AR18" s="18" t="s">
        <v>2</v>
      </c>
      <c r="AS18" s="9">
        <v>122</v>
      </c>
      <c r="AT18" s="16">
        <v>126</v>
      </c>
      <c r="AW18" t="s">
        <v>2</v>
      </c>
      <c r="AX18" s="9">
        <v>122</v>
      </c>
      <c r="AY18" s="11">
        <v>126</v>
      </c>
    </row>
    <row r="19" spans="1:53" ht="15.6" x14ac:dyDescent="0.3">
      <c r="B19" s="3" t="s">
        <v>55</v>
      </c>
      <c r="G19" t="s">
        <v>36</v>
      </c>
      <c r="I19" t="s">
        <v>37</v>
      </c>
      <c r="L19" t="s">
        <v>38</v>
      </c>
      <c r="N19" t="s">
        <v>39</v>
      </c>
      <c r="P19" t="s">
        <v>40</v>
      </c>
      <c r="R19" s="1" t="s">
        <v>41</v>
      </c>
      <c r="S19" s="9"/>
      <c r="T19" s="9"/>
      <c r="U19"/>
      <c r="Z19" s="8"/>
      <c r="AF19" s="9"/>
    </row>
    <row r="20" spans="1:53" ht="15.6" x14ac:dyDescent="0.3">
      <c r="B20" s="3" t="s">
        <v>56</v>
      </c>
      <c r="G20">
        <v>1</v>
      </c>
      <c r="I20">
        <v>1</v>
      </c>
      <c r="L20">
        <v>1</v>
      </c>
      <c r="N20">
        <v>1</v>
      </c>
      <c r="P20">
        <v>1</v>
      </c>
      <c r="R20" s="1">
        <v>1</v>
      </c>
      <c r="S20" s="9"/>
      <c r="T20" s="9">
        <v>0</v>
      </c>
      <c r="U20" s="11">
        <v>0</v>
      </c>
      <c r="V20" s="8">
        <v>0</v>
      </c>
      <c r="W20">
        <v>0</v>
      </c>
      <c r="X20">
        <v>0</v>
      </c>
      <c r="Y20">
        <v>0</v>
      </c>
      <c r="Z20" s="8">
        <v>0</v>
      </c>
      <c r="AA20">
        <v>0</v>
      </c>
      <c r="AB20">
        <v>0</v>
      </c>
      <c r="AC20">
        <v>0</v>
      </c>
      <c r="AE20">
        <v>0</v>
      </c>
      <c r="AF20" s="9">
        <v>0</v>
      </c>
      <c r="AG20">
        <v>0</v>
      </c>
      <c r="AH20">
        <v>0</v>
      </c>
      <c r="AL20" s="1">
        <v>0</v>
      </c>
      <c r="AM20" s="1">
        <v>0</v>
      </c>
      <c r="AN20" s="9">
        <v>0</v>
      </c>
      <c r="AO20" s="1">
        <v>0</v>
      </c>
      <c r="AP20" s="9"/>
      <c r="AS20" s="9">
        <v>0</v>
      </c>
      <c r="AT20" s="1">
        <v>0</v>
      </c>
      <c r="AU20" s="9"/>
      <c r="AX20" s="9">
        <v>0</v>
      </c>
      <c r="AY20" s="9">
        <v>0</v>
      </c>
      <c r="AZ20" s="9"/>
    </row>
    <row r="21" spans="1:53" s="12" customFormat="1" ht="15.6" x14ac:dyDescent="0.3">
      <c r="B21" s="13" t="s">
        <v>57</v>
      </c>
      <c r="E21" s="14"/>
      <c r="O21" s="14"/>
      <c r="R21" s="14"/>
      <c r="V21" s="15" t="s">
        <v>58</v>
      </c>
      <c r="W21" s="12" t="s">
        <v>59</v>
      </c>
      <c r="X21" s="12" t="s">
        <v>60</v>
      </c>
      <c r="Y21" s="12" t="s">
        <v>61</v>
      </c>
      <c r="Z21" s="15" t="s">
        <v>182</v>
      </c>
      <c r="AA21" s="12" t="s">
        <v>184</v>
      </c>
      <c r="AB21" s="12" t="s">
        <v>186</v>
      </c>
      <c r="AC21" s="12" t="s">
        <v>188</v>
      </c>
      <c r="AE21" s="12" t="s">
        <v>62</v>
      </c>
      <c r="AF21" s="12" t="s">
        <v>63</v>
      </c>
      <c r="AG21" s="12" t="s">
        <v>64</v>
      </c>
      <c r="AH21" s="12" t="s">
        <v>65</v>
      </c>
      <c r="AI21" s="14"/>
      <c r="AJ21" s="12" t="s">
        <v>64</v>
      </c>
      <c r="AK21" s="14" t="s">
        <v>65</v>
      </c>
      <c r="AM21" s="14"/>
      <c r="AN21" s="12" t="s">
        <v>86</v>
      </c>
      <c r="AO21" s="14" t="s">
        <v>88</v>
      </c>
      <c r="AP21" s="12" t="s">
        <v>190</v>
      </c>
      <c r="AQ21" s="12" t="s">
        <v>196</v>
      </c>
      <c r="AR21" s="19"/>
      <c r="AS21" s="9" t="s">
        <v>222</v>
      </c>
      <c r="AT21" s="1" t="s">
        <v>218</v>
      </c>
      <c r="AU21" s="9" t="s">
        <v>214</v>
      </c>
      <c r="AV21" s="9" t="s">
        <v>210</v>
      </c>
      <c r="AX21" s="9" t="s">
        <v>222</v>
      </c>
      <c r="AY21" s="9" t="s">
        <v>218</v>
      </c>
      <c r="AZ21" s="9" t="s">
        <v>214</v>
      </c>
      <c r="BA21" s="9" t="s">
        <v>210</v>
      </c>
    </row>
    <row r="22" spans="1:53" s="9" customFormat="1" ht="15.6" x14ac:dyDescent="0.3">
      <c r="A22" s="9" t="s">
        <v>72</v>
      </c>
      <c r="B22" s="10" t="s">
        <v>73</v>
      </c>
      <c r="E22" s="1"/>
      <c r="O22" s="1"/>
      <c r="R22" s="1"/>
      <c r="V22" s="8"/>
      <c r="W22" s="9">
        <v>64</v>
      </c>
      <c r="X22" s="9">
        <v>32</v>
      </c>
      <c r="Y22" s="9">
        <v>65</v>
      </c>
      <c r="Z22" s="8"/>
      <c r="AA22" s="9">
        <v>66</v>
      </c>
      <c r="AB22" s="9">
        <v>33</v>
      </c>
      <c r="AC22" s="9">
        <v>67</v>
      </c>
      <c r="AD22" s="9" t="s">
        <v>1</v>
      </c>
      <c r="AF22" s="9">
        <v>70</v>
      </c>
      <c r="AG22" s="9">
        <v>34</v>
      </c>
      <c r="AH22" s="9">
        <v>71</v>
      </c>
      <c r="AI22" s="1" t="s">
        <v>1</v>
      </c>
      <c r="AJ22" s="8">
        <v>63</v>
      </c>
      <c r="AK22" s="1">
        <v>127</v>
      </c>
      <c r="AL22" s="11">
        <v>67</v>
      </c>
      <c r="AM22" s="1">
        <v>71</v>
      </c>
      <c r="AN22" s="11">
        <v>75</v>
      </c>
      <c r="AO22" s="16">
        <v>79</v>
      </c>
      <c r="AP22" s="11">
        <v>83</v>
      </c>
      <c r="AQ22" s="11">
        <v>87</v>
      </c>
      <c r="AR22" s="18"/>
      <c r="AS22" s="11">
        <v>123</v>
      </c>
      <c r="AT22" s="16">
        <v>127</v>
      </c>
      <c r="AX22" s="11">
        <v>123</v>
      </c>
      <c r="AY22" s="11">
        <v>127</v>
      </c>
    </row>
    <row r="23" spans="1:53" ht="15.6" x14ac:dyDescent="0.3">
      <c r="B23" s="3" t="s">
        <v>55</v>
      </c>
      <c r="U23"/>
      <c r="W23" s="9" t="s">
        <v>84</v>
      </c>
      <c r="X23" s="9" t="s">
        <v>242</v>
      </c>
      <c r="Y23" t="s">
        <v>84</v>
      </c>
      <c r="Z23" s="8"/>
      <c r="AA23" s="9" t="s">
        <v>84</v>
      </c>
      <c r="AB23" s="9" t="s">
        <v>243</v>
      </c>
      <c r="AC23" t="s">
        <v>84</v>
      </c>
      <c r="AF23" s="9" t="s">
        <v>84</v>
      </c>
      <c r="AG23" s="9" t="s">
        <v>244</v>
      </c>
      <c r="AH23" t="s">
        <v>84</v>
      </c>
      <c r="AJ23" s="8" t="s">
        <v>245</v>
      </c>
      <c r="AK23" s="1" t="s">
        <v>84</v>
      </c>
    </row>
    <row r="24" spans="1:53" ht="15.6" x14ac:dyDescent="0.3">
      <c r="B24" s="3" t="s">
        <v>56</v>
      </c>
      <c r="U24"/>
      <c r="W24" s="9">
        <v>1</v>
      </c>
      <c r="X24" s="9">
        <v>1</v>
      </c>
      <c r="Y24">
        <v>1</v>
      </c>
      <c r="Z24" s="8"/>
      <c r="AA24" s="9">
        <v>1</v>
      </c>
      <c r="AB24" s="9">
        <v>1</v>
      </c>
      <c r="AC24">
        <v>1</v>
      </c>
      <c r="AF24" s="9">
        <v>1</v>
      </c>
      <c r="AG24" s="9">
        <v>1</v>
      </c>
      <c r="AH24">
        <v>1</v>
      </c>
      <c r="AJ24" s="8">
        <v>1</v>
      </c>
      <c r="AK24" s="1">
        <v>1</v>
      </c>
      <c r="AL24" s="11">
        <v>0</v>
      </c>
      <c r="AM24" s="1">
        <v>0</v>
      </c>
      <c r="AN24" s="9">
        <v>0</v>
      </c>
      <c r="AO24" s="1">
        <v>0</v>
      </c>
      <c r="AP24" s="9"/>
      <c r="AS24" s="9">
        <v>0</v>
      </c>
      <c r="AT24" s="1">
        <v>0</v>
      </c>
      <c r="AU24" s="9"/>
      <c r="AX24" s="9">
        <v>0</v>
      </c>
      <c r="AY24" s="9">
        <v>0</v>
      </c>
      <c r="AZ24" s="9"/>
    </row>
    <row r="25" spans="1:53" s="12" customFormat="1" ht="15.6" x14ac:dyDescent="0.3">
      <c r="B25" s="13" t="s">
        <v>57</v>
      </c>
      <c r="E25" s="14"/>
      <c r="O25" s="14"/>
      <c r="R25" s="14"/>
      <c r="V25" s="15"/>
      <c r="Z25" s="15"/>
      <c r="AI25" s="14"/>
      <c r="AJ25" s="15"/>
      <c r="AK25" s="14"/>
      <c r="AM25" s="14"/>
      <c r="AN25" s="12" t="s">
        <v>92</v>
      </c>
      <c r="AO25" s="14" t="s">
        <v>94</v>
      </c>
      <c r="AP25" s="12" t="s">
        <v>193</v>
      </c>
      <c r="AQ25" s="12" t="s">
        <v>197</v>
      </c>
      <c r="AR25" s="19"/>
      <c r="AS25" t="s">
        <v>221</v>
      </c>
      <c r="AT25" s="1" t="s">
        <v>217</v>
      </c>
      <c r="AU25" s="9" t="s">
        <v>213</v>
      </c>
      <c r="AV25" s="9" t="s">
        <v>209</v>
      </c>
      <c r="AX25" t="s">
        <v>221</v>
      </c>
      <c r="AY25" t="s">
        <v>217</v>
      </c>
      <c r="AZ25" s="9" t="s">
        <v>213</v>
      </c>
      <c r="BA25" s="9" t="s">
        <v>209</v>
      </c>
    </row>
    <row r="26" spans="1:53" s="9" customFormat="1" ht="15.6" x14ac:dyDescent="0.3">
      <c r="A26" s="9" t="s">
        <v>82</v>
      </c>
      <c r="B26" s="10" t="s">
        <v>83</v>
      </c>
      <c r="E26" s="1"/>
      <c r="O26" s="1"/>
      <c r="R26" s="1"/>
      <c r="T26" s="9">
        <v>0</v>
      </c>
      <c r="U26" s="9">
        <v>2</v>
      </c>
      <c r="V26" s="8">
        <v>0</v>
      </c>
      <c r="W26" s="9">
        <v>2</v>
      </c>
      <c r="X26" s="9">
        <v>0</v>
      </c>
      <c r="Y26" s="9">
        <v>2</v>
      </c>
      <c r="Z26" s="8">
        <v>0</v>
      </c>
      <c r="AA26" s="9">
        <v>2</v>
      </c>
      <c r="AB26" s="9">
        <v>0</v>
      </c>
      <c r="AC26" s="9">
        <v>2</v>
      </c>
      <c r="AD26" s="9" t="s">
        <v>1</v>
      </c>
      <c r="AE26" s="9">
        <v>0</v>
      </c>
      <c r="AF26" s="9">
        <v>2</v>
      </c>
      <c r="AG26" s="9">
        <v>4</v>
      </c>
      <c r="AH26" s="9">
        <v>6</v>
      </c>
      <c r="AI26" s="1" t="s">
        <v>1</v>
      </c>
      <c r="AK26" s="1"/>
      <c r="AL26" s="9">
        <v>64</v>
      </c>
      <c r="AM26" s="1">
        <v>66</v>
      </c>
      <c r="AN26" s="9">
        <v>64</v>
      </c>
      <c r="AO26" s="1">
        <v>66</v>
      </c>
      <c r="AP26" s="9">
        <v>64</v>
      </c>
      <c r="AQ26" s="9">
        <v>66</v>
      </c>
      <c r="AR26" s="18" t="s">
        <v>2</v>
      </c>
      <c r="AS26" s="9">
        <v>64</v>
      </c>
      <c r="AT26" s="1">
        <v>66</v>
      </c>
      <c r="AU26" s="9">
        <v>64</v>
      </c>
      <c r="AV26" s="1">
        <v>66</v>
      </c>
      <c r="AW26" t="s">
        <v>2</v>
      </c>
      <c r="AX26" s="9">
        <v>92</v>
      </c>
      <c r="AY26" s="1">
        <v>94</v>
      </c>
      <c r="AZ26" s="9">
        <v>92</v>
      </c>
      <c r="BA26" s="1">
        <v>94</v>
      </c>
    </row>
    <row r="27" spans="1:53" ht="15.6" x14ac:dyDescent="0.3">
      <c r="B27" s="3" t="s">
        <v>55</v>
      </c>
      <c r="Z27" s="8"/>
    </row>
    <row r="28" spans="1:53" ht="15.6" x14ac:dyDescent="0.3">
      <c r="B28" s="3" t="s">
        <v>56</v>
      </c>
      <c r="T28">
        <v>0</v>
      </c>
      <c r="U28" s="9">
        <v>0</v>
      </c>
      <c r="V28" s="8">
        <v>0</v>
      </c>
      <c r="W28">
        <v>0</v>
      </c>
      <c r="X28">
        <v>0</v>
      </c>
      <c r="Y28">
        <v>0</v>
      </c>
      <c r="Z28" s="8">
        <v>0</v>
      </c>
      <c r="AA28">
        <v>0</v>
      </c>
      <c r="AB28">
        <v>0</v>
      </c>
      <c r="AC28">
        <v>0</v>
      </c>
      <c r="AE28">
        <v>0</v>
      </c>
      <c r="AF28">
        <v>0</v>
      </c>
      <c r="AG28">
        <v>0</v>
      </c>
      <c r="AH28">
        <v>0</v>
      </c>
      <c r="AL28">
        <v>0</v>
      </c>
      <c r="AM28" s="1">
        <v>0</v>
      </c>
      <c r="AN28">
        <v>0</v>
      </c>
      <c r="AO28" s="1">
        <v>0</v>
      </c>
      <c r="AP28">
        <v>0</v>
      </c>
      <c r="AQ28">
        <v>0</v>
      </c>
      <c r="AS28">
        <v>0</v>
      </c>
      <c r="AT28" s="1">
        <v>0</v>
      </c>
      <c r="AU28">
        <v>0</v>
      </c>
      <c r="AV28">
        <v>0</v>
      </c>
      <c r="AX28">
        <v>0</v>
      </c>
      <c r="AY28">
        <v>0</v>
      </c>
      <c r="AZ28">
        <v>0</v>
      </c>
      <c r="BA28">
        <v>0</v>
      </c>
    </row>
    <row r="29" spans="1:53" ht="15.6" x14ac:dyDescent="0.3">
      <c r="B29" s="3" t="s">
        <v>57</v>
      </c>
      <c r="V29" s="8" t="s">
        <v>68</v>
      </c>
      <c r="W29" t="s">
        <v>69</v>
      </c>
      <c r="X29" t="s">
        <v>68</v>
      </c>
      <c r="Y29" t="s">
        <v>69</v>
      </c>
      <c r="Z29" s="8" t="s">
        <v>68</v>
      </c>
      <c r="AA29" t="s">
        <v>69</v>
      </c>
      <c r="AB29" t="s">
        <v>68</v>
      </c>
      <c r="AC29" t="s">
        <v>69</v>
      </c>
      <c r="AE29" t="s">
        <v>68</v>
      </c>
      <c r="AF29" t="s">
        <v>69</v>
      </c>
      <c r="AG29" t="s">
        <v>68</v>
      </c>
      <c r="AH29" t="s">
        <v>69</v>
      </c>
      <c r="AJ29" t="s">
        <v>70</v>
      </c>
      <c r="AK29" s="1" t="s">
        <v>71</v>
      </c>
      <c r="AL29" s="12"/>
      <c r="AM29" s="14"/>
      <c r="AN29" s="12" t="s">
        <v>78</v>
      </c>
      <c r="AO29" s="14" t="s">
        <v>80</v>
      </c>
      <c r="AP29" s="12" t="s">
        <v>78</v>
      </c>
      <c r="AQ29" s="12" t="s">
        <v>80</v>
      </c>
      <c r="AS29" s="12" t="s">
        <v>78</v>
      </c>
      <c r="AT29" s="14" t="s">
        <v>80</v>
      </c>
      <c r="AU29" s="12" t="s">
        <v>78</v>
      </c>
      <c r="AV29" s="12" t="s">
        <v>80</v>
      </c>
      <c r="AX29" s="4" t="s">
        <v>233</v>
      </c>
      <c r="AY29" s="12" t="s">
        <v>235</v>
      </c>
      <c r="AZ29" s="4" t="s">
        <v>233</v>
      </c>
      <c r="BA29" s="12" t="s">
        <v>235</v>
      </c>
    </row>
    <row r="30" spans="1:53" s="4" customFormat="1" ht="15.6" x14ac:dyDescent="0.3">
      <c r="A30" s="4" t="s">
        <v>89</v>
      </c>
      <c r="B30" s="5" t="s">
        <v>90</v>
      </c>
      <c r="E30" s="6"/>
      <c r="O30" s="6"/>
      <c r="R30" s="6"/>
      <c r="T30" s="4">
        <v>1</v>
      </c>
      <c r="U30" s="4">
        <v>3</v>
      </c>
      <c r="V30" s="7">
        <v>1</v>
      </c>
      <c r="W30" s="4">
        <v>3</v>
      </c>
      <c r="X30" s="4">
        <v>1</v>
      </c>
      <c r="Y30" s="4">
        <v>3</v>
      </c>
      <c r="Z30" s="7">
        <v>1</v>
      </c>
      <c r="AA30" s="4">
        <v>3</v>
      </c>
      <c r="AB30" s="4">
        <v>1</v>
      </c>
      <c r="AC30" s="4">
        <v>3</v>
      </c>
      <c r="AD30" s="4" t="s">
        <v>1</v>
      </c>
      <c r="AE30" s="4">
        <v>1</v>
      </c>
      <c r="AF30" s="4">
        <v>3</v>
      </c>
      <c r="AG30" s="4">
        <v>5</v>
      </c>
      <c r="AH30" s="4">
        <v>7</v>
      </c>
      <c r="AI30" s="6" t="s">
        <v>1</v>
      </c>
      <c r="AK30" s="6"/>
      <c r="AL30" s="4">
        <v>65</v>
      </c>
      <c r="AM30" s="6">
        <v>67</v>
      </c>
      <c r="AN30" s="4">
        <v>65</v>
      </c>
      <c r="AO30" s="6">
        <v>67</v>
      </c>
      <c r="AP30" s="4">
        <v>65</v>
      </c>
      <c r="AQ30" s="4">
        <v>67</v>
      </c>
      <c r="AR30" s="20"/>
      <c r="AS30" s="4">
        <v>65</v>
      </c>
      <c r="AT30" s="6">
        <v>67</v>
      </c>
      <c r="AU30" s="4">
        <v>65</v>
      </c>
      <c r="AV30" s="6">
        <v>67</v>
      </c>
      <c r="AX30" s="4">
        <v>93</v>
      </c>
      <c r="AY30" s="6">
        <v>95</v>
      </c>
      <c r="AZ30" s="4">
        <v>93</v>
      </c>
      <c r="BA30" s="6">
        <v>95</v>
      </c>
    </row>
    <row r="31" spans="1:53" ht="15.6" x14ac:dyDescent="0.3">
      <c r="B31" s="3" t="s">
        <v>55</v>
      </c>
      <c r="Z31" s="8"/>
    </row>
    <row r="32" spans="1:53" ht="15.6" x14ac:dyDescent="0.3">
      <c r="B32" s="3" t="s">
        <v>56</v>
      </c>
      <c r="T32">
        <v>0</v>
      </c>
      <c r="U32" s="9">
        <v>0</v>
      </c>
      <c r="V32" s="8">
        <v>0</v>
      </c>
      <c r="W32">
        <v>0</v>
      </c>
      <c r="X32">
        <v>0</v>
      </c>
      <c r="Y32">
        <v>0</v>
      </c>
      <c r="Z32" s="8">
        <v>0</v>
      </c>
      <c r="AA32">
        <v>0</v>
      </c>
      <c r="AB32">
        <v>0</v>
      </c>
      <c r="AC32">
        <v>0</v>
      </c>
      <c r="AE32">
        <v>0</v>
      </c>
      <c r="AF32">
        <v>0</v>
      </c>
      <c r="AG32">
        <v>0</v>
      </c>
      <c r="AH32">
        <v>0</v>
      </c>
      <c r="AL32">
        <v>0</v>
      </c>
      <c r="AM32" s="1">
        <v>0</v>
      </c>
      <c r="AN32">
        <v>0</v>
      </c>
      <c r="AO32" s="1">
        <v>0</v>
      </c>
      <c r="AP32">
        <v>0</v>
      </c>
      <c r="AQ32">
        <v>0</v>
      </c>
      <c r="AS32">
        <v>0</v>
      </c>
      <c r="AT32" s="1">
        <v>0</v>
      </c>
      <c r="AU32">
        <v>0</v>
      </c>
      <c r="AV32">
        <v>0</v>
      </c>
      <c r="AX32">
        <v>0</v>
      </c>
      <c r="AY32">
        <v>0</v>
      </c>
      <c r="AZ32">
        <v>0</v>
      </c>
      <c r="BA32">
        <v>0</v>
      </c>
    </row>
    <row r="33" spans="2:53" ht="15.6" x14ac:dyDescent="0.3">
      <c r="B33" s="3" t="s">
        <v>57</v>
      </c>
      <c r="V33" s="8" t="s">
        <v>74</v>
      </c>
      <c r="W33" t="s">
        <v>75</v>
      </c>
      <c r="X33" t="s">
        <v>74</v>
      </c>
      <c r="Y33" t="s">
        <v>75</v>
      </c>
      <c r="Z33" s="8" t="s">
        <v>74</v>
      </c>
      <c r="AA33" t="s">
        <v>75</v>
      </c>
      <c r="AB33" t="s">
        <v>74</v>
      </c>
      <c r="AC33" t="s">
        <v>75</v>
      </c>
      <c r="AE33" t="s">
        <v>74</v>
      </c>
      <c r="AF33" t="s">
        <v>75</v>
      </c>
      <c r="AG33" t="s">
        <v>74</v>
      </c>
      <c r="AH33" t="s">
        <v>75</v>
      </c>
      <c r="AJ33" t="s">
        <v>76</v>
      </c>
      <c r="AK33" s="1" t="s">
        <v>77</v>
      </c>
      <c r="AN33" s="12" t="s">
        <v>79</v>
      </c>
      <c r="AO33" s="14" t="s">
        <v>81</v>
      </c>
      <c r="AP33" s="12" t="s">
        <v>79</v>
      </c>
      <c r="AQ33" s="12" t="s">
        <v>81</v>
      </c>
      <c r="AS33" s="12" t="s">
        <v>79</v>
      </c>
      <c r="AT33" s="14" t="s">
        <v>81</v>
      </c>
      <c r="AU33" s="12" t="s">
        <v>79</v>
      </c>
      <c r="AV33" s="12" t="s">
        <v>81</v>
      </c>
      <c r="AW33" s="9"/>
      <c r="AX33" s="9" t="s">
        <v>234</v>
      </c>
      <c r="AY33" s="12" t="s">
        <v>236</v>
      </c>
      <c r="AZ33" s="9" t="s">
        <v>234</v>
      </c>
      <c r="BA33" s="12" t="s">
        <v>236</v>
      </c>
    </row>
    <row r="34" spans="2:53" s="4" customFormat="1" ht="15.6" x14ac:dyDescent="0.3">
      <c r="B34" s="5" t="s">
        <v>95</v>
      </c>
      <c r="E34" s="6"/>
      <c r="O34" s="6"/>
      <c r="R34" s="6"/>
      <c r="V34" s="7" t="s">
        <v>96</v>
      </c>
      <c r="W34" s="4" t="s">
        <v>97</v>
      </c>
      <c r="X34" s="4" t="s">
        <v>96</v>
      </c>
      <c r="Y34" s="4" t="s">
        <v>97</v>
      </c>
      <c r="AD34" s="4" t="s">
        <v>1</v>
      </c>
      <c r="AE34" s="4" t="s">
        <v>96</v>
      </c>
      <c r="AF34" s="4" t="s">
        <v>97</v>
      </c>
      <c r="AG34" s="4" t="s">
        <v>96</v>
      </c>
      <c r="AH34" s="4" t="s">
        <v>97</v>
      </c>
      <c r="AI34" s="6" t="s">
        <v>1</v>
      </c>
      <c r="AJ34" s="4" t="s">
        <v>98</v>
      </c>
      <c r="AK34" s="6" t="s">
        <v>99</v>
      </c>
      <c r="AM34" s="6"/>
      <c r="AN34" s="4" t="s">
        <v>100</v>
      </c>
      <c r="AO34" s="6" t="s">
        <v>102</v>
      </c>
      <c r="AP34" s="4" t="s">
        <v>100</v>
      </c>
      <c r="AQ34" s="4" t="s">
        <v>102</v>
      </c>
      <c r="AR34" s="18" t="s">
        <v>2</v>
      </c>
      <c r="AS34" s="4" t="s">
        <v>100</v>
      </c>
      <c r="AT34" s="6" t="s">
        <v>102</v>
      </c>
      <c r="AU34" s="4" t="s">
        <v>100</v>
      </c>
      <c r="AV34" s="4" t="s">
        <v>102</v>
      </c>
      <c r="AW34" t="s">
        <v>2</v>
      </c>
      <c r="AX34" s="4" t="s">
        <v>232</v>
      </c>
      <c r="AY34" s="4" t="s">
        <v>228</v>
      </c>
      <c r="AZ34" s="4" t="s">
        <v>232</v>
      </c>
      <c r="BA34" s="4" t="s">
        <v>228</v>
      </c>
    </row>
    <row r="35" spans="2:53" ht="15.6" x14ac:dyDescent="0.3">
      <c r="B35" s="3" t="s">
        <v>104</v>
      </c>
      <c r="V35" s="8" t="s">
        <v>105</v>
      </c>
      <c r="W35" t="s">
        <v>106</v>
      </c>
      <c r="X35" t="s">
        <v>107</v>
      </c>
      <c r="Y35" t="s">
        <v>108</v>
      </c>
      <c r="AE35" t="s">
        <v>109</v>
      </c>
      <c r="AF35" t="s">
        <v>110</v>
      </c>
      <c r="AG35" t="s">
        <v>111</v>
      </c>
      <c r="AH35" t="s">
        <v>112</v>
      </c>
      <c r="AJ35" t="s">
        <v>111</v>
      </c>
      <c r="AK35" s="1" t="s">
        <v>112</v>
      </c>
      <c r="AN35" t="s">
        <v>200</v>
      </c>
      <c r="AO35" s="1" t="s">
        <v>87</v>
      </c>
      <c r="AP35" s="9" t="s">
        <v>201</v>
      </c>
      <c r="AQ35" s="9" t="s">
        <v>202</v>
      </c>
      <c r="AS35" t="s">
        <v>224</v>
      </c>
      <c r="AT35" s="1" t="s">
        <v>220</v>
      </c>
      <c r="AU35" s="9" t="s">
        <v>216</v>
      </c>
      <c r="AV35" s="9" t="s">
        <v>212</v>
      </c>
      <c r="AW35" s="9"/>
      <c r="AX35" t="s">
        <v>224</v>
      </c>
      <c r="AY35" t="s">
        <v>220</v>
      </c>
      <c r="AZ35" s="9" t="s">
        <v>216</v>
      </c>
      <c r="BA35" s="9" t="s">
        <v>212</v>
      </c>
    </row>
    <row r="36" spans="2:53" ht="15.6" x14ac:dyDescent="0.3">
      <c r="B36" s="3" t="s">
        <v>113</v>
      </c>
      <c r="AP36" s="9"/>
      <c r="AQ36" s="9"/>
      <c r="AU36" s="9"/>
      <c r="AV36" s="9"/>
      <c r="AW36" s="9"/>
      <c r="AZ36" s="9"/>
      <c r="BA36" s="9"/>
    </row>
    <row r="37" spans="2:53" ht="15.6" x14ac:dyDescent="0.3">
      <c r="B37" s="3" t="s">
        <v>114</v>
      </c>
      <c r="V37" s="8" t="s">
        <v>115</v>
      </c>
      <c r="W37" t="s">
        <v>116</v>
      </c>
      <c r="X37" t="s">
        <v>115</v>
      </c>
      <c r="Y37" t="s">
        <v>116</v>
      </c>
      <c r="AE37" t="s">
        <v>115</v>
      </c>
      <c r="AF37" t="s">
        <v>116</v>
      </c>
      <c r="AG37" t="s">
        <v>115</v>
      </c>
      <c r="AH37" t="s">
        <v>116</v>
      </c>
      <c r="AJ37" t="s">
        <v>117</v>
      </c>
      <c r="AK37" s="1" t="s">
        <v>118</v>
      </c>
      <c r="AN37" t="s">
        <v>119</v>
      </c>
      <c r="AO37" s="1" t="s">
        <v>121</v>
      </c>
      <c r="AP37" t="s">
        <v>119</v>
      </c>
      <c r="AQ37" t="s">
        <v>121</v>
      </c>
      <c r="AS37" t="s">
        <v>119</v>
      </c>
      <c r="AT37" s="1" t="s">
        <v>121</v>
      </c>
      <c r="AU37" t="s">
        <v>119</v>
      </c>
      <c r="AV37" t="s">
        <v>121</v>
      </c>
      <c r="AW37" s="9"/>
      <c r="AX37" t="s">
        <v>231</v>
      </c>
      <c r="AY37" t="s">
        <v>227</v>
      </c>
      <c r="AZ37" t="s">
        <v>231</v>
      </c>
      <c r="BA37" t="s">
        <v>227</v>
      </c>
    </row>
    <row r="38" spans="2:53" ht="15.6" x14ac:dyDescent="0.3">
      <c r="B38" s="3" t="s">
        <v>123</v>
      </c>
      <c r="V38" s="8" t="s">
        <v>124</v>
      </c>
      <c r="W38" t="s">
        <v>125</v>
      </c>
      <c r="X38" t="s">
        <v>126</v>
      </c>
      <c r="Y38" t="s">
        <v>127</v>
      </c>
      <c r="AE38" t="s">
        <v>128</v>
      </c>
      <c r="AF38" t="s">
        <v>129</v>
      </c>
      <c r="AG38" t="s">
        <v>130</v>
      </c>
      <c r="AH38" t="s">
        <v>131</v>
      </c>
      <c r="AJ38" t="s">
        <v>130</v>
      </c>
      <c r="AK38" s="1" t="s">
        <v>131</v>
      </c>
      <c r="AN38" t="s">
        <v>91</v>
      </c>
      <c r="AO38" s="1" t="s">
        <v>93</v>
      </c>
      <c r="AP38" s="9" t="s">
        <v>208</v>
      </c>
      <c r="AQ38" s="9" t="s">
        <v>203</v>
      </c>
      <c r="AS38" t="s">
        <v>223</v>
      </c>
      <c r="AT38" s="1" t="s">
        <v>219</v>
      </c>
      <c r="AU38" s="9" t="s">
        <v>215</v>
      </c>
      <c r="AV38" s="9" t="s">
        <v>211</v>
      </c>
      <c r="AW38" s="9"/>
      <c r="AX38" t="s">
        <v>223</v>
      </c>
      <c r="AY38" t="s">
        <v>219</v>
      </c>
      <c r="AZ38" s="9" t="s">
        <v>215</v>
      </c>
      <c r="BA38" s="9" t="s">
        <v>211</v>
      </c>
    </row>
    <row r="39" spans="2:53" ht="15.6" x14ac:dyDescent="0.3">
      <c r="B39" s="3" t="s">
        <v>132</v>
      </c>
      <c r="AN39" s="9"/>
      <c r="AP39" s="9"/>
      <c r="AQ39" s="9"/>
      <c r="AS39" s="9"/>
      <c r="AU39" s="9"/>
      <c r="AV39" s="9"/>
      <c r="AW39" s="9"/>
      <c r="AX39" s="9"/>
      <c r="AY39" s="9"/>
      <c r="AZ39" s="9"/>
      <c r="BA39" s="9"/>
    </row>
    <row r="40" spans="2:53" ht="15.6" x14ac:dyDescent="0.3">
      <c r="B40" s="3" t="s">
        <v>133</v>
      </c>
      <c r="V40" s="8" t="s">
        <v>134</v>
      </c>
      <c r="W40" t="s">
        <v>135</v>
      </c>
      <c r="X40" t="s">
        <v>134</v>
      </c>
      <c r="Y40" t="s">
        <v>135</v>
      </c>
      <c r="AE40" t="s">
        <v>134</v>
      </c>
      <c r="AF40" t="s">
        <v>135</v>
      </c>
      <c r="AG40" t="s">
        <v>134</v>
      </c>
      <c r="AH40" t="s">
        <v>135</v>
      </c>
      <c r="AJ40" t="s">
        <v>136</v>
      </c>
      <c r="AK40" s="1" t="s">
        <v>137</v>
      </c>
      <c r="AN40" s="9" t="s">
        <v>101</v>
      </c>
      <c r="AO40" s="1" t="s">
        <v>103</v>
      </c>
      <c r="AP40" s="9" t="s">
        <v>101</v>
      </c>
      <c r="AQ40" s="9" t="s">
        <v>103</v>
      </c>
      <c r="AS40" s="9" t="s">
        <v>101</v>
      </c>
      <c r="AT40" s="1" t="s">
        <v>103</v>
      </c>
      <c r="AU40" s="9" t="s">
        <v>101</v>
      </c>
      <c r="AV40" s="9" t="s">
        <v>103</v>
      </c>
      <c r="AW40" s="9"/>
      <c r="AX40" s="9" t="s">
        <v>230</v>
      </c>
      <c r="AY40" s="9" t="s">
        <v>226</v>
      </c>
      <c r="AZ40" s="9" t="s">
        <v>230</v>
      </c>
      <c r="BA40" s="9" t="s">
        <v>226</v>
      </c>
    </row>
    <row r="41" spans="2:53" ht="15.6" x14ac:dyDescent="0.3">
      <c r="B41" s="3" t="s">
        <v>138</v>
      </c>
      <c r="V41" s="8" t="s">
        <v>139</v>
      </c>
      <c r="W41" t="s">
        <v>140</v>
      </c>
      <c r="X41" t="s">
        <v>141</v>
      </c>
      <c r="Y41" t="s">
        <v>142</v>
      </c>
      <c r="AE41" t="s">
        <v>143</v>
      </c>
      <c r="AF41" t="s">
        <v>144</v>
      </c>
      <c r="AG41" t="s">
        <v>145</v>
      </c>
      <c r="AH41" t="s">
        <v>146</v>
      </c>
      <c r="AJ41" t="s">
        <v>145</v>
      </c>
      <c r="AK41" s="1" t="s">
        <v>146</v>
      </c>
      <c r="AN41" s="9" t="s">
        <v>86</v>
      </c>
      <c r="AO41" s="1" t="s">
        <v>88</v>
      </c>
      <c r="AP41" s="9" t="s">
        <v>207</v>
      </c>
      <c r="AQ41" s="9" t="s">
        <v>204</v>
      </c>
      <c r="AS41" s="9" t="s">
        <v>222</v>
      </c>
      <c r="AT41" s="1" t="s">
        <v>218</v>
      </c>
      <c r="AU41" s="9" t="s">
        <v>214</v>
      </c>
      <c r="AV41" s="9" t="s">
        <v>210</v>
      </c>
      <c r="AW41" s="9"/>
      <c r="AX41" s="9" t="s">
        <v>222</v>
      </c>
      <c r="AY41" s="9" t="s">
        <v>218</v>
      </c>
      <c r="AZ41" s="9" t="s">
        <v>214</v>
      </c>
      <c r="BA41" s="9" t="s">
        <v>210</v>
      </c>
    </row>
    <row r="42" spans="2:53" ht="15.6" x14ac:dyDescent="0.3">
      <c r="B42" s="3" t="s">
        <v>147</v>
      </c>
      <c r="AN42" s="9"/>
      <c r="AP42" s="9"/>
      <c r="AQ42" s="9"/>
      <c r="AS42" s="9"/>
      <c r="AU42" s="9"/>
      <c r="AV42" s="9"/>
      <c r="AW42" s="9"/>
      <c r="AX42" s="9"/>
      <c r="AY42" s="9"/>
      <c r="AZ42" s="9"/>
      <c r="BA42" s="9"/>
    </row>
    <row r="43" spans="2:53" ht="15.6" x14ac:dyDescent="0.3">
      <c r="B43" s="3" t="s">
        <v>148</v>
      </c>
      <c r="V43" s="8" t="s">
        <v>149</v>
      </c>
      <c r="W43" t="s">
        <v>150</v>
      </c>
      <c r="X43" t="s">
        <v>149</v>
      </c>
      <c r="Y43" t="s">
        <v>150</v>
      </c>
      <c r="AE43" t="s">
        <v>149</v>
      </c>
      <c r="AF43" t="s">
        <v>150</v>
      </c>
      <c r="AG43" t="s">
        <v>149</v>
      </c>
      <c r="AH43" t="s">
        <v>150</v>
      </c>
      <c r="AJ43" t="s">
        <v>151</v>
      </c>
      <c r="AK43" s="1" t="s">
        <v>152</v>
      </c>
      <c r="AN43" t="s">
        <v>120</v>
      </c>
      <c r="AO43" s="1" t="s">
        <v>122</v>
      </c>
      <c r="AP43" t="s">
        <v>120</v>
      </c>
      <c r="AQ43" t="s">
        <v>122</v>
      </c>
      <c r="AS43" t="s">
        <v>120</v>
      </c>
      <c r="AT43" s="1" t="s">
        <v>122</v>
      </c>
      <c r="AU43" t="s">
        <v>120</v>
      </c>
      <c r="AV43" t="s">
        <v>122</v>
      </c>
      <c r="AW43" s="9"/>
      <c r="AX43" t="s">
        <v>229</v>
      </c>
      <c r="AY43" t="s">
        <v>225</v>
      </c>
      <c r="AZ43" t="s">
        <v>229</v>
      </c>
      <c r="BA43" t="s">
        <v>225</v>
      </c>
    </row>
    <row r="44" spans="2:53" ht="15.6" x14ac:dyDescent="0.3">
      <c r="B44" s="3" t="s">
        <v>153</v>
      </c>
      <c r="V44" s="8" t="s">
        <v>154</v>
      </c>
      <c r="W44" t="s">
        <v>155</v>
      </c>
      <c r="X44" t="s">
        <v>156</v>
      </c>
      <c r="Y44" t="s">
        <v>157</v>
      </c>
      <c r="AE44" t="s">
        <v>158</v>
      </c>
      <c r="AF44" t="s">
        <v>159</v>
      </c>
      <c r="AG44" t="s">
        <v>160</v>
      </c>
      <c r="AH44" t="s">
        <v>161</v>
      </c>
      <c r="AJ44" t="s">
        <v>160</v>
      </c>
      <c r="AK44" s="1" t="s">
        <v>161</v>
      </c>
      <c r="AN44" t="s">
        <v>92</v>
      </c>
      <c r="AO44" s="1" t="s">
        <v>94</v>
      </c>
      <c r="AP44" s="9" t="s">
        <v>206</v>
      </c>
      <c r="AQ44" s="9" t="s">
        <v>205</v>
      </c>
      <c r="AS44" t="s">
        <v>221</v>
      </c>
      <c r="AT44" s="1" t="s">
        <v>217</v>
      </c>
      <c r="AU44" s="9" t="s">
        <v>213</v>
      </c>
      <c r="AV44" s="9" t="s">
        <v>209</v>
      </c>
      <c r="AW44" s="9"/>
      <c r="AX44" t="s">
        <v>221</v>
      </c>
      <c r="AY44" t="s">
        <v>217</v>
      </c>
      <c r="AZ44" s="9" t="s">
        <v>213</v>
      </c>
      <c r="BA44" s="9" t="s">
        <v>248</v>
      </c>
    </row>
    <row r="45" spans="2:53" ht="15.6" x14ac:dyDescent="0.3">
      <c r="B45" s="3" t="s">
        <v>162</v>
      </c>
      <c r="AP45" s="9"/>
      <c r="AQ45" s="9"/>
      <c r="AU45" s="9"/>
      <c r="AV45" s="9"/>
      <c r="AW45" s="9"/>
      <c r="AZ45" s="9"/>
      <c r="BA45" s="9"/>
    </row>
    <row r="46" spans="2:53" ht="15.6" x14ac:dyDescent="0.3">
      <c r="B46" s="3" t="s">
        <v>163</v>
      </c>
      <c r="V46" s="8" t="s">
        <v>164</v>
      </c>
      <c r="W46" t="s">
        <v>164</v>
      </c>
      <c r="X46" t="s">
        <v>164</v>
      </c>
      <c r="Y46" t="s">
        <v>164</v>
      </c>
      <c r="AE46" t="s">
        <v>164</v>
      </c>
      <c r="AF46" t="s">
        <v>164</v>
      </c>
      <c r="AG46" t="s">
        <v>164</v>
      </c>
      <c r="AH46" t="s">
        <v>164</v>
      </c>
      <c r="AJ46" t="s">
        <v>164</v>
      </c>
      <c r="AK46" s="1" t="s">
        <v>164</v>
      </c>
      <c r="AN46" t="s">
        <v>189</v>
      </c>
      <c r="AO46" s="1" t="s">
        <v>189</v>
      </c>
      <c r="AP46" t="s">
        <v>189</v>
      </c>
      <c r="AQ46" s="9" t="s">
        <v>189</v>
      </c>
      <c r="AS46" t="s">
        <v>189</v>
      </c>
      <c r="AT46" s="1" t="s">
        <v>189</v>
      </c>
      <c r="AU46" t="s">
        <v>189</v>
      </c>
      <c r="AV46" s="9" t="s">
        <v>189</v>
      </c>
      <c r="AX46" t="s">
        <v>189</v>
      </c>
      <c r="AY46" t="s">
        <v>189</v>
      </c>
      <c r="AZ46" t="s">
        <v>189</v>
      </c>
      <c r="BA46" s="9" t="s">
        <v>189</v>
      </c>
    </row>
    <row r="47" spans="2:53" x14ac:dyDescent="0.3">
      <c r="AP4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3DF3-9A41-4223-A434-A7498266D4E3}">
  <dimension ref="A1:M44"/>
  <sheetViews>
    <sheetView zoomScale="130" zoomScaleNormal="130" workbookViewId="0">
      <selection activeCell="F13" sqref="F13"/>
    </sheetView>
  </sheetViews>
  <sheetFormatPr defaultRowHeight="14.4" x14ac:dyDescent="0.3"/>
  <cols>
    <col min="1" max="1" width="6" style="17" customWidth="1"/>
    <col min="2" max="10" width="8.88671875" style="17"/>
    <col min="11" max="11" width="9.5546875" style="17" bestFit="1" customWidth="1"/>
    <col min="12" max="16384" width="8.88671875" style="17"/>
  </cols>
  <sheetData>
    <row r="1" spans="1:13" x14ac:dyDescent="0.3">
      <c r="A1" s="17" t="s">
        <v>269</v>
      </c>
      <c r="B1" s="21">
        <v>1040</v>
      </c>
      <c r="C1" s="21">
        <v>8</v>
      </c>
      <c r="D1" s="21">
        <v>0</v>
      </c>
      <c r="E1" s="21">
        <v>0</v>
      </c>
      <c r="F1" s="21">
        <v>0</v>
      </c>
      <c r="G1" s="21">
        <v>0</v>
      </c>
      <c r="H1" s="21">
        <v>0</v>
      </c>
      <c r="I1" s="21">
        <v>0</v>
      </c>
      <c r="L1" s="17">
        <v>76800</v>
      </c>
      <c r="M1" s="17">
        <f>L1*2</f>
        <v>153600</v>
      </c>
    </row>
    <row r="2" spans="1:13" x14ac:dyDescent="0.3">
      <c r="B2" s="23">
        <v>-36</v>
      </c>
      <c r="C2" s="23">
        <v>8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L2" s="17">
        <f>L1 + 320</f>
        <v>77120</v>
      </c>
      <c r="M2" s="17">
        <f t="shared" ref="M2:M8" si="0">L2*2</f>
        <v>154240</v>
      </c>
    </row>
    <row r="3" spans="1:13" x14ac:dyDescent="0.3">
      <c r="B3" s="22">
        <v>16</v>
      </c>
      <c r="C3" s="22">
        <v>8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L3" s="17">
        <f t="shared" ref="L3:L8" si="1">L2 + 320</f>
        <v>77440</v>
      </c>
      <c r="M3" s="17">
        <f t="shared" si="0"/>
        <v>154880</v>
      </c>
    </row>
    <row r="4" spans="1:13" x14ac:dyDescent="0.3">
      <c r="B4" s="22">
        <v>24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L4" s="17">
        <f t="shared" si="1"/>
        <v>77760</v>
      </c>
      <c r="M4" s="17">
        <f t="shared" si="0"/>
        <v>155520</v>
      </c>
    </row>
    <row r="5" spans="1:13" x14ac:dyDescent="0.3"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L5" s="17">
        <f t="shared" si="1"/>
        <v>78080</v>
      </c>
      <c r="M5" s="17">
        <f t="shared" si="0"/>
        <v>156160</v>
      </c>
    </row>
    <row r="6" spans="1:13" x14ac:dyDescent="0.3"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L6" s="17">
        <f t="shared" si="1"/>
        <v>78400</v>
      </c>
      <c r="M6" s="17">
        <f t="shared" si="0"/>
        <v>156800</v>
      </c>
    </row>
    <row r="7" spans="1:13" x14ac:dyDescent="0.3">
      <c r="B7" s="22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L7" s="17">
        <f t="shared" si="1"/>
        <v>78720</v>
      </c>
      <c r="M7" s="17">
        <f t="shared" si="0"/>
        <v>157440</v>
      </c>
    </row>
    <row r="8" spans="1:13" x14ac:dyDescent="0.3"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L8" s="17">
        <f t="shared" si="1"/>
        <v>79040</v>
      </c>
      <c r="M8" s="17">
        <f t="shared" si="0"/>
        <v>158080</v>
      </c>
    </row>
    <row r="10" spans="1:13" x14ac:dyDescent="0.3">
      <c r="A10" s="17" t="s">
        <v>268</v>
      </c>
      <c r="B10" s="26">
        <v>1448</v>
      </c>
      <c r="C10" s="17">
        <v>1448</v>
      </c>
      <c r="D10" s="17">
        <v>1448</v>
      </c>
      <c r="E10" s="17">
        <v>1448</v>
      </c>
      <c r="F10" s="17">
        <v>1448</v>
      </c>
      <c r="G10" s="17">
        <v>1448</v>
      </c>
      <c r="H10" s="17">
        <v>1448</v>
      </c>
      <c r="I10" s="17">
        <v>1448</v>
      </c>
    </row>
    <row r="11" spans="1:13" x14ac:dyDescent="0.3">
      <c r="B11" s="26">
        <v>2008</v>
      </c>
      <c r="C11" s="17">
        <v>1702</v>
      </c>
      <c r="D11" s="17">
        <v>1137</v>
      </c>
      <c r="E11" s="17">
        <v>399</v>
      </c>
      <c r="F11" s="17">
        <v>-399</v>
      </c>
      <c r="G11" s="17">
        <v>-1137</v>
      </c>
      <c r="H11" s="17">
        <v>-1702</v>
      </c>
      <c r="I11" s="17">
        <v>-2008</v>
      </c>
    </row>
    <row r="12" spans="1:13" x14ac:dyDescent="0.3">
      <c r="B12" s="26">
        <v>1892</v>
      </c>
      <c r="C12" s="17">
        <v>783</v>
      </c>
      <c r="D12" s="17">
        <v>-783</v>
      </c>
      <c r="E12" s="17">
        <v>-1892</v>
      </c>
      <c r="F12" s="17">
        <v>-1892</v>
      </c>
      <c r="G12" s="17">
        <v>-783</v>
      </c>
      <c r="H12" s="17">
        <v>783</v>
      </c>
      <c r="I12" s="17">
        <v>1892</v>
      </c>
    </row>
    <row r="13" spans="1:13" x14ac:dyDescent="0.3">
      <c r="B13" s="26">
        <v>1702</v>
      </c>
      <c r="C13" s="17">
        <v>-399</v>
      </c>
      <c r="D13" s="17">
        <v>-2008</v>
      </c>
      <c r="E13" s="17">
        <v>-1137</v>
      </c>
      <c r="F13" s="17">
        <v>1137</v>
      </c>
      <c r="G13" s="17">
        <v>2008</v>
      </c>
      <c r="H13" s="17">
        <v>399</v>
      </c>
      <c r="I13" s="17">
        <v>-1702</v>
      </c>
    </row>
    <row r="14" spans="1:13" x14ac:dyDescent="0.3">
      <c r="B14" s="26">
        <v>1448</v>
      </c>
      <c r="C14" s="17">
        <v>-1448</v>
      </c>
      <c r="D14" s="17">
        <v>-1448</v>
      </c>
      <c r="E14" s="17">
        <v>1448</v>
      </c>
      <c r="F14" s="17">
        <v>1448</v>
      </c>
      <c r="G14" s="17">
        <v>-1448</v>
      </c>
      <c r="H14" s="17">
        <v>-1448</v>
      </c>
      <c r="I14" s="17">
        <v>1448</v>
      </c>
    </row>
    <row r="15" spans="1:13" x14ac:dyDescent="0.3">
      <c r="B15" s="26">
        <v>1137</v>
      </c>
      <c r="C15" s="17">
        <v>-2008</v>
      </c>
      <c r="D15" s="17">
        <v>399</v>
      </c>
      <c r="E15" s="17">
        <v>1702</v>
      </c>
      <c r="F15" s="17">
        <v>-1702</v>
      </c>
      <c r="G15" s="17">
        <v>-399</v>
      </c>
      <c r="H15" s="17">
        <v>2008</v>
      </c>
      <c r="I15" s="17">
        <v>-1137</v>
      </c>
    </row>
    <row r="16" spans="1:13" x14ac:dyDescent="0.3">
      <c r="B16" s="26">
        <v>783</v>
      </c>
      <c r="C16" s="17">
        <v>-1892</v>
      </c>
      <c r="D16" s="17">
        <v>1892</v>
      </c>
      <c r="E16" s="17">
        <v>-783</v>
      </c>
      <c r="F16" s="17">
        <v>-783</v>
      </c>
      <c r="G16" s="17">
        <v>1892</v>
      </c>
      <c r="H16" s="17">
        <v>-1892</v>
      </c>
      <c r="I16" s="17">
        <v>783</v>
      </c>
    </row>
    <row r="17" spans="1:9" x14ac:dyDescent="0.3">
      <c r="B17" s="26">
        <v>399</v>
      </c>
      <c r="C17" s="17">
        <v>-1137</v>
      </c>
      <c r="D17" s="17">
        <v>1702</v>
      </c>
      <c r="E17" s="17">
        <v>-2008</v>
      </c>
      <c r="F17" s="17">
        <v>2008</v>
      </c>
      <c r="G17" s="17">
        <v>-1702</v>
      </c>
      <c r="H17" s="17">
        <v>1137</v>
      </c>
      <c r="I17" s="17">
        <v>-399</v>
      </c>
    </row>
    <row r="19" spans="1:9" x14ac:dyDescent="0.3">
      <c r="A19" s="17" t="s">
        <v>265</v>
      </c>
      <c r="B19" s="21">
        <f t="array" ref="B19:I26">MMULT(B1:I8,B10:I17)*1/256</f>
        <v>5945.25</v>
      </c>
      <c r="C19" s="24">
        <v>5935.6875</v>
      </c>
      <c r="D19" s="25">
        <v>5918.03125</v>
      </c>
      <c r="E19" s="17">
        <v>5894.96875</v>
      </c>
      <c r="F19" s="17">
        <v>5870.03125</v>
      </c>
      <c r="G19" s="17">
        <v>5846.96875</v>
      </c>
      <c r="H19" s="17">
        <v>5829.3125</v>
      </c>
      <c r="I19" s="17">
        <v>5819.75</v>
      </c>
    </row>
    <row r="20" spans="1:9" x14ac:dyDescent="0.3">
      <c r="B20" s="23">
        <v>-140.875</v>
      </c>
      <c r="C20" s="24">
        <v>-150.4375</v>
      </c>
      <c r="D20" s="25">
        <v>-168.09375</v>
      </c>
      <c r="E20" s="17">
        <v>-191.15625</v>
      </c>
      <c r="F20" s="17">
        <v>-216.09375</v>
      </c>
      <c r="G20" s="17">
        <v>-239.15625</v>
      </c>
      <c r="H20" s="17">
        <v>-256.8125</v>
      </c>
      <c r="I20" s="17">
        <v>-266.375</v>
      </c>
    </row>
    <row r="21" spans="1:9" x14ac:dyDescent="0.3">
      <c r="B21" s="17">
        <v>153.25</v>
      </c>
      <c r="C21" s="24">
        <v>143.6875</v>
      </c>
      <c r="D21" s="25">
        <v>126.03125</v>
      </c>
      <c r="E21" s="17">
        <v>102.96875</v>
      </c>
      <c r="F21" s="17">
        <v>78.03125</v>
      </c>
      <c r="G21" s="17">
        <v>54.96875</v>
      </c>
      <c r="H21" s="17">
        <v>37.3125</v>
      </c>
      <c r="I21" s="17">
        <v>27.75</v>
      </c>
    </row>
    <row r="22" spans="1:9" x14ac:dyDescent="0.3">
      <c r="B22" s="17">
        <v>135.75</v>
      </c>
      <c r="C22" s="24">
        <v>135.75</v>
      </c>
      <c r="D22" s="25">
        <v>135.75</v>
      </c>
      <c r="E22" s="17">
        <v>135.75</v>
      </c>
      <c r="F22" s="17">
        <v>135.75</v>
      </c>
      <c r="G22" s="17">
        <v>135.75</v>
      </c>
      <c r="H22" s="17">
        <v>135.75</v>
      </c>
      <c r="I22" s="17">
        <v>135.75</v>
      </c>
    </row>
    <row r="23" spans="1:9" x14ac:dyDescent="0.3">
      <c r="B23" s="17">
        <v>0</v>
      </c>
      <c r="C23" s="24">
        <v>0</v>
      </c>
      <c r="D23" s="25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</row>
    <row r="24" spans="1:9" x14ac:dyDescent="0.3">
      <c r="B24" s="17">
        <v>0</v>
      </c>
      <c r="C24" s="24">
        <v>0</v>
      </c>
      <c r="D24" s="25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</row>
    <row r="25" spans="1:9" x14ac:dyDescent="0.3">
      <c r="B25" s="17">
        <v>0</v>
      </c>
      <c r="C25" s="24">
        <v>0</v>
      </c>
      <c r="D25" s="25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</row>
    <row r="26" spans="1:9" x14ac:dyDescent="0.3">
      <c r="B26" s="17">
        <v>0</v>
      </c>
      <c r="C26" s="24">
        <v>0</v>
      </c>
      <c r="D26" s="25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</row>
    <row r="28" spans="1:9" x14ac:dyDescent="0.3">
      <c r="A28" s="17" t="s">
        <v>267</v>
      </c>
      <c r="B28" s="26">
        <f t="array" ref="B28:I35">TRANSPOSE(B10:I17)</f>
        <v>1448</v>
      </c>
      <c r="C28" s="26">
        <v>2008</v>
      </c>
      <c r="D28" s="26">
        <v>1892</v>
      </c>
      <c r="E28" s="26">
        <v>1702</v>
      </c>
      <c r="F28" s="26">
        <v>1448</v>
      </c>
      <c r="G28" s="26">
        <v>1137</v>
      </c>
      <c r="H28" s="26">
        <v>783</v>
      </c>
      <c r="I28" s="26">
        <v>399</v>
      </c>
    </row>
    <row r="29" spans="1:9" x14ac:dyDescent="0.3">
      <c r="B29" s="17">
        <v>1448</v>
      </c>
      <c r="C29" s="17">
        <v>1702</v>
      </c>
      <c r="D29" s="17">
        <v>783</v>
      </c>
      <c r="E29" s="17">
        <v>-399</v>
      </c>
      <c r="F29" s="17">
        <v>-1448</v>
      </c>
      <c r="G29" s="17">
        <v>-2008</v>
      </c>
      <c r="H29" s="17">
        <v>-1892</v>
      </c>
      <c r="I29" s="17">
        <v>-1137</v>
      </c>
    </row>
    <row r="30" spans="1:9" x14ac:dyDescent="0.3">
      <c r="B30" s="17">
        <v>1448</v>
      </c>
      <c r="C30" s="17">
        <v>1137</v>
      </c>
      <c r="D30" s="17">
        <v>-783</v>
      </c>
      <c r="E30" s="17">
        <v>-2008</v>
      </c>
      <c r="F30" s="17">
        <v>-1448</v>
      </c>
      <c r="G30" s="17">
        <v>399</v>
      </c>
      <c r="H30" s="17">
        <v>1892</v>
      </c>
      <c r="I30" s="17">
        <v>1702</v>
      </c>
    </row>
    <row r="31" spans="1:9" x14ac:dyDescent="0.3">
      <c r="B31" s="17">
        <v>1448</v>
      </c>
      <c r="C31" s="17">
        <v>399</v>
      </c>
      <c r="D31" s="17">
        <v>-1892</v>
      </c>
      <c r="E31" s="17">
        <v>-1137</v>
      </c>
      <c r="F31" s="17">
        <v>1448</v>
      </c>
      <c r="G31" s="17">
        <v>1702</v>
      </c>
      <c r="H31" s="17">
        <v>-783</v>
      </c>
      <c r="I31" s="17">
        <v>-2008</v>
      </c>
    </row>
    <row r="32" spans="1:9" x14ac:dyDescent="0.3">
      <c r="B32" s="17">
        <v>1448</v>
      </c>
      <c r="C32" s="17">
        <v>-399</v>
      </c>
      <c r="D32" s="17">
        <v>-1892</v>
      </c>
      <c r="E32" s="17">
        <v>1137</v>
      </c>
      <c r="F32" s="17">
        <v>1448</v>
      </c>
      <c r="G32" s="17">
        <v>-1702</v>
      </c>
      <c r="H32" s="17">
        <v>-783</v>
      </c>
      <c r="I32" s="17">
        <v>2008</v>
      </c>
    </row>
    <row r="33" spans="1:9" x14ac:dyDescent="0.3">
      <c r="B33" s="17">
        <v>1448</v>
      </c>
      <c r="C33" s="17">
        <v>-1137</v>
      </c>
      <c r="D33" s="17">
        <v>-783</v>
      </c>
      <c r="E33" s="17">
        <v>2008</v>
      </c>
      <c r="F33" s="17">
        <v>-1448</v>
      </c>
      <c r="G33" s="17">
        <v>-399</v>
      </c>
      <c r="H33" s="17">
        <v>1892</v>
      </c>
      <c r="I33" s="17">
        <v>-1702</v>
      </c>
    </row>
    <row r="34" spans="1:9" x14ac:dyDescent="0.3">
      <c r="B34" s="17">
        <v>1448</v>
      </c>
      <c r="C34" s="17">
        <v>-1702</v>
      </c>
      <c r="D34" s="17">
        <v>783</v>
      </c>
      <c r="E34" s="17">
        <v>399</v>
      </c>
      <c r="F34" s="17">
        <v>-1448</v>
      </c>
      <c r="G34" s="17">
        <v>2008</v>
      </c>
      <c r="H34" s="17">
        <v>-1892</v>
      </c>
      <c r="I34" s="17">
        <v>1137</v>
      </c>
    </row>
    <row r="35" spans="1:9" x14ac:dyDescent="0.3">
      <c r="B35" s="17">
        <v>1448</v>
      </c>
      <c r="C35" s="17">
        <v>-2008</v>
      </c>
      <c r="D35" s="17">
        <v>1892</v>
      </c>
      <c r="E35" s="17">
        <v>-1702</v>
      </c>
      <c r="F35" s="17">
        <v>1448</v>
      </c>
      <c r="G35" s="17">
        <v>-1137</v>
      </c>
      <c r="H35" s="17">
        <v>783</v>
      </c>
      <c r="I35" s="17">
        <v>-399</v>
      </c>
    </row>
    <row r="37" spans="1:9" x14ac:dyDescent="0.3">
      <c r="A37" s="17" t="s">
        <v>266</v>
      </c>
      <c r="B37" s="22">
        <f t="array" ref="B37:I44">MMULT(B28:I35,B19:I26)*1/65536</f>
        <v>134.99207305908203</v>
      </c>
      <c r="C37" s="24">
        <v>134.21173477172852</v>
      </c>
      <c r="D37" s="25">
        <v>132.77091407775879</v>
      </c>
      <c r="E37" s="17">
        <v>130.8889217376709</v>
      </c>
      <c r="F37" s="17">
        <v>128.85392189025879</v>
      </c>
      <c r="G37" s="17">
        <v>126.9719295501709</v>
      </c>
      <c r="H37" s="17">
        <v>125.53110885620117</v>
      </c>
      <c r="I37" s="17">
        <v>124.75077056884766</v>
      </c>
    </row>
    <row r="38" spans="1:9" x14ac:dyDescent="0.3">
      <c r="B38" s="17">
        <v>128.7045783996582</v>
      </c>
      <c r="C38" s="17">
        <v>128.13070583343506</v>
      </c>
      <c r="D38" s="17">
        <v>127.07110452651978</v>
      </c>
      <c r="E38" s="17">
        <v>125.68705892562866</v>
      </c>
      <c r="F38" s="17">
        <v>124.19048929214478</v>
      </c>
      <c r="G38" s="17">
        <v>122.80644369125366</v>
      </c>
      <c r="H38" s="17">
        <v>121.74684238433838</v>
      </c>
      <c r="I38" s="17">
        <v>121.17296981811523</v>
      </c>
    </row>
    <row r="39" spans="1:9" x14ac:dyDescent="0.3">
      <c r="B39" s="17">
        <v>122.92429161071777</v>
      </c>
      <c r="C39" s="17">
        <v>122.66135787963867</v>
      </c>
      <c r="D39" s="17">
        <v>122.17587566375732</v>
      </c>
      <c r="E39" s="17">
        <v>121.54174137115479</v>
      </c>
      <c r="F39" s="17">
        <v>120.85605144500732</v>
      </c>
      <c r="G39" s="17">
        <v>120.22191715240479</v>
      </c>
      <c r="H39" s="17">
        <v>119.73643493652344</v>
      </c>
      <c r="I39" s="17">
        <v>119.47350120544434</v>
      </c>
    </row>
    <row r="40" spans="1:9" x14ac:dyDescent="0.3">
      <c r="B40" s="17">
        <v>123.72155952453613</v>
      </c>
      <c r="C40" s="17">
        <v>123.72812557220459</v>
      </c>
      <c r="D40" s="17">
        <v>123.7402491569519</v>
      </c>
      <c r="E40" s="17">
        <v>123.75608491897583</v>
      </c>
      <c r="F40" s="17">
        <v>123.7732081413269</v>
      </c>
      <c r="G40" s="17">
        <v>123.78904390335083</v>
      </c>
      <c r="H40" s="17">
        <v>123.80116748809814</v>
      </c>
      <c r="I40" s="17">
        <v>123.8077335357666</v>
      </c>
    </row>
    <row r="41" spans="1:9" x14ac:dyDescent="0.3">
      <c r="B41" s="17">
        <v>130.14724540710449</v>
      </c>
      <c r="C41" s="17">
        <v>130.27024936676025</v>
      </c>
      <c r="D41" s="17">
        <v>130.49736452102661</v>
      </c>
      <c r="E41" s="17">
        <v>130.79402112960815</v>
      </c>
      <c r="F41" s="17">
        <v>131.11479616165161</v>
      </c>
      <c r="G41" s="17">
        <v>131.41145277023315</v>
      </c>
      <c r="H41" s="17">
        <v>131.63856792449951</v>
      </c>
      <c r="I41" s="17">
        <v>131.76157188415527</v>
      </c>
    </row>
    <row r="42" spans="1:9" x14ac:dyDescent="0.3">
      <c r="B42" s="17">
        <v>136.13110542297363</v>
      </c>
      <c r="C42" s="17">
        <v>136.19997596740723</v>
      </c>
      <c r="D42" s="17">
        <v>136.32713890075684</v>
      </c>
      <c r="E42" s="17">
        <v>136.49323844909668</v>
      </c>
      <c r="F42" s="17">
        <v>136.67284202575684</v>
      </c>
      <c r="G42" s="17">
        <v>136.83894157409668</v>
      </c>
      <c r="H42" s="17">
        <v>136.96610450744629</v>
      </c>
      <c r="I42" s="17">
        <v>137.03497505187988</v>
      </c>
    </row>
    <row r="43" spans="1:9" x14ac:dyDescent="0.3">
      <c r="B43" s="17">
        <v>137.67471694946289</v>
      </c>
      <c r="C43" s="17">
        <v>137.59752941131592</v>
      </c>
      <c r="D43" s="17">
        <v>137.45500993728638</v>
      </c>
      <c r="E43" s="17">
        <v>137.26885175704956</v>
      </c>
      <c r="F43" s="17">
        <v>137.06755876541138</v>
      </c>
      <c r="G43" s="17">
        <v>136.88140058517456</v>
      </c>
      <c r="H43" s="17">
        <v>136.73888111114502</v>
      </c>
      <c r="I43" s="17">
        <v>136.66169357299805</v>
      </c>
    </row>
    <row r="44" spans="1:9" x14ac:dyDescent="0.3">
      <c r="B44" s="17">
        <v>136.57381439208984</v>
      </c>
      <c r="C44" s="17">
        <v>136.37945938110352</v>
      </c>
      <c r="D44" s="17">
        <v>136.02060127258301</v>
      </c>
      <c r="E44" s="17">
        <v>135.5518627166748</v>
      </c>
      <c r="F44" s="17">
        <v>135.04501533508301</v>
      </c>
      <c r="G44" s="17">
        <v>134.5762767791748</v>
      </c>
      <c r="H44" s="17">
        <v>134.2174186706543</v>
      </c>
      <c r="I44" s="17">
        <v>134.02306365966797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Milestone 2 State Table</vt:lpstr>
      <vt:lpstr>Milestone 2 Verification 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Minhaj Shah</dc:creator>
  <cp:lastModifiedBy>Minhaj Shah</cp:lastModifiedBy>
  <dcterms:created xsi:type="dcterms:W3CDTF">2020-11-15T01:16:04Z</dcterms:created>
  <dcterms:modified xsi:type="dcterms:W3CDTF">2020-11-30T21:09:29Z</dcterms:modified>
</cp:coreProperties>
</file>