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00139711\Documents\Katalons\MAE-M2U-TestCloud\"/>
    </mc:Choice>
  </mc:AlternateContent>
  <bookViews>
    <workbookView xWindow="0" yWindow="0" windowWidth="0" windowHeight="15860"/>
  </bookViews>
  <sheets>
    <sheet name="Enter Data" sheetId="24" r:id="rId1"/>
    <sheet name="Verify" sheetId="22" r:id="rId2"/>
    <sheet name="test_data" sheetId="1" r:id="rId3"/>
    <sheet name="ATM Cash-Out" sheetId="12" r:id="rId4"/>
    <sheet name="Cards-Apply" sheetId="17" r:id="rId5"/>
    <sheet name="Credit Card" sheetId="4" r:id="rId6"/>
    <sheet name="Dashboard" sheetId="11" r:id="rId7"/>
    <sheet name="DuitNow" sheetId="2" r:id="rId8"/>
    <sheet name="Expenses" sheetId="14" r:id="rId9"/>
    <sheet name="Loans" sheetId="18" r:id="rId10"/>
    <sheet name="Overseas" sheetId="23" r:id="rId11"/>
    <sheet name="Reload" sheetId="7" r:id="rId12"/>
    <sheet name="Request" sheetId="5" r:id="rId13"/>
    <sheet name="Settings" sheetId="3" r:id="rId14"/>
    <sheet name="SSL" sheetId="16" r:id="rId15"/>
    <sheet name="Topup" sheetId="6" r:id="rId16"/>
    <sheet name="Transfer" sheetId="8" r:id="rId17"/>
    <sheet name="Validation" sheetId="20" r:id="rId18"/>
    <sheet name="Vendor" sheetId="13" r:id="rId19"/>
    <sheet name="Wealth" sheetId="19" r:id="rId20"/>
  </sheets>
  <calcPr calcId="162913"/>
</workbook>
</file>

<file path=xl/calcChain.xml><?xml version="1.0" encoding="utf-8"?>
<calcChain xmlns="http://schemas.openxmlformats.org/spreadsheetml/2006/main">
  <c r="C24" i="24" l="1"/>
  <c r="C212" i="8" s="1"/>
  <c r="D25" i="24"/>
  <c r="C25" i="24"/>
  <c r="C213" i="8" s="1"/>
  <c r="D3" i="19"/>
  <c r="D2" i="19"/>
  <c r="E158" i="13"/>
  <c r="E157" i="13"/>
  <c r="E156" i="13"/>
  <c r="E148" i="13"/>
  <c r="E147" i="13"/>
  <c r="E146" i="13"/>
  <c r="E65" i="13"/>
  <c r="E32" i="13"/>
  <c r="E31" i="13"/>
  <c r="D31" i="13"/>
  <c r="F4" i="13"/>
  <c r="E4" i="13"/>
  <c r="F3" i="13"/>
  <c r="E3" i="13"/>
  <c r="E2" i="13"/>
  <c r="D239" i="8"/>
  <c r="D238" i="8"/>
  <c r="D237" i="8"/>
  <c r="D236" i="8"/>
  <c r="D235" i="8"/>
  <c r="D234" i="8"/>
  <c r="D232" i="8"/>
  <c r="D231" i="8"/>
  <c r="D230" i="8"/>
  <c r="D229" i="8"/>
  <c r="D228" i="8"/>
  <c r="D227" i="8"/>
  <c r="D226" i="8"/>
  <c r="D225" i="8"/>
  <c r="D224" i="8"/>
  <c r="D223" i="8"/>
  <c r="D222" i="8"/>
  <c r="D221" i="8"/>
  <c r="D220" i="8"/>
  <c r="C219" i="8"/>
  <c r="C218" i="8"/>
  <c r="C217" i="8"/>
  <c r="C215" i="8"/>
  <c r="C214" i="8"/>
  <c r="C206" i="8"/>
  <c r="C205" i="8"/>
  <c r="C204" i="8"/>
  <c r="C203" i="8"/>
  <c r="D200" i="8"/>
  <c r="D181" i="8"/>
  <c r="D176" i="8"/>
  <c r="D177" i="8" s="1"/>
  <c r="D175" i="8"/>
  <c r="D174" i="8"/>
  <c r="E164" i="8"/>
  <c r="D103" i="8"/>
  <c r="D99" i="8"/>
  <c r="D98" i="8"/>
  <c r="D96" i="8"/>
  <c r="D94" i="8"/>
  <c r="E93" i="8"/>
  <c r="D93" i="8"/>
  <c r="D92" i="8"/>
  <c r="E90" i="8"/>
  <c r="D85" i="8"/>
  <c r="D84" i="8"/>
  <c r="D83" i="8"/>
  <c r="E79" i="8"/>
  <c r="D77" i="8"/>
  <c r="D74" i="8"/>
  <c r="D70" i="8"/>
  <c r="D69" i="8"/>
  <c r="D68" i="8"/>
  <c r="D67" i="8"/>
  <c r="D65" i="8"/>
  <c r="D63" i="8"/>
  <c r="D62" i="8"/>
  <c r="D60" i="8"/>
  <c r="D59" i="8"/>
  <c r="D58" i="8"/>
  <c r="D56" i="8"/>
  <c r="D49" i="8"/>
  <c r="D52" i="8" s="1"/>
  <c r="D48" i="8"/>
  <c r="D44" i="8"/>
  <c r="D42" i="8"/>
  <c r="D41" i="8"/>
  <c r="D40" i="8"/>
  <c r="D36" i="8"/>
  <c r="E31" i="8"/>
  <c r="D29" i="8"/>
  <c r="D28" i="8"/>
  <c r="D32" i="8" s="1"/>
  <c r="D20" i="8"/>
  <c r="E2" i="8"/>
  <c r="D2" i="8"/>
  <c r="D47" i="6"/>
  <c r="E40" i="6"/>
  <c r="D35" i="6"/>
  <c r="D28" i="6"/>
  <c r="D17" i="6"/>
  <c r="D7" i="6"/>
  <c r="D5" i="6"/>
  <c r="D2" i="6"/>
  <c r="E30" i="16"/>
  <c r="D30" i="16"/>
  <c r="E29" i="16"/>
  <c r="D29" i="16"/>
  <c r="E28" i="16"/>
  <c r="D28" i="16"/>
  <c r="E27" i="16"/>
  <c r="D27" i="16"/>
  <c r="E26" i="16"/>
  <c r="D26" i="16"/>
  <c r="E25" i="16"/>
  <c r="D25" i="16"/>
  <c r="E24" i="16"/>
  <c r="D24" i="16"/>
  <c r="E22" i="16"/>
  <c r="E21" i="16"/>
  <c r="E2" i="16"/>
  <c r="D2" i="16"/>
  <c r="D86" i="3"/>
  <c r="D77" i="3"/>
  <c r="E43" i="3"/>
  <c r="D43" i="3"/>
  <c r="D2" i="3"/>
  <c r="D16" i="5"/>
  <c r="D15" i="5"/>
  <c r="D13" i="5"/>
  <c r="E9" i="5"/>
  <c r="D8" i="5"/>
  <c r="E2" i="5"/>
  <c r="D2" i="5"/>
  <c r="D21" i="7"/>
  <c r="D7" i="7"/>
  <c r="E6" i="7"/>
  <c r="D6" i="7" s="1"/>
  <c r="D5" i="7"/>
  <c r="D4" i="7"/>
  <c r="D2" i="7"/>
  <c r="E2" i="23"/>
  <c r="D2" i="23"/>
  <c r="E72" i="18"/>
  <c r="E71" i="18"/>
  <c r="D57" i="18"/>
  <c r="E29" i="18"/>
  <c r="E2" i="18"/>
  <c r="D2" i="18"/>
  <c r="D209" i="14"/>
  <c r="E198" i="14"/>
  <c r="E197" i="14"/>
  <c r="E199" i="14" s="1"/>
  <c r="E194" i="14"/>
  <c r="E192" i="14"/>
  <c r="D188" i="14"/>
  <c r="D39" i="14"/>
  <c r="D29" i="14"/>
  <c r="D28" i="14"/>
  <c r="D27" i="14"/>
  <c r="D26" i="14"/>
  <c r="D25" i="14"/>
  <c r="D24" i="14"/>
  <c r="D23" i="14"/>
  <c r="D22" i="14"/>
  <c r="D21" i="14"/>
  <c r="D20" i="14"/>
  <c r="D19" i="14"/>
  <c r="D18" i="14"/>
  <c r="E2" i="14"/>
  <c r="B2" i="14"/>
  <c r="E40" i="2"/>
  <c r="E37" i="2"/>
  <c r="E34" i="2"/>
  <c r="E33" i="2"/>
  <c r="E29" i="2"/>
  <c r="E30" i="2" s="1"/>
  <c r="E8" i="2"/>
  <c r="E7" i="2"/>
  <c r="E4" i="2"/>
  <c r="E5" i="2" s="1"/>
  <c r="E3" i="2"/>
  <c r="D3" i="2"/>
  <c r="D2" i="2"/>
  <c r="B4" i="11"/>
  <c r="B3" i="11"/>
  <c r="D3" i="4"/>
  <c r="D2" i="4"/>
  <c r="D199" i="17"/>
  <c r="D198" i="17"/>
  <c r="D197" i="17"/>
  <c r="D196" i="17"/>
  <c r="D193" i="17"/>
  <c r="D192" i="17"/>
  <c r="D191" i="17"/>
  <c r="D190" i="17"/>
  <c r="D189" i="17"/>
  <c r="D187" i="17"/>
  <c r="D186" i="17"/>
  <c r="D185" i="17"/>
  <c r="D93" i="17"/>
  <c r="D85" i="17"/>
  <c r="D79" i="17"/>
  <c r="D71" i="17"/>
  <c r="D70" i="17"/>
  <c r="D69" i="17"/>
  <c r="D3" i="17"/>
  <c r="D2" i="17"/>
  <c r="D40" i="12"/>
  <c r="D23" i="12"/>
  <c r="D22" i="12"/>
  <c r="E2" i="12"/>
  <c r="D2" i="12"/>
  <c r="C25" i="1"/>
  <c r="C24" i="1"/>
  <c r="C23" i="1"/>
  <c r="C22" i="1"/>
  <c r="C21" i="1"/>
  <c r="C20" i="1"/>
  <c r="B15" i="1"/>
  <c r="B14" i="1"/>
  <c r="K2" i="1"/>
  <c r="B2" i="1"/>
  <c r="A2" i="1"/>
  <c r="C98" i="24"/>
  <c r="D71" i="8" s="1"/>
  <c r="C46" i="24"/>
  <c r="C33" i="24"/>
  <c r="C208" i="8" s="1"/>
  <c r="C31" i="24"/>
  <c r="C211" i="8" s="1"/>
  <c r="C30" i="24"/>
  <c r="C210" i="8" s="1"/>
</calcChain>
</file>

<file path=xl/sharedStrings.xml><?xml version="1.0" encoding="utf-8"?>
<sst xmlns="http://schemas.openxmlformats.org/spreadsheetml/2006/main" count="3510" uniqueCount="1706">
  <si>
    <t>Module</t>
  </si>
  <si>
    <t>Field</t>
  </si>
  <si>
    <t>Value</t>
  </si>
  <si>
    <t>Data Preparation Guide</t>
  </si>
  <si>
    <t>Username</t>
  </si>
  <si>
    <t>webuiux05</t>
  </si>
  <si>
    <t>Enter user data for onboarding in MAE apps</t>
  </si>
  <si>
    <t>Instruction to run:</t>
  </si>
  <si>
    <t>Password</t>
  </si>
  <si>
    <t>pass1234</t>
  </si>
  <si>
    <t xml:space="preserve">1. Ready user data for Creator and Payer. Creator will run most of the test cases, Payer will run only few cases. </t>
  </si>
  <si>
    <t>MAE Name</t>
  </si>
  <si>
    <t>webuiuxlima</t>
  </si>
  <si>
    <t>2. Set phone number Payer account to contact number (etc 01611223321). All contact number is set to payer contact name (MAEPayer)</t>
  </si>
  <si>
    <t>6 Digit PIN</t>
  </si>
  <si>
    <t>3. Set user data for Creator in column C to run for Creator.</t>
  </si>
  <si>
    <t>ID Number</t>
  </si>
  <si>
    <r>
      <rPr>
        <sz val="10"/>
        <color rgb="FF000000"/>
        <rFont val="Arial"/>
        <charset val="134"/>
        <scheme val="minor"/>
      </rPr>
      <t>4. Run test suite collection</t>
    </r>
    <r>
      <rPr>
        <b/>
        <sz val="10"/>
        <color rgb="FF000000"/>
        <rFont val="Arial"/>
        <charset val="134"/>
        <scheme val="minor"/>
      </rPr>
      <t xml:space="preserve"> BAU Regression Creator</t>
    </r>
    <r>
      <rPr>
        <sz val="10"/>
        <color rgb="FF000000"/>
        <rFont val="Arial"/>
        <charset val="134"/>
        <scheme val="minor"/>
      </rPr>
      <t xml:space="preserve"> first, module will starts with Onboarding.</t>
    </r>
  </si>
  <si>
    <t>Phone number</t>
  </si>
  <si>
    <t>5. Change user data in column B to Payer test data.</t>
  </si>
  <si>
    <t>Email</t>
  </si>
  <si>
    <t>fadhlinnadia.b@gmail.com</t>
  </si>
  <si>
    <r>
      <rPr>
        <sz val="10"/>
        <color rgb="FF000000"/>
        <rFont val="Arial"/>
        <charset val="134"/>
        <scheme val="minor"/>
      </rPr>
      <t xml:space="preserve">6. Run test suite </t>
    </r>
    <r>
      <rPr>
        <b/>
        <sz val="10"/>
        <color rgb="FF000000"/>
        <rFont val="Arial"/>
        <charset val="134"/>
        <scheme val="minor"/>
      </rPr>
      <t>Unlink and Onboarding</t>
    </r>
    <r>
      <rPr>
        <sz val="10"/>
        <color rgb="FF000000"/>
        <rFont val="Arial"/>
        <charset val="134"/>
        <scheme val="minor"/>
      </rPr>
      <t xml:space="preserve"> first.</t>
    </r>
  </si>
  <si>
    <r>
      <rPr>
        <sz val="10"/>
        <color rgb="FF000000"/>
        <rFont val="Arial"/>
        <charset val="134"/>
        <scheme val="minor"/>
      </rPr>
      <t xml:space="preserve">7. Then run test suite collection </t>
    </r>
    <r>
      <rPr>
        <b/>
        <sz val="10"/>
        <color rgb="FF000000"/>
        <rFont val="Arial"/>
        <charset val="134"/>
        <scheme val="minor"/>
      </rPr>
      <t>BAU Regression Payer</t>
    </r>
  </si>
  <si>
    <t>Settings</t>
  </si>
  <si>
    <t>Change Password</t>
  </si>
  <si>
    <t>Maybank@1</t>
  </si>
  <si>
    <t xml:space="preserve">Enter password to change to. </t>
  </si>
  <si>
    <t>Forget Password</t>
  </si>
  <si>
    <t>Important Note!!</t>
  </si>
  <si>
    <t>Card Number</t>
  </si>
  <si>
    <t>Card number required to execute Forget password</t>
  </si>
  <si>
    <r>
      <rPr>
        <sz val="10"/>
        <color rgb="FF000000"/>
        <rFont val="Arial"/>
        <charset val="134"/>
        <scheme val="minor"/>
      </rPr>
      <t xml:space="preserve">1. Make sure when want to change data, change test data in test file and run test suite </t>
    </r>
    <r>
      <rPr>
        <b/>
        <sz val="10"/>
        <color rgb="FF000000"/>
        <rFont val="Arial"/>
        <charset val="134"/>
        <scheme val="minor"/>
      </rPr>
      <t>Unlink and Onboarding</t>
    </r>
    <r>
      <rPr>
        <sz val="10"/>
        <color rgb="FF000000"/>
        <rFont val="Arial"/>
        <charset val="134"/>
        <scheme val="minor"/>
      </rPr>
      <t xml:space="preserve">. Never do manually. </t>
    </r>
  </si>
  <si>
    <t>Unlink M2U password</t>
  </si>
  <si>
    <r>
      <rPr>
        <sz val="10"/>
        <color rgb="FF000000"/>
        <rFont val="Arial"/>
        <charset val="134"/>
        <scheme val="minor"/>
      </rPr>
      <t xml:space="preserve">2. Make sure Profiles is set to </t>
    </r>
    <r>
      <rPr>
        <b/>
        <sz val="10"/>
        <color rgb="FF000000"/>
        <rFont val="Arial"/>
        <charset val="134"/>
        <scheme val="minor"/>
      </rPr>
      <t>START APP</t>
    </r>
  </si>
  <si>
    <t>Register duitnow</t>
  </si>
  <si>
    <t>Ensure user data has unregistered duitnow</t>
  </si>
  <si>
    <t xml:space="preserve">3. Make sure Cooling Period is disabled in MAE apps. </t>
  </si>
  <si>
    <t>Change PIN</t>
  </si>
  <si>
    <t>Enter new pin  to change pin</t>
  </si>
  <si>
    <t>4. To generate report, need to finish run all the test case in one test suite. If fail, just let it run.</t>
  </si>
  <si>
    <r>
      <rPr>
        <sz val="10"/>
        <color rgb="FF000000"/>
        <rFont val="Arial"/>
        <charset val="134"/>
        <scheme val="minor"/>
      </rPr>
      <t xml:space="preserve">5. Inform </t>
    </r>
    <r>
      <rPr>
        <b/>
        <sz val="10"/>
        <color rgb="FF000000"/>
        <rFont val="Arial Bold"/>
        <charset val="134"/>
      </rPr>
      <t>AutoTeam(Fadhlin)</t>
    </r>
    <r>
      <rPr>
        <sz val="10"/>
        <color rgb="FF000000"/>
        <rFont val="Arial"/>
        <charset val="134"/>
        <scheme val="minor"/>
      </rPr>
      <t xml:space="preserve"> of android device used. Small changes need to made according to android devices</t>
    </r>
  </si>
  <si>
    <t>DuitNow</t>
  </si>
  <si>
    <t>Amount Transfer</t>
  </si>
  <si>
    <t>Enter 500 to transfer RM5.00</t>
  </si>
  <si>
    <t>Mobile Number</t>
  </si>
  <si>
    <t>0102264481</t>
  </si>
  <si>
    <t>Enter duitnow proxy here</t>
  </si>
  <si>
    <t>Troubleshooting</t>
  </si>
  <si>
    <t>Passport Number</t>
  </si>
  <si>
    <t>B66732113BRA</t>
  </si>
  <si>
    <r>
      <rPr>
        <sz val="10"/>
        <color rgb="FF000000"/>
        <rFont val="Arial"/>
        <charset val="134"/>
        <scheme val="minor"/>
      </rPr>
      <t xml:space="preserve">1. Error due to application.startApp(), set Profile </t>
    </r>
    <r>
      <rPr>
        <b/>
        <sz val="10"/>
        <color rgb="FF000000"/>
        <rFont val="Arial"/>
        <charset val="134"/>
        <scheme val="minor"/>
      </rPr>
      <t>START APP</t>
    </r>
    <r>
      <rPr>
        <sz val="10"/>
        <color rgb="FF000000"/>
        <rFont val="Arial"/>
        <charset val="134"/>
        <scheme val="minor"/>
      </rPr>
      <t xml:space="preserve"> as default, and rerun test case. If error again, set Profile </t>
    </r>
    <r>
      <rPr>
        <b/>
        <sz val="10"/>
        <color rgb="FF000000"/>
        <rFont val="Arial"/>
        <charset val="134"/>
        <scheme val="minor"/>
      </rPr>
      <t>default</t>
    </r>
    <r>
      <rPr>
        <sz val="10"/>
        <color rgb="FF000000"/>
        <rFont val="Arial"/>
        <charset val="134"/>
        <scheme val="minor"/>
      </rPr>
      <t xml:space="preserve"> as default execution profile.</t>
    </r>
  </si>
  <si>
    <t>Country Passport</t>
  </si>
  <si>
    <t>BRAZIL</t>
  </si>
  <si>
    <t>Table For Personal Reference Only</t>
  </si>
  <si>
    <t>Army/Police ID</t>
  </si>
  <si>
    <t>G1212706</t>
  </si>
  <si>
    <t>Creator</t>
  </si>
  <si>
    <t>Payer</t>
  </si>
  <si>
    <t>Business Reg Number</t>
  </si>
  <si>
    <t>CA000006789W</t>
  </si>
  <si>
    <t>rizaidi</t>
  </si>
  <si>
    <t>Trinity_64</t>
  </si>
  <si>
    <t>NRIC Number</t>
  </si>
  <si>
    <t>890114111175</t>
  </si>
  <si>
    <t>JomPay</t>
  </si>
  <si>
    <t>Biller code</t>
  </si>
  <si>
    <t>Enter bill code and ref number</t>
  </si>
  <si>
    <t>Rizaidi</t>
  </si>
  <si>
    <t>Trinity64</t>
  </si>
  <si>
    <t>Input reference number</t>
  </si>
  <si>
    <t>Enter 100 to transfer RM1.00</t>
  </si>
  <si>
    <t>680525045204</t>
  </si>
  <si>
    <t>841010998877</t>
  </si>
  <si>
    <t>Favourite Biller Name</t>
  </si>
  <si>
    <t>First favourite will be selected. No favourite biller, TC will fail</t>
  </si>
  <si>
    <t>Pay Bill</t>
  </si>
  <si>
    <t>AccountNo</t>
  </si>
  <si>
    <t>Enter pay bill account number here</t>
  </si>
  <si>
    <t>payeeName</t>
  </si>
  <si>
    <t>Tenaga Nasional Berhad</t>
  </si>
  <si>
    <t>Enter pay bill name here</t>
  </si>
  <si>
    <t>Favourite pay bill</t>
  </si>
  <si>
    <t>Favourite pay bill number</t>
  </si>
  <si>
    <t>Amount format</t>
  </si>
  <si>
    <t>QR Pay Ind/Merchant</t>
  </si>
  <si>
    <t>Enter 1000 to transfer RM10.00</t>
  </si>
  <si>
    <t>QR Registration</t>
  </si>
  <si>
    <t>Ensure user data has not register QR</t>
  </si>
  <si>
    <t>Promo code</t>
  </si>
  <si>
    <t>DANE1P</t>
  </si>
  <si>
    <t>Ensure QR code individual is latest in Gallery, and QR code merchant second latest.</t>
  </si>
  <si>
    <t>Merchant name</t>
  </si>
  <si>
    <t>DANEMERCHANT003 M DEL</t>
  </si>
  <si>
    <t>Reload</t>
  </si>
  <si>
    <t>Select Provider</t>
  </si>
  <si>
    <t>Celcom Xpax</t>
  </si>
  <si>
    <t>1926396541</t>
  </si>
  <si>
    <t>RM 5.00</t>
  </si>
  <si>
    <t>Send money/Request Money</t>
  </si>
  <si>
    <t>Contact Number</t>
  </si>
  <si>
    <t>MAEPayer</t>
  </si>
  <si>
    <t xml:space="preserve">Set contact name to send/request money to Payer account. </t>
  </si>
  <si>
    <t>Amount</t>
  </si>
  <si>
    <t>Enter 4 to transfer RM0.04</t>
  </si>
  <si>
    <t>DuitNow Request Money</t>
  </si>
  <si>
    <t>phoneNumDuitNow</t>
  </si>
  <si>
    <t>0175915756</t>
  </si>
  <si>
    <t xml:space="preserve">Set contact number to send/request money to Payer account. </t>
  </si>
  <si>
    <t>requestToName</t>
  </si>
  <si>
    <t>Atul</t>
  </si>
  <si>
    <t>Tabung name</t>
  </si>
  <si>
    <t>tabungName</t>
  </si>
  <si>
    <t>Bangladesh</t>
  </si>
  <si>
    <t>contact name</t>
  </si>
  <si>
    <t xml:space="preserve">Set contact name for join tabung to Payer account. </t>
  </si>
  <si>
    <t>renameTabung</t>
  </si>
  <si>
    <t>Singapore</t>
  </si>
  <si>
    <t>Join Tabung</t>
  </si>
  <si>
    <t>Australia</t>
  </si>
  <si>
    <t>Ensure logged in to Payer account.</t>
  </si>
  <si>
    <t>Amount Transfer (Create,Fund)</t>
  </si>
  <si>
    <t>Amount Transfer (Withdraw)</t>
  </si>
  <si>
    <t>Zakat</t>
  </si>
  <si>
    <t>Set mobile number for zakat</t>
  </si>
  <si>
    <t>Enter 1 to transfer RM0.01</t>
  </si>
  <si>
    <t>3rd party</t>
  </si>
  <si>
    <t>Account number</t>
  </si>
  <si>
    <t>514012082699</t>
  </si>
  <si>
    <t>Set acc num for 3rd party</t>
  </si>
  <si>
    <t>Account name</t>
  </si>
  <si>
    <t>SANJAYG</t>
  </si>
  <si>
    <t>IBG/IBFT</t>
  </si>
  <si>
    <t xml:space="preserve">Set acc number for IBG/IBFT </t>
  </si>
  <si>
    <t>FAZATUL</t>
  </si>
  <si>
    <t>Account bank</t>
  </si>
  <si>
    <t>PUBLIC BANK</t>
  </si>
  <si>
    <t>Wallet - MAE ETB Topup</t>
  </si>
  <si>
    <t>FTT</t>
  </si>
  <si>
    <t>Info</t>
  </si>
  <si>
    <t>BANK WOORI SAUDARA INDONESIA - 212</t>
  </si>
  <si>
    <t>Make sure account has active MAE account</t>
  </si>
  <si>
    <t>Danial Raiff</t>
  </si>
  <si>
    <t>960603135175</t>
  </si>
  <si>
    <t>Kantor Pusat Treasury Ter Lt 26</t>
  </si>
  <si>
    <t>Testing 123</t>
  </si>
  <si>
    <t>Jakarta</t>
  </si>
  <si>
    <t>Testing 1234</t>
  </si>
  <si>
    <t>Malaysia</t>
  </si>
  <si>
    <t>60142255681</t>
  </si>
  <si>
    <t>MOT</t>
  </si>
  <si>
    <t>04013022850</t>
  </si>
  <si>
    <t>Bakong</t>
  </si>
  <si>
    <t>PASS2021D</t>
  </si>
  <si>
    <t>15474958</t>
  </si>
  <si>
    <t>WU</t>
  </si>
  <si>
    <t>Danial</t>
  </si>
  <si>
    <t>Ariff</t>
  </si>
  <si>
    <t>1231231231</t>
  </si>
  <si>
    <t>jalan 1234</t>
  </si>
  <si>
    <t>jalan 4321</t>
  </si>
  <si>
    <t>kuala lumpur</t>
  </si>
  <si>
    <t>bukan kl</t>
  </si>
  <si>
    <t>Split bill</t>
  </si>
  <si>
    <t>billName</t>
  </si>
  <si>
    <t>Lunch</t>
  </si>
  <si>
    <t>contactNameAddBiller1</t>
  </si>
  <si>
    <t>Set contact name for Split bill for split with 2nd person.</t>
  </si>
  <si>
    <t>contactNameAddBiller2</t>
  </si>
  <si>
    <t>Fadhlin</t>
  </si>
  <si>
    <t>Set contact name for Split bill for split with 3rd person.</t>
  </si>
  <si>
    <t>billName3Friend</t>
  </si>
  <si>
    <t>Dinner3</t>
  </si>
  <si>
    <t>ASNB 3rd Party</t>
  </si>
  <si>
    <t>productType</t>
  </si>
  <si>
    <t>ASN Equity 2</t>
  </si>
  <si>
    <t>ASN Equity 3</t>
  </si>
  <si>
    <t>idType</t>
  </si>
  <si>
    <t>New IC</t>
  </si>
  <si>
    <t>idNo</t>
  </si>
  <si>
    <t>961218085856</t>
  </si>
  <si>
    <t>910109875058</t>
  </si>
  <si>
    <t>asnbMemberNo</t>
  </si>
  <si>
    <t>000013456526</t>
  </si>
  <si>
    <t>000010818267</t>
  </si>
  <si>
    <t>accNo</t>
  </si>
  <si>
    <t>0000 1345 6526</t>
  </si>
  <si>
    <t>0000 1081 8267</t>
  </si>
  <si>
    <t>relationship</t>
  </si>
  <si>
    <t>Parent</t>
  </si>
  <si>
    <t>purpose</t>
  </si>
  <si>
    <t>Saving</t>
  </si>
  <si>
    <t>amount</t>
  </si>
  <si>
    <t>RM 4.00</t>
  </si>
  <si>
    <t>Wetix</t>
  </si>
  <si>
    <t>nabilah@gmail.com</t>
  </si>
  <si>
    <t>Phone Number</t>
  </si>
  <si>
    <t>0138209343</t>
  </si>
  <si>
    <t>Popular Movies</t>
  </si>
  <si>
    <t>DUNGEONS &amp; DRAGONS: HONOR AMONG THIEVES</t>
  </si>
  <si>
    <t>Set movie name and time</t>
  </si>
  <si>
    <t>Movies Time</t>
  </si>
  <si>
    <t>04:15PM</t>
  </si>
  <si>
    <t>MyGroceries</t>
  </si>
  <si>
    <t>First Name</t>
  </si>
  <si>
    <t>Last Name</t>
  </si>
  <si>
    <t>Borhana</t>
  </si>
  <si>
    <t>SSL</t>
  </si>
  <si>
    <t>QBISTRO</t>
  </si>
  <si>
    <t>Product Name</t>
  </si>
  <si>
    <t>Murtabak Ayam</t>
  </si>
  <si>
    <t>Address Name</t>
  </si>
  <si>
    <t>House</t>
  </si>
  <si>
    <t>Address</t>
  </si>
  <si>
    <t>Bandar Sri Permaisuri</t>
  </si>
  <si>
    <t>Postcode</t>
  </si>
  <si>
    <t>City</t>
  </si>
  <si>
    <t>Kuala Lumpur</t>
  </si>
  <si>
    <t>Recipient Name</t>
  </si>
  <si>
    <t>test@gmail.com</t>
  </si>
  <si>
    <t>Fixed Deposit (Subsequent/First Placement)</t>
  </si>
  <si>
    <t>FD Type</t>
  </si>
  <si>
    <t>Islamic Fixed Deposit</t>
  </si>
  <si>
    <t>Ensure user has can apply FD and has existing FD</t>
  </si>
  <si>
    <t>Tenure</t>
  </si>
  <si>
    <t>3 months</t>
  </si>
  <si>
    <t>Enter amount PNA-i</t>
  </si>
  <si>
    <t>Enter amount Islamic/Conventional</t>
  </si>
  <si>
    <t>Enter amount &gt;5k for tenure less 1 month</t>
  </si>
  <si>
    <t>Enter amount &gt;1k for tenure greater 2 months</t>
  </si>
  <si>
    <t>Email address</t>
  </si>
  <si>
    <t>Address line 1</t>
  </si>
  <si>
    <t>Block BG12</t>
  </si>
  <si>
    <t>Address line 2</t>
  </si>
  <si>
    <t>Bayu Tasik 2</t>
  </si>
  <si>
    <t>Address line 3</t>
  </si>
  <si>
    <t>Jalan Sri Permaisuri 5</t>
  </si>
  <si>
    <t>Cheras</t>
  </si>
  <si>
    <t>Country</t>
  </si>
  <si>
    <t>State</t>
  </si>
  <si>
    <t>WP Kuala Lumpur</t>
  </si>
  <si>
    <t>Emp Type</t>
  </si>
  <si>
    <t>Private Employee</t>
  </si>
  <si>
    <t>Occupation</t>
  </si>
  <si>
    <t>Accountants</t>
  </si>
  <si>
    <t>Emp Name</t>
  </si>
  <si>
    <t>Maybank</t>
  </si>
  <si>
    <t>Sector</t>
  </si>
  <si>
    <t>Financial Institution</t>
  </si>
  <si>
    <t>Income</t>
  </si>
  <si>
    <t>RM 3,000 TO RM 3,999</t>
  </si>
  <si>
    <t>Source income</t>
  </si>
  <si>
    <t>Loan payment</t>
  </si>
  <si>
    <t>Payment method</t>
  </si>
  <si>
    <t>Any Amount</t>
  </si>
  <si>
    <t xml:space="preserve">Ensure user has existing loan. Choose payment method from dropdown </t>
  </si>
  <si>
    <t>Payment Amount(Any Amount)</t>
  </si>
  <si>
    <t>Place 1000 to transfer RM10.00</t>
  </si>
  <si>
    <t>Food (F&amp;B)</t>
  </si>
  <si>
    <t>Search Merchants</t>
  </si>
  <si>
    <t>The Kopi Coffee &amp; Bakery</t>
  </si>
  <si>
    <t>Regression</t>
  </si>
  <si>
    <t>Verify</t>
  </si>
  <si>
    <t>Negative flow</t>
  </si>
  <si>
    <t>S2U ( Approve /Reject/Expired)</t>
  </si>
  <si>
    <t>N</t>
  </si>
  <si>
    <t>Reject</t>
  </si>
  <si>
    <t>Dashboard</t>
  </si>
  <si>
    <t>ATM Cashout</t>
  </si>
  <si>
    <t>Credit card</t>
  </si>
  <si>
    <t>Request</t>
  </si>
  <si>
    <t>Topup</t>
  </si>
  <si>
    <t>Vendor</t>
  </si>
  <si>
    <t>Loans</t>
  </si>
  <si>
    <t>Wealth</t>
  </si>
  <si>
    <t>Expenses</t>
  </si>
  <si>
    <t>Transfer</t>
  </si>
  <si>
    <t>Cards_Apply</t>
  </si>
  <si>
    <t>ASNB Transfer</t>
  </si>
  <si>
    <t>Overseas</t>
  </si>
  <si>
    <t>Approve</t>
  </si>
  <si>
    <t>value</t>
  </si>
  <si>
    <t>accType</t>
  </si>
  <si>
    <t>accNoFrom</t>
  </si>
  <si>
    <t>successTransactionMessage</t>
  </si>
  <si>
    <t>billerCode</t>
  </si>
  <si>
    <t>billerRef</t>
  </si>
  <si>
    <t>billRef</t>
  </si>
  <si>
    <t>Pin</t>
  </si>
  <si>
    <t>RM 1.00</t>
  </si>
  <si>
    <t>Savings Account</t>
  </si>
  <si>
    <t>1140 1100 0017</t>
  </si>
  <si>
    <t>Payment successful</t>
  </si>
  <si>
    <t>5689 64</t>
  </si>
  <si>
    <t>Payment scheduled</t>
  </si>
  <si>
    <t>3657 - AFTER EFFECTIVE</t>
  </si>
  <si>
    <t>0816 1016 07</t>
  </si>
  <si>
    <t>Page</t>
  </si>
  <si>
    <t>Field Label</t>
  </si>
  <si>
    <t>Format</t>
  </si>
  <si>
    <t>Casa Account Detail</t>
  </si>
  <si>
    <t>Current balance</t>
  </si>
  <si>
    <t>One-day float</t>
  </si>
  <si>
    <t>Two-day float</t>
  </si>
  <si>
    <t>Late clearing/Outstation cheque float</t>
  </si>
  <si>
    <t>Casa Transaction History</t>
  </si>
  <si>
    <t>Come Back Later</t>
  </si>
  <si>
    <t>Transaction history could not be displayed at this time.</t>
  </si>
  <si>
    <t>Casa Account Details</t>
  </si>
  <si>
    <t>Casa View Statement</t>
  </si>
  <si>
    <t>Statement Unavailable</t>
  </si>
  <si>
    <t/>
  </si>
  <si>
    <t>Nothing to see here. Come back later when there's something to show!</t>
  </si>
  <si>
    <t>Onboard MAE</t>
  </si>
  <si>
    <t>username</t>
  </si>
  <si>
    <t>pport_rpp040</t>
  </si>
  <si>
    <t>perf_rpp001</t>
  </si>
  <si>
    <t>wandapm1</t>
  </si>
  <si>
    <t>soleprop_12</t>
  </si>
  <si>
    <t>ic_rpp006</t>
  </si>
  <si>
    <t>maggi_03</t>
  </si>
  <si>
    <t>password</t>
  </si>
  <si>
    <t>Name</t>
  </si>
  <si>
    <t>pportrpp</t>
  </si>
  <si>
    <t>perfrppsatu</t>
  </si>
  <si>
    <t>rizaiditiga</t>
  </si>
  <si>
    <t>wandapm</t>
  </si>
  <si>
    <t>soleprop</t>
  </si>
  <si>
    <t>icrppenam</t>
  </si>
  <si>
    <t>maggi</t>
  </si>
  <si>
    <t>change password</t>
  </si>
  <si>
    <t>Forget password</t>
  </si>
  <si>
    <t>Card number</t>
  </si>
  <si>
    <t>4283329000000953</t>
  </si>
  <si>
    <t>Modules</t>
  </si>
  <si>
    <t>Object</t>
  </si>
  <si>
    <t>Types</t>
  </si>
  <si>
    <t>Text1</t>
  </si>
  <si>
    <t>ATM Cash-Out Withdrawal</t>
  </si>
  <si>
    <t>Screen title</t>
  </si>
  <si>
    <t>Text</t>
  </si>
  <si>
    <t>1st header</t>
  </si>
  <si>
    <t>Select your preferred amount before making a withdrawal</t>
  </si>
  <si>
    <t>n</t>
  </si>
  <si>
    <t>2nd header</t>
  </si>
  <si>
    <t>Find yourself withdrawing the same amount on a regular basis? Save your preferred amounts for future withdrawals.</t>
  </si>
  <si>
    <t>Button</t>
  </si>
  <si>
    <t>Add Preferred Amount</t>
  </si>
  <si>
    <t>Other amounts</t>
  </si>
  <si>
    <t>Please ensure you're physically present at an ATM machine before activating the scanner.</t>
  </si>
  <si>
    <t>Scan Now</t>
  </si>
  <si>
    <t>Scan &amp; Pay</t>
  </si>
  <si>
    <t>Set Amount ATM</t>
  </si>
  <si>
    <t>ATM Cash-out</t>
  </si>
  <si>
    <t>Acc</t>
  </si>
  <si>
    <t>No</t>
  </si>
  <si>
    <t>1121 0313 1800</t>
  </si>
  <si>
    <t>Enter amount</t>
  </si>
  <si>
    <t>placeholder</t>
  </si>
  <si>
    <t>RM</t>
  </si>
  <si>
    <t>0.00</t>
  </si>
  <si>
    <t>input</t>
  </si>
  <si>
    <t>Error msg</t>
  </si>
  <si>
    <t>Please enter how much you'd like to withdraw.</t>
  </si>
  <si>
    <t>Please enter an amount between RM50 and RM1,500, in multiples of RM50.</t>
  </si>
  <si>
    <t>NUR NABILAH</t>
  </si>
  <si>
    <t>Add favorite</t>
  </si>
  <si>
    <t>screen title</t>
  </si>
  <si>
    <t>Add to Favourites</t>
  </si>
  <si>
    <t>ATM Cash-Out</t>
  </si>
  <si>
    <t>Date</t>
  </si>
  <si>
    <t>Setup date</t>
  </si>
  <si>
    <t>Saved amount</t>
  </si>
  <si>
    <t xml:space="preserve">Saving this amount will not trigger change in account balance. </t>
  </si>
  <si>
    <t xml:space="preserve">Preferred withdrawal account can be changed at point of withdrawal. </t>
  </si>
  <si>
    <t>Preferred withdrawal account</t>
  </si>
  <si>
    <t>Terms &amp; Conditions</t>
  </si>
  <si>
    <t>Confirm</t>
  </si>
  <si>
    <t>Preferred withdrawal amount added successfully.</t>
  </si>
  <si>
    <t>Manage amount</t>
  </si>
  <si>
    <t>Title</t>
  </si>
  <si>
    <t>Manage Preferred Amount</t>
  </si>
  <si>
    <t>Manage</t>
  </si>
  <si>
    <t>Tap to edit or delete your preferred withdrawal amount.</t>
  </si>
  <si>
    <t>Add new amount</t>
  </si>
  <si>
    <t>Done</t>
  </si>
  <si>
    <t>Remove preferred</t>
  </si>
  <si>
    <t>Remove preferred amount</t>
  </si>
  <si>
    <t>Are you sure you want to remove your preferred withdrawal amount?</t>
  </si>
  <si>
    <t>Preferred withdrawal amount deleted successfully.</t>
  </si>
  <si>
    <t>Add Existing Amount</t>
  </si>
  <si>
    <t>You cannot set an existing preferred amount as a new preferred amount. Try again with another amount.</t>
  </si>
  <si>
    <t>Updated amount</t>
  </si>
  <si>
    <t>Preferred withdrawal amount updated successfully.</t>
  </si>
  <si>
    <t>Register ATM Cash-Out</t>
  </si>
  <si>
    <t>Your smartphone is all you need to withdraw cash from an ATM near you! It's fast, secure and contactless too.</t>
  </si>
  <si>
    <t>For security purposes, there will be 24-hour waiting period after set up before you can use the ATM Cash-out feature to withdraw cash.</t>
  </si>
  <si>
    <t>I confirm that I have read the above and agree to the Terms &amp; Conditions</t>
  </si>
  <si>
    <t>Your Otp no. is</t>
  </si>
  <si>
    <t>ATM Cash-out set up successful</t>
  </si>
  <si>
    <t>No changes have been made to daily withdrawal limit, which can be managed at the ATM.</t>
  </si>
  <si>
    <t>For security purposes, you will be able to use this feature to withdraw cash 24 hours after your first set up. Please try again later.</t>
  </si>
  <si>
    <t>Unlink ATM Cash-out</t>
  </si>
  <si>
    <t>Are you sure want to disable this feature? This means that you will not be able to withdraw money via app</t>
  </si>
  <si>
    <t>ATM Cash-out successfully disabled.</t>
  </si>
  <si>
    <t>Enter Password</t>
  </si>
  <si>
    <t>Enter your password</t>
  </si>
  <si>
    <t>Input</t>
  </si>
  <si>
    <t>debit04</t>
  </si>
  <si>
    <t>PIN</t>
  </si>
  <si>
    <t>Enter your current PIN</t>
  </si>
  <si>
    <t>Maybank2U</t>
  </si>
  <si>
    <t>Accounts</t>
  </si>
  <si>
    <t>Savings Account-i</t>
  </si>
  <si>
    <t>Apply for Credit Card</t>
  </si>
  <si>
    <t>Get the best Maybank Credit Card that benefits you and your lifestyle.</t>
  </si>
  <si>
    <t>Credit Card 1</t>
  </si>
  <si>
    <t>Credit Card</t>
  </si>
  <si>
    <t>Let’s find the right credit card for you</t>
  </si>
  <si>
    <t>Your monthly income</t>
  </si>
  <si>
    <t>RM 5,200.00</t>
  </si>
  <si>
    <t>Credit card type</t>
  </si>
  <si>
    <t>Radio</t>
  </si>
  <si>
    <t>Islamic</t>
  </si>
  <si>
    <t>Select your interest</t>
  </si>
  <si>
    <t>Lifestyle</t>
  </si>
  <si>
    <t>NEXT</t>
  </si>
  <si>
    <t>Credit Card 2</t>
  </si>
  <si>
    <t>Credit Card Application</t>
  </si>
  <si>
    <t>Select the right credit card for you</t>
  </si>
  <si>
    <t>Maybank Islamic PETRONAS Ikhwan Visa Platinum Card-i</t>
  </si>
  <si>
    <t>1/5 cards selected</t>
  </si>
  <si>
    <t>Next</t>
  </si>
  <si>
    <t>Credit card 3</t>
  </si>
  <si>
    <t>Get started with our easy application.</t>
  </si>
  <si>
    <t>Tell us about yourself to help us complete your application</t>
  </si>
  <si>
    <t>Take a picture or scan your NRIC and latest income statement</t>
  </si>
  <si>
    <t>Once approved, enjoy the privileges of your selected credit card</t>
  </si>
  <si>
    <t>Proceed</t>
  </si>
  <si>
    <t>Step 1 of 6</t>
  </si>
  <si>
    <t>MR / ENCIK</t>
  </si>
  <si>
    <t>Name as per ID</t>
  </si>
  <si>
    <t>RAZIF</t>
  </si>
  <si>
    <t>Date of birth</t>
  </si>
  <si>
    <t>ID type</t>
  </si>
  <si>
    <t>ID number</t>
  </si>
  <si>
    <t>940101010101</t>
  </si>
  <si>
    <t>email@test.com</t>
  </si>
  <si>
    <t>Mobile number</t>
  </si>
  <si>
    <t>010</t>
  </si>
  <si>
    <t>Education level</t>
  </si>
  <si>
    <t>Secondary</t>
  </si>
  <si>
    <t>Continue</t>
  </si>
  <si>
    <t>Step 2 of 6</t>
  </si>
  <si>
    <t>Name on card</t>
  </si>
  <si>
    <t>Danial Ariff</t>
  </si>
  <si>
    <t>House phone number</t>
  </si>
  <si>
    <t>03</t>
  </si>
  <si>
    <t>Gender</t>
  </si>
  <si>
    <t>Male</t>
  </si>
  <si>
    <t>Race</t>
  </si>
  <si>
    <t>Malay</t>
  </si>
  <si>
    <t>Marital Status</t>
  </si>
  <si>
    <t>Single</t>
  </si>
  <si>
    <t>Nationality</t>
  </si>
  <si>
    <t>Mother’s name</t>
  </si>
  <si>
    <t>Nur Nadia</t>
  </si>
  <si>
    <t>Step 3 of 6</t>
  </si>
  <si>
    <t>Home address line 1</t>
  </si>
  <si>
    <t>Test1</t>
  </si>
  <si>
    <t>Home address line 2</t>
  </si>
  <si>
    <t>Lorong delima</t>
  </si>
  <si>
    <t>Home address line 3</t>
  </si>
  <si>
    <t>Persiaran Kajang</t>
  </si>
  <si>
    <t>Kajang</t>
  </si>
  <si>
    <t>Dropdown</t>
  </si>
  <si>
    <t>SELANGOR</t>
  </si>
  <si>
    <t>Residential status</t>
  </si>
  <si>
    <t>Own</t>
  </si>
  <si>
    <t>Step 4 of 6</t>
  </si>
  <si>
    <t>Employer name</t>
  </si>
  <si>
    <t>CASALITE</t>
  </si>
  <si>
    <t>Information Technology System Administrators</t>
  </si>
  <si>
    <t>Business classification</t>
  </si>
  <si>
    <t>Sole Proprietorship</t>
  </si>
  <si>
    <t>Information and Communication</t>
  </si>
  <si>
    <t>Employment Type</t>
  </si>
  <si>
    <t>Length of services</t>
  </si>
  <si>
    <t>02 year</t>
  </si>
  <si>
    <t>08 month</t>
  </si>
  <si>
    <t>Terms of employment</t>
  </si>
  <si>
    <t>Permanent</t>
  </si>
  <si>
    <t>Source of income</t>
  </si>
  <si>
    <t>Step 5 of 6</t>
  </si>
  <si>
    <t>Office address line 1</t>
  </si>
  <si>
    <t>OffAdd1</t>
  </si>
  <si>
    <t>Office address line 2</t>
  </si>
  <si>
    <t>OffAdd2</t>
  </si>
  <si>
    <t>Office address line 3</t>
  </si>
  <si>
    <t>OffAdd3</t>
  </si>
  <si>
    <t>Office phone number</t>
  </si>
  <si>
    <t>Step 6 of 6</t>
  </si>
  <si>
    <t>Monthly net income</t>
  </si>
  <si>
    <t>Other monthly commitments</t>
  </si>
  <si>
    <t>Source of income after retirement</t>
  </si>
  <si>
    <t>EPF</t>
  </si>
  <si>
    <t>Statement delivery</t>
  </si>
  <si>
    <t>Card collection method</t>
  </si>
  <si>
    <t>Home</t>
  </si>
  <si>
    <t>Save and Continue</t>
  </si>
  <si>
    <t>Confirmation Screen</t>
  </si>
  <si>
    <t>Confirmation</t>
  </si>
  <si>
    <t>Date of Birth</t>
  </si>
  <si>
    <t>Monthly income</t>
  </si>
  <si>
    <t>RM 3,000.00</t>
  </si>
  <si>
    <t>RM 200.00</t>
  </si>
  <si>
    <t>T&amp;C</t>
  </si>
  <si>
    <t>Declaration and Terms &amp; Conditions</t>
  </si>
  <si>
    <t>Pay Card</t>
  </si>
  <si>
    <t>Card Type</t>
  </si>
  <si>
    <t>Maybank Visa Ikhwan</t>
  </si>
  <si>
    <t>How much would you like to pay?</t>
  </si>
  <si>
    <t>Outstandingamount</t>
  </si>
  <si>
    <t>Amount to pay</t>
  </si>
  <si>
    <t>Pay Now</t>
  </si>
  <si>
    <t>Button?</t>
  </si>
  <si>
    <t>Amount to pay is zero</t>
  </si>
  <si>
    <t>Negative</t>
  </si>
  <si>
    <t>Balance transfer</t>
  </si>
  <si>
    <t>Balance Transfer</t>
  </si>
  <si>
    <t>Error message non malaysian</t>
  </si>
  <si>
    <t>We are sorry. This service is only applicable for Malaysian citizen.</t>
  </si>
  <si>
    <t>Body</t>
  </si>
  <si>
    <t>Consolidate your credit card balances with a tailored instalment plan with flexible duration and attractive interest rates.</t>
  </si>
  <si>
    <t>Credit Card Issuer</t>
  </si>
  <si>
    <t>Bank</t>
  </si>
  <si>
    <t>BANK ISLAM MALAYSIA</t>
  </si>
  <si>
    <t>16 digit</t>
  </si>
  <si>
    <t>1111222233334444</t>
  </si>
  <si>
    <t>RM *.00</t>
  </si>
  <si>
    <t>Card number less than 16 digits</t>
  </si>
  <si>
    <t>111122223333</t>
  </si>
  <si>
    <t>Error message 16 digits</t>
  </si>
  <si>
    <t>Credit card number must be 16 digits.</t>
  </si>
  <si>
    <t>Installment Plan C (9 percent)</t>
  </si>
  <si>
    <t>Card number not match with brand</t>
  </si>
  <si>
    <t>Error message not match with brand</t>
  </si>
  <si>
    <t>Credit card number and brand do not match.</t>
  </si>
  <si>
    <t>Apply/Cards/Supplementary Card</t>
  </si>
  <si>
    <t>Step 1 of 2</t>
  </si>
  <si>
    <t>Principal email address</t>
  </si>
  <si>
    <t>Supplementary card ID number</t>
  </si>
  <si>
    <t>960829135280</t>
  </si>
  <si>
    <t>Supplementary date of birth</t>
  </si>
  <si>
    <t>29/08/1996</t>
  </si>
  <si>
    <t>Invalid email address</t>
  </si>
  <si>
    <t>test</t>
  </si>
  <si>
    <t>Id number less than 12 digit</t>
  </si>
  <si>
    <t>ID number User age less than 18 years old</t>
  </si>
  <si>
    <t>250829135280</t>
  </si>
  <si>
    <t>Step 2 of 2</t>
  </si>
  <si>
    <t>Mother's name</t>
  </si>
  <si>
    <t>Zaimah</t>
  </si>
  <si>
    <t>line 1</t>
  </si>
  <si>
    <t>line 2</t>
  </si>
  <si>
    <t>line 3</t>
  </si>
  <si>
    <t>Fadhlin@</t>
  </si>
  <si>
    <t>Invalid mail address</t>
  </si>
  <si>
    <t>Mobile number aplha special char</t>
  </si>
  <si>
    <t>aaa1231#</t>
  </si>
  <si>
    <t>Mother's name less than 5 char</t>
  </si>
  <si>
    <t>Z</t>
  </si>
  <si>
    <t>Mother's name special char</t>
  </si>
  <si>
    <t>Zaimah@</t>
  </si>
  <si>
    <t>line 1_</t>
  </si>
  <si>
    <t>line 2_</t>
  </si>
  <si>
    <t>line 3_</t>
  </si>
  <si>
    <t>Postcode less than 5 digit</t>
  </si>
  <si>
    <t>5</t>
  </si>
  <si>
    <t>Postcode alpha special char</t>
  </si>
  <si>
    <t>abcd#</t>
  </si>
  <si>
    <t>#</t>
  </si>
  <si>
    <t>State Dropdown &amp; Card Collection State Dropdown</t>
  </si>
  <si>
    <t>PERAK</t>
  </si>
  <si>
    <t>Card collection area Dropdown</t>
  </si>
  <si>
    <t>Hilir Perak</t>
  </si>
  <si>
    <t>Card collection branch Dropdown</t>
  </si>
  <si>
    <t>LANGKAP SC</t>
  </si>
  <si>
    <t>M2u Premier &amp; Zesti</t>
  </si>
  <si>
    <t>Financial objective dropdown</t>
  </si>
  <si>
    <t>Others</t>
  </si>
  <si>
    <t>Apply screen</t>
  </si>
  <si>
    <t>960829130001</t>
  </si>
  <si>
    <t>Full Name</t>
  </si>
  <si>
    <t>ID less than 12 char</t>
  </si>
  <si>
    <t>96</t>
  </si>
  <si>
    <t>Invalid ID (with special char)</t>
  </si>
  <si>
    <t>96082913000@</t>
  </si>
  <si>
    <t>Short full Name</t>
  </si>
  <si>
    <t>F</t>
  </si>
  <si>
    <t>Invalid Full Name</t>
  </si>
  <si>
    <t>123</t>
  </si>
  <si>
    <t>ID age less than 18 or more than 65</t>
  </si>
  <si>
    <t>step 1 of 3</t>
  </si>
  <si>
    <t>Mobile no less than 10 digits</t>
  </si>
  <si>
    <t>1</t>
  </si>
  <si>
    <t>Mobile no alpha special char</t>
  </si>
  <si>
    <t>abc_</t>
  </si>
  <si>
    <t>Address line 1 special char</t>
  </si>
  <si>
    <t>Address line 2 special char</t>
  </si>
  <si>
    <t>Address line 3 special char</t>
  </si>
  <si>
    <t>56000</t>
  </si>
  <si>
    <t>Postcode less than 5 char</t>
  </si>
  <si>
    <t>Postcode special char</t>
  </si>
  <si>
    <t>5555_</t>
  </si>
  <si>
    <t>State dropdown option</t>
  </si>
  <si>
    <t>CHERAS</t>
  </si>
  <si>
    <t>City less than 2 char</t>
  </si>
  <si>
    <t>C</t>
  </si>
  <si>
    <t>City special char</t>
  </si>
  <si>
    <t>CHERAS-</t>
  </si>
  <si>
    <t>Emp name too short</t>
  </si>
  <si>
    <t>M</t>
  </si>
  <si>
    <t>Emp name special char</t>
  </si>
  <si>
    <t>Maybank_</t>
  </si>
  <si>
    <t>Occupation dropdown option</t>
  </si>
  <si>
    <t>SOFTWARE DEVELOPERS</t>
  </si>
  <si>
    <t>Sector dropdown option</t>
  </si>
  <si>
    <t>FINANCIAL INSTITUTION</t>
  </si>
  <si>
    <t>Employment type dropdown</t>
  </si>
  <si>
    <t>REPORTING ENTITY (RE) EMPLOYEE</t>
  </si>
  <si>
    <t>Step 3 of 3</t>
  </si>
  <si>
    <t>SARAWAK</t>
  </si>
  <si>
    <t>Area dropdown option</t>
  </si>
  <si>
    <t>BINTULU</t>
  </si>
  <si>
    <t>Branch dropdown option</t>
  </si>
  <si>
    <t>MEDAN JAYA</t>
  </si>
  <si>
    <t>Purpose of account opening</t>
  </si>
  <si>
    <t>Savings &amp; Investment</t>
  </si>
  <si>
    <t>I have read and agree to be bound by the Terms &amp; Conditions.</t>
  </si>
  <si>
    <t>I confirm that I do not meet the definition being a U.S. person and fall under any of the said indicias mentioned in the US Foreign Account Tax Compliance Act (FATCA) and agree to be bound by the terms of the declaration in the FATCA/CRS self certification form in the attached link. I further undertake to notify Maybank in writing within 30 calendar days of any change of circumstances which cause the information contained herein to become incorrect.</t>
  </si>
  <si>
    <t>I confirm that I am not a tax resident of any jurisdiction (other than Malaysia) and agree to be bound by the terms of the declaration in the FATCA/CRS self certification form and the common reporting standard requirements in the attached link. I further undertake to notify Maybank in writing within 30 calendar days of any change of circumstances which cause the information herein to be incorrect.</t>
  </si>
  <si>
    <t>I have read, agree and accept the terms of the Maybank Group Privacy Notice. For marketing of products and services by Maybank Group/ other entities referred to in the Privacy Notice:</t>
  </si>
  <si>
    <t>I understand that this account is  protected up to RM 250,000 for each depositor. I have received a copy of PIDM’s DIS brochure.</t>
  </si>
  <si>
    <t>I hereby agree to accept this product/ services and that the use of electronic messages and electronic acceptance for all matters related to this product/services shall be binding in accordance with the Electronic Commerce Act 2006.</t>
  </si>
  <si>
    <t>Confirmation screen</t>
  </si>
  <si>
    <t>Personal Details</t>
  </si>
  <si>
    <t>Edit</t>
  </si>
  <si>
    <t>not null</t>
  </si>
  <si>
    <t>Employment Details</t>
  </si>
  <si>
    <t>Employment type</t>
  </si>
  <si>
    <t>MALAYSIA</t>
  </si>
  <si>
    <t>Account Details</t>
  </si>
  <si>
    <t>District</t>
  </si>
  <si>
    <t>Branch</t>
  </si>
  <si>
    <t>MAE</t>
  </si>
  <si>
    <t>Diploma</t>
  </si>
  <si>
    <t>Selangor</t>
  </si>
  <si>
    <t>Sub-module</t>
  </si>
  <si>
    <t>Text2</t>
  </si>
  <si>
    <t>Text3</t>
  </si>
  <si>
    <t>Text4</t>
  </si>
  <si>
    <t>Text5</t>
  </si>
  <si>
    <t>Text6</t>
  </si>
  <si>
    <t>Text7</t>
  </si>
  <si>
    <t>Text8</t>
  </si>
  <si>
    <t>Text9</t>
  </si>
  <si>
    <t>Text10</t>
  </si>
  <si>
    <t>Text11</t>
  </si>
  <si>
    <t>Promotions</t>
  </si>
  <si>
    <t>Deals For You</t>
  </si>
  <si>
    <t>View All</t>
  </si>
  <si>
    <t>pin</t>
  </si>
  <si>
    <t>Featured</t>
  </si>
  <si>
    <t>Latest</t>
  </si>
  <si>
    <t>Type to search</t>
  </si>
  <si>
    <t>Popularity</t>
  </si>
  <si>
    <t>Sort by</t>
  </si>
  <si>
    <t>Oldest</t>
  </si>
  <si>
    <t>Filter by</t>
  </si>
  <si>
    <t>Categories</t>
  </si>
  <si>
    <t>Sort &amp; Filter</t>
  </si>
  <si>
    <t>None</t>
  </si>
  <si>
    <t>Apply Filter</t>
  </si>
  <si>
    <t>Clear</t>
  </si>
  <si>
    <t>Search Results</t>
  </si>
  <si>
    <t>Not Interested in This</t>
  </si>
  <si>
    <t>Scan &amp; Pay for the HUAT-est cashback this CNY</t>
  </si>
  <si>
    <t>MAYAFOODTWO5</t>
  </si>
  <si>
    <t>Articles</t>
  </si>
  <si>
    <t>Top Reads</t>
  </si>
  <si>
    <t>View More Content</t>
  </si>
  <si>
    <t>Bummer, No Results Found</t>
  </si>
  <si>
    <t>Fab Reads</t>
  </si>
  <si>
    <t>Couldn't find what you're looking for? Search again with a different keyword.</t>
  </si>
  <si>
    <t>What's New</t>
  </si>
  <si>
    <t>New Search</t>
  </si>
  <si>
    <t>Cancel</t>
  </si>
  <si>
    <t>Is Maybank The Best Bank?</t>
  </si>
  <si>
    <t>Back Button</t>
  </si>
  <si>
    <t>Quit App</t>
  </si>
  <si>
    <t>Are you sure you want to quit the app?</t>
  </si>
  <si>
    <t>Yes</t>
  </si>
  <si>
    <t>Manage Widgets</t>
  </si>
  <si>
    <t>Personalise Your Space</t>
  </si>
  <si>
    <t>Choose the widgets that you'd like to see and make this space feel more like you!</t>
  </si>
  <si>
    <t>Customise Widgets</t>
  </si>
  <si>
    <t>Rearrange your dashboard’s widgets in order of preference.</t>
  </si>
  <si>
    <t>Sama-Sama Lokal</t>
  </si>
  <si>
    <t>Spending Summary</t>
  </si>
  <si>
    <t>Tabung</t>
  </si>
  <si>
    <t xml:space="preserve">Total spending: </t>
  </si>
  <si>
    <t xml:space="preserve">Total monthly spending: </t>
  </si>
  <si>
    <t>RM****</t>
  </si>
  <si>
    <t>Top Expenses</t>
  </si>
  <si>
    <t>Start spending and this space will reflect your money's activity.</t>
  </si>
  <si>
    <t>Tap to View</t>
  </si>
  <si>
    <t>Wallet Dashboard</t>
  </si>
  <si>
    <t>Edit Wallet</t>
  </si>
  <si>
    <t>Copy Account Number</t>
  </si>
  <si>
    <t>Hide Balance on Dashboard</t>
  </si>
  <si>
    <t>Show Balance on Dashboard</t>
  </si>
  <si>
    <t>Change Wallet Account</t>
  </si>
  <si>
    <t>Contact Bank</t>
  </si>
  <si>
    <t>Quick Actions</t>
  </si>
  <si>
    <t>Default</t>
  </si>
  <si>
    <t>Tap, Track, Win</t>
  </si>
  <si>
    <t>Secure2u</t>
  </si>
  <si>
    <t>Pay Bills</t>
  </si>
  <si>
    <t>Sama2 Lokal</t>
  </si>
  <si>
    <t>Split Bill</t>
  </si>
  <si>
    <t>Send &amp; Request</t>
  </si>
  <si>
    <t>Food</t>
  </si>
  <si>
    <t>Maybank EzyQ</t>
  </si>
  <si>
    <t>Groceries</t>
  </si>
  <si>
    <t>Movie Tickets</t>
  </si>
  <si>
    <t>Flight Tickets</t>
  </si>
  <si>
    <t>Bus Tickets</t>
  </si>
  <si>
    <t>ERL Tickets</t>
  </si>
  <si>
    <t>Rearrange your frequently used actions in order of preference.</t>
  </si>
  <si>
    <t>Change QA</t>
  </si>
  <si>
    <t>Customise Top Actions</t>
  </si>
  <si>
    <t>Available Services</t>
  </si>
  <si>
    <t>Save Changes</t>
  </si>
  <si>
    <t xml:space="preserve">Module </t>
  </si>
  <si>
    <t>Sub-Module</t>
  </si>
  <si>
    <t>Login Details</t>
  </si>
  <si>
    <t>ID</t>
  </si>
  <si>
    <t>Enter NRIC number</t>
  </si>
  <si>
    <t>Receiver Name</t>
  </si>
  <si>
    <t>NRIC NUMBER</t>
  </si>
  <si>
    <t>Enter recipient reference</t>
  </si>
  <si>
    <t>DuitNowICTransfer</t>
  </si>
  <si>
    <t>Payment details</t>
  </si>
  <si>
    <t>Test IC</t>
  </si>
  <si>
    <t>iD name</t>
  </si>
  <si>
    <t>name</t>
  </si>
  <si>
    <t>mobile number</t>
  </si>
  <si>
    <t>General</t>
  </si>
  <si>
    <t>Today</t>
  </si>
  <si>
    <t>Transfer type</t>
  </si>
  <si>
    <t>One-Off Transfer</t>
  </si>
  <si>
    <t>Service fee</t>
  </si>
  <si>
    <t>RM 0.00</t>
  </si>
  <si>
    <t>Recipient reference</t>
  </si>
  <si>
    <t>Optional</t>
  </si>
  <si>
    <t>Transfer from</t>
  </si>
  <si>
    <t>Note:</t>
  </si>
  <si>
    <t>Declaration:</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</si>
  <si>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</si>
  <si>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Money withdrawn from your insured deposit(s) is no longer protected by PIDM if transferred to non PIDM members and products.</t>
  </si>
  <si>
    <t>Verify format mobile number</t>
  </si>
  <si>
    <t>DuitNowMobile</t>
  </si>
  <si>
    <t>Enter passport number</t>
  </si>
  <si>
    <t>Issuing Country</t>
  </si>
  <si>
    <t>Select Country</t>
  </si>
  <si>
    <t>DuitNowPassTransfer</t>
  </si>
  <si>
    <t>Test Pass</t>
  </si>
  <si>
    <t>Enter Army / Police ID</t>
  </si>
  <si>
    <t>DuitNowArmyTransfer</t>
  </si>
  <si>
    <t>Test Army</t>
  </si>
  <si>
    <t>Business Registration Number</t>
  </si>
  <si>
    <t>Enter business reg. no.</t>
  </si>
  <si>
    <t>DuitNowBRegTransfer</t>
  </si>
  <si>
    <t>Business Registration
Number</t>
  </si>
  <si>
    <t>Test Business</t>
  </si>
  <si>
    <t>Submodule</t>
  </si>
  <si>
    <t>Validate Expenses</t>
  </si>
  <si>
    <t>Current month</t>
  </si>
  <si>
    <t>Spent So Far</t>
  </si>
  <si>
    <t>What's Spent So Far?</t>
  </si>
  <si>
    <t>Spent So Far' tracks all your accounts and cards transactions to date including Tabung/Goal Savings Plan transfer and most investment products (e.g. Unit Trust, Shares, Silver &amp; more.)
Your expenses will be updated a day after the transaction has taken place.</t>
  </si>
  <si>
    <t>Daily Average Spending</t>
  </si>
  <si>
    <t>What's Daily Average Spending?</t>
  </si>
  <si>
    <t>Daily Average Spending is the total amount you've spent divided by number of days in a month. It gives you a good grasp on how much you spend daily!</t>
  </si>
  <si>
    <t>Previous month</t>
  </si>
  <si>
    <t>This month's spending</t>
  </si>
  <si>
    <t>What's This month's spending?</t>
  </si>
  <si>
    <t>This month's spending tracks how much you've spent to the end of the month. It includes all expenses from Maybank accounts and cards.</t>
  </si>
  <si>
    <t>Manage Categories</t>
  </si>
  <si>
    <t>Merchants</t>
  </si>
  <si>
    <t>Online</t>
  </si>
  <si>
    <t>Countries</t>
  </si>
  <si>
    <t>Months</t>
  </si>
  <si>
    <t>Food &amp; Beverage</t>
  </si>
  <si>
    <t>Other Expenses</t>
  </si>
  <si>
    <t>Shopping</t>
  </si>
  <si>
    <t>Financial Services</t>
  </si>
  <si>
    <t>Add Expense</t>
  </si>
  <si>
    <t>Filter</t>
  </si>
  <si>
    <t>No Expense</t>
  </si>
  <si>
    <t>Hi! Meet your finance BFF</t>
  </si>
  <si>
    <t>We're here to give you a rundown of your expenses with Maybank, be it locally or abroad. You can add cash transactions too.</t>
  </si>
  <si>
    <t>Add Now</t>
  </si>
  <si>
    <t>Calculate Expense</t>
  </si>
  <si>
    <t>30</t>
  </si>
  <si>
    <t>Select a category</t>
  </si>
  <si>
    <t>Select a subcategory</t>
  </si>
  <si>
    <t>New Category</t>
  </si>
  <si>
    <t>Automotive</t>
  </si>
  <si>
    <t>Automobile rental</t>
  </si>
  <si>
    <t>Auto maintenance</t>
  </si>
  <si>
    <t>Car wash</t>
  </si>
  <si>
    <t>Education</t>
  </si>
  <si>
    <t>skip</t>
  </si>
  <si>
    <t>Education - others</t>
  </si>
  <si>
    <t>Elementary School</t>
  </si>
  <si>
    <t>College &amp; University</t>
  </si>
  <si>
    <t>Business School</t>
  </si>
  <si>
    <t>Vocational School</t>
  </si>
  <si>
    <t>Electronics</t>
  </si>
  <si>
    <t>Household appliances</t>
  </si>
  <si>
    <t>Computer</t>
  </si>
  <si>
    <t>Digital applications</t>
  </si>
  <si>
    <t>Entertainment</t>
  </si>
  <si>
    <t>Photography store</t>
  </si>
  <si>
    <t>Music</t>
  </si>
  <si>
    <t>Gaming</t>
  </si>
  <si>
    <t>Art &amp; craft store</t>
  </si>
  <si>
    <t>Art gallery</t>
  </si>
  <si>
    <t>Motion picture</t>
  </si>
  <si>
    <t>Tourist Attractions</t>
  </si>
  <si>
    <t>Amusement parks</t>
  </si>
  <si>
    <t>Money transfer</t>
  </si>
  <si>
    <t>Financial services</t>
  </si>
  <si>
    <t>Insurance</t>
  </si>
  <si>
    <t>Foreign currency</t>
  </si>
  <si>
    <t>Investment</t>
  </si>
  <si>
    <t>Taxes</t>
  </si>
  <si>
    <t>Savings</t>
  </si>
  <si>
    <t>Finances</t>
  </si>
  <si>
    <t>Cash Withdrawal</t>
  </si>
  <si>
    <t>Beverage</t>
  </si>
  <si>
    <t>Grocery</t>
  </si>
  <si>
    <t>Bakery</t>
  </si>
  <si>
    <t>Eating places &amp; restaurants</t>
  </si>
  <si>
    <t>Caterers</t>
  </si>
  <si>
    <t>Fast food restaurants</t>
  </si>
  <si>
    <t>Health &amp; Beauty</t>
  </si>
  <si>
    <t>Cosmetic stores</t>
  </si>
  <si>
    <t>Hair saloon &amp; barber shops</t>
  </si>
  <si>
    <t>Massage parlors</t>
  </si>
  <si>
    <t>Health spas</t>
  </si>
  <si>
    <t>Home &amp; Property</t>
  </si>
  <si>
    <t>Pets</t>
  </si>
  <si>
    <t>Garden supplies</t>
  </si>
  <si>
    <t>Maintenance</t>
  </si>
  <si>
    <t>Furnishing</t>
  </si>
  <si>
    <t>Real estate agents</t>
  </si>
  <si>
    <t>Leisure &amp; Sports</t>
  </si>
  <si>
    <t>Recreational camping</t>
  </si>
  <si>
    <t>Bicycle</t>
  </si>
  <si>
    <t>Sporting goods</t>
  </si>
  <si>
    <t>Sports club</t>
  </si>
  <si>
    <t>Golf</t>
  </si>
  <si>
    <t>Membership club</t>
  </si>
  <si>
    <t>Medical</t>
  </si>
  <si>
    <t>Dental</t>
  </si>
  <si>
    <t>Pharmacy</t>
  </si>
  <si>
    <t>Optician</t>
  </si>
  <si>
    <t>Medical services</t>
  </si>
  <si>
    <t>Nursing care facilities</t>
  </si>
  <si>
    <t>Maritime</t>
  </si>
  <si>
    <t>Religion</t>
  </si>
  <si>
    <t>Tobacco</t>
  </si>
  <si>
    <t>Charity &amp; social organisation</t>
  </si>
  <si>
    <t>Organisation membership</t>
  </si>
  <si>
    <t>Associations</t>
  </si>
  <si>
    <t>Fines</t>
  </si>
  <si>
    <t>Other expenses</t>
  </si>
  <si>
    <t>Services</t>
  </si>
  <si>
    <t>Property services</t>
  </si>
  <si>
    <t>Printing services</t>
  </si>
  <si>
    <t>Cleaning services</t>
  </si>
  <si>
    <t>Freight &amp; courier services</t>
  </si>
  <si>
    <t>Computer, network &amp; TV</t>
  </si>
  <si>
    <t>Tailors &amp; alteration</t>
  </si>
  <si>
    <t>Antique services</t>
  </si>
  <si>
    <t>Marketing</t>
  </si>
  <si>
    <t>Laundry services</t>
  </si>
  <si>
    <t>Carpeting &amp; upholstery</t>
  </si>
  <si>
    <t>Funeral services</t>
  </si>
  <si>
    <t>Consulting services</t>
  </si>
  <si>
    <t>Equipment rental</t>
  </si>
  <si>
    <t>Legal services</t>
  </si>
  <si>
    <t>Jewellery &amp; watches</t>
  </si>
  <si>
    <t>Stationery &amp; book store</t>
  </si>
  <si>
    <t>Clothes</t>
  </si>
  <si>
    <t>Shoes</t>
  </si>
  <si>
    <t>Department stores</t>
  </si>
  <si>
    <t>Sports &amp; shoes</t>
  </si>
  <si>
    <t>Luggage &amp; leather goods</t>
  </si>
  <si>
    <t>Sewing store</t>
  </si>
  <si>
    <t>Telecommunications</t>
  </si>
  <si>
    <t>Telecommunications - others</t>
  </si>
  <si>
    <t>Mobile Equipment</t>
  </si>
  <si>
    <t>Mobile Charges</t>
  </si>
  <si>
    <t>Telegraphic Services</t>
  </si>
  <si>
    <t>Transportation</t>
  </si>
  <si>
    <t>Rail commute</t>
  </si>
  <si>
    <t>Taxi &amp; limousines</t>
  </si>
  <si>
    <t>Bus</t>
  </si>
  <si>
    <t>Tolls</t>
  </si>
  <si>
    <t>Petrol</t>
  </si>
  <si>
    <t>Parking</t>
  </si>
  <si>
    <t>Transport</t>
  </si>
  <si>
    <t>Travel</t>
  </si>
  <si>
    <t>Airlines</t>
  </si>
  <si>
    <t>Accommodation</t>
  </si>
  <si>
    <t>Airport terminal</t>
  </si>
  <si>
    <t>Travel Agency &amp; Tour</t>
  </si>
  <si>
    <t>Utilities</t>
  </si>
  <si>
    <t>Electric, water &amp; gas</t>
  </si>
  <si>
    <t>Category name</t>
  </si>
  <si>
    <t>Testing Saja</t>
  </si>
  <si>
    <t>Icon</t>
  </si>
  <si>
    <t>Select Icon</t>
  </si>
  <si>
    <t>Preview</t>
  </si>
  <si>
    <t>You've successfully added a new category.</t>
  </si>
  <si>
    <t>Edit Category</t>
  </si>
  <si>
    <t>Save</t>
  </si>
  <si>
    <t>Delete</t>
  </si>
  <si>
    <t>Category Name</t>
  </si>
  <si>
    <t>Your category name must not contain any special characters.</t>
  </si>
  <si>
    <t>Invalid input, please check the custom sub categories name field</t>
  </si>
  <si>
    <t>Bukan Testing</t>
  </si>
  <si>
    <t>Category details updated successfully.</t>
  </si>
  <si>
    <t>Delete Category</t>
  </si>
  <si>
    <t>Category deleted successfully. Your update will be reflected shortly.</t>
  </si>
  <si>
    <t>Main Screen</t>
  </si>
  <si>
    <t>-RM  0.00</t>
  </si>
  <si>
    <t>Set Category</t>
  </si>
  <si>
    <t>Add Notes</t>
  </si>
  <si>
    <t>TestingLagi</t>
  </si>
  <si>
    <t>Payment</t>
  </si>
  <si>
    <t>Cash</t>
  </si>
  <si>
    <t>QR Payment</t>
  </si>
  <si>
    <t>Debit Card</t>
  </si>
  <si>
    <t>Voucher</t>
  </si>
  <si>
    <t>Mobile Payment</t>
  </si>
  <si>
    <t>Web Payment</t>
  </si>
  <si>
    <t>Delete Expense</t>
  </si>
  <si>
    <t>Are you sure you want to remove this transaction?</t>
  </si>
  <si>
    <t>Choice</t>
  </si>
  <si>
    <t>Error Message</t>
  </si>
  <si>
    <t>Please select a category for this expense.</t>
  </si>
  <si>
    <t>Edit Expense</t>
  </si>
  <si>
    <t>Split
Bill</t>
  </si>
  <si>
    <t>Edit
Transaction</t>
  </si>
  <si>
    <t>Filter Function</t>
  </si>
  <si>
    <t>Show All Expenses</t>
  </si>
  <si>
    <t>All Accounts</t>
  </si>
  <si>
    <t>0130 8702 3099</t>
  </si>
  <si>
    <t>All Cards</t>
  </si>
  <si>
    <t>**** **** **** 1678</t>
  </si>
  <si>
    <t>Apply Filters</t>
  </si>
  <si>
    <t>Approval</t>
  </si>
  <si>
    <t xml:space="preserve"> </t>
  </si>
  <si>
    <t>Home Loan / 
Financing-i</t>
  </si>
  <si>
    <t>Staff</t>
  </si>
  <si>
    <t>Quick property financing
application at your
fingertips!</t>
  </si>
  <si>
    <t>Check eligibility</t>
  </si>
  <si>
    <t>We need to run a credit check for us to assess your eligibility</t>
  </si>
  <si>
    <t>I agree that my personal and business data may be processed by Maybank or Maybank's selected credit reporting agency in accordance with the Credit Reporting Agencies (CRA) Act 2020 and Central Bank of Malaysia Act 2009.</t>
  </si>
  <si>
    <t>Apply mortgage</t>
  </si>
  <si>
    <t>What is the property name?</t>
  </si>
  <si>
    <t>Taman</t>
  </si>
  <si>
    <t>Save &amp; Next</t>
  </si>
  <si>
    <t>Enter address manually</t>
  </si>
  <si>
    <t>Enter your address</t>
  </si>
  <si>
    <t>Address1</t>
  </si>
  <si>
    <t>Address2</t>
  </si>
  <si>
    <t>Enter your postcode</t>
  </si>
  <si>
    <t>Please Select</t>
  </si>
  <si>
    <t>Similar properties found</t>
  </si>
  <si>
    <t>Is this your desired property?</t>
  </si>
  <si>
    <t>Select property</t>
  </si>
  <si>
    <t>Select a unit type</t>
  </si>
  <si>
    <t>Select &amp; Continue</t>
  </si>
  <si>
    <t>Fill in the details below</t>
  </si>
  <si>
    <t>Property price (after discount/ rebate)</t>
  </si>
  <si>
    <t>Downpayment</t>
  </si>
  <si>
    <t>Percentage</t>
  </si>
  <si>
    <t>Your Financing Amount</t>
  </si>
  <si>
    <t>30000000</t>
  </si>
  <si>
    <t>Financing Amt</t>
  </si>
  <si>
    <t>How long would you like your financing period to be?</t>
  </si>
  <si>
    <t>Please share with us your personal details</t>
  </si>
  <si>
    <t>Mrs/Puan</t>
  </si>
  <si>
    <t>Resident status</t>
  </si>
  <si>
    <t>Non-Bumiputera</t>
  </si>
  <si>
    <t>Undergraduate (Degree)</t>
  </si>
  <si>
    <t>Marital status</t>
  </si>
  <si>
    <t>Married</t>
  </si>
  <si>
    <t>Islam</t>
  </si>
  <si>
    <t>Spouse’s gross income (optional)</t>
  </si>
  <si>
    <t>Employment status</t>
  </si>
  <si>
    <t>Employment business type</t>
  </si>
  <si>
    <t>Sdn Bhd</t>
  </si>
  <si>
    <t>Gross Income</t>
  </si>
  <si>
    <t>Enter details of your monthly income and financial commitments, if any</t>
  </si>
  <si>
    <t>Monthly gross income</t>
  </si>
  <si>
    <t>Existing home financing</t>
  </si>
  <si>
    <t>Refers to financing that customer are currently servicing instalment or progressive interest/profit</t>
  </si>
  <si>
    <t xml:space="preserve">Non-bank commitments </t>
  </si>
  <si>
    <t>(Optional)</t>
  </si>
  <si>
    <t>Enter your monthly non-bank commitments</t>
  </si>
  <si>
    <t>Monthly non-bank commitments</t>
  </si>
  <si>
    <t>Examples of monthly commitments with non-banking institutions: instalments, finance purchases of appliances, home furniture from consumer electronics, furniture retailers.</t>
  </si>
  <si>
    <t>Do you have a Maybank sales representative assisting you with the application?</t>
  </si>
  <si>
    <t>If yes, enter their staff ID number</t>
  </si>
  <si>
    <t>Congratulations, you’re eligible for this financing!</t>
  </si>
  <si>
    <t>Personal Loan</t>
  </si>
  <si>
    <t>Main</t>
  </si>
  <si>
    <t>Personal Loan / 
Financing-i</t>
  </si>
  <si>
    <t>Get extra cash anytime,
anywhere!</t>
  </si>
  <si>
    <t>Finance the life you want</t>
  </si>
  <si>
    <t>Get fast approval and disbursement, with monthly instalments as low as RM102.78</t>
  </si>
  <si>
    <t>Apply Now</t>
  </si>
  <si>
    <t>Find Out More</t>
  </si>
  <si>
    <t>You must be a Malaysian aged 21-60 with a minimum income of RM 3,500 per month. Please confirm your income before you proceed.</t>
  </si>
  <si>
    <t>Monthly Gross Income</t>
  </si>
  <si>
    <t>Your total pay before taxes or other deductions.</t>
  </si>
  <si>
    <t>Type of Loan/Financing</t>
  </si>
  <si>
    <t>Maybank Islamic Personal Financing-i</t>
  </si>
  <si>
    <t>Amount I Need</t>
  </si>
  <si>
    <t>The maximum amount you can borrow/finance is RM 16,000</t>
  </si>
  <si>
    <t>Minimum Amount I Need</t>
  </si>
  <si>
    <t>This is the loan/financing amount that you are willing to accept if the Bank approves a loan/financing amount lower than your initial requested amount.</t>
  </si>
  <si>
    <t>4 years</t>
  </si>
  <si>
    <t>Purpose of Loan/Financing</t>
  </si>
  <si>
    <t>Loan Payment</t>
  </si>
  <si>
    <t>Payout Account</t>
  </si>
  <si>
    <t>M2U Savers-i
361145001635</t>
  </si>
  <si>
    <t>Once your loan/financing is approved, the amount will be paid out to your selected account.</t>
  </si>
  <si>
    <t>Here are your repayment details</t>
  </si>
  <si>
    <t>Loan/Financing Amount</t>
  </si>
  <si>
    <t>Interest/Profit Rate</t>
  </si>
  <si>
    <t>8.0% p.a.</t>
  </si>
  <si>
    <t>Monthly Payments</t>
  </si>
  <si>
    <t>This is how much you need to pay every month, which includes your principal and interest/profit amount.</t>
  </si>
  <si>
    <t>Protection Plan</t>
  </si>
  <si>
    <t>A personal financing protection plan helps you settle your outstanding financing amount in the event of Death or Total and Permanent Disability (TPD).
The Takaful fee will be added into your financing amount.</t>
  </si>
  <si>
    <t>Add-On Personal Care Plan
(Optional)</t>
  </si>
  <si>
    <t>Amount you'll receive</t>
  </si>
  <si>
    <t>To speed up your application, we've pre-filled some info for you. Kindly edit as you see fit.</t>
  </si>
  <si>
    <t>MRS / PUAN</t>
  </si>
  <si>
    <t>MARRIED</t>
  </si>
  <si>
    <t>BACHELOR</t>
  </si>
  <si>
    <t>Residential Status</t>
  </si>
  <si>
    <t>Email Address</t>
  </si>
  <si>
    <t>ash.aisam@gmail.com</t>
  </si>
  <si>
    <t>Home Address Line 1</t>
  </si>
  <si>
    <t>Address 1</t>
  </si>
  <si>
    <t>Home Address Line 2</t>
  </si>
  <si>
    <t>Address 2</t>
  </si>
  <si>
    <t>Home Address Line 3</t>
  </si>
  <si>
    <t>Address 3</t>
  </si>
  <si>
    <t>WILAYAH PERSEKUTUAN KUALA LUMPUR</t>
  </si>
  <si>
    <t>Tell us about your job</t>
  </si>
  <si>
    <t>Employer Name</t>
  </si>
  <si>
    <t>MBB SDN BHD</t>
  </si>
  <si>
    <t>ACCOUNTANTS</t>
  </si>
  <si>
    <t>Business Classification</t>
  </si>
  <si>
    <t>Length of Service (Years)</t>
  </si>
  <si>
    <t>Length of Service (months)</t>
  </si>
  <si>
    <t>Terms of Employment</t>
  </si>
  <si>
    <t>Office Address Line 1</t>
  </si>
  <si>
    <t>Office 1</t>
  </si>
  <si>
    <t>Office Address Line 2</t>
  </si>
  <si>
    <t>Office 2</t>
  </si>
  <si>
    <t>Office Address Line 3</t>
  </si>
  <si>
    <t>Office 3</t>
  </si>
  <si>
    <t>Office Phone Number</t>
  </si>
  <si>
    <t>Preferred Mailing Address</t>
  </si>
  <si>
    <t>Monthly Net Income</t>
  </si>
  <si>
    <t>If you have loan/financing with any non-bank organisations, please enter your total monthly commitment.</t>
  </si>
  <si>
    <t>I have read and agree to be bound by the Terms &amp; Conditions, Product Disclosure Sheet(s) and other relevant documents attached.</t>
  </si>
  <si>
    <t>I confirm that I do not meet the definition of a U.S. person or fall under any of the indicias mentioned in the U.S. Foreign Account Tax Compliance Act (“FATCA”) and agree to be bound by the terms of the declaration in the FATCA/CRS self certification form in the attached link. I further undertake to notify Maybank in writing within 30 calendar days of any change of circumstances which cause the information contained herein to become incorrect.</t>
  </si>
  <si>
    <t>I confirm that I am not a tax resident of any other jurisdiction (other than Malaysia) and agree to be bound by the terms of the declaration in the FATCA/CRS self certification form and the Common Reporting Standard requirements in the attached link. I further undertake to notify Maybank in writing within 30 calendar days of any change of circumstances which cause the information contained herein to become incorrect.</t>
  </si>
  <si>
    <t>I have read, agree and accept the terms of the Maybank Group Privacy Notice (“PN”). For marketing of products and services by Maybank group/ other entities referred to in the PN:</t>
  </si>
  <si>
    <t>Yes, I expressly agree to be contacted; or</t>
  </si>
  <si>
    <t>No, I do not agree to be contacted</t>
  </si>
  <si>
    <t>Please confirm the details below before submission</t>
  </si>
  <si>
    <t>Personal Current Account</t>
  </si>
  <si>
    <t>Select</t>
  </si>
  <si>
    <t>Enter mobile number</t>
  </si>
  <si>
    <t>How much would you like to reload?</t>
  </si>
  <si>
    <t>08 Aug 2022</t>
  </si>
  <si>
    <t>Pay from</t>
  </si>
  <si>
    <t>0140 1255 6210</t>
  </si>
  <si>
    <t>Summary</t>
  </si>
  <si>
    <t>Reload successful</t>
  </si>
  <si>
    <t>Reference ID</t>
  </si>
  <si>
    <t>Date &amp; time</t>
  </si>
  <si>
    <t>Provider</t>
  </si>
  <si>
    <t>Share Receipt</t>
  </si>
  <si>
    <t>Khairan_96*</t>
  </si>
  <si>
    <t>Request Details</t>
  </si>
  <si>
    <t>Trinity_60 PNS</t>
  </si>
  <si>
    <t>RM 1.33</t>
  </si>
  <si>
    <t>Test</t>
  </si>
  <si>
    <t>Result</t>
  </si>
  <si>
    <t>Transfer Successful</t>
  </si>
  <si>
    <t>Request/Send Money</t>
  </si>
  <si>
    <t>contactName</t>
  </si>
  <si>
    <t>amount to Request</t>
  </si>
  <si>
    <t>RM 0.04</t>
  </si>
  <si>
    <t>request Message</t>
  </si>
  <si>
    <t>successful Request</t>
  </si>
  <si>
    <t>Request successful</t>
  </si>
  <si>
    <t>send Reminder RequestMoney</t>
  </si>
  <si>
    <t>You've successfully removed your loyalty card.</t>
  </si>
  <si>
    <t>Request via duitnow</t>
  </si>
  <si>
    <t>referenceDuitnow</t>
  </si>
  <si>
    <t>mobileNo format</t>
  </si>
  <si>
    <t>More</t>
  </si>
  <si>
    <t>Loyalty</t>
  </si>
  <si>
    <t>Less cards, lighter wallet</t>
  </si>
  <si>
    <t>Add your loyalty cards so you can use them on the go. Never worry about leaving them behind again.</t>
  </si>
  <si>
    <t>Note: Please do not add bank cards and/or documents containing sensitive information here.</t>
  </si>
  <si>
    <t>Add Cards</t>
  </si>
  <si>
    <t>Add Loyalty Card</t>
  </si>
  <si>
    <t>Card Name</t>
  </si>
  <si>
    <t>Placeholder</t>
  </si>
  <si>
    <t>Enter card name</t>
  </si>
  <si>
    <t>Bonuslink</t>
  </si>
  <si>
    <t>0000000000000</t>
  </si>
  <si>
    <t>Expiry Date</t>
  </si>
  <si>
    <t>MM/YY</t>
  </si>
  <si>
    <t>Card colour</t>
  </si>
  <si>
    <t>Description</t>
  </si>
  <si>
    <t>Shell</t>
  </si>
  <si>
    <t>Card photo</t>
  </si>
  <si>
    <t>Note</t>
  </si>
  <si>
    <t>Note: Please do not add any cards and/or documents containing sensitive information.</t>
  </si>
  <si>
    <t>1234 5678 12</t>
  </si>
  <si>
    <t>Remove Confirmation</t>
  </si>
  <si>
    <t>Remove</t>
  </si>
  <si>
    <t>Are you sure you want to remove this card?</t>
  </si>
  <si>
    <t>Notifications</t>
  </si>
  <si>
    <t>Manage notifications you receive from the app.</t>
  </si>
  <si>
    <t>Notifications successfully disabled.</t>
  </si>
  <si>
    <t>Notification preferences successfully saved.</t>
  </si>
  <si>
    <t>Money Received</t>
  </si>
  <si>
    <t>Custom alert disabled.</t>
  </si>
  <si>
    <t>Money is in! This is our special tone to let you know you have received money.</t>
  </si>
  <si>
    <t>Update Profile</t>
  </si>
  <si>
    <t>Last successful login</t>
  </si>
  <si>
    <t>kachu123</t>
  </si>
  <si>
    <t>kachu</t>
  </si>
  <si>
    <t>12 5559 191</t>
  </si>
  <si>
    <t>6012 XXXX 191</t>
  </si>
  <si>
    <t>tesgt@email.com</t>
  </si>
  <si>
    <t>test@email.com</t>
  </si>
  <si>
    <t>Referral code</t>
  </si>
  <si>
    <t>Name must contain at least 3 alphabetical characters and space(s) only.</t>
  </si>
  <si>
    <t>Profile successfully updated.</t>
  </si>
  <si>
    <t>Please enter a valid email address.</t>
  </si>
  <si>
    <t>Take note that this number will not replace your current mobile number used for Maybank2u transactions.</t>
  </si>
  <si>
    <t>Please enter a valid mobile number in order to continue.</t>
  </si>
  <si>
    <t>Security</t>
  </si>
  <si>
    <t>Manage security settings</t>
  </si>
  <si>
    <t>Biometric Login</t>
  </si>
  <si>
    <t>6-digit PIN</t>
  </si>
  <si>
    <t>Create your new PIN for the app</t>
  </si>
  <si>
    <t>The 6-digit PIN will be used each time you access your account or as backup to your biometric login.</t>
  </si>
  <si>
    <t>Confirm your new 6-digit PIN</t>
  </si>
  <si>
    <t>PIN successfully updated.</t>
  </si>
  <si>
    <t>PIN must match the 6-digit PIN created.</t>
  </si>
  <si>
    <t>Disable Biometric Login</t>
  </si>
  <si>
    <t>Are you sure want to disable biometric login?</t>
  </si>
  <si>
    <t>Biometric successfully disabled.</t>
  </si>
  <si>
    <t>Maybank2u Manage</t>
  </si>
  <si>
    <t>Change security questions</t>
  </si>
  <si>
    <t>So we can help to verify your identity.</t>
  </si>
  <si>
    <t>Security question 1</t>
  </si>
  <si>
    <t>Your Answer</t>
  </si>
  <si>
    <t>Security question 2</t>
  </si>
  <si>
    <t>Security question 3</t>
  </si>
  <si>
    <t>Test2</t>
  </si>
  <si>
    <t>Test3</t>
  </si>
  <si>
    <t>Please remove invalid special characters.</t>
  </si>
  <si>
    <t>Security question successfully updated and saved</t>
  </si>
  <si>
    <t>DuitNow Registration</t>
  </si>
  <si>
    <t>Link your Maybank account to an ID for DuitNow</t>
  </si>
  <si>
    <t>Not registered</t>
  </si>
  <si>
    <t>********8877</t>
  </si>
  <si>
    <t>CTA</t>
  </si>
  <si>
    <t>Select account</t>
  </si>
  <si>
    <t>Switch account</t>
  </si>
  <si>
    <t>Status</t>
  </si>
  <si>
    <t>ACTIVE</t>
  </si>
  <si>
    <t>INACTIVE</t>
  </si>
  <si>
    <t>Receiving bank</t>
  </si>
  <si>
    <t>Receiving Account</t>
  </si>
  <si>
    <t>********6943</t>
  </si>
  <si>
    <t>Deregister DuitNow</t>
  </si>
  <si>
    <t>You will not be able to receive money via this ID type anymore. Are you sure you want to proceed?</t>
  </si>
  <si>
    <t>DuitNow successfully deregistered.</t>
  </si>
  <si>
    <t>Disable Temporarily</t>
  </si>
  <si>
    <t>DuitNow successfully disabled.</t>
  </si>
  <si>
    <t>DuitNow successfully enabled.</t>
  </si>
  <si>
    <t>Link Maybank account to DuitNow</t>
  </si>
  <si>
    <t>114013817062</t>
  </si>
  <si>
    <t>1140 1381 7062</t>
  </si>
  <si>
    <t>**** **** 6943</t>
  </si>
  <si>
    <t>Please confirm your DuitNow details</t>
  </si>
  <si>
    <t>Agree and Confirm</t>
  </si>
  <si>
    <t>You’ve successfully linked your account to DuitNow</t>
  </si>
  <si>
    <t>Your Account</t>
  </si>
  <si>
    <t>Disable DuitNow</t>
  </si>
  <si>
    <t>Your DuitNow account will be temporarily disabled. Are you sure you want to proceed?</t>
  </si>
  <si>
    <t>Enable</t>
  </si>
  <si>
    <t>autouat4</t>
  </si>
  <si>
    <t>autouat1</t>
  </si>
  <si>
    <t>rizaidi1</t>
  </si>
  <si>
    <t>autouat3</t>
  </si>
  <si>
    <t>Uat_test06</t>
  </si>
  <si>
    <t>S2U Registration</t>
  </si>
  <si>
    <t>S2U ID Number</t>
  </si>
  <si>
    <t>960829142611</t>
  </si>
  <si>
    <t>610125015563</t>
  </si>
  <si>
    <t>760510142197</t>
  </si>
  <si>
    <t>830207125197</t>
  </si>
  <si>
    <t>S2U Existing</t>
  </si>
  <si>
    <t>Secure2u enabled</t>
  </si>
  <si>
    <t>You may now authorise your transactions securely via the app.</t>
  </si>
  <si>
    <t>S2U Cooling Period</t>
  </si>
  <si>
    <t>Secure2u activation in progress</t>
  </si>
  <si>
    <t>Successs message</t>
  </si>
  <si>
    <t>You have successfully setup 
 Scan &amp; Pay.</t>
  </si>
  <si>
    <t>Value1</t>
  </si>
  <si>
    <t>Value2</t>
  </si>
  <si>
    <t>S2U Approval</t>
  </si>
  <si>
    <t>Let us know where you are</t>
  </si>
  <si>
    <t>We need to know your current location in order to suggest a nearby merchant and promotions</t>
  </si>
  <si>
    <t>Enable Location Services</t>
  </si>
  <si>
    <t>Set Location Manually</t>
  </si>
  <si>
    <t>Your Location</t>
  </si>
  <si>
    <t>Address Book</t>
  </si>
  <si>
    <t>Select from your saved address</t>
  </si>
  <si>
    <t>Set Home Address</t>
  </si>
  <si>
    <t>Work</t>
  </si>
  <si>
    <t>Set Work Address</t>
  </si>
  <si>
    <t>Enter Location</t>
  </si>
  <si>
    <t>Menara Maybank</t>
  </si>
  <si>
    <t>Menara Maybank, Jalan Pudu Lama, Bukit Bintang</t>
  </si>
  <si>
    <t>What would you like to order?</t>
  </si>
  <si>
    <t xml:space="preserve">SHOP </t>
  </si>
  <si>
    <t xml:space="preserve">ORDERS </t>
  </si>
  <si>
    <t xml:space="preserve">FAVOURITES </t>
  </si>
  <si>
    <t xml:space="preserve">ADDRESSES </t>
  </si>
  <si>
    <t>webuiux0003</t>
  </si>
  <si>
    <t>Browse Merchants</t>
  </si>
  <si>
    <t>uattest01</t>
  </si>
  <si>
    <t>rizaidi03</t>
  </si>
  <si>
    <t>Top Up</t>
  </si>
  <si>
    <t>SBI Bank A</t>
  </si>
  <si>
    <t>The minimum top up amount is RM10</t>
  </si>
  <si>
    <t>FPX</t>
  </si>
  <si>
    <t>Sign in to continue</t>
  </si>
  <si>
    <t>User Id</t>
  </si>
  <si>
    <t>Account Selection</t>
  </si>
  <si>
    <t>Top up successful</t>
  </si>
  <si>
    <t>Date &amp; Time</t>
  </si>
  <si>
    <t>FPX transaction ID</t>
  </si>
  <si>
    <t>TOP UP ETB</t>
  </si>
  <si>
    <t>Acc Number</t>
  </si>
  <si>
    <t>0140 1259 6943</t>
  </si>
  <si>
    <t>Acc Type</t>
  </si>
  <si>
    <t>Bank Type</t>
  </si>
  <si>
    <t>Enter Amount</t>
  </si>
  <si>
    <t>Error message</t>
  </si>
  <si>
    <t>Please enter amount.</t>
  </si>
  <si>
    <t>Confirmation Title</t>
  </si>
  <si>
    <t>1611 7235 4985</t>
  </si>
  <si>
    <t>1640 1780 9586</t>
  </si>
  <si>
    <t>Top up Now</t>
  </si>
  <si>
    <t>Sucessful</t>
  </si>
  <si>
    <t>MAE Account</t>
  </si>
  <si>
    <t>ETB</t>
  </si>
  <si>
    <t>Open a spending account
without going to the
branch!</t>
  </si>
  <si>
    <t>Your money moments start here</t>
  </si>
  <si>
    <t>Get an account that helps you with your day to day spending. Set it all up from your phone.</t>
  </si>
  <si>
    <t>What's your email address and invite code (if any)?</t>
  </si>
  <si>
    <t>Enter email address</t>
  </si>
  <si>
    <t>Enter branch code</t>
  </si>
  <si>
    <t>07013</t>
  </si>
  <si>
    <t>Maybank branch code (optional)</t>
  </si>
  <si>
    <t>Wrong</t>
  </si>
  <si>
    <t>Maybank branch code</t>
  </si>
  <si>
    <t>Enter the branch code provided by our Maybank representative, if any.</t>
  </si>
  <si>
    <t>Invite code is invalid.Please enter valid invite code or leave blank</t>
  </si>
  <si>
    <t>Personal Data Protection Act (PDPA)</t>
  </si>
  <si>
    <t>I acknowledge that I have read and understand the Privacy Notice, and consent to the collection, use and disclosure of my personal data by Maybank for the purposes data set out in the Privacy Notice.</t>
  </si>
  <si>
    <t>With regards to promotional and marketing materials:</t>
  </si>
  <si>
    <t>Yes, I expressly agree to Maybank Group and / or Strategic Partner processing my personal data for promotional and marketing purposes.</t>
  </si>
  <si>
    <t>No, I do not agree to Maybank Group and / or Strategic Partner processing my personal data for promotional and marketing purposes.</t>
  </si>
  <si>
    <t xml:space="preserve"> I have read and I agree to the Terms &amp; Conditions</t>
  </si>
  <si>
    <t>You're all set</t>
  </si>
  <si>
    <t>Your MAE Account Number</t>
  </si>
  <si>
    <t>Get a MAE Card</t>
  </si>
  <si>
    <t>Own Transfer</t>
  </si>
  <si>
    <t>Current Account-ii</t>
  </si>
  <si>
    <t>Sole Proprietor PCA</t>
  </si>
  <si>
    <t>JSJSJDJDJJDJDJDNDNDN</t>
  </si>
  <si>
    <t>Acc from</t>
  </si>
  <si>
    <t>5140 1207 0062</t>
  </si>
  <si>
    <t>5140 1298 7769</t>
  </si>
  <si>
    <t>MAYBANK</t>
  </si>
  <si>
    <t>Reference</t>
  </si>
  <si>
    <t>Select Text</t>
  </si>
  <si>
    <t>Bank name</t>
  </si>
  <si>
    <t>Transfer Now</t>
  </si>
  <si>
    <t>Transfer successful</t>
  </si>
  <si>
    <t>Transfer scheduled</t>
  </si>
  <si>
    <t>514012987769</t>
  </si>
  <si>
    <t>THd parttttyyyyyyy</t>
  </si>
  <si>
    <t>Account no(reference)</t>
  </si>
  <si>
    <t>Reference text</t>
  </si>
  <si>
    <t>MBBTransfer</t>
  </si>
  <si>
    <t>Reference confirmation</t>
  </si>
  <si>
    <t>Test Transfer</t>
  </si>
  <si>
    <t>Account type</t>
  </si>
  <si>
    <t>Account No From</t>
  </si>
  <si>
    <t>1140 1120 0118</t>
  </si>
  <si>
    <t>Full Account Name</t>
  </si>
  <si>
    <t>IBGiro/IBFT</t>
  </si>
  <si>
    <t>'00100930238</t>
  </si>
  <si>
    <t>830023148727</t>
  </si>
  <si>
    <t>HONG LEONG BANK</t>
  </si>
  <si>
    <t>Bank Muamalat Malaysia</t>
  </si>
  <si>
    <t>AccNo</t>
  </si>
  <si>
    <t>3099 1171 12</t>
  </si>
  <si>
    <t>Transfer accepted</t>
  </si>
  <si>
    <t>initialMode</t>
  </si>
  <si>
    <t>DuitNow Transfer</t>
  </si>
  <si>
    <t>selectedMode</t>
  </si>
  <si>
    <t>GIRO</t>
  </si>
  <si>
    <t>checkValue</t>
  </si>
  <si>
    <t>reference</t>
  </si>
  <si>
    <t>IBGInstantTransfer</t>
  </si>
  <si>
    <t>trxDate</t>
  </si>
  <si>
    <t>limit</t>
  </si>
  <si>
    <t>trx Type</t>
  </si>
  <si>
    <t>Fund Transfer</t>
  </si>
  <si>
    <t>details</t>
  </si>
  <si>
    <t>accTypeFrom</t>
  </si>
  <si>
    <t>Recipient's Name</t>
  </si>
  <si>
    <t>Open Transfer ASB 3rd Party</t>
  </si>
  <si>
    <t>productNameInitial</t>
  </si>
  <si>
    <t>idPlaceholder</t>
  </si>
  <si>
    <t>Enter ID number</t>
  </si>
  <si>
    <t>memberNoPlaceholder</t>
  </si>
  <si>
    <t>Enter membership no</t>
  </si>
  <si>
    <t>0000 1002 3320</t>
  </si>
  <si>
    <t>accName</t>
  </si>
  <si>
    <t>Xxxxxxxxxx</t>
  </si>
  <si>
    <t>initialValue</t>
  </si>
  <si>
    <t>amount transfer</t>
  </si>
  <si>
    <t>transferType</t>
  </si>
  <si>
    <t>ASNB transfer</t>
  </si>
  <si>
    <t>date</t>
  </si>
  <si>
    <t>Tabung pending invitation message</t>
  </si>
  <si>
    <t>You have 1 pending invitations.</t>
  </si>
  <si>
    <t>Pending Invitation</t>
  </si>
  <si>
    <t>Join</t>
  </si>
  <si>
    <t>successfulESI</t>
  </si>
  <si>
    <t>Auto deduction successfully enabled.</t>
  </si>
  <si>
    <t>disableESI</t>
  </si>
  <si>
    <t>Auto deduction successfully disabled.</t>
  </si>
  <si>
    <t>removeTabungMessage</t>
  </si>
  <si>
    <t>You've successfully removed the Singapore Tabung. RM 2.00 has been transferred back into your account.</t>
  </si>
  <si>
    <t>fundTabungMessage</t>
  </si>
  <si>
    <t>Topup Successful</t>
  </si>
  <si>
    <t>withdrawTabungMessage</t>
  </si>
  <si>
    <t>Withdrawal Successful</t>
  </si>
  <si>
    <t>requestorTabungName</t>
  </si>
  <si>
    <t>trinityenamtiga</t>
  </si>
  <si>
    <t>billDescription</t>
  </si>
  <si>
    <t>bill</t>
  </si>
  <si>
    <t>createSplitBillMessage</t>
  </si>
  <si>
    <t>Split bill created</t>
  </si>
  <si>
    <t>Fixed Deposit</t>
  </si>
  <si>
    <t>Maybank2u</t>
  </si>
  <si>
    <t>Text Bar</t>
  </si>
  <si>
    <t>Fixed Deposits</t>
  </si>
  <si>
    <t>Message 1</t>
  </si>
  <si>
    <t>Total Deposits</t>
  </si>
  <si>
    <t>Fixed Depostion Account</t>
  </si>
  <si>
    <t>Maybank Flexi Fixed Deposit</t>
  </si>
  <si>
    <t>kachu89</t>
  </si>
  <si>
    <t>12 digits</t>
  </si>
  <si>
    <t>2140 1177 6457</t>
  </si>
  <si>
    <t>Account balance</t>
  </si>
  <si>
    <t xml:space="preserve">start with </t>
  </si>
  <si>
    <t>Make a placement</t>
  </si>
  <si>
    <t>Total principal amount</t>
  </si>
  <si>
    <t>Account holder's name</t>
  </si>
  <si>
    <t>SDFSDF SDF</t>
  </si>
  <si>
    <t>Term</t>
  </si>
  <si>
    <t>Interest rate</t>
  </si>
  <si>
    <t>ends with</t>
  </si>
  <si>
    <t>% p.a.</t>
  </si>
  <si>
    <t>Maturity date</t>
  </si>
  <si>
    <t>Interest payment mode</t>
  </si>
  <si>
    <t>starts with</t>
  </si>
  <si>
    <t xml:space="preserve">Credit to Account </t>
  </si>
  <si>
    <t>Instruction on maturity</t>
  </si>
  <si>
    <t>Profit rate</t>
  </si>
  <si>
    <t>Profit payment mode</t>
  </si>
  <si>
    <t>Auto-Renewal</t>
  </si>
  <si>
    <t>General Investment Account-I (GIA-i)</t>
  </si>
  <si>
    <t>Prosperous Now! Account-i (PNA-i)</t>
  </si>
  <si>
    <t>Maybank Conventional Loan</t>
  </si>
  <si>
    <t>4140 1170 1076</t>
  </si>
  <si>
    <t>Account Name</t>
  </si>
  <si>
    <t>LIM MAY MAY</t>
  </si>
  <si>
    <t>Outstanding Balance</t>
  </si>
  <si>
    <t xml:space="preserve">starts with </t>
  </si>
  <si>
    <t>-RM</t>
  </si>
  <si>
    <t>Payment Due Date</t>
  </si>
  <si>
    <t>Monthly Instalment</t>
  </si>
  <si>
    <t>Instalment Due</t>
  </si>
  <si>
    <t>Payment in Advance</t>
  </si>
  <si>
    <t>Interest Rate</t>
  </si>
  <si>
    <t>%</t>
  </si>
  <si>
    <t>Payment Frequency</t>
  </si>
  <si>
    <t>Monthly</t>
  </si>
  <si>
    <t>Other Charges</t>
  </si>
  <si>
    <t>Advance Payment Available for Redraw</t>
  </si>
  <si>
    <t>Method pay loan</t>
  </si>
  <si>
    <t>Monthly Instalment Amount</t>
  </si>
  <si>
    <t>Monthly
Instalment
Amount</t>
  </si>
  <si>
    <t>Monthly Instalment Due</t>
  </si>
  <si>
    <t>Monthly
Instalment
Due</t>
  </si>
  <si>
    <t>Any
Amount</t>
  </si>
  <si>
    <t>Hire Purchase</t>
  </si>
  <si>
    <t>Maybank Conventional Hire Purchase</t>
  </si>
  <si>
    <t>Car Registration No.</t>
  </si>
  <si>
    <t>field not null / length greater than 0</t>
  </si>
  <si>
    <t>Overdue Interest</t>
  </si>
  <si>
    <t>Period of Financing</t>
  </si>
  <si>
    <t>months</t>
  </si>
  <si>
    <t>Profit Rate</t>
  </si>
  <si>
    <t>Compensation Fees</t>
  </si>
  <si>
    <t>QR Pay Merchant</t>
  </si>
  <si>
    <t>Input amount to pay</t>
  </si>
  <si>
    <t>Amount to pay in RM</t>
  </si>
  <si>
    <t>Amount deducted</t>
  </si>
  <si>
    <t>Input amount to pay &lt; RM10</t>
  </si>
  <si>
    <t>Invalid promo code</t>
  </si>
  <si>
    <t>DANE1</t>
  </si>
  <si>
    <t>Not all enough. you did not meet the eligibility requirement for this promo code</t>
  </si>
  <si>
    <t>Oversea Bakong transfer</t>
  </si>
  <si>
    <t>Invalid phone number</t>
  </si>
  <si>
    <t>IC number</t>
  </si>
  <si>
    <t>Test bakong</t>
  </si>
  <si>
    <t>Transfer mode</t>
  </si>
  <si>
    <t>Bakong Transfer</t>
  </si>
  <si>
    <t>RM 10.00</t>
  </si>
  <si>
    <t>+855 1650 7579</t>
  </si>
  <si>
    <t>Receiving Bank Name</t>
  </si>
  <si>
    <t>Maybank Cambodia PLC</t>
  </si>
  <si>
    <t>AFGHANISTAN</t>
  </si>
  <si>
    <t>ID Type</t>
  </si>
  <si>
    <t>National ID</t>
  </si>
  <si>
    <t>Purpose</t>
  </si>
  <si>
    <t>Sub purpose</t>
  </si>
  <si>
    <t>Private Transfer - Workers' Remittances</t>
  </si>
  <si>
    <t>Additional info</t>
  </si>
  <si>
    <t>Open Bill Payment</t>
  </si>
  <si>
    <t>values</t>
  </si>
  <si>
    <t>fav transfer payeeNAme</t>
  </si>
  <si>
    <t>Fav AccountNo</t>
  </si>
  <si>
    <t>Open JomPay</t>
  </si>
  <si>
    <t>Input Amount</t>
  </si>
  <si>
    <t>Transaction Amount</t>
  </si>
  <si>
    <t xml:space="preserve">Reference number </t>
  </si>
  <si>
    <t>Fav biller code name</t>
  </si>
  <si>
    <t>Amount to transfer</t>
  </si>
  <si>
    <t>Apply FD</t>
  </si>
  <si>
    <t>&lt;1 month</t>
  </si>
  <si>
    <t>2 months &gt;</t>
  </si>
  <si>
    <t>Situation</t>
  </si>
  <si>
    <t>&lt;5 digit</t>
  </si>
  <si>
    <t>Please input valid transfer details.</t>
  </si>
  <si>
    <t>wrong id</t>
  </si>
  <si>
    <t>The DuitNow ID entered is no longer valid. Please initiate a new transfer.</t>
  </si>
  <si>
    <t>unselect country</t>
  </si>
  <si>
    <t>Please select a country.</t>
  </si>
  <si>
    <t>WeTix</t>
  </si>
  <si>
    <t>Movies</t>
  </si>
  <si>
    <t>Go Recreations</t>
  </si>
  <si>
    <t>Movie title</t>
  </si>
  <si>
    <t>Events</t>
  </si>
  <si>
    <t>Popular Events</t>
  </si>
  <si>
    <t>BLACK PANTHER</t>
  </si>
  <si>
    <t>Donations</t>
  </si>
  <si>
    <t>BLACK PANTHER: WAKANDA FOREVER</t>
  </si>
  <si>
    <t>Coming Soon</t>
  </si>
  <si>
    <t>Reset</t>
  </si>
  <si>
    <t>Now Showing</t>
  </si>
  <si>
    <t>Cinema</t>
  </si>
  <si>
    <t>Store</t>
  </si>
  <si>
    <t>Promotion</t>
  </si>
  <si>
    <t>VIEW</t>
  </si>
  <si>
    <t>SKIP</t>
  </si>
  <si>
    <t>Selection</t>
  </si>
  <si>
    <t>Your already have an account, please enter your password to proceed.</t>
  </si>
  <si>
    <t>Profile</t>
  </si>
  <si>
    <t>Login / Register</t>
  </si>
  <si>
    <t>Movie</t>
  </si>
  <si>
    <t>My Tickets</t>
  </si>
  <si>
    <t>My Purchases</t>
  </si>
  <si>
    <t>Available</t>
  </si>
  <si>
    <t>My Vouchers</t>
  </si>
  <si>
    <t>Redeemed</t>
  </si>
  <si>
    <t>My Rewards</t>
  </si>
  <si>
    <t>Expired</t>
  </si>
  <si>
    <t>About Us</t>
  </si>
  <si>
    <t>About WeTix</t>
  </si>
  <si>
    <t>Customer Support</t>
  </si>
  <si>
    <t>FAQ</t>
  </si>
  <si>
    <t>Login</t>
  </si>
  <si>
    <t>PROCEED</t>
  </si>
  <si>
    <t>Edit My Profile</t>
  </si>
  <si>
    <t>How can we help you?</t>
  </si>
  <si>
    <t>Button Below</t>
  </si>
  <si>
    <t>Cinemas</t>
  </si>
  <si>
    <t>Choose Movie</t>
  </si>
  <si>
    <t>Before proceeding please click here to read the 4DX Safety Guidelines. By clicking OK you confirm that you have read and understood the 4DX Safety Guidelines.</t>
  </si>
  <si>
    <t>OK</t>
  </si>
  <si>
    <t>This Movie Is Rated 18 And Is Age Restricted</t>
  </si>
  <si>
    <t>Transaction declined</t>
  </si>
  <si>
    <t>Transaction is rejected</t>
  </si>
  <si>
    <t>Discover Makan Mana</t>
  </si>
  <si>
    <t>Looking for food near you?</t>
  </si>
  <si>
    <t>Let us point you in the right
direction</t>
  </si>
  <si>
    <t>Discover Now</t>
  </si>
  <si>
    <t>Enable Location Access</t>
  </si>
  <si>
    <t>This feature depend on your location. Please enable location access under your Settings in order to continue.</t>
  </si>
  <si>
    <t>DISCOVER</t>
  </si>
  <si>
    <t>MAKAN MANA?</t>
  </si>
  <si>
    <t>What are you craving?</t>
  </si>
  <si>
    <t>Chinese</t>
  </si>
  <si>
    <t>Coffee &amp; Tea</t>
  </si>
  <si>
    <t>Dessert</t>
  </si>
  <si>
    <t>Order Again?</t>
  </si>
  <si>
    <t>Login to view your past orders
from Sama-Sama Lokal</t>
  </si>
  <si>
    <t>Trending Now</t>
  </si>
  <si>
    <t>PROMO Code</t>
  </si>
  <si>
    <t>50% OFF up to RM8</t>
  </si>
  <si>
    <t>Enter location</t>
  </si>
  <si>
    <t>Use promo code FOODONMAE</t>
  </si>
  <si>
    <t>Location</t>
  </si>
  <si>
    <t xml:space="preserve">You can also get up to RM10 OFF delivery fees (auto-applied). Promo ends on 31 Dec 2022. Customer redemption and daily redemption limits apply. </t>
  </si>
  <si>
    <t>View Terms &amp; Conditions</t>
  </si>
  <si>
    <t>Order Online</t>
  </si>
  <si>
    <t>No listed Merchants available</t>
  </si>
  <si>
    <t>There are currently no listed merchants that fit this criteria. But do check back tomorrow, we’re adding new merchants everyday.</t>
  </si>
  <si>
    <t>Search</t>
  </si>
  <si>
    <t>Bistro</t>
  </si>
  <si>
    <t>Cravings</t>
  </si>
  <si>
    <t>Asian</t>
  </si>
  <si>
    <t>Beverages</t>
  </si>
  <si>
    <t>Bubble Tea</t>
  </si>
  <si>
    <t>Burgers</t>
  </si>
  <si>
    <t>Cakes</t>
  </si>
  <si>
    <t>Chocolate</t>
  </si>
  <si>
    <t>Cookies</t>
  </si>
  <si>
    <t>Dim Sum</t>
  </si>
  <si>
    <t>Durians</t>
  </si>
  <si>
    <t>Fast Food</t>
  </si>
  <si>
    <t>Fruits Snacks</t>
  </si>
  <si>
    <t>Healthy</t>
  </si>
  <si>
    <t>Hot Pot</t>
  </si>
  <si>
    <t>Ice Cream</t>
  </si>
  <si>
    <t>Indian</t>
  </si>
  <si>
    <t>Indonesian</t>
  </si>
  <si>
    <t>Italian</t>
  </si>
  <si>
    <t>Japanese</t>
  </si>
  <si>
    <t>Juice &amp; Smoothies</t>
  </si>
  <si>
    <t>Korean</t>
  </si>
  <si>
    <t>Mamak</t>
  </si>
  <si>
    <t>Middle Eastern</t>
  </si>
  <si>
    <t>Non-Halal</t>
  </si>
  <si>
    <t>Other Cuisines</t>
  </si>
  <si>
    <t>Seafood</t>
  </si>
  <si>
    <t>Snacks</t>
  </si>
  <si>
    <t>Taiwanese</t>
  </si>
  <si>
    <t>Thai</t>
  </si>
  <si>
    <t>Vegetarian</t>
  </si>
  <si>
    <t>Vietnamese</t>
  </si>
  <si>
    <t>Western</t>
  </si>
  <si>
    <t>Distance</t>
  </si>
  <si>
    <t>All Distance</t>
  </si>
  <si>
    <t>Dining Options</t>
  </si>
  <si>
    <t>Instant Delivery</t>
  </si>
  <si>
    <t>Self Pickup</t>
  </si>
  <si>
    <t>Merchant Delivery</t>
  </si>
  <si>
    <t>Dine In</t>
  </si>
  <si>
    <t>Cards</t>
  </si>
  <si>
    <t>Online Order</t>
  </si>
  <si>
    <t>Price Range</t>
  </si>
  <si>
    <t>$</t>
  </si>
  <si>
    <t>$$</t>
  </si>
  <si>
    <t>$$$</t>
  </si>
  <si>
    <t>$$$$</t>
  </si>
  <si>
    <t>Display Newest Additions</t>
  </si>
  <si>
    <t>Clear All</t>
  </si>
  <si>
    <t>Makan Mana?</t>
  </si>
  <si>
    <t>Need a suggestion?</t>
  </si>
  <si>
    <t>10 places near you</t>
  </si>
  <si>
    <t>List</t>
  </si>
  <si>
    <t>Wheel</t>
  </si>
  <si>
    <t>View More</t>
  </si>
  <si>
    <t>Spin Again</t>
  </si>
  <si>
    <t>MyGrocer</t>
  </si>
  <si>
    <t>We deliver 7 days a week from 9am-9pm! Earliest slot available now: 09:00 am 12 Oct</t>
  </si>
  <si>
    <t>Customer Service</t>
  </si>
  <si>
    <t>Start a conversation</t>
  </si>
  <si>
    <t>Hi, I'd like to…</t>
  </si>
  <si>
    <t>Talk to us on your favorite channel</t>
  </si>
  <si>
    <t>WhatsApp</t>
  </si>
  <si>
    <t>Email us</t>
  </si>
  <si>
    <t>Facebook Messenger</t>
  </si>
  <si>
    <t>Widget Settings</t>
  </si>
  <si>
    <t>Language</t>
  </si>
  <si>
    <t>English</t>
  </si>
  <si>
    <t>Notification sounds</t>
  </si>
  <si>
    <t>Data consent</t>
  </si>
  <si>
    <t>Save settings</t>
  </si>
  <si>
    <t>Add to Cart</t>
  </si>
  <si>
    <t>Choose Date</t>
  </si>
  <si>
    <t>CatchThatBus</t>
  </si>
  <si>
    <t>From</t>
  </si>
  <si>
    <t>To</t>
  </si>
  <si>
    <t>Kuantan</t>
  </si>
  <si>
    <t>FirstName</t>
  </si>
  <si>
    <t>Mohd Aisamudin</t>
  </si>
  <si>
    <t>Phone</t>
  </si>
  <si>
    <t>Grocery Provide Information</t>
  </si>
  <si>
    <t>First name</t>
  </si>
  <si>
    <t>Last name</t>
  </si>
  <si>
    <t>SubModule</t>
  </si>
  <si>
    <t>Total Investments</t>
  </si>
  <si>
    <t>How is this calculated?</t>
  </si>
  <si>
    <t>Gold Investment</t>
  </si>
  <si>
    <t>View Transaction</t>
  </si>
  <si>
    <t>Total Investment value is calculated based on the sum of your Unit Trust, Share, Gold, Silver, Master-Foreign Currency Account (MFCA), Retail Bond, Structured Product, Dual Currency, Money Market, Tabung Haji and ASNB holdings.
Investments marked with * are updated as of 26 Oct 2022.</t>
  </si>
  <si>
    <t>Transaction History Unavailable</t>
  </si>
  <si>
    <t>Maybank Islamic Gold Account-i</t>
  </si>
  <si>
    <t>Grand Total</t>
  </si>
  <si>
    <t>Total Purchased</t>
  </si>
  <si>
    <t>Average Purchase Price</t>
  </si>
  <si>
    <t>Unrealised Gains/
Losses</t>
  </si>
  <si>
    <t>Current Value</t>
  </si>
  <si>
    <t>Maybank Gold Investment</t>
  </si>
  <si>
    <t>Total Units</t>
  </si>
  <si>
    <t>Shares</t>
  </si>
  <si>
    <t>Exchange</t>
  </si>
  <si>
    <t>Stock Quantity</t>
  </si>
  <si>
    <t>Last Price</t>
  </si>
  <si>
    <t>Currency</t>
  </si>
  <si>
    <t>Average Buy Price</t>
  </si>
  <si>
    <t>*Your share portfolio information shown on this page is updated as of 13 May 2022. To view your portfolio in real-time, you are required to log into Maybank2u Online stocks or Powerbroking Online Trading for real-time updates.</t>
  </si>
  <si>
    <t>1. For portfolios with foreign shares, Market Value and Unrealised Gains/Losses are estimated based on an average of Maybank’s Buying and Selling.
2. Transferred shares are not included in the calculation of Market Value and Unrealised Gains/Losses. 
3. Foreign Shares without Unrealised Gains/Losses are not included in the calculation of Market Value. 
4. Maybank Group and its officers shall not be liable for any and all liability for loss, damage, or costs howsoever arising, including but not limited to loss of profits, that may result directly or indirectly for your use of any of the electronic trading system.</t>
  </si>
  <si>
    <t>Dual Currency Investment</t>
  </si>
  <si>
    <t>Investment Currency</t>
  </si>
  <si>
    <t>RM Equivalent</t>
  </si>
  <si>
    <t>Alternate Currency</t>
  </si>
  <si>
    <t>Transaction Date</t>
  </si>
  <si>
    <t>Value Date</t>
  </si>
  <si>
    <t>Fixing Date</t>
  </si>
  <si>
    <t>Maturity Date</t>
  </si>
  <si>
    <t>*Book value is estimated based on a mid-rate of Maybank’s Buying And Selling TT Foreign Exchange Rate as of 29 Sep 2021 and is not a final trading rate.</t>
  </si>
  <si>
    <t>Foreign Currency</t>
  </si>
  <si>
    <t>Investment Master Foreign Currency Account - i</t>
  </si>
  <si>
    <t>Investment Master Foreign Currency Account</t>
  </si>
  <si>
    <t>Total Currency</t>
  </si>
  <si>
    <t>Value in RM</t>
  </si>
  <si>
    <t>Today Price in RM</t>
  </si>
  <si>
    <t>Sam Test</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</si>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</sst>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7" formatCode="&quot;RM&quot;#,##0.00;\-&quot;RM&quot;#,##0.00"/>
    <numFmt numFmtId="8" formatCode="&quot;RM&quot;#,##0.00;[Red]\-&quot;RM&quot;#,##0.00"/>
    <numFmt numFmtId="43" formatCode="_-* #,##0.00_-;\-* #,##0.00_-;_-* &quot;-&quot;??_-;_-@_-"/>
    <numFmt numFmtId="164" formatCode="##\ ######"/>
    <numFmt numFmtId="165" formatCode="######\ ##\ ####"/>
    <numFmt numFmtId="166" formatCode="&quot;RM&quot;\ #,##0_-;\-* #,##0.00_-;_-* &quot;-&quot;??_-;_-@_-"/>
    <numFmt numFmtId="167" formatCode="m/d"/>
    <numFmt numFmtId="168" formatCode="&quot;RM&quot;#,##0.00"/>
    <numFmt numFmtId="169" formatCode="mm/dd/yyyy"/>
    <numFmt numFmtId="170" formatCode="####\ ##"/>
    <numFmt numFmtId="171" formatCode="&quot;RM&quot;\ #,##0.00;\-&quot;RM&quot;#,##0.00"/>
    <numFmt numFmtId="172" formatCode="mmm"/>
    <numFmt numFmtId="173" formatCode="&quot;RM&quot;\ ##,##0.00"/>
    <numFmt numFmtId="174" formatCode="####\ ####\ ####"/>
    <numFmt numFmtId="175" formatCode="&quot;RM &quot;#,##0.00;[Red]\-&quot;RM&quot;#,##0.00"/>
    <numFmt numFmtId="176" formatCode="&quot;RM&quot;\ #,##0.00;[Red]\-&quot;RM&quot;#,##0.00"/>
    <numFmt numFmtId="177" formatCode="####\ ####"/>
    <numFmt numFmtId="178" formatCode="dd\ mmm\,\ yyyy"/>
    <numFmt numFmtId="179" formatCode="0.0"/>
    <numFmt numFmtId="180" formatCode="dd\ mmm\ yyyy"/>
    <numFmt numFmtId="181" formatCode="&quot;RM&quot;\ #,##0.00"/>
    <numFmt numFmtId="182" formatCode="####\ ####\ ###0"/>
    <numFmt numFmtId="183" formatCode="ddmmm"/>
    <numFmt numFmtId="184" formatCode="\+0\1\9\2\6\3\9\6\5\4"/>
  </numFmts>
  <fonts count="15">
    <font>
      <sz val="10"/>
      <color rgb="FF000000"/>
      <name val="Arial"/>
      <charset val="134"/>
      <scheme val="minor"/>
    </font>
    <font>
      <u/>
      <sz val="10"/>
      <color theme="10"/>
      <name val="Arial"/>
      <charset val="134"/>
      <scheme val="minor"/>
    </font>
    <font>
      <sz val="10"/>
      <color rgb="FF000000"/>
      <name val="Arial"/>
      <charset val="134"/>
    </font>
    <font>
      <sz val="10"/>
      <name val="Arial"/>
      <charset val="134"/>
    </font>
    <font>
      <sz val="10"/>
      <color theme="1"/>
      <name val="Arial"/>
      <charset val="134"/>
      <scheme val="minor"/>
    </font>
    <font>
      <sz val="11"/>
      <color rgb="FF000000"/>
      <name val="Docs-Calibri"/>
      <charset val="134"/>
    </font>
    <font>
      <sz val="11"/>
      <color rgb="FF000000"/>
      <name val="Calibri"/>
      <charset val="134"/>
    </font>
    <font>
      <sz val="10"/>
      <color theme="1"/>
      <name val="Arial"/>
      <charset val="134"/>
    </font>
    <font>
      <sz val="10"/>
      <name val="Arial"/>
      <charset val="134"/>
      <scheme val="minor"/>
    </font>
    <font>
      <b/>
      <sz val="10"/>
      <color rgb="FF000000"/>
      <name val="Arial"/>
      <charset val="134"/>
      <scheme val="minor"/>
    </font>
    <font>
      <u/>
      <sz val="10"/>
      <color rgb="FF800080"/>
      <name val="Arial"/>
      <charset val="134"/>
      <scheme val="minor"/>
    </font>
    <font>
      <sz val="9"/>
      <color rgb="FF000000"/>
      <name val="Docs-Calibri"/>
      <charset val="134"/>
    </font>
    <font>
      <b/>
      <u/>
      <sz val="10"/>
      <color rgb="FF000000"/>
      <name val="Arial Bold"/>
      <charset val="134"/>
    </font>
    <font>
      <b/>
      <sz val="10"/>
      <color rgb="FF000000"/>
      <name val="Arial Bold"/>
      <charset val="134"/>
    </font>
    <font>
      <sz val="10"/>
      <color rgb="FF000000"/>
      <name val="Arial"/>
      <charset val="134"/>
      <scheme val="minor"/>
    </font>
  </fonts>
  <fills count="9">
    <fill>
      <patternFill patternType="none"/>
    </fill>
    <fill>
      <patternFill patternType="gray125"/>
    </fill>
    <fill>
      <patternFill patternType="solid">
        <fgColor theme="2"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2" tint="-0.499984740745262"/>
        <bgColor indexed="64"/>
      </patternFill>
    </fill>
    <fill>
      <patternFill patternType="solid">
        <fgColor theme="8"/>
        <bgColor indexed="64"/>
      </patternFill>
    </fill>
    <fill>
      <patternFill patternType="solid">
        <fgColor theme="6"/>
        <bgColor indexed="64"/>
      </patternFill>
    </fill>
    <fill>
      <patternFill patternType="solid">
        <fgColor theme="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3">
    <xf numFmtId="0" fontId="0" fillId="0" borderId="0"/>
    <xf numFmtId="43" fontId="14" fillId="0" borderId="0" applyFont="0" applyFill="0" applyBorder="0" applyAlignment="0" applyProtection="0"/>
    <xf numFmtId="0" fontId="1" fillId="0" borderId="0" applyNumberFormat="0" applyFill="0" applyBorder="0" applyAlignment="0" applyProtection="0"/>
  </cellStyleXfs>
  <cellXfs count="166">
    <xf numFmtId="0" fontId="0" fillId="0" borderId="0" xfId="0"/>
    <xf numFmtId="0" fontId="0" fillId="0" borderId="0" xfId="0" applyFont="1"/>
    <xf numFmtId="0" fontId="0" fillId="0" borderId="0" xfId="0" applyFont="1" applyAlignment="1">
      <alignment wrapText="1"/>
    </xf>
    <xf numFmtId="0" fontId="1" fillId="0" borderId="0" xfId="2" applyAlignment="1"/>
    <xf numFmtId="183" fontId="0" fillId="0" borderId="0" xfId="0" applyNumberFormat="1"/>
    <xf numFmtId="178" fontId="0" fillId="0" borderId="0" xfId="0" applyNumberFormat="1"/>
    <xf numFmtId="0" fontId="0" fillId="0" borderId="0" xfId="0" applyAlignment="1">
      <alignment wrapText="1"/>
    </xf>
    <xf numFmtId="0" fontId="2" fillId="0" borderId="1" xfId="0" applyFont="1" applyBorder="1" applyAlignment="1">
      <alignment wrapText="1"/>
    </xf>
    <xf numFmtId="0" fontId="1" fillId="0" borderId="0" xfId="2" applyAlignment="1">
      <alignment wrapText="1"/>
    </xf>
    <xf numFmtId="0" fontId="2" fillId="0" borderId="1" xfId="0" applyFont="1" applyBorder="1" applyAlignment="1">
      <alignment horizontal="right" wrapText="1"/>
    </xf>
    <xf numFmtId="4" fontId="2" fillId="0" borderId="1" xfId="0" applyNumberFormat="1" applyFont="1" applyBorder="1" applyAlignment="1">
      <alignment horizontal="right" wrapText="1"/>
    </xf>
    <xf numFmtId="1" fontId="2" fillId="0" borderId="1" xfId="0" applyNumberFormat="1" applyFont="1" applyBorder="1" applyAlignment="1">
      <alignment wrapText="1"/>
    </xf>
    <xf numFmtId="176" fontId="2" fillId="0" borderId="1" xfId="0" applyNumberFormat="1" applyFont="1" applyBorder="1" applyAlignment="1">
      <alignment wrapText="1"/>
    </xf>
    <xf numFmtId="174" fontId="2" fillId="0" borderId="1" xfId="0" applyNumberFormat="1" applyFont="1" applyBorder="1" applyAlignment="1">
      <alignment wrapText="1"/>
    </xf>
    <xf numFmtId="0" fontId="2" fillId="0" borderId="2" xfId="0" applyFont="1" applyBorder="1" applyAlignment="1">
      <alignment wrapText="1"/>
    </xf>
    <xf numFmtId="0" fontId="3" fillId="0" borderId="3" xfId="0" applyFont="1" applyBorder="1" applyAlignment="1">
      <alignment wrapText="1"/>
    </xf>
    <xf numFmtId="2" fontId="2" fillId="0" borderId="1" xfId="0" applyNumberFormat="1" applyFont="1" applyBorder="1" applyAlignment="1">
      <alignment wrapText="1"/>
    </xf>
    <xf numFmtId="181" fontId="2" fillId="0" borderId="1" xfId="0" applyNumberFormat="1" applyFont="1" applyBorder="1" applyAlignment="1">
      <alignment wrapText="1"/>
    </xf>
    <xf numFmtId="0" fontId="2" fillId="0" borderId="1" xfId="0" applyFont="1" applyBorder="1" applyAlignment="1">
      <alignment horizontal="left" vertical="top" wrapText="1"/>
    </xf>
    <xf numFmtId="0" fontId="4" fillId="0" borderId="0" xfId="0" applyFont="1" applyAlignment="1">
      <alignment wrapText="1"/>
    </xf>
    <xf numFmtId="0" fontId="5" fillId="0" borderId="0" xfId="0" applyFont="1"/>
    <xf numFmtId="0" fontId="2" fillId="2" borderId="1" xfId="0" applyFont="1" applyFill="1" applyBorder="1" applyAlignment="1">
      <alignment wrapText="1"/>
    </xf>
    <xf numFmtId="0" fontId="2" fillId="2"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4" xfId="0" applyFont="1" applyBorder="1" applyAlignment="1">
      <alignment wrapText="1"/>
    </xf>
    <xf numFmtId="0" fontId="2" fillId="0" borderId="5" xfId="0" applyFont="1" applyBorder="1" applyAlignment="1">
      <alignment wrapText="1"/>
    </xf>
    <xf numFmtId="0" fontId="3" fillId="0" borderId="6" xfId="0" applyFont="1" applyBorder="1" applyAlignment="1">
      <alignment wrapText="1"/>
    </xf>
    <xf numFmtId="0" fontId="4" fillId="0" borderId="7" xfId="0" applyFont="1" applyBorder="1" applyAlignment="1">
      <alignment wrapText="1"/>
    </xf>
    <xf numFmtId="0" fontId="0" fillId="0" borderId="7" xfId="0" applyBorder="1" applyAlignment="1">
      <alignment wrapText="1"/>
    </xf>
    <xf numFmtId="0" fontId="4" fillId="3" borderId="7" xfId="0" applyFont="1" applyFill="1" applyBorder="1" applyAlignment="1">
      <alignment wrapText="1"/>
    </xf>
    <xf numFmtId="0" fontId="4" fillId="4" borderId="7" xfId="0" applyFont="1" applyFill="1" applyBorder="1" applyAlignment="1">
      <alignment wrapText="1"/>
    </xf>
    <xf numFmtId="173" fontId="4" fillId="0" borderId="7" xfId="0" applyNumberFormat="1" applyFont="1" applyBorder="1" applyAlignment="1">
      <alignment wrapText="1"/>
    </xf>
    <xf numFmtId="181" fontId="4" fillId="0" borderId="7" xfId="0" applyNumberFormat="1" applyFont="1" applyBorder="1" applyAlignment="1">
      <alignment wrapText="1"/>
    </xf>
    <xf numFmtId="0" fontId="6" fillId="0" borderId="7" xfId="0" applyFont="1" applyBorder="1" applyAlignment="1">
      <alignment vertical="center"/>
    </xf>
    <xf numFmtId="0" fontId="6" fillId="0" borderId="7" xfId="0" applyFont="1" applyBorder="1" applyAlignment="1">
      <alignment vertical="top" wrapText="1"/>
    </xf>
    <xf numFmtId="177" fontId="6" fillId="0" borderId="7" xfId="0" applyNumberFormat="1" applyFont="1" applyBorder="1" applyAlignment="1">
      <alignment vertical="top" wrapText="1"/>
    </xf>
    <xf numFmtId="171" fontId="6" fillId="0" borderId="7" xfId="0" applyNumberFormat="1" applyFont="1" applyBorder="1" applyAlignment="1">
      <alignment vertical="top" wrapText="1"/>
    </xf>
    <xf numFmtId="173" fontId="0" fillId="0" borderId="7" xfId="0" applyNumberFormat="1" applyBorder="1" applyAlignment="1">
      <alignment wrapText="1"/>
    </xf>
    <xf numFmtId="0" fontId="0" fillId="0" borderId="7" xfId="0" applyFont="1" applyBorder="1" applyAlignment="1">
      <alignment wrapText="1"/>
    </xf>
    <xf numFmtId="170" fontId="0" fillId="0" borderId="7" xfId="0" applyNumberFormat="1" applyFont="1" applyBorder="1" applyAlignment="1">
      <alignment wrapText="1"/>
    </xf>
    <xf numFmtId="0" fontId="2" fillId="0" borderId="0" xfId="0" applyFont="1"/>
    <xf numFmtId="0" fontId="1" fillId="0" borderId="0" xfId="2"/>
    <xf numFmtId="4" fontId="2" fillId="0" borderId="0" xfId="0" applyNumberFormat="1" applyFont="1" applyAlignment="1">
      <alignment horizontal="right"/>
    </xf>
    <xf numFmtId="0" fontId="2" fillId="0" borderId="0" xfId="0" applyFont="1" applyAlignment="1">
      <alignment horizontal="right"/>
    </xf>
    <xf numFmtId="179" fontId="2" fillId="0" borderId="0" xfId="0" applyNumberFormat="1" applyFont="1" applyAlignment="1">
      <alignment horizontal="right"/>
    </xf>
    <xf numFmtId="8" fontId="0" fillId="0" borderId="0" xfId="0" applyNumberFormat="1"/>
    <xf numFmtId="175" fontId="0" fillId="0" borderId="0" xfId="0" applyNumberFormat="1"/>
    <xf numFmtId="0" fontId="7" fillId="0" borderId="0" xfId="0" applyFont="1"/>
    <xf numFmtId="0" fontId="7" fillId="0" borderId="0" xfId="0" applyFont="1" applyAlignment="1">
      <alignment wrapText="1"/>
    </xf>
    <xf numFmtId="49" fontId="7" fillId="0" borderId="0" xfId="0" applyNumberFormat="1" applyFont="1"/>
    <xf numFmtId="167" fontId="7" fillId="0" borderId="0" xfId="0" applyNumberFormat="1" applyFont="1"/>
    <xf numFmtId="0" fontId="7" fillId="0" borderId="0" xfId="0" applyFont="1" applyAlignment="1">
      <alignment horizontal="left"/>
    </xf>
    <xf numFmtId="0" fontId="7" fillId="0" borderId="0" xfId="0" applyFont="1" applyAlignment="1">
      <alignment vertical="center" wrapText="1"/>
    </xf>
    <xf numFmtId="184" fontId="7" fillId="0" borderId="0" xfId="0" applyNumberFormat="1" applyFont="1"/>
    <xf numFmtId="49" fontId="0" fillId="0" borderId="0" xfId="0" applyNumberFormat="1" applyFont="1"/>
    <xf numFmtId="0" fontId="2" fillId="0" borderId="3" xfId="0" applyFont="1" applyBorder="1" applyAlignment="1">
      <alignment wrapText="1"/>
    </xf>
    <xf numFmtId="0" fontId="2" fillId="0" borderId="0" xfId="0" applyFont="1" applyAlignment="1">
      <alignment wrapText="1"/>
    </xf>
    <xf numFmtId="0" fontId="2" fillId="0" borderId="0" xfId="0" applyFont="1" applyAlignment="1">
      <alignment horizontal="right" wrapText="1"/>
    </xf>
    <xf numFmtId="49" fontId="2" fillId="0" borderId="0" xfId="0" applyNumberFormat="1" applyFont="1" applyAlignment="1">
      <alignment wrapText="1"/>
    </xf>
    <xf numFmtId="49" fontId="0" fillId="0" borderId="0" xfId="0" applyNumberFormat="1" applyFont="1" applyAlignment="1">
      <alignment wrapText="1"/>
    </xf>
    <xf numFmtId="43" fontId="0" fillId="0" borderId="0" xfId="1" applyFont="1" applyAlignment="1"/>
    <xf numFmtId="166" fontId="0" fillId="0" borderId="0" xfId="1" applyNumberFormat="1" applyFont="1" applyAlignment="1"/>
    <xf numFmtId="172" fontId="0" fillId="0" borderId="0" xfId="0" applyNumberFormat="1"/>
    <xf numFmtId="14" fontId="0" fillId="0" borderId="0" xfId="0" applyNumberFormat="1"/>
    <xf numFmtId="180" fontId="0" fillId="0" borderId="0" xfId="0" applyNumberFormat="1"/>
    <xf numFmtId="0" fontId="7" fillId="0" borderId="8" xfId="0" applyFont="1" applyBorder="1"/>
    <xf numFmtId="0" fontId="7" fillId="0" borderId="9" xfId="0" applyFont="1" applyBorder="1"/>
    <xf numFmtId="2" fontId="7" fillId="0" borderId="0" xfId="0" applyNumberFormat="1" applyFont="1"/>
    <xf numFmtId="1" fontId="7" fillId="0" borderId="0" xfId="0" applyNumberFormat="1" applyFont="1"/>
    <xf numFmtId="1" fontId="2" fillId="0" borderId="0" xfId="0" applyNumberFormat="1" applyFont="1"/>
    <xf numFmtId="0" fontId="4" fillId="0" borderId="0" xfId="0" applyFont="1"/>
    <xf numFmtId="0" fontId="7" fillId="0" borderId="10" xfId="0" applyFont="1" applyBorder="1"/>
    <xf numFmtId="165" fontId="0" fillId="0" borderId="0" xfId="0" applyNumberFormat="1"/>
    <xf numFmtId="2" fontId="0" fillId="0" borderId="0" xfId="0" applyNumberFormat="1"/>
    <xf numFmtId="164" fontId="4" fillId="0" borderId="0" xfId="0" applyNumberFormat="1" applyFont="1"/>
    <xf numFmtId="169" fontId="2" fillId="0" borderId="0" xfId="0" applyNumberFormat="1" applyFont="1"/>
    <xf numFmtId="49" fontId="2" fillId="0" borderId="0" xfId="0" applyNumberFormat="1" applyFont="1"/>
    <xf numFmtId="169" fontId="2" fillId="0" borderId="0" xfId="0" applyNumberFormat="1" applyFont="1" applyAlignment="1">
      <alignment wrapText="1"/>
    </xf>
    <xf numFmtId="180" fontId="0" fillId="0" borderId="0" xfId="0" applyNumberFormat="1" applyAlignment="1">
      <alignment wrapText="1"/>
    </xf>
    <xf numFmtId="181" fontId="0" fillId="0" borderId="0" xfId="0" applyNumberFormat="1" applyAlignment="1">
      <alignment wrapText="1"/>
    </xf>
    <xf numFmtId="0" fontId="1" fillId="0" borderId="0" xfId="2" applyFill="1" applyAlignment="1">
      <alignment wrapText="1"/>
    </xf>
    <xf numFmtId="181" fontId="8" fillId="0" borderId="0" xfId="2" applyNumberFormat="1" applyFont="1" applyFill="1" applyAlignment="1">
      <alignment wrapText="1"/>
    </xf>
    <xf numFmtId="0" fontId="8" fillId="0" borderId="0" xfId="2" applyFont="1" applyAlignment="1">
      <alignment wrapText="1"/>
    </xf>
    <xf numFmtId="0" fontId="9" fillId="0" borderId="0" xfId="0" applyFont="1" applyAlignment="1">
      <alignment wrapText="1"/>
    </xf>
    <xf numFmtId="8" fontId="0" fillId="0" borderId="0" xfId="0" applyNumberFormat="1" applyFont="1"/>
    <xf numFmtId="0" fontId="7" fillId="4" borderId="7" xfId="0" applyFont="1" applyFill="1" applyBorder="1" applyAlignment="1">
      <alignment wrapText="1"/>
    </xf>
    <xf numFmtId="0" fontId="7" fillId="0" borderId="7" xfId="0" applyFont="1" applyBorder="1" applyAlignment="1">
      <alignment wrapText="1"/>
    </xf>
    <xf numFmtId="0" fontId="1" fillId="0" borderId="7" xfId="2" applyBorder="1" applyAlignment="1">
      <alignment wrapText="1"/>
    </xf>
    <xf numFmtId="0" fontId="2" fillId="4" borderId="7" xfId="0" applyFont="1" applyFill="1" applyBorder="1" applyAlignment="1">
      <alignment wrapText="1"/>
    </xf>
    <xf numFmtId="0" fontId="2" fillId="4" borderId="6" xfId="0" applyFont="1" applyFill="1" applyBorder="1" applyAlignment="1">
      <alignment wrapText="1"/>
    </xf>
    <xf numFmtId="0" fontId="2" fillId="0" borderId="7" xfId="0" applyFont="1" applyBorder="1" applyAlignment="1">
      <alignment horizontal="left" vertical="top" wrapText="1"/>
    </xf>
    <xf numFmtId="0" fontId="2" fillId="0" borderId="7" xfId="0" applyFont="1" applyBorder="1" applyAlignment="1">
      <alignment wrapText="1"/>
    </xf>
    <xf numFmtId="0" fontId="10" fillId="0" borderId="7" xfId="2" applyFont="1" applyBorder="1" applyAlignment="1">
      <alignment wrapText="1"/>
    </xf>
    <xf numFmtId="0" fontId="7" fillId="5" borderId="7" xfId="0" applyFont="1" applyFill="1" applyBorder="1" applyAlignment="1">
      <alignment wrapText="1"/>
    </xf>
    <xf numFmtId="1" fontId="2" fillId="0" borderId="0" xfId="0" applyNumberFormat="1" applyFont="1" applyAlignment="1">
      <alignment wrapText="1"/>
    </xf>
    <xf numFmtId="1" fontId="7" fillId="0" borderId="0" xfId="0" applyNumberFormat="1" applyFont="1" applyAlignment="1">
      <alignment wrapText="1"/>
    </xf>
    <xf numFmtId="2" fontId="2" fillId="0" borderId="0" xfId="0" applyNumberFormat="1" applyFont="1" applyAlignment="1">
      <alignment wrapText="1"/>
    </xf>
    <xf numFmtId="0" fontId="0" fillId="4" borderId="7" xfId="0" applyFill="1" applyBorder="1" applyAlignment="1">
      <alignment wrapText="1"/>
    </xf>
    <xf numFmtId="0" fontId="11" fillId="0" borderId="0" xfId="0" applyFont="1"/>
    <xf numFmtId="0" fontId="0" fillId="6" borderId="7" xfId="0" applyFill="1" applyBorder="1" applyAlignment="1">
      <alignment wrapText="1"/>
    </xf>
    <xf numFmtId="0" fontId="0" fillId="6" borderId="7" xfId="0" applyFont="1" applyFill="1" applyBorder="1" applyAlignment="1">
      <alignment wrapText="1"/>
    </xf>
    <xf numFmtId="0" fontId="0" fillId="7" borderId="7" xfId="0" applyFill="1" applyBorder="1" applyAlignment="1">
      <alignment wrapText="1"/>
    </xf>
    <xf numFmtId="0" fontId="0" fillId="8" borderId="7" xfId="0" applyFill="1" applyBorder="1" applyAlignment="1">
      <alignment wrapText="1"/>
    </xf>
    <xf numFmtId="0" fontId="0" fillId="8" borderId="7" xfId="0" applyFont="1" applyFill="1" applyBorder="1" applyAlignment="1">
      <alignment wrapText="1"/>
    </xf>
    <xf numFmtId="0" fontId="0" fillId="6" borderId="7" xfId="0" applyFill="1" applyBorder="1"/>
    <xf numFmtId="0" fontId="0" fillId="6" borderId="7" xfId="0" applyFont="1" applyFill="1" applyBorder="1"/>
    <xf numFmtId="0" fontId="0" fillId="0" borderId="7" xfId="0" applyBorder="1"/>
    <xf numFmtId="0" fontId="7" fillId="0" borderId="7" xfId="0" applyFont="1" applyFill="1" applyBorder="1" applyAlignment="1">
      <alignment wrapText="1"/>
    </xf>
    <xf numFmtId="0" fontId="1" fillId="7" borderId="7" xfId="2" applyFill="1" applyBorder="1" applyAlignment="1">
      <alignment wrapText="1"/>
    </xf>
    <xf numFmtId="0" fontId="0" fillId="4" borderId="7" xfId="0" applyFill="1" applyBorder="1"/>
    <xf numFmtId="0" fontId="1" fillId="4" borderId="7" xfId="2" applyFill="1" applyBorder="1"/>
    <xf numFmtId="0" fontId="0" fillId="0" borderId="7" xfId="0" applyFill="1" applyBorder="1"/>
    <xf numFmtId="0" fontId="6" fillId="4" borderId="7" xfId="0" applyFont="1" applyFill="1" applyBorder="1" applyAlignment="1">
      <alignment vertical="top" wrapText="1"/>
    </xf>
    <xf numFmtId="0" fontId="0" fillId="0" borderId="7" xfId="0" applyFont="1" applyBorder="1"/>
    <xf numFmtId="0" fontId="6" fillId="0" borderId="7" xfId="0" applyFont="1" applyFill="1" applyBorder="1" applyAlignment="1">
      <alignment vertical="top" wrapText="1"/>
    </xf>
    <xf numFmtId="0" fontId="0" fillId="0" borderId="7" xfId="0" applyFont="1" applyFill="1" applyBorder="1" applyAlignment="1"/>
    <xf numFmtId="173" fontId="0" fillId="0" borderId="7" xfId="0" applyNumberFormat="1" applyFont="1" applyFill="1" applyBorder="1" applyAlignment="1"/>
    <xf numFmtId="0" fontId="2" fillId="0" borderId="7" xfId="0" applyFont="1" applyBorder="1"/>
    <xf numFmtId="0" fontId="2" fillId="4" borderId="7" xfId="0" applyFont="1" applyFill="1" applyBorder="1"/>
    <xf numFmtId="0" fontId="0" fillId="0" borderId="7" xfId="0" applyFill="1" applyBorder="1" applyAlignment="1">
      <alignment wrapText="1"/>
    </xf>
    <xf numFmtId="0" fontId="10" fillId="0" borderId="7" xfId="2" applyFont="1" applyFill="1" applyBorder="1" applyAlignment="1">
      <alignment wrapText="1"/>
    </xf>
    <xf numFmtId="0" fontId="12" fillId="0" borderId="0" xfId="0" applyFont="1"/>
    <xf numFmtId="0" fontId="9" fillId="0" borderId="0" xfId="0" applyFont="1" applyFill="1"/>
    <xf numFmtId="0" fontId="7" fillId="0" borderId="11" xfId="0" applyFont="1" applyFill="1" applyBorder="1" applyAlignment="1">
      <alignment wrapText="1"/>
    </xf>
    <xf numFmtId="0" fontId="2" fillId="0" borderId="7" xfId="0" applyFont="1" applyFill="1" applyBorder="1" applyAlignment="1">
      <alignment wrapText="1"/>
    </xf>
    <xf numFmtId="0" fontId="7" fillId="0" borderId="0" xfId="0" applyFont="1" applyFill="1" applyBorder="1" applyAlignment="1">
      <alignment wrapText="1"/>
    </xf>
    <xf numFmtId="0" fontId="0" fillId="0" borderId="0" xfId="0" applyFill="1" applyBorder="1"/>
    <xf numFmtId="0" fontId="0" fillId="0" borderId="0" xfId="0" applyFill="1"/>
    <xf numFmtId="173" fontId="2" fillId="4" borderId="7" xfId="0" applyNumberFormat="1" applyFont="1" applyFill="1" applyBorder="1" applyAlignment="1">
      <alignment wrapText="1"/>
    </xf>
    <xf numFmtId="0" fontId="2" fillId="7" borderId="7" xfId="0" applyFont="1" applyFill="1" applyBorder="1" applyAlignment="1">
      <alignment horizontal="left" vertical="top" wrapText="1"/>
    </xf>
    <xf numFmtId="0" fontId="2" fillId="4" borderId="7" xfId="0" applyFont="1" applyFill="1" applyBorder="1" applyAlignment="1">
      <alignment horizontal="left" vertical="top" wrapText="1"/>
    </xf>
    <xf numFmtId="0" fontId="0" fillId="0" borderId="11" xfId="0" applyBorder="1"/>
    <xf numFmtId="0" fontId="0" fillId="4" borderId="7" xfId="0" quotePrefix="1" applyFill="1" applyBorder="1"/>
    <xf numFmtId="0" fontId="0" fillId="0" borderId="7" xfId="0" quotePrefix="1" applyFill="1" applyBorder="1"/>
    <xf numFmtId="0" fontId="2" fillId="4" borderId="7" xfId="0" quotePrefix="1" applyFont="1" applyFill="1" applyBorder="1" applyAlignment="1">
      <alignment horizontal="right" wrapText="1"/>
    </xf>
    <xf numFmtId="0" fontId="2" fillId="4" borderId="7" xfId="0" quotePrefix="1" applyFont="1" applyFill="1" applyBorder="1"/>
    <xf numFmtId="0" fontId="0" fillId="4" borderId="7" xfId="0" quotePrefix="1" applyFill="1" applyBorder="1" applyAlignment="1">
      <alignment wrapText="1"/>
    </xf>
    <xf numFmtId="0" fontId="0" fillId="0" borderId="7" xfId="0" quotePrefix="1" applyBorder="1"/>
    <xf numFmtId="0" fontId="2" fillId="4" borderId="7" xfId="0" quotePrefix="1" applyFont="1" applyFill="1" applyBorder="1" applyAlignment="1">
      <alignment wrapText="1"/>
    </xf>
    <xf numFmtId="0" fontId="2" fillId="0" borderId="7" xfId="0" quotePrefix="1" applyFont="1" applyBorder="1" applyAlignment="1">
      <alignment wrapText="1"/>
    </xf>
    <xf numFmtId="0" fontId="2" fillId="0" borderId="7" xfId="0" quotePrefix="1" applyFont="1" applyBorder="1" applyAlignment="1">
      <alignment horizontal="left" vertical="top" wrapText="1"/>
    </xf>
    <xf numFmtId="0" fontId="2" fillId="4" borderId="7" xfId="0" quotePrefix="1" applyFont="1" applyFill="1" applyBorder="1" applyAlignment="1">
      <alignment horizontal="left" vertical="top" wrapText="1"/>
    </xf>
    <xf numFmtId="0" fontId="7" fillId="0" borderId="7" xfId="0" quotePrefix="1" applyFont="1" applyBorder="1" applyAlignment="1">
      <alignment wrapText="1"/>
    </xf>
    <xf numFmtId="0" fontId="0" fillId="0" borderId="7" xfId="0" quotePrefix="1" applyBorder="1" applyAlignment="1">
      <alignment wrapText="1"/>
    </xf>
    <xf numFmtId="0" fontId="0" fillId="0" borderId="7" xfId="0" quotePrefix="1" applyFont="1" applyBorder="1" applyAlignment="1">
      <alignment wrapText="1"/>
    </xf>
    <xf numFmtId="0" fontId="0" fillId="0" borderId="0" xfId="0" quotePrefix="1"/>
    <xf numFmtId="0" fontId="2" fillId="0" borderId="0" xfId="0" quotePrefix="1" applyFont="1" applyAlignment="1">
      <alignment horizontal="right" wrapText="1"/>
    </xf>
    <xf numFmtId="7" fontId="0" fillId="0" borderId="0" xfId="0" quotePrefix="1" applyNumberFormat="1" applyFont="1" applyAlignment="1">
      <alignment wrapText="1"/>
    </xf>
    <xf numFmtId="168" fontId="0" fillId="0" borderId="0" xfId="0" quotePrefix="1" applyNumberFormat="1" applyFont="1" applyAlignment="1">
      <alignment wrapText="1"/>
    </xf>
    <xf numFmtId="0" fontId="0" fillId="0" borderId="0" xfId="0" quotePrefix="1" applyAlignment="1">
      <alignment wrapText="1"/>
    </xf>
    <xf numFmtId="14" fontId="0" fillId="0" borderId="0" xfId="0" quotePrefix="1" applyNumberFormat="1" applyAlignment="1">
      <alignment wrapText="1"/>
    </xf>
    <xf numFmtId="0" fontId="0" fillId="0" borderId="0" xfId="0" quotePrefix="1" applyFont="1" applyAlignment="1">
      <alignment wrapText="1"/>
    </xf>
    <xf numFmtId="0" fontId="7" fillId="0" borderId="0" xfId="0" quotePrefix="1" applyFont="1"/>
    <xf numFmtId="1" fontId="2" fillId="0" borderId="0" xfId="0" quotePrefix="1" applyNumberFormat="1" applyFont="1"/>
    <xf numFmtId="0" fontId="0" fillId="0" borderId="0" xfId="0" quotePrefix="1" applyFont="1"/>
    <xf numFmtId="0" fontId="2" fillId="0" borderId="0" xfId="0" quotePrefix="1" applyFont="1"/>
    <xf numFmtId="8" fontId="0" fillId="0" borderId="0" xfId="0" quotePrefix="1" applyNumberFormat="1"/>
    <xf numFmtId="0" fontId="2" fillId="0" borderId="1" xfId="0" quotePrefix="1" applyFont="1" applyBorder="1" applyAlignment="1">
      <alignment wrapText="1"/>
    </xf>
    <xf numFmtId="1" fontId="2" fillId="0" borderId="1" xfId="0" quotePrefix="1" applyNumberFormat="1" applyFont="1" applyBorder="1" applyAlignment="1">
      <alignment wrapText="1"/>
    </xf>
    <xf numFmtId="182" fontId="0" fillId="0" borderId="0" xfId="0" quotePrefix="1" applyNumberFormat="1" applyAlignment="1">
      <alignment wrapText="1"/>
    </xf>
    <xf numFmtId="0" fontId="2" fillId="0" borderId="1" xfId="0" quotePrefix="1" applyFont="1" applyBorder="1" applyAlignment="1">
      <alignment horizontal="right" wrapText="1"/>
    </xf>
    <xf numFmtId="0" fontId="2" fillId="0" borderId="1" xfId="0" quotePrefix="1" applyFont="1" applyBorder="1" applyAlignment="1">
      <alignment horizontal="left" vertical="top" wrapText="1"/>
    </xf>
    <xf numFmtId="0" fontId="4" fillId="0" borderId="7" xfId="0" quotePrefix="1" applyFont="1" applyBorder="1" applyAlignment="1">
      <alignment wrapText="1"/>
    </xf>
    <xf numFmtId="8" fontId="4" fillId="0" borderId="7" xfId="0" quotePrefix="1" applyNumberFormat="1" applyFont="1" applyBorder="1" applyAlignment="1">
      <alignment wrapText="1"/>
    </xf>
    <xf numFmtId="0" fontId="2" fillId="0" borderId="2" xfId="0" applyFont="1" applyBorder="1" applyAlignment="1">
      <alignment wrapText="1"/>
    </xf>
    <xf numFmtId="0" fontId="3" fillId="0" borderId="3" xfId="0" applyFont="1" applyBorder="1" applyAlignment="1">
      <alignment wrapText="1"/>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AB7942"/>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fadhlinnadia.b@gmail.com" TargetMode="External"/><Relationship Id="rId3" Type="http://schemas.openxmlformats.org/officeDocument/2006/relationships/hyperlink" Target="mailto:Maybank@1" TargetMode="External"/><Relationship Id="rId7" Type="http://schemas.openxmlformats.org/officeDocument/2006/relationships/hyperlink" Target="mailto:Maybank@1" TargetMode="External"/><Relationship Id="rId2" Type="http://schemas.openxmlformats.org/officeDocument/2006/relationships/hyperlink" Target="mailto:Maybank@1" TargetMode="External"/><Relationship Id="rId1" Type="http://schemas.openxmlformats.org/officeDocument/2006/relationships/hyperlink" Target="mailto:Maybank@1" TargetMode="External"/><Relationship Id="rId6" Type="http://schemas.openxmlformats.org/officeDocument/2006/relationships/hyperlink" Target="mailto:fadhlinnadia.b@gmail.com" TargetMode="External"/><Relationship Id="rId5" Type="http://schemas.openxmlformats.org/officeDocument/2006/relationships/hyperlink" Target="mailto:test@gmail.com" TargetMode="External"/><Relationship Id="rId4" Type="http://schemas.openxmlformats.org/officeDocument/2006/relationships/hyperlink" Target="mailto:nabilah@gmail.com" TargetMode="External"/><Relationship Id="rId9" Type="http://schemas.openxmlformats.org/officeDocument/2006/relationships/hyperlink" Target="mailto:Maybank@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ash.aisam@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esgt@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ash.aisam@gmail.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ash.aisam@gmail.com" TargetMode="External"/><Relationship Id="rId1" Type="http://schemas.openxmlformats.org/officeDocument/2006/relationships/hyperlink" Target="mailto:nabil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Maybank@312" TargetMode="External"/><Relationship Id="rId2" Type="http://schemas.openxmlformats.org/officeDocument/2006/relationships/hyperlink" Target="mailto:Maybank@1" TargetMode="External"/><Relationship Id="rId1" Type="http://schemas.openxmlformats.org/officeDocument/2006/relationships/hyperlink" Target="mailto:Maybank@31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Maybank@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gmail.com" TargetMode="External"/><Relationship Id="rId7" Type="http://schemas.openxmlformats.org/officeDocument/2006/relationships/hyperlink" Target="mailto:Zaimah@" TargetMode="External"/><Relationship Id="rId2"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Fadhlin@" TargetMode="External"/><Relationship Id="rId5" Type="http://schemas.openxmlformats.org/officeDocument/2006/relationships/hyperlink" Target="mailto:Fadhlin@" TargetMode="External"/><Relationship Id="rId4"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43"/>
  <sheetViews>
    <sheetView tabSelected="1" zoomScale="140" zoomScaleNormal="140" workbookViewId="0">
      <pane ySplit="2" topLeftCell="A3" activePane="bottomLeft" state="frozen"/>
      <selection pane="bottomLeft" activeCell="D5" sqref="D5"/>
    </sheetView>
  </sheetViews>
  <sheetFormatPr defaultColWidth="9" defaultRowHeight="12.5"/>
  <cols>
    <col min="1" max="1" width="25" customWidth="1"/>
    <col min="2" max="2" width="27.81640625" customWidth="1"/>
    <col min="3" max="3" width="20.1796875" customWidth="1"/>
    <col min="4" max="4" width="26.90625" style="6" customWidth="1"/>
    <col min="5" max="5" width="21.453125" customWidth="1"/>
    <col min="6" max="6" width="29.81640625" customWidth="1"/>
    <col min="8" max="8" width="19.26953125" customWidth="1"/>
    <col min="9" max="9" width="22.81640625" customWidth="1"/>
    <col min="11" max="11" width="32.7265625" customWidth="1"/>
    <col min="12" max="12" width="27.1796875" customWidth="1"/>
  </cols>
  <sheetData>
    <row r="1" spans="1:6">
      <c r="A1" s="104" t="s">
        <v>0</v>
      </c>
      <c r="B1" s="104" t="s">
        <v>1</v>
      </c>
      <c r="C1" s="105" t="s">
        <v>2</v>
      </c>
      <c r="D1" s="105" t="s">
        <v>3</v>
      </c>
    </row>
    <row r="2" spans="1:6" ht="25">
      <c r="A2" s="106" t="s">
        <v>1705</v>
      </c>
      <c r="B2" s="107" t="s">
        <v>4</v>
      </c>
      <c r="C2" s="101" t="s">
        <v>5</v>
      </c>
      <c r="D2" s="28" t="s">
        <v>6</v>
      </c>
      <c r="E2" s="119" t="s">
        <v>5</v>
      </c>
      <c r="F2" s="1" t="s">
        <v>7</v>
      </c>
    </row>
    <row r="3" spans="1:6">
      <c r="A3" s="106"/>
      <c r="B3" s="107" t="s">
        <v>8</v>
      </c>
      <c r="C3" s="108" t="s">
        <v>9</v>
      </c>
      <c r="D3" s="28"/>
      <c r="E3" s="120" t="s">
        <v>9</v>
      </c>
      <c r="F3" s="1" t="s">
        <v>10</v>
      </c>
    </row>
    <row r="4" spans="1:6">
      <c r="A4" s="106"/>
      <c r="B4" s="107" t="s">
        <v>11</v>
      </c>
      <c r="C4" s="101" t="s">
        <v>1704</v>
      </c>
      <c r="D4" s="28"/>
      <c r="E4" s="119" t="s">
        <v>12</v>
      </c>
      <c r="F4" t="s">
        <v>13</v>
      </c>
    </row>
    <row r="5" spans="1:6">
      <c r="A5" s="106"/>
      <c r="B5" s="107" t="s">
        <v>14</v>
      </c>
      <c r="C5" s="109">
        <v>111111</v>
      </c>
      <c r="D5" s="28"/>
      <c r="E5" s="111">
        <v>111112</v>
      </c>
      <c r="F5" s="1" t="s">
        <v>15</v>
      </c>
    </row>
    <row r="6" spans="1:6" ht="13">
      <c r="A6" s="106"/>
      <c r="B6" s="107" t="s">
        <v>16</v>
      </c>
      <c r="C6" s="109"/>
      <c r="D6" s="28"/>
      <c r="F6" s="1" t="s">
        <v>17</v>
      </c>
    </row>
    <row r="7" spans="1:6">
      <c r="A7" s="106"/>
      <c r="B7" s="107" t="s">
        <v>18</v>
      </c>
      <c r="C7" s="109"/>
      <c r="D7" s="28"/>
      <c r="F7" s="1" t="s">
        <v>19</v>
      </c>
    </row>
    <row r="8" spans="1:6" ht="13">
      <c r="A8" s="106"/>
      <c r="B8" s="107" t="s">
        <v>20</v>
      </c>
      <c r="C8" s="110" t="s">
        <v>21</v>
      </c>
      <c r="D8" s="28"/>
      <c r="F8" s="1" t="s">
        <v>22</v>
      </c>
    </row>
    <row r="9" spans="1:6" ht="13">
      <c r="A9" s="106"/>
      <c r="B9" s="111"/>
      <c r="C9" s="106"/>
      <c r="D9" s="28"/>
      <c r="F9" s="1" t="s">
        <v>23</v>
      </c>
    </row>
    <row r="10" spans="1:6">
      <c r="A10" s="106" t="s">
        <v>24</v>
      </c>
      <c r="B10" s="107" t="s">
        <v>25</v>
      </c>
      <c r="C10" s="110" t="s">
        <v>26</v>
      </c>
      <c r="D10" s="28" t="s">
        <v>27</v>
      </c>
    </row>
    <row r="11" spans="1:6">
      <c r="A11" s="106"/>
      <c r="B11" s="107" t="s">
        <v>28</v>
      </c>
      <c r="C11" s="110" t="s">
        <v>26</v>
      </c>
      <c r="D11" s="28"/>
      <c r="F11" s="1" t="s">
        <v>29</v>
      </c>
    </row>
    <row r="12" spans="1:6" ht="25.5">
      <c r="A12" s="106"/>
      <c r="B12" s="107" t="s">
        <v>30</v>
      </c>
      <c r="C12" s="109"/>
      <c r="D12" s="28" t="s">
        <v>31</v>
      </c>
      <c r="F12" s="1" t="s">
        <v>32</v>
      </c>
    </row>
    <row r="13" spans="1:6" ht="13">
      <c r="A13" s="106"/>
      <c r="B13" s="107" t="s">
        <v>33</v>
      </c>
      <c r="C13" s="110" t="s">
        <v>26</v>
      </c>
      <c r="D13" s="28"/>
      <c r="F13" s="1" t="s">
        <v>34</v>
      </c>
    </row>
    <row r="14" spans="1:6" ht="25">
      <c r="A14" s="106"/>
      <c r="B14" s="107" t="s">
        <v>35</v>
      </c>
      <c r="C14" s="106"/>
      <c r="D14" s="28" t="s">
        <v>36</v>
      </c>
      <c r="F14" s="1" t="s">
        <v>37</v>
      </c>
    </row>
    <row r="15" spans="1:6">
      <c r="A15" s="106"/>
      <c r="B15" s="107" t="s">
        <v>38</v>
      </c>
      <c r="C15" s="109">
        <v>111112</v>
      </c>
      <c r="D15" s="28" t="s">
        <v>39</v>
      </c>
      <c r="F15" s="1" t="s">
        <v>40</v>
      </c>
    </row>
    <row r="16" spans="1:6" ht="13">
      <c r="A16" s="106"/>
      <c r="B16" s="107"/>
      <c r="C16" s="106"/>
      <c r="D16" s="28"/>
      <c r="F16" s="1" t="s">
        <v>41</v>
      </c>
    </row>
    <row r="17" spans="1:10" ht="14.5">
      <c r="A17" s="106" t="s">
        <v>42</v>
      </c>
      <c r="B17" s="106" t="s">
        <v>43</v>
      </c>
      <c r="C17" s="112">
        <v>500</v>
      </c>
      <c r="D17" s="28" t="s">
        <v>44</v>
      </c>
    </row>
    <row r="18" spans="1:10">
      <c r="B18" s="106" t="s">
        <v>45</v>
      </c>
      <c r="C18" s="132" t="s">
        <v>46</v>
      </c>
      <c r="D18" s="28" t="s">
        <v>47</v>
      </c>
      <c r="F18" s="1" t="s">
        <v>48</v>
      </c>
    </row>
    <row r="19" spans="1:10" ht="13">
      <c r="A19" s="106"/>
      <c r="B19" s="106" t="s">
        <v>49</v>
      </c>
      <c r="C19" s="109" t="s">
        <v>50</v>
      </c>
      <c r="D19" s="28"/>
      <c r="F19" s="1" t="s">
        <v>51</v>
      </c>
    </row>
    <row r="20" spans="1:10" ht="13">
      <c r="A20" s="106"/>
      <c r="B20" s="106" t="s">
        <v>52</v>
      </c>
      <c r="C20" s="109" t="s">
        <v>53</v>
      </c>
      <c r="D20" s="28"/>
      <c r="F20" s="121" t="s">
        <v>54</v>
      </c>
    </row>
    <row r="21" spans="1:10" ht="13">
      <c r="A21" s="106"/>
      <c r="B21" s="106" t="s">
        <v>55</v>
      </c>
      <c r="C21" s="132" t="s">
        <v>56</v>
      </c>
      <c r="D21" s="28"/>
      <c r="F21" s="122" t="s">
        <v>57</v>
      </c>
      <c r="I21" s="122" t="s">
        <v>58</v>
      </c>
      <c r="J21" s="127"/>
    </row>
    <row r="22" spans="1:10">
      <c r="A22" s="106"/>
      <c r="B22" s="106" t="s">
        <v>59</v>
      </c>
      <c r="C22" s="109" t="s">
        <v>60</v>
      </c>
      <c r="D22" s="28"/>
      <c r="F22" s="123" t="s">
        <v>4</v>
      </c>
      <c r="G22" s="119" t="s">
        <v>61</v>
      </c>
      <c r="I22" s="107" t="s">
        <v>4</v>
      </c>
      <c r="J22" s="119" t="s">
        <v>62</v>
      </c>
    </row>
    <row r="23" spans="1:10">
      <c r="A23" s="106"/>
      <c r="B23" s="106" t="s">
        <v>63</v>
      </c>
      <c r="C23" s="132" t="s">
        <v>64</v>
      </c>
      <c r="D23" s="28"/>
      <c r="F23" s="123" t="s">
        <v>8</v>
      </c>
      <c r="G23" s="124" t="s">
        <v>9</v>
      </c>
      <c r="I23" s="107" t="s">
        <v>8</v>
      </c>
      <c r="J23" s="124" t="s">
        <v>9</v>
      </c>
    </row>
    <row r="24" spans="1:10" ht="14.5">
      <c r="A24" s="106" t="s">
        <v>65</v>
      </c>
      <c r="B24" s="34" t="s">
        <v>66</v>
      </c>
      <c r="C24" s="97" t="str">
        <f>IF(A2="Prod","4200","8938")</f>
        <v>8938</v>
      </c>
      <c r="D24" s="28" t="s">
        <v>67</v>
      </c>
      <c r="E24">
        <v>4200</v>
      </c>
      <c r="F24" s="123" t="s">
        <v>11</v>
      </c>
      <c r="G24" s="119" t="s">
        <v>68</v>
      </c>
      <c r="I24" s="107" t="s">
        <v>11</v>
      </c>
      <c r="J24" s="119" t="s">
        <v>69</v>
      </c>
    </row>
    <row r="25" spans="1:10" ht="14.5">
      <c r="A25" s="106"/>
      <c r="B25" s="34" t="s">
        <v>70</v>
      </c>
      <c r="C25" s="97" t="str">
        <f>IF(A2="Prod","6405825880","568964")</f>
        <v>568964</v>
      </c>
      <c r="D25" s="97" t="str">
        <f>IF(A2="Prod","","abc123")</f>
        <v>abc123</v>
      </c>
      <c r="E25">
        <v>5825718814</v>
      </c>
      <c r="F25" s="123" t="s">
        <v>14</v>
      </c>
      <c r="G25" s="111">
        <v>111112</v>
      </c>
      <c r="I25" s="107" t="s">
        <v>14</v>
      </c>
      <c r="J25" s="111">
        <v>111112</v>
      </c>
    </row>
    <row r="26" spans="1:10" ht="14.5">
      <c r="A26" s="106"/>
      <c r="B26" s="106" t="s">
        <v>43</v>
      </c>
      <c r="C26" s="112">
        <v>100</v>
      </c>
      <c r="D26" s="28" t="s">
        <v>71</v>
      </c>
      <c r="F26" s="123" t="s">
        <v>16</v>
      </c>
      <c r="G26" s="133" t="s">
        <v>72</v>
      </c>
      <c r="I26" s="107" t="s">
        <v>16</v>
      </c>
      <c r="J26" s="133" t="s">
        <v>73</v>
      </c>
    </row>
    <row r="27" spans="1:10" ht="25">
      <c r="B27" s="113" t="s">
        <v>74</v>
      </c>
      <c r="C27" s="111"/>
      <c r="D27" s="28" t="s">
        <v>75</v>
      </c>
      <c r="E27" s="125"/>
      <c r="F27" s="126"/>
    </row>
    <row r="28" spans="1:10" ht="25">
      <c r="A28" s="106" t="s">
        <v>76</v>
      </c>
      <c r="B28" s="34" t="s">
        <v>77</v>
      </c>
      <c r="C28" s="112">
        <v>12299292</v>
      </c>
      <c r="D28" s="28" t="s">
        <v>78</v>
      </c>
      <c r="F28" s="127"/>
    </row>
    <row r="29" spans="1:10" ht="29">
      <c r="A29" s="106"/>
      <c r="B29" s="34" t="s">
        <v>79</v>
      </c>
      <c r="C29" s="112" t="s">
        <v>80</v>
      </c>
      <c r="D29" s="28" t="s">
        <v>81</v>
      </c>
    </row>
    <row r="30" spans="1:10" ht="29">
      <c r="A30" s="106"/>
      <c r="B30" s="106" t="s">
        <v>82</v>
      </c>
      <c r="C30" s="114" t="str">
        <f>C29</f>
        <v>Tenaga Nasional Berhad</v>
      </c>
      <c r="D30" s="28"/>
    </row>
    <row r="31" spans="1:10" ht="14.5">
      <c r="A31" s="115"/>
      <c r="B31" s="115" t="s">
        <v>83</v>
      </c>
      <c r="C31" s="114">
        <f>C28</f>
        <v>12299292</v>
      </c>
      <c r="D31" s="28"/>
    </row>
    <row r="32" spans="1:10" ht="14.5">
      <c r="A32" s="115"/>
      <c r="B32" s="106" t="s">
        <v>43</v>
      </c>
      <c r="C32" s="112">
        <v>100</v>
      </c>
      <c r="D32" s="28" t="s">
        <v>71</v>
      </c>
    </row>
    <row r="33" spans="1:6">
      <c r="A33" s="115"/>
      <c r="B33" s="115" t="s">
        <v>84</v>
      </c>
      <c r="C33" s="116">
        <f>C32*0.01</f>
        <v>1</v>
      </c>
      <c r="D33" s="28"/>
    </row>
    <row r="34" spans="1:6">
      <c r="A34" s="115"/>
      <c r="B34" s="115"/>
      <c r="C34" s="115"/>
      <c r="D34" s="28"/>
    </row>
    <row r="35" spans="1:6" ht="14.5">
      <c r="A35" s="115" t="s">
        <v>85</v>
      </c>
      <c r="B35" s="106" t="s">
        <v>43</v>
      </c>
      <c r="C35" s="112">
        <v>1000</v>
      </c>
      <c r="D35" s="28" t="s">
        <v>86</v>
      </c>
      <c r="F35" s="127"/>
    </row>
    <row r="36" spans="1:6" ht="25">
      <c r="A36" s="115"/>
      <c r="B36" s="115" t="s">
        <v>87</v>
      </c>
      <c r="C36" s="115"/>
      <c r="D36" s="28" t="s">
        <v>88</v>
      </c>
    </row>
    <row r="37" spans="1:6" ht="37.5">
      <c r="A37" s="106"/>
      <c r="B37" s="27" t="s">
        <v>89</v>
      </c>
      <c r="C37" s="30" t="s">
        <v>90</v>
      </c>
      <c r="D37" s="28" t="s">
        <v>91</v>
      </c>
    </row>
    <row r="38" spans="1:6" ht="25">
      <c r="A38" s="106"/>
      <c r="B38" s="27" t="s">
        <v>92</v>
      </c>
      <c r="C38" s="30" t="s">
        <v>93</v>
      </c>
      <c r="D38" s="28"/>
    </row>
    <row r="39" spans="1:6">
      <c r="A39" s="113" t="s">
        <v>94</v>
      </c>
      <c r="B39" s="91" t="s">
        <v>95</v>
      </c>
      <c r="C39" s="88" t="s">
        <v>96</v>
      </c>
      <c r="D39" s="91"/>
    </row>
    <row r="40" spans="1:6">
      <c r="A40" s="106"/>
      <c r="B40" s="91" t="s">
        <v>45</v>
      </c>
      <c r="C40" s="134" t="s">
        <v>97</v>
      </c>
      <c r="D40" s="91"/>
    </row>
    <row r="41" spans="1:6">
      <c r="A41" s="106"/>
      <c r="B41" s="106" t="s">
        <v>43</v>
      </c>
      <c r="C41" s="88" t="s">
        <v>98</v>
      </c>
      <c r="D41" s="28"/>
    </row>
    <row r="42" spans="1:6" ht="37.5">
      <c r="A42" s="113" t="s">
        <v>99</v>
      </c>
      <c r="B42" s="117" t="s">
        <v>100</v>
      </c>
      <c r="C42" s="118" t="s">
        <v>101</v>
      </c>
      <c r="D42" s="28" t="s">
        <v>102</v>
      </c>
    </row>
    <row r="43" spans="1:6">
      <c r="A43" s="106"/>
      <c r="B43" s="106" t="s">
        <v>103</v>
      </c>
      <c r="C43" s="118">
        <v>4</v>
      </c>
      <c r="D43" s="28" t="s">
        <v>104</v>
      </c>
    </row>
    <row r="44" spans="1:6" ht="37.5">
      <c r="A44" s="113" t="s">
        <v>105</v>
      </c>
      <c r="B44" s="117" t="s">
        <v>106</v>
      </c>
      <c r="C44" s="135" t="s">
        <v>107</v>
      </c>
      <c r="D44" s="28" t="s">
        <v>108</v>
      </c>
    </row>
    <row r="45" spans="1:6">
      <c r="A45" s="106"/>
      <c r="B45" s="117" t="s">
        <v>109</v>
      </c>
      <c r="C45" s="118" t="s">
        <v>110</v>
      </c>
      <c r="D45" s="28"/>
    </row>
    <row r="46" spans="1:6">
      <c r="A46" s="106"/>
      <c r="B46" s="106" t="s">
        <v>103</v>
      </c>
      <c r="C46" s="118">
        <f>C43</f>
        <v>4</v>
      </c>
      <c r="D46" s="28" t="s">
        <v>104</v>
      </c>
    </row>
    <row r="47" spans="1:6" ht="12" customHeight="1">
      <c r="A47" s="113" t="s">
        <v>111</v>
      </c>
      <c r="B47" s="91" t="s">
        <v>112</v>
      </c>
      <c r="C47" s="118" t="s">
        <v>113</v>
      </c>
      <c r="D47" s="28"/>
    </row>
    <row r="48" spans="1:6" ht="25">
      <c r="A48" s="106"/>
      <c r="B48" s="91" t="s">
        <v>114</v>
      </c>
      <c r="C48" s="118" t="s">
        <v>101</v>
      </c>
      <c r="D48" s="28" t="s">
        <v>115</v>
      </c>
    </row>
    <row r="49" spans="1:5">
      <c r="A49" s="106"/>
      <c r="B49" s="91" t="s">
        <v>116</v>
      </c>
      <c r="C49" s="88" t="s">
        <v>117</v>
      </c>
      <c r="D49" s="28"/>
    </row>
    <row r="50" spans="1:5" ht="25">
      <c r="A50" s="113"/>
      <c r="B50" s="91" t="s">
        <v>118</v>
      </c>
      <c r="C50" s="88" t="s">
        <v>119</v>
      </c>
      <c r="D50" s="28" t="s">
        <v>120</v>
      </c>
    </row>
    <row r="51" spans="1:5">
      <c r="A51" s="106"/>
      <c r="B51" s="106" t="s">
        <v>121</v>
      </c>
      <c r="C51" s="88">
        <v>1000</v>
      </c>
      <c r="D51" s="28" t="s">
        <v>86</v>
      </c>
    </row>
    <row r="52" spans="1:5">
      <c r="B52" s="106" t="s">
        <v>122</v>
      </c>
      <c r="C52" s="88">
        <v>100</v>
      </c>
      <c r="D52" s="28" t="s">
        <v>71</v>
      </c>
    </row>
    <row r="54" spans="1:5">
      <c r="A54" s="113" t="s">
        <v>123</v>
      </c>
      <c r="B54" s="28" t="s">
        <v>45</v>
      </c>
      <c r="C54" s="97">
        <v>132512312</v>
      </c>
      <c r="D54" s="28" t="s">
        <v>124</v>
      </c>
      <c r="E54">
        <v>138209343</v>
      </c>
    </row>
    <row r="55" spans="1:5">
      <c r="A55" s="106"/>
      <c r="B55" s="106" t="s">
        <v>43</v>
      </c>
      <c r="C55" s="97">
        <v>1</v>
      </c>
      <c r="D55" s="28" t="s">
        <v>125</v>
      </c>
    </row>
    <row r="56" spans="1:5">
      <c r="A56" s="106" t="s">
        <v>126</v>
      </c>
      <c r="B56" s="91" t="s">
        <v>127</v>
      </c>
      <c r="C56" s="136" t="s">
        <v>128</v>
      </c>
      <c r="D56" s="28" t="s">
        <v>129</v>
      </c>
    </row>
    <row r="57" spans="1:5">
      <c r="A57" s="106"/>
      <c r="B57" s="91" t="s">
        <v>130</v>
      </c>
      <c r="C57" s="97" t="s">
        <v>131</v>
      </c>
      <c r="D57" s="28"/>
    </row>
    <row r="58" spans="1:5">
      <c r="A58" s="106"/>
      <c r="B58" s="106" t="s">
        <v>43</v>
      </c>
      <c r="C58" s="97">
        <v>4</v>
      </c>
      <c r="D58" s="28" t="s">
        <v>104</v>
      </c>
    </row>
    <row r="59" spans="1:5">
      <c r="A59" s="113" t="s">
        <v>132</v>
      </c>
      <c r="B59" s="91" t="s">
        <v>127</v>
      </c>
      <c r="C59" s="97">
        <v>3099117112</v>
      </c>
      <c r="D59" s="28" t="s">
        <v>133</v>
      </c>
    </row>
    <row r="60" spans="1:5">
      <c r="A60" s="106"/>
      <c r="B60" s="91" t="s">
        <v>130</v>
      </c>
      <c r="C60" s="97" t="s">
        <v>134</v>
      </c>
      <c r="D60" s="28"/>
    </row>
    <row r="61" spans="1:5">
      <c r="A61" s="106"/>
      <c r="B61" s="91" t="s">
        <v>135</v>
      </c>
      <c r="C61" s="97" t="s">
        <v>136</v>
      </c>
      <c r="D61" s="28"/>
    </row>
    <row r="62" spans="1:5">
      <c r="A62" s="28"/>
      <c r="B62" s="106" t="s">
        <v>43</v>
      </c>
      <c r="C62" s="97">
        <v>400</v>
      </c>
      <c r="D62" s="28"/>
    </row>
    <row r="63" spans="1:5">
      <c r="A63" s="113" t="s">
        <v>137</v>
      </c>
      <c r="B63" s="106" t="s">
        <v>103</v>
      </c>
      <c r="C63" s="97">
        <v>100</v>
      </c>
      <c r="D63" s="28" t="s">
        <v>71</v>
      </c>
    </row>
    <row r="64" spans="1:5" ht="37.5">
      <c r="A64" s="106" t="s">
        <v>138</v>
      </c>
      <c r="B64" s="106" t="s">
        <v>139</v>
      </c>
      <c r="C64" s="88" t="s">
        <v>140</v>
      </c>
      <c r="D64" s="38" t="s">
        <v>141</v>
      </c>
    </row>
    <row r="65" spans="1:5">
      <c r="A65" s="106"/>
      <c r="B65" s="106" t="s">
        <v>142</v>
      </c>
      <c r="C65" s="109">
        <v>1803001401</v>
      </c>
      <c r="D65" s="28"/>
    </row>
    <row r="66" spans="1:5" ht="25">
      <c r="A66" s="106"/>
      <c r="B66" s="137" t="s">
        <v>143</v>
      </c>
      <c r="C66" s="97" t="s">
        <v>144</v>
      </c>
      <c r="D66" s="28"/>
    </row>
    <row r="67" spans="1:5">
      <c r="A67" s="106"/>
      <c r="B67" s="106" t="s">
        <v>145</v>
      </c>
      <c r="C67" s="109" t="s">
        <v>146</v>
      </c>
      <c r="D67" s="28"/>
    </row>
    <row r="68" spans="1:5">
      <c r="A68" s="106"/>
      <c r="B68" s="106" t="s">
        <v>147</v>
      </c>
      <c r="C68" s="106"/>
      <c r="D68" s="28"/>
    </row>
    <row r="69" spans="1:5">
      <c r="A69" s="106"/>
      <c r="B69" s="106" t="s">
        <v>148</v>
      </c>
      <c r="C69" s="106"/>
      <c r="D69" s="28"/>
    </row>
    <row r="70" spans="1:5">
      <c r="A70" s="106"/>
      <c r="B70" s="137" t="s">
        <v>149</v>
      </c>
      <c r="C70" s="106"/>
      <c r="D70" s="28"/>
    </row>
    <row r="71" spans="1:5">
      <c r="A71" s="106" t="s">
        <v>150</v>
      </c>
      <c r="B71" s="106"/>
      <c r="C71" s="132" t="s">
        <v>151</v>
      </c>
      <c r="D71" s="28"/>
    </row>
    <row r="72" spans="1:5">
      <c r="A72" s="106" t="s">
        <v>152</v>
      </c>
      <c r="B72" s="106" t="s">
        <v>153</v>
      </c>
      <c r="C72" s="132" t="s">
        <v>154</v>
      </c>
      <c r="D72" s="28"/>
    </row>
    <row r="73" spans="1:5">
      <c r="A73" s="106" t="s">
        <v>155</v>
      </c>
      <c r="B73" s="106" t="s">
        <v>156</v>
      </c>
      <c r="C73" s="106"/>
      <c r="D73" s="28"/>
    </row>
    <row r="74" spans="1:5">
      <c r="A74" s="106"/>
      <c r="B74" s="106" t="s">
        <v>157</v>
      </c>
      <c r="C74" s="106"/>
      <c r="D74" s="28"/>
      <c r="E74" s="131"/>
    </row>
    <row r="75" spans="1:5">
      <c r="A75" s="106"/>
      <c r="B75" s="106" t="s">
        <v>148</v>
      </c>
      <c r="C75" s="106"/>
      <c r="D75" s="28"/>
    </row>
    <row r="76" spans="1:5">
      <c r="A76" s="106"/>
      <c r="B76" s="137" t="s">
        <v>158</v>
      </c>
      <c r="C76" s="106"/>
      <c r="D76" s="28"/>
    </row>
    <row r="77" spans="1:5">
      <c r="A77" s="106"/>
      <c r="B77" s="106" t="s">
        <v>159</v>
      </c>
      <c r="C77" s="106"/>
      <c r="D77" s="28"/>
    </row>
    <row r="78" spans="1:5">
      <c r="A78" s="106"/>
      <c r="B78" s="106" t="s">
        <v>160</v>
      </c>
      <c r="C78" s="106"/>
      <c r="D78" s="28"/>
    </row>
    <row r="79" spans="1:5">
      <c r="A79" s="106"/>
      <c r="B79" s="106">
        <v>56000</v>
      </c>
      <c r="C79" s="106"/>
      <c r="D79" s="28"/>
    </row>
    <row r="80" spans="1:5">
      <c r="A80" s="106"/>
      <c r="B80" s="106" t="s">
        <v>161</v>
      </c>
      <c r="C80" s="106"/>
      <c r="D80" s="28"/>
    </row>
    <row r="81" spans="1:4">
      <c r="A81" s="106"/>
      <c r="B81" s="106" t="s">
        <v>162</v>
      </c>
      <c r="C81" s="106"/>
      <c r="D81" s="28"/>
    </row>
    <row r="82" spans="1:4">
      <c r="A82" s="106"/>
      <c r="B82" s="106" t="s">
        <v>148</v>
      </c>
      <c r="C82" s="106"/>
      <c r="D82" s="28"/>
    </row>
    <row r="83" spans="1:4">
      <c r="B83" t="s">
        <v>43</v>
      </c>
      <c r="C83" s="97">
        <v>1000</v>
      </c>
      <c r="D83" s="28" t="s">
        <v>86</v>
      </c>
    </row>
    <row r="86" spans="1:4">
      <c r="A86" s="113" t="s">
        <v>163</v>
      </c>
      <c r="B86" s="91" t="s">
        <v>164</v>
      </c>
      <c r="C86" s="88" t="s">
        <v>165</v>
      </c>
      <c r="D86" s="28"/>
    </row>
    <row r="87" spans="1:4" ht="25">
      <c r="A87" s="106"/>
      <c r="B87" s="91" t="s">
        <v>166</v>
      </c>
      <c r="C87" s="88" t="s">
        <v>101</v>
      </c>
      <c r="D87" s="28" t="s">
        <v>167</v>
      </c>
    </row>
    <row r="88" spans="1:4" ht="25">
      <c r="A88" s="106"/>
      <c r="B88" s="91" t="s">
        <v>168</v>
      </c>
      <c r="C88" s="88" t="s">
        <v>169</v>
      </c>
      <c r="D88" s="28" t="s">
        <v>170</v>
      </c>
    </row>
    <row r="89" spans="1:4">
      <c r="A89" s="106"/>
      <c r="B89" s="27" t="s">
        <v>171</v>
      </c>
      <c r="C89" s="88" t="s">
        <v>172</v>
      </c>
    </row>
    <row r="90" spans="1:4">
      <c r="B90" t="s">
        <v>43</v>
      </c>
      <c r="C90" s="28">
        <v>100</v>
      </c>
      <c r="D90" s="28" t="s">
        <v>71</v>
      </c>
    </row>
    <row r="91" spans="1:4">
      <c r="A91" s="90" t="s">
        <v>173</v>
      </c>
      <c r="B91" s="90" t="s">
        <v>174</v>
      </c>
      <c r="C91" s="88" t="s">
        <v>175</v>
      </c>
      <c r="D91" s="90" t="s">
        <v>176</v>
      </c>
    </row>
    <row r="92" spans="1:4">
      <c r="A92" s="90"/>
      <c r="B92" s="90" t="s">
        <v>177</v>
      </c>
      <c r="C92" s="88" t="s">
        <v>178</v>
      </c>
      <c r="D92" s="90" t="s">
        <v>178</v>
      </c>
    </row>
    <row r="93" spans="1:4">
      <c r="A93" s="90"/>
      <c r="B93" s="90" t="s">
        <v>179</v>
      </c>
      <c r="C93" s="138" t="s">
        <v>180</v>
      </c>
      <c r="D93" s="139" t="s">
        <v>181</v>
      </c>
    </row>
    <row r="94" spans="1:4">
      <c r="A94" s="90"/>
      <c r="B94" s="90" t="s">
        <v>182</v>
      </c>
      <c r="C94" s="138" t="s">
        <v>183</v>
      </c>
      <c r="D94" s="140" t="s">
        <v>184</v>
      </c>
    </row>
    <row r="95" spans="1:4">
      <c r="A95" s="90"/>
      <c r="B95" s="90" t="s">
        <v>185</v>
      </c>
      <c r="C95" s="138" t="s">
        <v>186</v>
      </c>
      <c r="D95" s="38" t="s">
        <v>187</v>
      </c>
    </row>
    <row r="96" spans="1:4">
      <c r="A96" s="90"/>
      <c r="B96" s="90" t="s">
        <v>188</v>
      </c>
      <c r="C96" s="88" t="s">
        <v>189</v>
      </c>
      <c r="D96" s="90" t="s">
        <v>189</v>
      </c>
    </row>
    <row r="97" spans="1:4">
      <c r="A97" s="90"/>
      <c r="B97" s="90" t="s">
        <v>190</v>
      </c>
      <c r="C97" s="88" t="s">
        <v>191</v>
      </c>
      <c r="D97" s="90" t="s">
        <v>191</v>
      </c>
    </row>
    <row r="98" spans="1:4">
      <c r="A98" s="90"/>
      <c r="B98" s="90" t="s">
        <v>192</v>
      </c>
      <c r="C98" s="128">
        <f>C99</f>
        <v>1</v>
      </c>
      <c r="D98" s="90" t="s">
        <v>193</v>
      </c>
    </row>
    <row r="99" spans="1:4">
      <c r="A99" s="90"/>
      <c r="B99" s="90" t="s">
        <v>43</v>
      </c>
      <c r="C99" s="88">
        <v>1</v>
      </c>
      <c r="D99" s="90" t="s">
        <v>104</v>
      </c>
    </row>
    <row r="100" spans="1:4">
      <c r="A100" s="90"/>
      <c r="B100" s="90"/>
      <c r="C100" s="90"/>
      <c r="D100" s="90"/>
    </row>
    <row r="101" spans="1:4">
      <c r="A101" s="90" t="s">
        <v>194</v>
      </c>
      <c r="B101" s="90" t="s">
        <v>20</v>
      </c>
      <c r="C101" s="88" t="s">
        <v>195</v>
      </c>
      <c r="D101" s="90"/>
    </row>
    <row r="102" spans="1:4">
      <c r="A102" s="90"/>
      <c r="B102" s="90" t="s">
        <v>196</v>
      </c>
      <c r="C102" s="138" t="s">
        <v>197</v>
      </c>
      <c r="D102" s="90"/>
    </row>
    <row r="103" spans="1:4">
      <c r="A103" s="90"/>
      <c r="B103" s="90" t="s">
        <v>8</v>
      </c>
      <c r="C103" s="88" t="s">
        <v>9</v>
      </c>
      <c r="D103" s="90"/>
    </row>
    <row r="104" spans="1:4" ht="37.5">
      <c r="A104" s="106"/>
      <c r="B104" s="106" t="s">
        <v>198</v>
      </c>
      <c r="C104" s="88" t="s">
        <v>199</v>
      </c>
      <c r="D104" s="90" t="s">
        <v>200</v>
      </c>
    </row>
    <row r="105" spans="1:4">
      <c r="A105" s="90"/>
      <c r="B105" s="90" t="s">
        <v>201</v>
      </c>
      <c r="C105" s="129" t="s">
        <v>202</v>
      </c>
      <c r="D105" s="90"/>
    </row>
    <row r="106" spans="1:4">
      <c r="A106" s="90" t="s">
        <v>203</v>
      </c>
      <c r="B106" s="90" t="s">
        <v>204</v>
      </c>
      <c r="C106" s="130" t="s">
        <v>169</v>
      </c>
      <c r="D106" s="90"/>
    </row>
    <row r="107" spans="1:4">
      <c r="A107" s="90"/>
      <c r="B107" s="90" t="s">
        <v>205</v>
      </c>
      <c r="C107" s="130" t="s">
        <v>206</v>
      </c>
      <c r="D107" s="90"/>
    </row>
    <row r="108" spans="1:4">
      <c r="A108" s="90"/>
      <c r="B108" s="90" t="s">
        <v>18</v>
      </c>
      <c r="C108" s="141" t="s">
        <v>197</v>
      </c>
      <c r="D108" s="90"/>
    </row>
    <row r="109" spans="1:4">
      <c r="A109" s="90"/>
      <c r="B109" s="90"/>
      <c r="C109" s="130"/>
      <c r="D109" s="90"/>
    </row>
    <row r="110" spans="1:4">
      <c r="A110" s="90" t="s">
        <v>207</v>
      </c>
      <c r="B110" s="90" t="s">
        <v>92</v>
      </c>
      <c r="C110" s="130" t="s">
        <v>208</v>
      </c>
      <c r="D110" s="90"/>
    </row>
    <row r="111" spans="1:4">
      <c r="A111" s="90"/>
      <c r="B111" s="90" t="s">
        <v>209</v>
      </c>
      <c r="C111" s="130" t="s">
        <v>210</v>
      </c>
      <c r="D111" s="90"/>
    </row>
    <row r="112" spans="1:4">
      <c r="A112" s="90"/>
      <c r="B112" s="90" t="s">
        <v>211</v>
      </c>
      <c r="C112" s="130" t="s">
        <v>212</v>
      </c>
      <c r="D112" s="90"/>
    </row>
    <row r="113" spans="1:4">
      <c r="A113" s="90"/>
      <c r="B113" s="90" t="s">
        <v>213</v>
      </c>
      <c r="C113" s="130" t="s">
        <v>214</v>
      </c>
      <c r="D113" s="90"/>
    </row>
    <row r="114" spans="1:4">
      <c r="A114" s="90"/>
      <c r="B114" s="90" t="s">
        <v>215</v>
      </c>
      <c r="C114" s="130">
        <v>56000</v>
      </c>
      <c r="D114" s="90"/>
    </row>
    <row r="115" spans="1:4">
      <c r="A115" s="90"/>
      <c r="B115" s="90" t="s">
        <v>216</v>
      </c>
      <c r="C115" s="130" t="s">
        <v>217</v>
      </c>
      <c r="D115" s="90"/>
    </row>
    <row r="116" spans="1:4">
      <c r="A116" s="90"/>
      <c r="B116" s="90" t="s">
        <v>218</v>
      </c>
      <c r="C116" s="130" t="s">
        <v>169</v>
      </c>
      <c r="D116" s="90"/>
    </row>
    <row r="117" spans="1:4">
      <c r="A117" s="90"/>
      <c r="B117" s="90" t="s">
        <v>100</v>
      </c>
      <c r="C117" s="130">
        <v>138209343</v>
      </c>
      <c r="D117" s="90"/>
    </row>
    <row r="118" spans="1:4">
      <c r="A118" s="90"/>
      <c r="B118" s="90" t="s">
        <v>20</v>
      </c>
      <c r="C118" s="130" t="s">
        <v>219</v>
      </c>
      <c r="D118" s="90"/>
    </row>
    <row r="119" spans="1:4">
      <c r="A119" s="90"/>
      <c r="B119" s="90"/>
      <c r="C119" s="90"/>
      <c r="D119" s="90"/>
    </row>
    <row r="120" spans="1:4" ht="25">
      <c r="A120" s="90" t="s">
        <v>220</v>
      </c>
      <c r="B120" s="90" t="s">
        <v>221</v>
      </c>
      <c r="C120" s="130" t="s">
        <v>222</v>
      </c>
      <c r="D120" s="28" t="s">
        <v>223</v>
      </c>
    </row>
    <row r="121" spans="1:4">
      <c r="A121" s="90"/>
      <c r="B121" s="90" t="s">
        <v>224</v>
      </c>
      <c r="C121" s="130" t="s">
        <v>225</v>
      </c>
      <c r="D121" s="90"/>
    </row>
    <row r="122" spans="1:4">
      <c r="A122" s="90"/>
      <c r="B122" s="90" t="s">
        <v>226</v>
      </c>
      <c r="C122" s="130">
        <v>1000000</v>
      </c>
      <c r="D122" s="90"/>
    </row>
    <row r="123" spans="1:4" ht="25">
      <c r="A123" s="90"/>
      <c r="B123" s="90" t="s">
        <v>227</v>
      </c>
      <c r="C123" s="130">
        <v>500000</v>
      </c>
      <c r="D123" s="90" t="s">
        <v>228</v>
      </c>
    </row>
    <row r="124" spans="1:4" ht="25">
      <c r="A124" s="90"/>
      <c r="B124" s="90"/>
      <c r="C124" s="130">
        <v>100000</v>
      </c>
      <c r="D124" s="90" t="s">
        <v>229</v>
      </c>
    </row>
    <row r="125" spans="1:4" ht="25">
      <c r="A125" s="90"/>
      <c r="B125" s="90" t="s">
        <v>230</v>
      </c>
      <c r="C125" s="130" t="s">
        <v>21</v>
      </c>
      <c r="D125" s="90"/>
    </row>
    <row r="126" spans="1:4">
      <c r="A126" s="90"/>
      <c r="B126" s="90" t="s">
        <v>231</v>
      </c>
      <c r="C126" s="130" t="s">
        <v>232</v>
      </c>
      <c r="D126" s="90"/>
    </row>
    <row r="127" spans="1:4">
      <c r="A127" s="90"/>
      <c r="B127" s="90" t="s">
        <v>233</v>
      </c>
      <c r="C127" s="130" t="s">
        <v>234</v>
      </c>
      <c r="D127" s="90"/>
    </row>
    <row r="128" spans="1:4">
      <c r="A128" s="90"/>
      <c r="B128" s="90" t="s">
        <v>235</v>
      </c>
      <c r="C128" s="130" t="s">
        <v>236</v>
      </c>
      <c r="D128" s="90"/>
    </row>
    <row r="129" spans="1:4">
      <c r="A129" s="90"/>
      <c r="B129" s="90" t="s">
        <v>215</v>
      </c>
      <c r="C129" s="130">
        <v>56000</v>
      </c>
      <c r="D129" s="90"/>
    </row>
    <row r="130" spans="1:4">
      <c r="A130" s="90"/>
      <c r="B130" s="90" t="s">
        <v>216</v>
      </c>
      <c r="C130" s="130" t="s">
        <v>237</v>
      </c>
      <c r="D130" s="90"/>
    </row>
    <row r="131" spans="1:4">
      <c r="A131" s="90"/>
      <c r="B131" s="90" t="s">
        <v>238</v>
      </c>
      <c r="C131" s="130" t="s">
        <v>148</v>
      </c>
      <c r="D131" s="90"/>
    </row>
    <row r="132" spans="1:4">
      <c r="A132" s="90"/>
      <c r="B132" s="90" t="s">
        <v>239</v>
      </c>
      <c r="C132" s="130" t="s">
        <v>240</v>
      </c>
      <c r="D132" s="90"/>
    </row>
    <row r="133" spans="1:4">
      <c r="A133" s="90"/>
      <c r="B133" s="90" t="s">
        <v>241</v>
      </c>
      <c r="C133" s="130" t="s">
        <v>242</v>
      </c>
      <c r="D133" s="90"/>
    </row>
    <row r="134" spans="1:4">
      <c r="A134" s="90"/>
      <c r="B134" s="90" t="s">
        <v>243</v>
      </c>
      <c r="C134" s="130" t="s">
        <v>244</v>
      </c>
      <c r="D134" s="90"/>
    </row>
    <row r="135" spans="1:4">
      <c r="A135" s="90"/>
      <c r="B135" s="90" t="s">
        <v>245</v>
      </c>
      <c r="C135" s="130" t="s">
        <v>246</v>
      </c>
      <c r="D135" s="90"/>
    </row>
    <row r="136" spans="1:4">
      <c r="A136" s="90"/>
      <c r="B136" s="90" t="s">
        <v>247</v>
      </c>
      <c r="C136" s="130" t="s">
        <v>248</v>
      </c>
      <c r="D136" s="90"/>
    </row>
    <row r="137" spans="1:4" ht="25">
      <c r="A137" s="90"/>
      <c r="B137" s="90" t="s">
        <v>249</v>
      </c>
      <c r="C137" s="130" t="s">
        <v>250</v>
      </c>
      <c r="D137" s="90"/>
    </row>
    <row r="138" spans="1:4">
      <c r="A138" s="90"/>
      <c r="B138" s="90" t="s">
        <v>251</v>
      </c>
      <c r="C138" s="130" t="s">
        <v>148</v>
      </c>
      <c r="D138" s="90"/>
    </row>
    <row r="139" spans="1:4">
      <c r="A139" s="90"/>
      <c r="B139" s="90"/>
      <c r="C139" s="90"/>
      <c r="D139" s="90"/>
    </row>
    <row r="140" spans="1:4" ht="37.5">
      <c r="A140" s="90" t="s">
        <v>252</v>
      </c>
      <c r="B140" s="90" t="s">
        <v>253</v>
      </c>
      <c r="C140" s="130" t="s">
        <v>254</v>
      </c>
      <c r="D140" s="90" t="s">
        <v>255</v>
      </c>
    </row>
    <row r="141" spans="1:4">
      <c r="A141" s="90"/>
      <c r="B141" s="90" t="s">
        <v>256</v>
      </c>
      <c r="C141" s="130">
        <v>1000</v>
      </c>
      <c r="D141" s="90" t="s">
        <v>257</v>
      </c>
    </row>
    <row r="142" spans="1:4">
      <c r="A142" s="90"/>
      <c r="B142" s="90"/>
      <c r="C142" s="90"/>
      <c r="D142" s="90"/>
    </row>
    <row r="143" spans="1:4" ht="25">
      <c r="A143" s="90" t="s">
        <v>258</v>
      </c>
      <c r="B143" s="90" t="s">
        <v>259</v>
      </c>
      <c r="C143" s="90" t="s">
        <v>260</v>
      </c>
      <c r="D143" s="90"/>
    </row>
  </sheetData>
  <dataValidations count="1">
    <dataValidation type="list" allowBlank="1" showInputMessage="1" showErrorMessage="1" sqref="A2">
      <formula1>"Prod,UAT"</formula1>
    </dataValidation>
  </dataValidations>
  <hyperlinks>
    <hyperlink ref="C10" r:id="rId1"/>
    <hyperlink ref="C11" r:id="rId2"/>
    <hyperlink ref="C13" r:id="rId3" tooltip="mailto:Maybank@1"/>
    <hyperlink ref="C101" r:id="rId4" tooltip="mailto:nabilah@gmail.com"/>
    <hyperlink ref="C118" r:id="rId5"/>
    <hyperlink ref="C125" r:id="rId6"/>
    <hyperlink ref="E3" r:id="rId7"/>
    <hyperlink ref="C8" r:id="rId8"/>
    <hyperlink ref="C3" r:id="rId9" display="Maybank@1"/>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Transfer!$C$164:$C$166</xm:f>
          </x14:formula1>
          <xm:sqref>C140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topLeftCell="A136" workbookViewId="0">
      <selection activeCell="E2" sqref="E2"/>
    </sheetView>
  </sheetViews>
  <sheetFormatPr defaultColWidth="9" defaultRowHeight="12.5"/>
  <cols>
    <col min="4" max="4" width="28.453125" customWidth="1"/>
    <col min="5" max="5" width="16.453125" customWidth="1"/>
  </cols>
  <sheetData>
    <row r="1" spans="1:6">
      <c r="A1" t="s">
        <v>0</v>
      </c>
      <c r="B1" t="s">
        <v>786</v>
      </c>
      <c r="C1" t="s">
        <v>335</v>
      </c>
      <c r="D1" t="s">
        <v>340</v>
      </c>
      <c r="E1" t="s">
        <v>647</v>
      </c>
    </row>
    <row r="2" spans="1:6">
      <c r="A2" t="s">
        <v>976</v>
      </c>
      <c r="B2" t="s">
        <v>280</v>
      </c>
      <c r="C2" t="s">
        <v>340</v>
      </c>
      <c r="D2">
        <f>'Enter Data'!C5</f>
        <v>111111</v>
      </c>
      <c r="E2" s="41" t="str">
        <f>'Enter Data'!C3</f>
        <v>pass1234</v>
      </c>
      <c r="F2" t="s">
        <v>977</v>
      </c>
    </row>
    <row r="3" spans="1:6" ht="25">
      <c r="A3" t="s">
        <v>213</v>
      </c>
      <c r="B3" t="s">
        <v>355</v>
      </c>
      <c r="C3" t="s">
        <v>340</v>
      </c>
      <c r="D3" s="6" t="s">
        <v>978</v>
      </c>
    </row>
    <row r="4" spans="1:6" ht="37.5">
      <c r="A4" t="s">
        <v>979</v>
      </c>
      <c r="B4" t="s">
        <v>265</v>
      </c>
      <c r="C4" t="s">
        <v>340</v>
      </c>
      <c r="D4" s="6" t="s">
        <v>980</v>
      </c>
    </row>
    <row r="5" spans="1:6">
      <c r="C5" t="s">
        <v>340</v>
      </c>
      <c r="D5" t="s">
        <v>981</v>
      </c>
    </row>
    <row r="6" spans="1:6">
      <c r="C6" t="s">
        <v>340</v>
      </c>
      <c r="D6" t="s">
        <v>982</v>
      </c>
    </row>
    <row r="7" spans="1:6">
      <c r="C7" t="s">
        <v>340</v>
      </c>
      <c r="D7" t="s">
        <v>983</v>
      </c>
    </row>
    <row r="8" spans="1:6">
      <c r="C8" t="s">
        <v>340</v>
      </c>
      <c r="D8" t="s">
        <v>984</v>
      </c>
    </row>
    <row r="9" spans="1:6">
      <c r="C9" t="s">
        <v>340</v>
      </c>
      <c r="D9" t="s">
        <v>985</v>
      </c>
      <c r="E9" t="s">
        <v>986</v>
      </c>
    </row>
    <row r="10" spans="1:6">
      <c r="C10" t="s">
        <v>340</v>
      </c>
      <c r="D10" t="s">
        <v>987</v>
      </c>
    </row>
    <row r="11" spans="1:6">
      <c r="C11" t="s">
        <v>340</v>
      </c>
      <c r="D11" t="s">
        <v>988</v>
      </c>
    </row>
    <row r="12" spans="1:6">
      <c r="C12" t="s">
        <v>340</v>
      </c>
      <c r="D12" t="s">
        <v>989</v>
      </c>
      <c r="E12" t="s">
        <v>990</v>
      </c>
    </row>
    <row r="13" spans="1:6">
      <c r="C13" t="s">
        <v>340</v>
      </c>
      <c r="D13" t="s">
        <v>9</v>
      </c>
      <c r="E13" t="s">
        <v>991</v>
      </c>
    </row>
    <row r="14" spans="1:6">
      <c r="C14" t="s">
        <v>340</v>
      </c>
      <c r="E14" t="s">
        <v>217</v>
      </c>
    </row>
    <row r="15" spans="1:6">
      <c r="C15" t="s">
        <v>340</v>
      </c>
      <c r="D15" t="s">
        <v>992</v>
      </c>
      <c r="E15">
        <v>56000</v>
      </c>
    </row>
    <row r="16" spans="1:6">
      <c r="C16" t="s">
        <v>340</v>
      </c>
      <c r="D16" t="s">
        <v>993</v>
      </c>
      <c r="E16" t="s">
        <v>240</v>
      </c>
    </row>
    <row r="17" spans="2:7">
      <c r="C17" t="s">
        <v>340</v>
      </c>
      <c r="D17" t="s">
        <v>994</v>
      </c>
    </row>
    <row r="18" spans="2:7">
      <c r="C18" t="s">
        <v>340</v>
      </c>
      <c r="D18" t="s">
        <v>995</v>
      </c>
    </row>
    <row r="19" spans="2:7">
      <c r="C19" t="s">
        <v>340</v>
      </c>
      <c r="D19" t="s">
        <v>996</v>
      </c>
    </row>
    <row r="20" spans="2:7">
      <c r="C20" t="s">
        <v>340</v>
      </c>
      <c r="D20" t="s">
        <v>997</v>
      </c>
    </row>
    <row r="21" spans="2:7">
      <c r="C21" t="s">
        <v>340</v>
      </c>
      <c r="D21" t="s">
        <v>998</v>
      </c>
      <c r="G21" s="6"/>
    </row>
    <row r="22" spans="2:7">
      <c r="C22" t="s">
        <v>340</v>
      </c>
      <c r="D22" t="s">
        <v>999</v>
      </c>
    </row>
    <row r="23" spans="2:7">
      <c r="C23" t="s">
        <v>340</v>
      </c>
      <c r="D23" t="s">
        <v>1000</v>
      </c>
    </row>
    <row r="24" spans="2:7">
      <c r="C24" t="s">
        <v>340</v>
      </c>
      <c r="D24" t="s">
        <v>1001</v>
      </c>
    </row>
    <row r="25" spans="2:7">
      <c r="C25" t="s">
        <v>340</v>
      </c>
      <c r="D25" t="s">
        <v>1002</v>
      </c>
    </row>
    <row r="26" spans="2:7">
      <c r="C26" t="s">
        <v>340</v>
      </c>
      <c r="D26" t="s">
        <v>103</v>
      </c>
    </row>
    <row r="27" spans="2:7">
      <c r="C27" t="s">
        <v>340</v>
      </c>
      <c r="D27" t="s">
        <v>1003</v>
      </c>
      <c r="E27" s="145" t="s">
        <v>1004</v>
      </c>
    </row>
    <row r="28" spans="2:7">
      <c r="C28" t="s">
        <v>340</v>
      </c>
      <c r="E28">
        <v>3000</v>
      </c>
    </row>
    <row r="29" spans="2:7">
      <c r="B29" t="s">
        <v>1005</v>
      </c>
      <c r="D29" t="s">
        <v>1006</v>
      </c>
      <c r="E29" s="60">
        <f>E27/100*(100-E28/100)/100</f>
        <v>210000</v>
      </c>
    </row>
    <row r="30" spans="2:7">
      <c r="D30" t="s">
        <v>1007</v>
      </c>
    </row>
    <row r="31" spans="2:7">
      <c r="B31" t="s">
        <v>646</v>
      </c>
      <c r="D31" t="s">
        <v>380</v>
      </c>
      <c r="E31" t="s">
        <v>1008</v>
      </c>
    </row>
    <row r="32" spans="2:7">
      <c r="D32" t="s">
        <v>1009</v>
      </c>
      <c r="E32" t="s">
        <v>1010</v>
      </c>
    </row>
    <row r="33" spans="2:5">
      <c r="D33" t="s">
        <v>823</v>
      </c>
      <c r="E33" t="s">
        <v>1011</v>
      </c>
    </row>
    <row r="34" spans="2:5">
      <c r="D34" t="s">
        <v>1012</v>
      </c>
      <c r="E34" t="s">
        <v>1013</v>
      </c>
    </row>
    <row r="35" spans="2:5">
      <c r="D35" t="s">
        <v>883</v>
      </c>
      <c r="E35" t="s">
        <v>1014</v>
      </c>
    </row>
    <row r="36" spans="2:5">
      <c r="D36" t="s">
        <v>1015</v>
      </c>
      <c r="E36">
        <v>200000</v>
      </c>
    </row>
    <row r="37" spans="2:5">
      <c r="D37" t="s">
        <v>1016</v>
      </c>
      <c r="E37" t="s">
        <v>242</v>
      </c>
    </row>
    <row r="38" spans="2:5">
      <c r="D38" t="s">
        <v>1017</v>
      </c>
      <c r="E38" t="s">
        <v>1018</v>
      </c>
    </row>
    <row r="39" spans="2:5">
      <c r="B39" t="s">
        <v>1019</v>
      </c>
      <c r="D39" t="s">
        <v>1020</v>
      </c>
    </row>
    <row r="40" spans="2:5">
      <c r="D40" t="s">
        <v>1021</v>
      </c>
      <c r="E40">
        <v>500000</v>
      </c>
    </row>
    <row r="41" spans="2:5">
      <c r="D41" t="s">
        <v>1022</v>
      </c>
      <c r="E41">
        <v>1</v>
      </c>
    </row>
    <row r="42" spans="2:5">
      <c r="D42" t="s">
        <v>1023</v>
      </c>
    </row>
    <row r="43" spans="2:5">
      <c r="D43" t="s">
        <v>1024</v>
      </c>
      <c r="E43">
        <v>30000</v>
      </c>
    </row>
    <row r="44" spans="2:5">
      <c r="D44" t="s">
        <v>1025</v>
      </c>
    </row>
    <row r="45" spans="2:5">
      <c r="D45" t="s">
        <v>1026</v>
      </c>
    </row>
    <row r="46" spans="2:5">
      <c r="D46" t="s">
        <v>1027</v>
      </c>
    </row>
    <row r="47" spans="2:5" ht="13.5" customHeight="1">
      <c r="D47" t="s">
        <v>1028</v>
      </c>
    </row>
    <row r="48" spans="2:5">
      <c r="D48" t="s">
        <v>1029</v>
      </c>
    </row>
    <row r="49" spans="1:5">
      <c r="D49" t="s">
        <v>1030</v>
      </c>
      <c r="E49">
        <v>1234</v>
      </c>
    </row>
    <row r="50" spans="1:5">
      <c r="D50" t="s">
        <v>1031</v>
      </c>
    </row>
    <row r="51" spans="1:5" ht="25">
      <c r="A51" t="s">
        <v>1032</v>
      </c>
      <c r="B51" t="s">
        <v>1033</v>
      </c>
      <c r="C51" t="s">
        <v>340</v>
      </c>
      <c r="D51" s="6" t="s">
        <v>1034</v>
      </c>
    </row>
    <row r="52" spans="1:5" ht="25">
      <c r="D52" s="6" t="s">
        <v>1035</v>
      </c>
    </row>
    <row r="53" spans="1:5">
      <c r="D53" t="s">
        <v>1036</v>
      </c>
    </row>
    <row r="54" spans="1:5">
      <c r="D54" t="s">
        <v>1037</v>
      </c>
    </row>
    <row r="55" spans="1:5">
      <c r="D55" t="s">
        <v>1038</v>
      </c>
    </row>
    <row r="56" spans="1:5">
      <c r="D56" t="s">
        <v>1039</v>
      </c>
    </row>
    <row r="57" spans="1:5">
      <c r="D57" t="str">
        <f>"Hi "&amp;E56&amp;", let's begin your application"</f>
        <v>Hi , let's begin your application</v>
      </c>
    </row>
    <row r="58" spans="1:5">
      <c r="D58" t="s">
        <v>1040</v>
      </c>
    </row>
    <row r="59" spans="1:5">
      <c r="D59" t="s">
        <v>1041</v>
      </c>
      <c r="E59">
        <v>4000</v>
      </c>
    </row>
    <row r="60" spans="1:5">
      <c r="D60" t="s">
        <v>1042</v>
      </c>
    </row>
    <row r="61" spans="1:5">
      <c r="D61" t="s">
        <v>1043</v>
      </c>
      <c r="E61" t="s">
        <v>1044</v>
      </c>
    </row>
    <row r="62" spans="1:5">
      <c r="D62" t="s">
        <v>1045</v>
      </c>
      <c r="E62">
        <v>10000</v>
      </c>
    </row>
    <row r="63" spans="1:5">
      <c r="D63" t="s">
        <v>1046</v>
      </c>
    </row>
    <row r="64" spans="1:5">
      <c r="D64" t="s">
        <v>1047</v>
      </c>
      <c r="E64">
        <v>5000</v>
      </c>
    </row>
    <row r="65" spans="4:5">
      <c r="D65" t="s">
        <v>1048</v>
      </c>
    </row>
    <row r="66" spans="4:5">
      <c r="D66" t="s">
        <v>224</v>
      </c>
      <c r="E66" t="s">
        <v>1049</v>
      </c>
    </row>
    <row r="67" spans="4:5">
      <c r="D67" t="s">
        <v>1050</v>
      </c>
      <c r="E67" t="s">
        <v>1051</v>
      </c>
    </row>
    <row r="68" spans="4:5" ht="25">
      <c r="D68" t="s">
        <v>1052</v>
      </c>
      <c r="E68" s="6" t="s">
        <v>1053</v>
      </c>
    </row>
    <row r="69" spans="4:5">
      <c r="D69" t="s">
        <v>1054</v>
      </c>
    </row>
    <row r="70" spans="4:5">
      <c r="D70" t="s">
        <v>1055</v>
      </c>
    </row>
    <row r="71" spans="4:5">
      <c r="D71" t="s">
        <v>1056</v>
      </c>
      <c r="E71" s="61">
        <f>E62</f>
        <v>10000</v>
      </c>
    </row>
    <row r="72" spans="4:5">
      <c r="D72" t="s">
        <v>224</v>
      </c>
      <c r="E72" t="str">
        <f>E66</f>
        <v>4 years</v>
      </c>
    </row>
    <row r="73" spans="4:5">
      <c r="D73" t="s">
        <v>1057</v>
      </c>
      <c r="E73" s="1" t="s">
        <v>1058</v>
      </c>
    </row>
    <row r="74" spans="4:5">
      <c r="D74" t="s">
        <v>1059</v>
      </c>
    </row>
    <row r="75" spans="4:5">
      <c r="D75" s="1" t="s">
        <v>1060</v>
      </c>
      <c r="E75" s="45"/>
    </row>
    <row r="76" spans="4:5">
      <c r="D76" s="1" t="s">
        <v>1061</v>
      </c>
    </row>
    <row r="77" spans="4:5" ht="100">
      <c r="D77" s="2" t="s">
        <v>1062</v>
      </c>
    </row>
    <row r="78" spans="4:5">
      <c r="D78" s="1" t="s">
        <v>376</v>
      </c>
    </row>
    <row r="79" spans="4:5" ht="25">
      <c r="D79" s="2" t="s">
        <v>1063</v>
      </c>
    </row>
    <row r="80" spans="4:5">
      <c r="D80" s="1" t="s">
        <v>1064</v>
      </c>
    </row>
    <row r="81" spans="4:5" ht="37.5">
      <c r="D81" s="2" t="s">
        <v>1065</v>
      </c>
    </row>
    <row r="82" spans="4:5">
      <c r="D82" s="1" t="s">
        <v>380</v>
      </c>
      <c r="E82" t="s">
        <v>1066</v>
      </c>
    </row>
    <row r="83" spans="4:5">
      <c r="D83" s="2" t="s">
        <v>462</v>
      </c>
      <c r="E83" t="s">
        <v>1067</v>
      </c>
    </row>
    <row r="84" spans="4:5">
      <c r="D84" s="1" t="s">
        <v>823</v>
      </c>
      <c r="E84" t="s">
        <v>1068</v>
      </c>
    </row>
    <row r="85" spans="4:5">
      <c r="D85" s="2" t="s">
        <v>1069</v>
      </c>
      <c r="E85" t="s">
        <v>478</v>
      </c>
    </row>
    <row r="86" spans="4:5">
      <c r="D86" s="1" t="s">
        <v>1070</v>
      </c>
      <c r="E86" s="3" t="s">
        <v>1071</v>
      </c>
    </row>
    <row r="87" spans="4:5">
      <c r="D87" s="2" t="s">
        <v>45</v>
      </c>
      <c r="E87">
        <v>142255681</v>
      </c>
    </row>
    <row r="88" spans="4:5">
      <c r="D88" s="1" t="s">
        <v>1072</v>
      </c>
      <c r="E88" s="1" t="s">
        <v>1073</v>
      </c>
    </row>
    <row r="89" spans="4:5">
      <c r="D89" s="1" t="s">
        <v>1074</v>
      </c>
      <c r="E89" s="1" t="s">
        <v>1075</v>
      </c>
    </row>
    <row r="90" spans="4:5">
      <c r="D90" s="1" t="s">
        <v>1076</v>
      </c>
      <c r="E90" s="1" t="s">
        <v>1077</v>
      </c>
    </row>
    <row r="91" spans="4:5">
      <c r="D91" s="1" t="s">
        <v>215</v>
      </c>
      <c r="E91">
        <v>50050</v>
      </c>
    </row>
    <row r="92" spans="4:5">
      <c r="D92" s="1" t="s">
        <v>216</v>
      </c>
      <c r="E92" s="1" t="s">
        <v>217</v>
      </c>
    </row>
    <row r="93" spans="4:5">
      <c r="D93" s="1" t="s">
        <v>239</v>
      </c>
      <c r="E93" t="s">
        <v>1078</v>
      </c>
    </row>
    <row r="94" spans="4:5">
      <c r="D94" s="1" t="s">
        <v>1079</v>
      </c>
    </row>
    <row r="95" spans="4:5">
      <c r="D95" s="1" t="s">
        <v>1080</v>
      </c>
      <c r="E95" s="1" t="s">
        <v>1081</v>
      </c>
    </row>
    <row r="96" spans="4:5">
      <c r="D96" s="1" t="s">
        <v>243</v>
      </c>
      <c r="E96" s="1" t="s">
        <v>1082</v>
      </c>
    </row>
    <row r="97" spans="4:5">
      <c r="D97" s="1" t="s">
        <v>486</v>
      </c>
    </row>
    <row r="98" spans="4:5">
      <c r="D98" s="1" t="s">
        <v>247</v>
      </c>
    </row>
    <row r="99" spans="4:5">
      <c r="D99" s="1" t="s">
        <v>1083</v>
      </c>
    </row>
    <row r="100" spans="4:5">
      <c r="D100" s="1" t="s">
        <v>1084</v>
      </c>
    </row>
    <row r="101" spans="4:5">
      <c r="D101" s="1" t="s">
        <v>1085</v>
      </c>
    </row>
    <row r="102" spans="4:5">
      <c r="D102" s="1" t="s">
        <v>1086</v>
      </c>
    </row>
    <row r="103" spans="4:5">
      <c r="D103" s="1" t="s">
        <v>1079</v>
      </c>
    </row>
    <row r="104" spans="4:5">
      <c r="D104" s="1" t="s">
        <v>1087</v>
      </c>
      <c r="E104" s="1" t="s">
        <v>1088</v>
      </c>
    </row>
    <row r="105" spans="4:5">
      <c r="D105" s="1" t="s">
        <v>1089</v>
      </c>
      <c r="E105" s="1" t="s">
        <v>1090</v>
      </c>
    </row>
    <row r="106" spans="4:5">
      <c r="D106" s="1" t="s">
        <v>1091</v>
      </c>
      <c r="E106" s="1" t="s">
        <v>1092</v>
      </c>
    </row>
    <row r="107" spans="4:5">
      <c r="D107" s="1" t="s">
        <v>215</v>
      </c>
      <c r="E107">
        <v>56000</v>
      </c>
    </row>
    <row r="108" spans="4:5">
      <c r="D108" s="1" t="s">
        <v>216</v>
      </c>
      <c r="E108" s="1" t="s">
        <v>217</v>
      </c>
    </row>
    <row r="109" spans="4:5">
      <c r="D109" s="1" t="s">
        <v>239</v>
      </c>
      <c r="E109" s="1" t="s">
        <v>217</v>
      </c>
    </row>
    <row r="110" spans="4:5">
      <c r="D110" s="1" t="s">
        <v>1093</v>
      </c>
      <c r="E110">
        <v>142255681</v>
      </c>
    </row>
    <row r="111" spans="4:5">
      <c r="D111" s="1" t="s">
        <v>1094</v>
      </c>
    </row>
    <row r="112" spans="4:5">
      <c r="D112" s="1" t="s">
        <v>1095</v>
      </c>
      <c r="E112">
        <v>2000</v>
      </c>
    </row>
    <row r="113" spans="4:5">
      <c r="D113" s="1" t="s">
        <v>1096</v>
      </c>
      <c r="E113">
        <v>50</v>
      </c>
    </row>
    <row r="114" spans="4:5">
      <c r="D114" s="1" t="s">
        <v>1097</v>
      </c>
    </row>
    <row r="115" spans="4:5">
      <c r="D115" s="1" t="s">
        <v>1098</v>
      </c>
    </row>
    <row r="116" spans="4:5">
      <c r="D116" s="1" t="s">
        <v>1099</v>
      </c>
    </row>
    <row r="117" spans="4:5">
      <c r="D117" s="1" t="s">
        <v>1100</v>
      </c>
    </row>
    <row r="118" spans="4:5">
      <c r="D118" s="1" t="s">
        <v>1101</v>
      </c>
    </row>
    <row r="119" spans="4:5">
      <c r="D119" s="1" t="s">
        <v>1102</v>
      </c>
    </row>
    <row r="120" spans="4:5">
      <c r="D120" s="1" t="s">
        <v>644</v>
      </c>
    </row>
    <row r="121" spans="4:5">
      <c r="D121" s="1" t="s">
        <v>511</v>
      </c>
    </row>
    <row r="122" spans="4:5">
      <c r="D122" s="1" t="s">
        <v>1103</v>
      </c>
    </row>
  </sheetData>
  <dataValidations count="10">
    <dataValidation type="list" allowBlank="1" showInputMessage="1" showErrorMessage="1" sqref="E93">
      <formula1>"WILAYAH PERSEKUTUAN KUALA LUMPUR,WILAYAH PERSEKUTUAN LABUAN,WILAYAH PERSEKUTUAN PUTRAJAYA,JOHOR,KELANTAN,MELAKA,NEGERI SEMBILAN,PAHANG,PERAK,PERLIS,PULAU PINANG,SABAH,SARAWAK,SELANGOR,TERENGGANU"</formula1>
    </dataValidation>
    <dataValidation type="list" allowBlank="1" showInputMessage="1" showErrorMessage="1" sqref="E84">
      <formula1>"PRIMARY,SECONDARY,VOCATIONAL,DIPLOMA,BACHELOR,MASTERS,PHD/DOCTORATE,PROFESSIONAL QUALIFICATION"</formula1>
    </dataValidation>
    <dataValidation type="list" allowBlank="1" showInputMessage="1" showErrorMessage="1" sqref="E85">
      <formula1>"Own,Rent,Relatives,Parents,Others"</formula1>
    </dataValidation>
    <dataValidation type="list" allowBlank="1" showInputMessage="1" showErrorMessage="1" sqref="E83">
      <formula1>"DIVORCE,MARRIED,SEPARATED,SINGLE,WIDOWED"</formula1>
    </dataValidation>
    <dataValidation type="list" allowBlank="1" showInputMessage="1" showErrorMessage="1" sqref="E67">
      <formula1>"Education,Business,Medical,Loan Payment,Home Renovation,Others"</formula1>
    </dataValidation>
    <dataValidation type="list" allowBlank="1" showInputMessage="1" showErrorMessage="1" sqref="E61">
      <formula1>"Maybank Islamic Personal Financing-i,Maybank Personal Loan"</formula1>
    </dataValidation>
    <dataValidation type="list" allowBlank="1" showInputMessage="1" showErrorMessage="1" sqref="E82">
      <formula1>"CAPTAIN,DATIN,DATIN SERI,DATO,DATO',DATO' SERI,DATO SRI,DATO' SRI,DATUK SERI,DATUK SRI,DR.,MADAM,MASTER,MR / ENCIK,MRS / PUAN,MS / CIK,PROF.,PUAN HAJJAH,PUAN SRI,TAN SRI,TOH PUAN,TUAN,TUAN HAJI,TUN"</formula1>
    </dataValidation>
    <dataValidation type="list" allowBlank="1" showInputMessage="1" showErrorMessage="1" sqref="B4">
      <formula1>"Y,N"</formula1>
    </dataValidation>
    <dataValidation type="list" allowBlank="1" showInputMessage="1" showErrorMessage="1" sqref="E66">
      <formula1>"2 years,3 years,4 years,5 years,6 years"</formula1>
    </dataValidation>
    <dataValidation type="list" allowBlank="1" showInputMessage="1" showErrorMessage="1" sqref="B3">
      <formula1>"Yes,No"</formula1>
    </dataValidation>
  </dataValidations>
  <hyperlinks>
    <hyperlink ref="E86" r:id="rId1"/>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4" sqref="A4"/>
    </sheetView>
  </sheetViews>
  <sheetFormatPr defaultColWidth="9" defaultRowHeight="12.5"/>
  <cols>
    <col min="1" max="1" width="33.453125" customWidth="1"/>
    <col min="2" max="2" width="31.453125" customWidth="1"/>
    <col min="3" max="3" width="20.81640625" customWidth="1"/>
    <col min="4" max="4" width="19.453125" customWidth="1"/>
    <col min="5" max="5" width="30.81640625" customWidth="1"/>
  </cols>
  <sheetData>
    <row r="1" spans="1:5">
      <c r="A1" s="7" t="s">
        <v>297</v>
      </c>
      <c r="B1" s="7" t="s">
        <v>298</v>
      </c>
      <c r="C1" s="7" t="s">
        <v>299</v>
      </c>
      <c r="D1" s="7" t="s">
        <v>2</v>
      </c>
      <c r="E1" s="7" t="s">
        <v>288</v>
      </c>
    </row>
    <row r="2" spans="1:5" ht="25">
      <c r="A2" s="7" t="s">
        <v>405</v>
      </c>
      <c r="B2" s="7" t="s">
        <v>406</v>
      </c>
      <c r="C2" s="7" t="s">
        <v>407</v>
      </c>
      <c r="D2" s="8" t="str">
        <f>'Enter Data'!C3</f>
        <v>pass1234</v>
      </c>
      <c r="E2" s="9">
        <f>'Enter Data'!C5</f>
        <v>111111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election activeCell="D7" sqref="D7"/>
    </sheetView>
  </sheetViews>
  <sheetFormatPr defaultColWidth="12.54296875" defaultRowHeight="15" customHeight="1"/>
  <cols>
    <col min="1" max="1" width="19.1796875" style="6" customWidth="1"/>
    <col min="2" max="2" width="28.1796875" style="6" customWidth="1"/>
    <col min="3" max="3" width="12.54296875" style="6" customWidth="1"/>
    <col min="4" max="4" width="23.453125" style="6" customWidth="1"/>
    <col min="5" max="5" width="47.26953125" style="6" customWidth="1"/>
    <col min="6" max="6" width="12.54296875" style="6" customWidth="1"/>
    <col min="7" max="16384" width="12.54296875" style="6"/>
  </cols>
  <sheetData>
    <row r="1" spans="1:5" ht="15" customHeight="1">
      <c r="A1" s="7" t="s">
        <v>297</v>
      </c>
      <c r="B1" s="55" t="s">
        <v>298</v>
      </c>
      <c r="C1" s="55" t="s">
        <v>299</v>
      </c>
      <c r="D1" s="55" t="s">
        <v>2</v>
      </c>
    </row>
    <row r="2" spans="1:5" ht="15" customHeight="1">
      <c r="A2" s="56" t="s">
        <v>405</v>
      </c>
      <c r="B2" s="56" t="s">
        <v>406</v>
      </c>
      <c r="C2" s="56" t="s">
        <v>407</v>
      </c>
      <c r="D2" s="56" t="str">
        <f>'Enter Data'!C3</f>
        <v>pass1234</v>
      </c>
    </row>
    <row r="3" spans="1:5" ht="15" customHeight="1">
      <c r="A3" s="56" t="s">
        <v>412</v>
      </c>
      <c r="B3" s="56"/>
      <c r="C3" s="56" t="s">
        <v>340</v>
      </c>
      <c r="D3" s="56" t="s">
        <v>1104</v>
      </c>
    </row>
    <row r="4" spans="1:5" ht="15" customHeight="1">
      <c r="A4" s="56" t="s">
        <v>95</v>
      </c>
      <c r="C4" s="56" t="s">
        <v>1105</v>
      </c>
      <c r="D4" s="56" t="str">
        <f>'Enter Data'!C39</f>
        <v>Celcom Xpax</v>
      </c>
    </row>
    <row r="5" spans="1:5" ht="15" customHeight="1">
      <c r="A5" s="56" t="s">
        <v>45</v>
      </c>
      <c r="B5" s="56" t="s">
        <v>1106</v>
      </c>
      <c r="C5" s="56" t="s">
        <v>407</v>
      </c>
      <c r="D5" s="146" t="str">
        <f>'Enter Data'!C40</f>
        <v>1926396541</v>
      </c>
    </row>
    <row r="6" spans="1:5" ht="15" customHeight="1">
      <c r="A6" s="56" t="s">
        <v>103</v>
      </c>
      <c r="B6" s="56" t="s">
        <v>45</v>
      </c>
      <c r="C6" s="56" t="s">
        <v>340</v>
      </c>
      <c r="D6" s="6" t="str">
        <f>MID(E6,1,3)&amp;" "&amp;MID(E6,4,4)&amp;" "&amp;MID(E6,8,4)</f>
        <v>019 2639 6541</v>
      </c>
      <c r="E6" s="6" t="str">
        <f>CONCATENATE("0",D5)</f>
        <v>01926396541</v>
      </c>
    </row>
    <row r="7" spans="1:5" ht="15" customHeight="1">
      <c r="A7" s="56"/>
      <c r="B7" s="56" t="s">
        <v>1107</v>
      </c>
      <c r="C7" s="56" t="s">
        <v>1105</v>
      </c>
      <c r="D7" s="56" t="str">
        <f>'Enter Data'!C41</f>
        <v>RM 5.00</v>
      </c>
    </row>
    <row r="8" spans="1:5" ht="15" customHeight="1">
      <c r="A8" s="56"/>
      <c r="B8" s="56" t="s">
        <v>452</v>
      </c>
      <c r="C8" s="56" t="s">
        <v>346</v>
      </c>
      <c r="D8" s="56"/>
    </row>
    <row r="9" spans="1:5" ht="15" customHeight="1">
      <c r="A9" s="56" t="s">
        <v>511</v>
      </c>
      <c r="B9" s="56" t="s">
        <v>370</v>
      </c>
      <c r="C9" s="56" t="s">
        <v>340</v>
      </c>
      <c r="D9" s="58" t="s">
        <v>1108</v>
      </c>
      <c r="E9" s="59"/>
    </row>
    <row r="10" spans="1:5" ht="15" customHeight="1">
      <c r="A10" s="56"/>
      <c r="B10" s="56" t="s">
        <v>1109</v>
      </c>
      <c r="C10" s="56" t="s">
        <v>340</v>
      </c>
      <c r="D10" s="56" t="s">
        <v>1104</v>
      </c>
    </row>
    <row r="11" spans="1:5" ht="15" customHeight="1">
      <c r="A11" s="56"/>
      <c r="B11" s="56"/>
      <c r="C11" s="56"/>
      <c r="D11" s="56" t="s">
        <v>1110</v>
      </c>
    </row>
    <row r="12" spans="1:5" ht="15" customHeight="1">
      <c r="A12" s="56"/>
      <c r="B12" s="56" t="s">
        <v>524</v>
      </c>
      <c r="C12" s="56" t="s">
        <v>346</v>
      </c>
      <c r="D12" s="56"/>
    </row>
    <row r="13" spans="1:5" ht="15" customHeight="1">
      <c r="A13" s="56" t="s">
        <v>1111</v>
      </c>
      <c r="B13" s="56"/>
      <c r="C13" s="56" t="s">
        <v>340</v>
      </c>
      <c r="D13" s="56" t="s">
        <v>1112</v>
      </c>
    </row>
    <row r="14" spans="1:5" ht="15" customHeight="1">
      <c r="A14" s="56"/>
      <c r="B14" s="56" t="s">
        <v>1113</v>
      </c>
      <c r="C14" s="56" t="s">
        <v>340</v>
      </c>
      <c r="D14" s="56"/>
    </row>
    <row r="15" spans="1:5" ht="15" customHeight="1">
      <c r="A15" s="56"/>
      <c r="B15" s="56" t="s">
        <v>1114</v>
      </c>
      <c r="C15" s="56"/>
      <c r="D15" s="56"/>
    </row>
    <row r="16" spans="1:5" ht="15" customHeight="1">
      <c r="A16" s="56"/>
      <c r="B16" s="56" t="s">
        <v>1115</v>
      </c>
      <c r="C16" s="56"/>
      <c r="D16" s="56"/>
    </row>
    <row r="17" spans="1:4" ht="15" customHeight="1">
      <c r="A17" s="56"/>
      <c r="B17" s="56" t="s">
        <v>45</v>
      </c>
      <c r="C17" s="56"/>
      <c r="D17" s="56"/>
    </row>
    <row r="18" spans="1:4" ht="15" customHeight="1">
      <c r="A18" s="56"/>
      <c r="B18" s="56" t="s">
        <v>103</v>
      </c>
      <c r="C18" s="56"/>
      <c r="D18" s="56"/>
    </row>
    <row r="19" spans="1:4" ht="15" customHeight="1">
      <c r="A19" s="56"/>
      <c r="B19" s="56" t="s">
        <v>385</v>
      </c>
      <c r="C19" s="56" t="s">
        <v>346</v>
      </c>
      <c r="D19" s="56"/>
    </row>
    <row r="20" spans="1:4" ht="12.5">
      <c r="A20" s="56"/>
      <c r="B20" s="56" t="s">
        <v>1116</v>
      </c>
      <c r="C20" s="56" t="s">
        <v>346</v>
      </c>
      <c r="D20" s="56"/>
    </row>
    <row r="21" spans="1:4" ht="15.75" customHeight="1">
      <c r="A21" s="56" t="s">
        <v>288</v>
      </c>
      <c r="B21" s="56"/>
      <c r="C21" s="56" t="s">
        <v>288</v>
      </c>
      <c r="D21" s="57">
        <f>'Enter Data'!C5</f>
        <v>111111</v>
      </c>
    </row>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1"/>
  <sheetViews>
    <sheetView workbookViewId="0">
      <selection activeCell="E9" sqref="E9"/>
    </sheetView>
  </sheetViews>
  <sheetFormatPr defaultColWidth="12.54296875" defaultRowHeight="15" customHeight="1"/>
  <cols>
    <col min="1" max="1" width="12.7265625" customWidth="1"/>
    <col min="2" max="2" width="16.26953125" customWidth="1"/>
    <col min="3" max="6" width="12.54296875" customWidth="1"/>
  </cols>
  <sheetData>
    <row r="1" spans="1:7" ht="15" customHeight="1">
      <c r="A1" s="47" t="s">
        <v>297</v>
      </c>
      <c r="B1" s="47" t="s">
        <v>298</v>
      </c>
      <c r="C1" s="47" t="s">
        <v>299</v>
      </c>
      <c r="D1" s="47" t="s">
        <v>2</v>
      </c>
      <c r="E1" s="47" t="s">
        <v>288</v>
      </c>
    </row>
    <row r="2" spans="1:7" ht="15" customHeight="1">
      <c r="A2" s="47" t="s">
        <v>405</v>
      </c>
      <c r="B2" s="47" t="s">
        <v>406</v>
      </c>
      <c r="C2" s="47" t="s">
        <v>407</v>
      </c>
      <c r="D2" s="47" t="str">
        <f>'Enter Data'!C3</f>
        <v>pass1234</v>
      </c>
      <c r="E2">
        <f>'Enter Data'!C5</f>
        <v>111111</v>
      </c>
      <c r="F2" s="47" t="s">
        <v>1117</v>
      </c>
      <c r="G2">
        <v>611218</v>
      </c>
    </row>
    <row r="3" spans="1:7" ht="15" customHeight="1">
      <c r="B3" s="47" t="s">
        <v>412</v>
      </c>
      <c r="C3" s="47" t="s">
        <v>340</v>
      </c>
      <c r="D3" s="47" t="s">
        <v>290</v>
      </c>
    </row>
    <row r="4" spans="1:7" ht="15" customHeight="1">
      <c r="A4" s="47" t="s">
        <v>1118</v>
      </c>
      <c r="C4" s="47" t="s">
        <v>340</v>
      </c>
      <c r="D4" s="40" t="s">
        <v>1119</v>
      </c>
    </row>
    <row r="5" spans="1:7" ht="15" customHeight="1">
      <c r="C5" s="47" t="s">
        <v>340</v>
      </c>
      <c r="D5" s="47" t="s">
        <v>1120</v>
      </c>
    </row>
    <row r="6" spans="1:7" ht="15" customHeight="1">
      <c r="C6" s="47" t="s">
        <v>340</v>
      </c>
      <c r="D6" s="47" t="s">
        <v>1121</v>
      </c>
    </row>
    <row r="7" spans="1:7" ht="15" customHeight="1">
      <c r="B7" t="s">
        <v>1122</v>
      </c>
      <c r="C7" s="47" t="s">
        <v>340</v>
      </c>
      <c r="D7" s="47" t="s">
        <v>1123</v>
      </c>
    </row>
    <row r="8" spans="1:7" ht="12.5">
      <c r="A8" s="40" t="s">
        <v>1124</v>
      </c>
      <c r="B8" s="40" t="s">
        <v>1125</v>
      </c>
      <c r="C8" s="40"/>
      <c r="D8" s="40" t="str">
        <f>'Enter Data'!C42</f>
        <v>MAEPayer</v>
      </c>
    </row>
    <row r="9" spans="1:7" ht="12.5">
      <c r="A9" s="40"/>
      <c r="B9" s="40" t="s">
        <v>1126</v>
      </c>
      <c r="C9" s="40"/>
      <c r="D9" s="40" t="s">
        <v>1127</v>
      </c>
      <c r="E9">
        <f>'Enter Data'!C43</f>
        <v>4</v>
      </c>
    </row>
    <row r="10" spans="1:7" ht="12.5">
      <c r="A10" s="40"/>
      <c r="B10" s="40" t="s">
        <v>1128</v>
      </c>
      <c r="C10" s="40"/>
      <c r="D10" s="40" t="s">
        <v>1121</v>
      </c>
    </row>
    <row r="11" spans="1:7" ht="12.5">
      <c r="A11" s="40"/>
      <c r="B11" s="40" t="s">
        <v>1129</v>
      </c>
      <c r="C11" s="40"/>
      <c r="D11" s="40" t="s">
        <v>1130</v>
      </c>
    </row>
    <row r="12" spans="1:7" ht="12.5">
      <c r="A12" s="40"/>
      <c r="B12" s="40" t="s">
        <v>1131</v>
      </c>
      <c r="C12" s="40"/>
      <c r="D12" s="40" t="s">
        <v>1132</v>
      </c>
    </row>
    <row r="13" spans="1:7" ht="12.5">
      <c r="A13" s="40" t="s">
        <v>1133</v>
      </c>
      <c r="B13" s="40" t="s">
        <v>106</v>
      </c>
      <c r="C13" s="40"/>
      <c r="D13" s="155" t="str">
        <f>'Enter Data'!C44</f>
        <v>0175915756</v>
      </c>
    </row>
    <row r="14" spans="1:7" ht="12.5">
      <c r="A14" s="40"/>
      <c r="B14" s="40" t="s">
        <v>1134</v>
      </c>
      <c r="C14" s="40"/>
      <c r="D14" s="40" t="s">
        <v>1121</v>
      </c>
    </row>
    <row r="15" spans="1:7" ht="12.5">
      <c r="A15" s="40"/>
      <c r="B15" s="40" t="s">
        <v>109</v>
      </c>
      <c r="C15" s="40"/>
      <c r="D15" s="40" t="str">
        <f>'Enter Data'!C45</f>
        <v>Atul</v>
      </c>
    </row>
    <row r="16" spans="1:7" ht="15" customHeight="1">
      <c r="B16" s="40" t="s">
        <v>1135</v>
      </c>
      <c r="D16" s="1" t="str">
        <f>MID(D13,1,3)&amp;" "&amp;MID(D13,4,4)&amp;" "&amp;MID(D13,8,4)</f>
        <v>017 5915 756</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3"/>
  <sheetViews>
    <sheetView topLeftCell="A26" workbookViewId="0">
      <selection activeCell="D43" sqref="D43"/>
    </sheetView>
  </sheetViews>
  <sheetFormatPr defaultColWidth="12.54296875" defaultRowHeight="15" customHeight="1"/>
  <cols>
    <col min="1" max="1" width="17.1796875" customWidth="1"/>
    <col min="2" max="2" width="29.26953125" customWidth="1"/>
    <col min="3" max="3" width="12.54296875" customWidth="1"/>
    <col min="4" max="4" width="45.26953125" customWidth="1"/>
    <col min="5" max="6" width="12.54296875" customWidth="1"/>
    <col min="7" max="7" width="14.453125" customWidth="1"/>
  </cols>
  <sheetData>
    <row r="1" spans="1:5" ht="15" customHeight="1">
      <c r="A1" s="47" t="s">
        <v>297</v>
      </c>
      <c r="B1" s="47" t="s">
        <v>298</v>
      </c>
      <c r="C1" s="47" t="s">
        <v>299</v>
      </c>
      <c r="D1" s="47" t="s">
        <v>2</v>
      </c>
      <c r="E1" s="47"/>
    </row>
    <row r="2" spans="1:5" ht="15" customHeight="1">
      <c r="A2" s="47" t="s">
        <v>405</v>
      </c>
      <c r="B2" s="47" t="s">
        <v>406</v>
      </c>
      <c r="C2" s="47" t="s">
        <v>407</v>
      </c>
      <c r="D2" s="41" t="str">
        <f>'Enter Data'!C3</f>
        <v>pass1234</v>
      </c>
    </row>
    <row r="3" spans="1:5" ht="15" customHeight="1">
      <c r="A3" s="47" t="s">
        <v>1136</v>
      </c>
      <c r="B3" s="47" t="s">
        <v>1137</v>
      </c>
      <c r="C3" s="47" t="s">
        <v>935</v>
      </c>
    </row>
    <row r="4" spans="1:5" ht="25">
      <c r="A4" s="47" t="s">
        <v>1137</v>
      </c>
      <c r="B4" s="47" t="s">
        <v>1138</v>
      </c>
      <c r="C4" s="47" t="s">
        <v>340</v>
      </c>
      <c r="D4" s="48" t="s">
        <v>1139</v>
      </c>
    </row>
    <row r="5" spans="1:5" ht="15" customHeight="1">
      <c r="D5" s="48" t="s">
        <v>1140</v>
      </c>
    </row>
    <row r="6" spans="1:5" ht="15" customHeight="1">
      <c r="B6" s="47" t="s">
        <v>1141</v>
      </c>
      <c r="C6" s="47" t="s">
        <v>346</v>
      </c>
    </row>
    <row r="7" spans="1:5" ht="15" customHeight="1">
      <c r="A7" s="47" t="s">
        <v>1142</v>
      </c>
      <c r="B7" s="47" t="s">
        <v>1143</v>
      </c>
      <c r="C7" s="47" t="s">
        <v>1144</v>
      </c>
      <c r="D7" s="47" t="s">
        <v>1145</v>
      </c>
    </row>
    <row r="8" spans="1:5" ht="15" customHeight="1">
      <c r="C8" s="47" t="s">
        <v>407</v>
      </c>
      <c r="D8" s="47" t="s">
        <v>1146</v>
      </c>
    </row>
    <row r="9" spans="1:5" ht="15" customHeight="1">
      <c r="B9" s="47" t="s">
        <v>332</v>
      </c>
      <c r="C9" s="47" t="s">
        <v>1144</v>
      </c>
      <c r="D9" s="49" t="s">
        <v>1147</v>
      </c>
    </row>
    <row r="10" spans="1:5" ht="15" customHeight="1">
      <c r="C10" s="47" t="s">
        <v>407</v>
      </c>
      <c r="D10" s="47">
        <v>1234567812</v>
      </c>
    </row>
    <row r="11" spans="1:5" ht="15" customHeight="1">
      <c r="B11" s="47" t="s">
        <v>1148</v>
      </c>
      <c r="C11" s="47" t="s">
        <v>1144</v>
      </c>
      <c r="D11" s="47" t="s">
        <v>1149</v>
      </c>
    </row>
    <row r="12" spans="1:5" ht="15" customHeight="1">
      <c r="C12" s="47" t="s">
        <v>407</v>
      </c>
      <c r="D12" s="50">
        <v>44857</v>
      </c>
    </row>
    <row r="13" spans="1:5" ht="15" customHeight="1">
      <c r="B13" s="47" t="s">
        <v>1150</v>
      </c>
    </row>
    <row r="14" spans="1:5" ht="15" customHeight="1">
      <c r="B14" s="47" t="s">
        <v>1151</v>
      </c>
      <c r="C14" s="47" t="s">
        <v>1144</v>
      </c>
      <c r="D14" s="47" t="s">
        <v>765</v>
      </c>
    </row>
    <row r="15" spans="1:5" ht="15" customHeight="1">
      <c r="C15" s="47" t="s">
        <v>407</v>
      </c>
      <c r="D15" s="47" t="s">
        <v>1152</v>
      </c>
    </row>
    <row r="16" spans="1:5" ht="15" customHeight="1">
      <c r="B16" s="47" t="s">
        <v>1153</v>
      </c>
    </row>
    <row r="17" spans="1:8" ht="15" customHeight="1">
      <c r="B17" s="47" t="s">
        <v>1154</v>
      </c>
      <c r="C17" s="47" t="s">
        <v>340</v>
      </c>
      <c r="D17" s="48" t="s">
        <v>1155</v>
      </c>
    </row>
    <row r="18" spans="1:8" ht="15" customHeight="1">
      <c r="B18" s="47" t="s">
        <v>452</v>
      </c>
      <c r="C18" s="47" t="s">
        <v>346</v>
      </c>
    </row>
    <row r="19" spans="1:8" ht="15" customHeight="1">
      <c r="A19" s="47" t="s">
        <v>511</v>
      </c>
      <c r="C19" s="47" t="s">
        <v>340</v>
      </c>
      <c r="D19" s="47" t="s">
        <v>1156</v>
      </c>
    </row>
    <row r="20" spans="1:8" ht="12.5">
      <c r="B20" s="47" t="s">
        <v>377</v>
      </c>
      <c r="C20" s="47" t="s">
        <v>346</v>
      </c>
    </row>
    <row r="21" spans="1:8" ht="15.75" customHeight="1">
      <c r="A21" s="47" t="s">
        <v>1157</v>
      </c>
      <c r="B21" s="47" t="s">
        <v>1158</v>
      </c>
      <c r="C21" s="47" t="s">
        <v>340</v>
      </c>
    </row>
    <row r="22" spans="1:8" ht="15.75" customHeight="1">
      <c r="C22" s="47" t="s">
        <v>340</v>
      </c>
      <c r="D22" s="47" t="s">
        <v>1159</v>
      </c>
    </row>
    <row r="23" spans="1:8" ht="15.75" customHeight="1">
      <c r="C23" s="47" t="s">
        <v>340</v>
      </c>
      <c r="D23" s="47" t="s">
        <v>1132</v>
      </c>
    </row>
    <row r="24" spans="1:8" ht="15.75" customHeight="1">
      <c r="A24" s="47" t="s">
        <v>1160</v>
      </c>
      <c r="B24" s="47" t="s">
        <v>1160</v>
      </c>
      <c r="C24" s="47" t="s">
        <v>340</v>
      </c>
      <c r="D24" s="47" t="s">
        <v>1161</v>
      </c>
    </row>
    <row r="25" spans="1:8" ht="15.75" customHeight="1">
      <c r="B25" s="47" t="s">
        <v>669</v>
      </c>
      <c r="C25" s="47" t="s">
        <v>340</v>
      </c>
      <c r="D25" s="47" t="s">
        <v>1162</v>
      </c>
    </row>
    <row r="26" spans="1:8" ht="15.75" customHeight="1">
      <c r="C26" s="47" t="s">
        <v>340</v>
      </c>
      <c r="D26" s="47" t="s">
        <v>1163</v>
      </c>
    </row>
    <row r="27" spans="1:8" ht="15.75" customHeight="1">
      <c r="B27" s="47" t="s">
        <v>1164</v>
      </c>
      <c r="C27" s="47" t="s">
        <v>340</v>
      </c>
      <c r="D27" s="47" t="s">
        <v>1165</v>
      </c>
    </row>
    <row r="28" spans="1:8" ht="15.75" customHeight="1">
      <c r="C28" s="47" t="s">
        <v>340</v>
      </c>
      <c r="D28" s="48" t="s">
        <v>1166</v>
      </c>
    </row>
    <row r="29" spans="1:8" ht="15.75" customHeight="1">
      <c r="A29" s="47" t="s">
        <v>1167</v>
      </c>
      <c r="B29" s="47" t="s">
        <v>1168</v>
      </c>
      <c r="C29" s="47" t="s">
        <v>340</v>
      </c>
      <c r="D29" s="47"/>
    </row>
    <row r="30" spans="1:8" ht="15.75" customHeight="1">
      <c r="B30" s="47" t="s">
        <v>322</v>
      </c>
      <c r="C30" s="47" t="s">
        <v>340</v>
      </c>
      <c r="D30" s="47" t="s">
        <v>1121</v>
      </c>
      <c r="E30" s="47" t="s">
        <v>1169</v>
      </c>
      <c r="F30" s="47" t="s">
        <v>1170</v>
      </c>
    </row>
    <row r="31" spans="1:8" ht="15.75" customHeight="1">
      <c r="B31" s="47" t="s">
        <v>448</v>
      </c>
      <c r="C31" s="47" t="s">
        <v>340</v>
      </c>
      <c r="D31" s="51">
        <v>138209343</v>
      </c>
      <c r="E31">
        <v>1255</v>
      </c>
      <c r="F31" s="51">
        <v>125559191</v>
      </c>
      <c r="G31" s="51" t="s">
        <v>1171</v>
      </c>
      <c r="H31" s="53" t="s">
        <v>1172</v>
      </c>
    </row>
    <row r="32" spans="1:8" ht="15.75" customHeight="1">
      <c r="B32" s="47" t="s">
        <v>230</v>
      </c>
      <c r="C32" s="47" t="s">
        <v>340</v>
      </c>
      <c r="D32" s="41" t="s">
        <v>1173</v>
      </c>
      <c r="E32" s="47" t="s">
        <v>556</v>
      </c>
      <c r="F32" s="47" t="s">
        <v>1174</v>
      </c>
    </row>
    <row r="33" spans="1:5" ht="15.75" customHeight="1">
      <c r="B33" s="47" t="s">
        <v>1175</v>
      </c>
      <c r="C33" s="47" t="s">
        <v>340</v>
      </c>
    </row>
    <row r="34" spans="1:5" ht="15.75" customHeight="1">
      <c r="B34" s="47" t="s">
        <v>743</v>
      </c>
      <c r="C34" s="47" t="s">
        <v>346</v>
      </c>
    </row>
    <row r="35" spans="1:5" ht="27.65" customHeight="1">
      <c r="C35" s="47" t="s">
        <v>340</v>
      </c>
      <c r="D35" s="52" t="s">
        <v>1176</v>
      </c>
    </row>
    <row r="36" spans="1:5" ht="15.75" customHeight="1">
      <c r="C36" s="47" t="s">
        <v>340</v>
      </c>
      <c r="D36" s="47" t="s">
        <v>1177</v>
      </c>
    </row>
    <row r="37" spans="1:5" ht="15.75" customHeight="1">
      <c r="C37" s="47" t="s">
        <v>340</v>
      </c>
      <c r="D37" s="47" t="s">
        <v>1178</v>
      </c>
    </row>
    <row r="38" spans="1:5" ht="37.5">
      <c r="C38" s="47" t="s">
        <v>340</v>
      </c>
      <c r="D38" s="52" t="s">
        <v>1179</v>
      </c>
    </row>
    <row r="39" spans="1:5" ht="15.75" customHeight="1">
      <c r="C39" s="47" t="s">
        <v>340</v>
      </c>
      <c r="D39" s="47" t="s">
        <v>1180</v>
      </c>
    </row>
    <row r="40" spans="1:5" ht="15.75" customHeight="1">
      <c r="A40" s="47" t="s">
        <v>1181</v>
      </c>
      <c r="B40" s="47" t="s">
        <v>1181</v>
      </c>
      <c r="C40" s="47" t="s">
        <v>340</v>
      </c>
      <c r="D40" s="47" t="s">
        <v>1182</v>
      </c>
    </row>
    <row r="41" spans="1:5" ht="15.75" customHeight="1">
      <c r="B41" s="47" t="s">
        <v>1183</v>
      </c>
      <c r="C41" s="47" t="s">
        <v>340</v>
      </c>
    </row>
    <row r="42" spans="1:5" ht="15.75" customHeight="1">
      <c r="B42" s="47" t="s">
        <v>38</v>
      </c>
      <c r="C42" s="47" t="s">
        <v>340</v>
      </c>
      <c r="D42" s="47" t="s">
        <v>1184</v>
      </c>
    </row>
    <row r="43" spans="1:5" ht="15.75" customHeight="1">
      <c r="B43" s="47" t="s">
        <v>410</v>
      </c>
      <c r="C43" s="47" t="s">
        <v>340</v>
      </c>
      <c r="D43" s="47">
        <f>'Enter Data'!C5</f>
        <v>111111</v>
      </c>
      <c r="E43" s="47">
        <f>'Enter Data'!C15</f>
        <v>111112</v>
      </c>
    </row>
    <row r="44" spans="1:5" ht="15.75" customHeight="1">
      <c r="B44" s="48" t="s">
        <v>1185</v>
      </c>
      <c r="C44" s="47" t="s">
        <v>340</v>
      </c>
      <c r="D44" s="48" t="s">
        <v>1186</v>
      </c>
    </row>
    <row r="45" spans="1:5" ht="15.75" customHeight="1">
      <c r="B45" s="47" t="s">
        <v>1187</v>
      </c>
      <c r="C45" s="47" t="s">
        <v>340</v>
      </c>
      <c r="D45" s="47" t="s">
        <v>1188</v>
      </c>
    </row>
    <row r="46" spans="1:5" ht="15.75" customHeight="1">
      <c r="C46" s="47" t="s">
        <v>340</v>
      </c>
      <c r="D46" s="47" t="s">
        <v>1189</v>
      </c>
    </row>
    <row r="47" spans="1:5" ht="15.75" customHeight="1">
      <c r="B47" s="47" t="s">
        <v>1190</v>
      </c>
      <c r="C47" s="47" t="s">
        <v>340</v>
      </c>
      <c r="D47" s="47" t="s">
        <v>1191</v>
      </c>
    </row>
    <row r="48" spans="1:5" ht="15.75" customHeight="1">
      <c r="C48" s="47" t="s">
        <v>340</v>
      </c>
      <c r="D48" s="47" t="s">
        <v>1192</v>
      </c>
    </row>
    <row r="49" spans="1:6" ht="15.75" customHeight="1">
      <c r="A49" t="s">
        <v>1193</v>
      </c>
      <c r="B49" t="s">
        <v>1194</v>
      </c>
      <c r="C49" s="47" t="s">
        <v>340</v>
      </c>
    </row>
    <row r="50" spans="1:6" ht="15.75" customHeight="1">
      <c r="C50" s="47" t="s">
        <v>340</v>
      </c>
      <c r="D50" s="47" t="s">
        <v>1195</v>
      </c>
    </row>
    <row r="51" spans="1:6" ht="15.75" customHeight="1">
      <c r="C51" s="47" t="s">
        <v>340</v>
      </c>
      <c r="D51" s="47" t="s">
        <v>1196</v>
      </c>
      <c r="E51" t="s">
        <v>1197</v>
      </c>
    </row>
    <row r="52" spans="1:6" ht="15.75" customHeight="1">
      <c r="C52" s="47" t="s">
        <v>340</v>
      </c>
      <c r="D52" s="47" t="s">
        <v>1198</v>
      </c>
    </row>
    <row r="53" spans="1:6" ht="15.75" customHeight="1">
      <c r="C53" s="47" t="s">
        <v>340</v>
      </c>
      <c r="D53" s="47" t="s">
        <v>1199</v>
      </c>
    </row>
    <row r="54" spans="1:6" ht="15.75" customHeight="1">
      <c r="C54" s="47" t="s">
        <v>407</v>
      </c>
      <c r="D54" s="47" t="s">
        <v>469</v>
      </c>
      <c r="E54" t="s">
        <v>1200</v>
      </c>
      <c r="F54" t="s">
        <v>1201</v>
      </c>
    </row>
    <row r="55" spans="1:6" ht="15.75" customHeight="1">
      <c r="C55" s="47" t="s">
        <v>340</v>
      </c>
      <c r="D55" s="47" t="s">
        <v>1202</v>
      </c>
      <c r="E55" t="s">
        <v>1203</v>
      </c>
    </row>
    <row r="56" spans="1:6" ht="15.75" customHeight="1">
      <c r="A56" t="s">
        <v>1204</v>
      </c>
      <c r="B56" t="s">
        <v>42</v>
      </c>
      <c r="C56" s="47" t="s">
        <v>340</v>
      </c>
    </row>
    <row r="57" spans="1:6" ht="15.75" customHeight="1">
      <c r="C57" s="47" t="s">
        <v>340</v>
      </c>
      <c r="D57" s="47" t="s">
        <v>1205</v>
      </c>
    </row>
    <row r="58" spans="1:6" ht="15.75" customHeight="1">
      <c r="C58" s="47" t="s">
        <v>340</v>
      </c>
      <c r="D58" s="47" t="s">
        <v>45</v>
      </c>
      <c r="E58" t="s">
        <v>1206</v>
      </c>
    </row>
    <row r="59" spans="1:6" ht="15.75" customHeight="1">
      <c r="C59" s="47" t="s">
        <v>340</v>
      </c>
      <c r="D59" s="47" t="s">
        <v>16</v>
      </c>
      <c r="E59" t="s">
        <v>63</v>
      </c>
      <c r="F59" t="s">
        <v>1207</v>
      </c>
    </row>
    <row r="60" spans="1:6" ht="15.75" customHeight="1">
      <c r="C60" s="47" t="s">
        <v>340</v>
      </c>
      <c r="D60" s="47" t="s">
        <v>781</v>
      </c>
    </row>
    <row r="61" spans="1:6" ht="15.75" customHeight="1">
      <c r="C61" s="47" t="s">
        <v>1208</v>
      </c>
      <c r="D61" s="47" t="s">
        <v>1209</v>
      </c>
      <c r="E61" t="s">
        <v>1210</v>
      </c>
    </row>
    <row r="62" spans="1:6" ht="15.75" customHeight="1">
      <c r="C62" s="47" t="s">
        <v>340</v>
      </c>
      <c r="D62" s="47" t="s">
        <v>1211</v>
      </c>
      <c r="E62" t="s">
        <v>1212</v>
      </c>
      <c r="F62" t="s">
        <v>1213</v>
      </c>
    </row>
    <row r="63" spans="1:6" ht="15.75" customHeight="1">
      <c r="C63" s="47" t="s">
        <v>340</v>
      </c>
      <c r="D63" s="47" t="s">
        <v>1214</v>
      </c>
      <c r="E63" t="s">
        <v>246</v>
      </c>
    </row>
    <row r="64" spans="1:6" ht="15.75" customHeight="1">
      <c r="C64" s="47" t="s">
        <v>340</v>
      </c>
      <c r="D64" s="47" t="s">
        <v>1215</v>
      </c>
      <c r="E64" t="s">
        <v>1216</v>
      </c>
    </row>
    <row r="65" spans="1:9" ht="15.75" customHeight="1">
      <c r="B65" t="s">
        <v>1217</v>
      </c>
      <c r="C65" s="47" t="s">
        <v>340</v>
      </c>
      <c r="D65" s="47" t="s">
        <v>1218</v>
      </c>
    </row>
    <row r="66" spans="1:9" ht="15.75" customHeight="1">
      <c r="C66" s="47" t="s">
        <v>340</v>
      </c>
      <c r="D66" s="47" t="s">
        <v>1219</v>
      </c>
    </row>
    <row r="67" spans="1:9" ht="15.75" customHeight="1">
      <c r="B67" t="s">
        <v>1220</v>
      </c>
      <c r="C67" s="47" t="s">
        <v>340</v>
      </c>
      <c r="D67" s="1" t="s">
        <v>1221</v>
      </c>
    </row>
    <row r="68" spans="1:9" ht="15.75" customHeight="1">
      <c r="C68" s="47" t="s">
        <v>340</v>
      </c>
      <c r="D68" s="1" t="s">
        <v>1222</v>
      </c>
    </row>
    <row r="69" spans="1:9" ht="15.75" customHeight="1">
      <c r="C69" s="47" t="s">
        <v>340</v>
      </c>
      <c r="D69" s="47" t="s">
        <v>1223</v>
      </c>
      <c r="E69" t="s">
        <v>290</v>
      </c>
      <c r="F69" s="145" t="s">
        <v>1224</v>
      </c>
      <c r="G69" s="145" t="s">
        <v>1225</v>
      </c>
      <c r="H69" s="54" t="s">
        <v>1226</v>
      </c>
    </row>
    <row r="70" spans="1:9" ht="15.75" customHeight="1">
      <c r="C70" s="47" t="s">
        <v>340</v>
      </c>
      <c r="D70" s="47" t="s">
        <v>1227</v>
      </c>
    </row>
    <row r="71" spans="1:9" ht="15.75" customHeight="1">
      <c r="B71" t="s">
        <v>376</v>
      </c>
      <c r="C71" s="47" t="s">
        <v>346</v>
      </c>
      <c r="D71" s="47"/>
    </row>
    <row r="72" spans="1:9" ht="15.75" customHeight="1">
      <c r="B72" t="s">
        <v>1228</v>
      </c>
      <c r="C72" s="47" t="s">
        <v>346</v>
      </c>
      <c r="D72" t="s">
        <v>1229</v>
      </c>
    </row>
    <row r="73" spans="1:9" ht="15.75" customHeight="1">
      <c r="C73" s="47" t="s">
        <v>340</v>
      </c>
      <c r="D73" s="1" t="s">
        <v>1230</v>
      </c>
    </row>
    <row r="74" spans="1:9" ht="15.75" customHeight="1">
      <c r="C74" s="47" t="s">
        <v>340</v>
      </c>
      <c r="D74" s="1" t="s">
        <v>1231</v>
      </c>
      <c r="E74" s="1" t="s">
        <v>1232</v>
      </c>
    </row>
    <row r="75" spans="1:9" ht="15.75" customHeight="1">
      <c r="B75" t="s">
        <v>1233</v>
      </c>
      <c r="C75" s="47" t="s">
        <v>346</v>
      </c>
      <c r="D75" s="1"/>
    </row>
    <row r="76" spans="1:9" ht="15.75" customHeight="1">
      <c r="C76" s="47"/>
      <c r="D76" s="1" t="s">
        <v>1234</v>
      </c>
      <c r="E76" s="1" t="s">
        <v>61</v>
      </c>
      <c r="F76" t="s">
        <v>1235</v>
      </c>
      <c r="G76" s="1" t="s">
        <v>1236</v>
      </c>
      <c r="H76" s="1" t="s">
        <v>1237</v>
      </c>
      <c r="I76" t="s">
        <v>1238</v>
      </c>
    </row>
    <row r="77" spans="1:9" ht="15.75" customHeight="1">
      <c r="A77" t="s">
        <v>1239</v>
      </c>
      <c r="B77" t="s">
        <v>1240</v>
      </c>
      <c r="C77" s="47" t="s">
        <v>340</v>
      </c>
      <c r="D77" s="1">
        <f>'Enter Data'!C6</f>
        <v>0</v>
      </c>
      <c r="E77" s="145" t="s">
        <v>72</v>
      </c>
      <c r="F77" s="145" t="s">
        <v>1241</v>
      </c>
      <c r="G77" s="145" t="s">
        <v>1242</v>
      </c>
      <c r="H77" s="154" t="s">
        <v>1243</v>
      </c>
      <c r="I77" s="145" t="s">
        <v>1244</v>
      </c>
    </row>
    <row r="78" spans="1:9" ht="15.75" customHeight="1">
      <c r="B78" t="s">
        <v>1245</v>
      </c>
      <c r="C78" s="47" t="s">
        <v>340</v>
      </c>
      <c r="D78" s="1" t="s">
        <v>1246</v>
      </c>
    </row>
    <row r="79" spans="1:9" ht="15.75" customHeight="1">
      <c r="C79" s="47" t="s">
        <v>340</v>
      </c>
      <c r="D79" s="1" t="s">
        <v>1247</v>
      </c>
    </row>
    <row r="80" spans="1:9" ht="15.75" customHeight="1">
      <c r="B80" t="s">
        <v>1248</v>
      </c>
      <c r="C80" s="47" t="s">
        <v>340</v>
      </c>
      <c r="D80" s="1" t="s">
        <v>1249</v>
      </c>
    </row>
    <row r="81" spans="1:4" ht="15.75" customHeight="1">
      <c r="C81" s="47" t="s">
        <v>340</v>
      </c>
    </row>
    <row r="82" spans="1:4" ht="15.75" customHeight="1">
      <c r="C82" s="47" t="s">
        <v>340</v>
      </c>
    </row>
    <row r="83" spans="1:4" ht="15.75" customHeight="1">
      <c r="C83" s="47" t="s">
        <v>346</v>
      </c>
      <c r="D83" t="s">
        <v>385</v>
      </c>
    </row>
    <row r="84" spans="1:4" ht="15.75" customHeight="1"/>
    <row r="85" spans="1:4" ht="15.75" customHeight="1">
      <c r="A85" t="s">
        <v>87</v>
      </c>
      <c r="B85" t="s">
        <v>1250</v>
      </c>
      <c r="D85" s="6" t="s">
        <v>1251</v>
      </c>
    </row>
    <row r="86" spans="1:4" ht="15.75" customHeight="1">
      <c r="B86" t="s">
        <v>33</v>
      </c>
      <c r="D86" t="str">
        <f>'Enter Data'!C13</f>
        <v>Maybank@1</v>
      </c>
    </row>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hyperlinks>
    <hyperlink ref="D32" r:id="rId1"/>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9" workbookViewId="0">
      <selection activeCell="D39" sqref="D39"/>
    </sheetView>
  </sheetViews>
  <sheetFormatPr defaultColWidth="9" defaultRowHeight="12.5"/>
  <cols>
    <col min="4" max="4" width="28.7265625" customWidth="1"/>
    <col min="5" max="5" width="10.54296875"/>
  </cols>
  <sheetData>
    <row r="1" spans="1:5">
      <c r="A1" t="s">
        <v>0</v>
      </c>
      <c r="B1" t="s">
        <v>658</v>
      </c>
      <c r="C1" t="s">
        <v>335</v>
      </c>
      <c r="D1" t="s">
        <v>1252</v>
      </c>
      <c r="E1" t="s">
        <v>1253</v>
      </c>
    </row>
    <row r="2" spans="1:5">
      <c r="A2" t="s">
        <v>207</v>
      </c>
      <c r="B2" t="s">
        <v>8</v>
      </c>
      <c r="C2" t="s">
        <v>340</v>
      </c>
      <c r="D2" t="str">
        <f>'Enter Data'!C3</f>
        <v>pass1234</v>
      </c>
      <c r="E2">
        <f>'Enter Data'!C5</f>
        <v>111111</v>
      </c>
    </row>
    <row r="3" spans="1:5">
      <c r="A3" t="s">
        <v>1254</v>
      </c>
      <c r="D3" t="s">
        <v>708</v>
      </c>
    </row>
    <row r="4" spans="1:5">
      <c r="A4" t="s">
        <v>266</v>
      </c>
      <c r="D4" t="s">
        <v>1255</v>
      </c>
    </row>
    <row r="5" spans="1:5">
      <c r="D5" t="s">
        <v>1256</v>
      </c>
    </row>
    <row r="6" spans="1:5">
      <c r="D6" t="s">
        <v>1257</v>
      </c>
    </row>
    <row r="7" spans="1:5">
      <c r="D7" t="s">
        <v>1258</v>
      </c>
    </row>
    <row r="8" spans="1:5">
      <c r="D8" t="s">
        <v>1259</v>
      </c>
    </row>
    <row r="9" spans="1:5">
      <c r="D9" t="s">
        <v>1260</v>
      </c>
    </row>
    <row r="10" spans="1:5">
      <c r="D10" t="s">
        <v>1261</v>
      </c>
    </row>
    <row r="11" spans="1:5">
      <c r="D11" t="s">
        <v>508</v>
      </c>
      <c r="E11" t="s">
        <v>1262</v>
      </c>
    </row>
    <row r="12" spans="1:5">
      <c r="D12" t="s">
        <v>1263</v>
      </c>
      <c r="E12" t="s">
        <v>1264</v>
      </c>
    </row>
    <row r="13" spans="1:5">
      <c r="D13" t="s">
        <v>1265</v>
      </c>
      <c r="E13" t="s">
        <v>1266</v>
      </c>
    </row>
    <row r="14" spans="1:5">
      <c r="E14" t="s">
        <v>1267</v>
      </c>
    </row>
    <row r="15" spans="1:5">
      <c r="D15" t="s">
        <v>1268</v>
      </c>
    </row>
    <row r="16" spans="1:5">
      <c r="D16" t="s">
        <v>1269</v>
      </c>
    </row>
    <row r="17" spans="4:13">
      <c r="D17" t="s">
        <v>1270</v>
      </c>
    </row>
    <row r="18" spans="4:13">
      <c r="D18" t="s">
        <v>1271</v>
      </c>
    </row>
    <row r="19" spans="4:13">
      <c r="D19" t="s">
        <v>1272</v>
      </c>
    </row>
    <row r="20" spans="4:13">
      <c r="D20" t="s">
        <v>669</v>
      </c>
      <c r="E20" t="s">
        <v>671</v>
      </c>
      <c r="M20" t="s">
        <v>1273</v>
      </c>
    </row>
    <row r="21" spans="4:13">
      <c r="D21" t="s">
        <v>1274</v>
      </c>
      <c r="E21" t="str">
        <f>'Enter Data'!C110</f>
        <v>QBISTRO</v>
      </c>
      <c r="M21" t="s">
        <v>1275</v>
      </c>
    </row>
    <row r="22" spans="4:13">
      <c r="E22" t="str">
        <f>'Enter Data'!C111</f>
        <v>Murtabak Ayam</v>
      </c>
    </row>
    <row r="23" spans="4:13">
      <c r="D23" t="s">
        <v>292</v>
      </c>
    </row>
    <row r="24" spans="4:13">
      <c r="D24" t="str">
        <f>'Enter Data'!B112</f>
        <v>Address Name</v>
      </c>
      <c r="E24" t="str">
        <f>'Enter Data'!C112</f>
        <v>House</v>
      </c>
    </row>
    <row r="25" spans="4:13">
      <c r="D25" t="str">
        <f>'Enter Data'!B113</f>
        <v>Address</v>
      </c>
      <c r="E25" t="str">
        <f>'Enter Data'!C113</f>
        <v>Bandar Sri Permaisuri</v>
      </c>
    </row>
    <row r="26" spans="4:13">
      <c r="D26" t="str">
        <f>'Enter Data'!B114</f>
        <v>Postcode</v>
      </c>
      <c r="E26">
        <f>'Enter Data'!C114</f>
        <v>56000</v>
      </c>
    </row>
    <row r="27" spans="4:13">
      <c r="D27" t="str">
        <f>'Enter Data'!B115</f>
        <v>City</v>
      </c>
      <c r="E27" t="str">
        <f>'Enter Data'!C115</f>
        <v>Kuala Lumpur</v>
      </c>
    </row>
    <row r="28" spans="4:13">
      <c r="D28" t="str">
        <f>'Enter Data'!B116</f>
        <v>Recipient Name</v>
      </c>
      <c r="E28" t="str">
        <f>'Enter Data'!C116</f>
        <v>Fadhlin</v>
      </c>
    </row>
    <row r="29" spans="4:13">
      <c r="D29" t="str">
        <f>'Enter Data'!B117</f>
        <v>Contact Number</v>
      </c>
      <c r="E29">
        <f>'Enter Data'!C117</f>
        <v>138209343</v>
      </c>
    </row>
    <row r="30" spans="4:13">
      <c r="D30" t="str">
        <f>'Enter Data'!B118</f>
        <v>Email</v>
      </c>
      <c r="E30" t="str">
        <f>'Enter Data'!C118</f>
        <v>test@gmail.com</v>
      </c>
    </row>
  </sheetData>
  <dataValidations count="1">
    <dataValidation type="list" allowBlank="1" showInputMessage="1" showErrorMessage="1" sqref="A4">
      <formula1>"Approve,Reject"</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topLeftCell="A16" workbookViewId="0">
      <selection activeCell="A26" sqref="A26:XFD26"/>
    </sheetView>
  </sheetViews>
  <sheetFormatPr defaultColWidth="12.54296875" defaultRowHeight="15" customHeight="1"/>
  <cols>
    <col min="1" max="1" width="12.54296875" customWidth="1"/>
    <col min="2" max="2" width="16.26953125" customWidth="1"/>
    <col min="3" max="3" width="12.54296875" customWidth="1"/>
    <col min="4" max="4" width="28.7265625" customWidth="1"/>
    <col min="5" max="5" width="17" customWidth="1"/>
    <col min="6" max="6" width="12.54296875" customWidth="1"/>
  </cols>
  <sheetData>
    <row r="1" spans="1:6" ht="15" customHeight="1">
      <c r="A1" s="40" t="s">
        <v>297</v>
      </c>
      <c r="B1" s="40" t="s">
        <v>298</v>
      </c>
      <c r="C1" s="40" t="s">
        <v>299</v>
      </c>
      <c r="D1" s="40" t="s">
        <v>2</v>
      </c>
      <c r="E1" s="40" t="s">
        <v>1253</v>
      </c>
      <c r="F1" s="40" t="s">
        <v>1276</v>
      </c>
    </row>
    <row r="2" spans="1:6" ht="15" customHeight="1">
      <c r="A2" s="40" t="s">
        <v>405</v>
      </c>
      <c r="B2" s="40" t="s">
        <v>406</v>
      </c>
      <c r="C2" s="40" t="s">
        <v>407</v>
      </c>
      <c r="D2" s="41" t="str">
        <f>'Enter Data'!C3</f>
        <v>pass1234</v>
      </c>
      <c r="E2" s="40" t="s">
        <v>9</v>
      </c>
    </row>
    <row r="3" spans="1:6" ht="15" customHeight="1">
      <c r="A3" s="40" t="s">
        <v>412</v>
      </c>
      <c r="B3" s="40"/>
      <c r="C3" s="40" t="s">
        <v>340</v>
      </c>
      <c r="D3" s="40" t="s">
        <v>290</v>
      </c>
    </row>
    <row r="4" spans="1:6" ht="15" customHeight="1">
      <c r="A4" s="40" t="s">
        <v>1277</v>
      </c>
      <c r="B4" s="40"/>
      <c r="C4" s="40" t="s">
        <v>340</v>
      </c>
      <c r="D4" s="40" t="s">
        <v>1278</v>
      </c>
    </row>
    <row r="5" spans="1:6" ht="15" customHeight="1">
      <c r="A5" s="40" t="s">
        <v>103</v>
      </c>
      <c r="B5" s="40" t="s">
        <v>357</v>
      </c>
      <c r="C5" s="40" t="s">
        <v>340</v>
      </c>
      <c r="D5">
        <f>'Enter Data'!C5</f>
        <v>111111</v>
      </c>
    </row>
    <row r="6" spans="1:6" ht="15" customHeight="1">
      <c r="A6" s="40"/>
      <c r="B6" s="40"/>
      <c r="C6" s="40" t="s">
        <v>340</v>
      </c>
      <c r="D6" t="s">
        <v>291</v>
      </c>
      <c r="E6" s="40"/>
    </row>
    <row r="7" spans="1:6" ht="15" customHeight="1">
      <c r="A7" s="40"/>
      <c r="B7" s="40"/>
      <c r="C7" s="40" t="s">
        <v>340</v>
      </c>
      <c r="D7" s="40" t="str">
        <f>D3</f>
        <v>Savings Account</v>
      </c>
    </row>
    <row r="8" spans="1:6" ht="15" customHeight="1">
      <c r="A8" s="40"/>
      <c r="B8" s="40"/>
      <c r="C8" s="40" t="s">
        <v>340</v>
      </c>
      <c r="D8" s="40" t="s">
        <v>246</v>
      </c>
    </row>
    <row r="9" spans="1:6" ht="15" customHeight="1">
      <c r="A9" s="40"/>
      <c r="B9" s="40"/>
      <c r="C9" s="40" t="s">
        <v>340</v>
      </c>
      <c r="D9" s="40" t="s">
        <v>359</v>
      </c>
    </row>
    <row r="10" spans="1:6" ht="15" customHeight="1">
      <c r="A10" s="40"/>
      <c r="B10" s="40"/>
      <c r="C10" s="40" t="s">
        <v>340</v>
      </c>
      <c r="D10" s="42">
        <v>0</v>
      </c>
    </row>
    <row r="11" spans="1:6" ht="15" customHeight="1">
      <c r="A11" s="40"/>
      <c r="B11" s="40"/>
      <c r="C11" s="40" t="s">
        <v>340</v>
      </c>
      <c r="D11" s="40" t="s">
        <v>1279</v>
      </c>
    </row>
    <row r="12" spans="1:6" ht="15" customHeight="1">
      <c r="A12" s="40"/>
      <c r="B12" s="40"/>
      <c r="C12" s="40" t="s">
        <v>103</v>
      </c>
      <c r="D12" s="43">
        <v>1000</v>
      </c>
    </row>
    <row r="13" spans="1:6" ht="15" customHeight="1">
      <c r="A13" s="40" t="s">
        <v>1280</v>
      </c>
      <c r="B13" s="40" t="s">
        <v>1281</v>
      </c>
      <c r="C13" s="40" t="s">
        <v>340</v>
      </c>
      <c r="D13" s="40"/>
    </row>
    <row r="14" spans="1:6" ht="15" customHeight="1">
      <c r="A14" s="40"/>
      <c r="B14" s="40" t="s">
        <v>1282</v>
      </c>
      <c r="C14" s="40" t="s">
        <v>340</v>
      </c>
      <c r="D14" s="43">
        <v>1234</v>
      </c>
    </row>
    <row r="15" spans="1:6" ht="15" customHeight="1">
      <c r="A15" s="40"/>
      <c r="B15" s="40" t="s">
        <v>8</v>
      </c>
      <c r="C15" s="40" t="s">
        <v>340</v>
      </c>
      <c r="D15" s="43">
        <v>1234</v>
      </c>
    </row>
    <row r="16" spans="1:6" ht="15" customHeight="1">
      <c r="A16" s="40"/>
      <c r="B16" s="40" t="s">
        <v>1283</v>
      </c>
      <c r="C16" s="40" t="s">
        <v>340</v>
      </c>
      <c r="D16" s="40"/>
    </row>
    <row r="17" spans="1:5" ht="15" customHeight="1">
      <c r="A17" s="40"/>
      <c r="B17" s="40"/>
      <c r="C17" s="40" t="s">
        <v>340</v>
      </c>
      <c r="D17" s="40" t="str">
        <f>D3</f>
        <v>Savings Account</v>
      </c>
    </row>
    <row r="18" spans="1:5" ht="15" customHeight="1">
      <c r="A18" s="40"/>
      <c r="B18" s="40" t="s">
        <v>103</v>
      </c>
      <c r="C18" s="40" t="s">
        <v>340</v>
      </c>
      <c r="D18" s="44">
        <v>10</v>
      </c>
    </row>
    <row r="19" spans="1:5" ht="15" customHeight="1">
      <c r="A19" s="40"/>
      <c r="B19" s="40" t="s">
        <v>377</v>
      </c>
      <c r="C19" s="40" t="s">
        <v>346</v>
      </c>
      <c r="D19" s="40"/>
    </row>
    <row r="20" spans="1:5" ht="12.5">
      <c r="A20" s="40" t="s">
        <v>1111</v>
      </c>
      <c r="B20" s="40"/>
      <c r="C20" s="40" t="s">
        <v>340</v>
      </c>
      <c r="D20" s="40" t="s">
        <v>1284</v>
      </c>
    </row>
    <row r="21" spans="1:5" ht="15.75" customHeight="1">
      <c r="A21" s="40"/>
      <c r="B21" s="40" t="s">
        <v>1113</v>
      </c>
      <c r="C21" s="40" t="s">
        <v>340</v>
      </c>
      <c r="D21" s="40"/>
    </row>
    <row r="22" spans="1:5" ht="15.75" customHeight="1">
      <c r="A22" s="40"/>
      <c r="B22" s="40" t="s">
        <v>1285</v>
      </c>
      <c r="C22" s="40" t="s">
        <v>340</v>
      </c>
      <c r="D22" s="40"/>
    </row>
    <row r="23" spans="1:5" ht="15.75" customHeight="1">
      <c r="A23" s="40"/>
      <c r="B23" s="40" t="s">
        <v>103</v>
      </c>
      <c r="C23" s="40" t="s">
        <v>340</v>
      </c>
      <c r="D23" s="40"/>
    </row>
    <row r="24" spans="1:5" ht="15.75" customHeight="1">
      <c r="A24" s="40"/>
      <c r="B24" s="40" t="s">
        <v>1286</v>
      </c>
      <c r="C24" s="40" t="s">
        <v>340</v>
      </c>
      <c r="D24" s="40"/>
    </row>
    <row r="25" spans="1:5" ht="15.75" customHeight="1">
      <c r="A25" s="40"/>
      <c r="B25" s="40" t="s">
        <v>385</v>
      </c>
      <c r="C25" s="40" t="s">
        <v>346</v>
      </c>
      <c r="D25" s="40"/>
    </row>
    <row r="26" spans="1:5" ht="15.75" customHeight="1">
      <c r="A26" t="s">
        <v>1287</v>
      </c>
    </row>
    <row r="27" spans="1:5" ht="15.75" customHeight="1">
      <c r="B27" t="s">
        <v>380</v>
      </c>
      <c r="C27" s="156" t="s">
        <v>340</v>
      </c>
      <c r="D27" t="s">
        <v>1277</v>
      </c>
    </row>
    <row r="28" spans="1:5" ht="15.75" customHeight="1">
      <c r="B28" t="s">
        <v>1288</v>
      </c>
      <c r="C28" s="156" t="s">
        <v>340</v>
      </c>
      <c r="D28" t="str">
        <f>D6</f>
        <v>1140 1100 0017</v>
      </c>
      <c r="E28" t="s">
        <v>1289</v>
      </c>
    </row>
    <row r="29" spans="1:5" ht="15.75" customHeight="1">
      <c r="B29" t="s">
        <v>1290</v>
      </c>
      <c r="C29" s="156" t="s">
        <v>340</v>
      </c>
      <c r="D29" t="s">
        <v>655</v>
      </c>
    </row>
    <row r="30" spans="1:5" ht="15.75" customHeight="1">
      <c r="B30" t="s">
        <v>1291</v>
      </c>
      <c r="C30" s="156" t="s">
        <v>340</v>
      </c>
      <c r="D30" t="s">
        <v>246</v>
      </c>
    </row>
    <row r="31" spans="1:5" ht="15.75" customHeight="1">
      <c r="B31" t="s">
        <v>1292</v>
      </c>
      <c r="C31" s="156" t="s">
        <v>340</v>
      </c>
      <c r="D31" t="s">
        <v>357</v>
      </c>
    </row>
    <row r="32" spans="1:5" ht="15.75" customHeight="1">
      <c r="B32" t="s">
        <v>1144</v>
      </c>
      <c r="C32" s="156" t="s">
        <v>340</v>
      </c>
      <c r="D32" s="145" t="s">
        <v>359</v>
      </c>
    </row>
    <row r="33" spans="1:5" ht="15.75" customHeight="1">
      <c r="B33" t="s">
        <v>1293</v>
      </c>
      <c r="C33" s="156" t="s">
        <v>340</v>
      </c>
      <c r="D33" t="s">
        <v>1279</v>
      </c>
    </row>
    <row r="34" spans="1:5" ht="15.75" customHeight="1">
      <c r="C34" s="156" t="s">
        <v>340</v>
      </c>
      <c r="D34" t="s">
        <v>1294</v>
      </c>
    </row>
    <row r="35" spans="1:5" ht="15.75" customHeight="1">
      <c r="B35" t="s">
        <v>103</v>
      </c>
      <c r="C35" s="45" t="s">
        <v>407</v>
      </c>
      <c r="D35">
        <f>'Enter Data'!C63</f>
        <v>100</v>
      </c>
    </row>
    <row r="36" spans="1:5" ht="15.75" customHeight="1">
      <c r="B36" t="s">
        <v>1295</v>
      </c>
      <c r="C36" s="45" t="s">
        <v>340</v>
      </c>
      <c r="D36" t="s">
        <v>511</v>
      </c>
    </row>
    <row r="37" spans="1:5" ht="15.75" customHeight="1">
      <c r="C37" s="45" t="s">
        <v>340</v>
      </c>
      <c r="D37" t="s">
        <v>370</v>
      </c>
    </row>
    <row r="38" spans="1:5" ht="15.75" customHeight="1">
      <c r="C38" s="45" t="s">
        <v>340</v>
      </c>
      <c r="D38" t="s">
        <v>759</v>
      </c>
    </row>
    <row r="39" spans="1:5" ht="14.25" customHeight="1">
      <c r="C39" s="45" t="s">
        <v>340</v>
      </c>
      <c r="D39" t="s">
        <v>1109</v>
      </c>
    </row>
    <row r="40" spans="1:5" ht="15.75" customHeight="1">
      <c r="B40" t="s">
        <v>1283</v>
      </c>
      <c r="C40" s="45" t="s">
        <v>340</v>
      </c>
      <c r="D40" t="s">
        <v>413</v>
      </c>
      <c r="E40" t="str">
        <f>D3</f>
        <v>Savings Account</v>
      </c>
    </row>
    <row r="41" spans="1:5" ht="15.75" customHeight="1">
      <c r="C41" s="45" t="s">
        <v>340</v>
      </c>
      <c r="D41" t="s">
        <v>1296</v>
      </c>
      <c r="E41" t="s">
        <v>1297</v>
      </c>
    </row>
    <row r="42" spans="1:5" ht="15.75" customHeight="1">
      <c r="C42" s="45" t="s">
        <v>340</v>
      </c>
      <c r="D42" t="s">
        <v>1298</v>
      </c>
    </row>
    <row r="43" spans="1:5" ht="15.75" customHeight="1">
      <c r="B43" t="s">
        <v>1299</v>
      </c>
      <c r="C43" s="45" t="s">
        <v>340</v>
      </c>
      <c r="D43" t="s">
        <v>1284</v>
      </c>
    </row>
    <row r="44" spans="1:5" ht="15.75" customHeight="1">
      <c r="C44" s="45" t="s">
        <v>340</v>
      </c>
      <c r="D44" t="s">
        <v>1113</v>
      </c>
    </row>
    <row r="45" spans="1:5" ht="15.75" customHeight="1">
      <c r="C45" s="45" t="s">
        <v>340</v>
      </c>
      <c r="D45" t="s">
        <v>1114</v>
      </c>
    </row>
    <row r="46" spans="1:5" ht="15.75" customHeight="1">
      <c r="C46" s="45" t="s">
        <v>346</v>
      </c>
      <c r="D46" t="s">
        <v>385</v>
      </c>
    </row>
    <row r="47" spans="1:5" ht="15.75" customHeight="1">
      <c r="C47" s="45" t="s">
        <v>340</v>
      </c>
      <c r="D47" s="46">
        <f>D35*0.01</f>
        <v>1</v>
      </c>
    </row>
    <row r="48" spans="1:5" ht="15.75" customHeight="1">
      <c r="A48" t="s">
        <v>1300</v>
      </c>
      <c r="B48" t="s">
        <v>1301</v>
      </c>
      <c r="C48" s="45" t="s">
        <v>340</v>
      </c>
      <c r="D48" s="6" t="s">
        <v>1302</v>
      </c>
    </row>
    <row r="49" spans="4:5" ht="15.75" customHeight="1">
      <c r="D49" t="s">
        <v>1303</v>
      </c>
    </row>
    <row r="50" spans="4:5" ht="15.75" customHeight="1">
      <c r="D50" t="s">
        <v>1304</v>
      </c>
    </row>
    <row r="51" spans="4:5" ht="15.75" customHeight="1">
      <c r="D51" t="s">
        <v>432</v>
      </c>
    </row>
    <row r="52" spans="4:5" ht="15.75" customHeight="1">
      <c r="D52" t="s">
        <v>1305</v>
      </c>
    </row>
    <row r="53" spans="4:5" ht="15.75" customHeight="1">
      <c r="D53" t="s">
        <v>230</v>
      </c>
    </row>
    <row r="54" spans="4:5" ht="15.75" customHeight="1">
      <c r="D54" t="s">
        <v>1306</v>
      </c>
      <c r="E54" s="3" t="s">
        <v>1071</v>
      </c>
    </row>
    <row r="55" spans="4:5" ht="15.75" customHeight="1">
      <c r="D55" t="s">
        <v>1307</v>
      </c>
      <c r="E55" s="145" t="s">
        <v>1308</v>
      </c>
    </row>
    <row r="56" spans="4:5" ht="15.75" customHeight="1">
      <c r="D56" t="s">
        <v>1309</v>
      </c>
      <c r="E56" t="s">
        <v>1310</v>
      </c>
    </row>
    <row r="57" spans="4:5" ht="15.75" customHeight="1">
      <c r="D57" t="s">
        <v>1311</v>
      </c>
    </row>
    <row r="58" spans="4:5" ht="15.75" customHeight="1">
      <c r="D58" t="s">
        <v>1312</v>
      </c>
    </row>
    <row r="59" spans="4:5" ht="15.75" customHeight="1">
      <c r="D59" t="s">
        <v>1313</v>
      </c>
    </row>
    <row r="60" spans="4:5" ht="15.75" customHeight="1">
      <c r="D60" t="s">
        <v>1314</v>
      </c>
    </row>
    <row r="61" spans="4:5" ht="15.75" customHeight="1">
      <c r="D61" t="s">
        <v>1315</v>
      </c>
    </row>
    <row r="62" spans="4:5" ht="15.75" customHeight="1">
      <c r="D62" t="s">
        <v>1316</v>
      </c>
    </row>
    <row r="63" spans="4:5" ht="15.75" customHeight="1">
      <c r="D63" t="s">
        <v>1317</v>
      </c>
    </row>
    <row r="64" spans="4:5" ht="15.75" customHeight="1">
      <c r="D64" t="s">
        <v>1318</v>
      </c>
    </row>
    <row r="65" spans="4:4" ht="15.75" customHeight="1">
      <c r="D65" t="s">
        <v>376</v>
      </c>
    </row>
    <row r="66" spans="4:4" ht="15.75" customHeight="1">
      <c r="D66" t="s">
        <v>1319</v>
      </c>
    </row>
    <row r="67" spans="4:4" ht="15.75" customHeight="1">
      <c r="D67" t="s">
        <v>452</v>
      </c>
    </row>
    <row r="68" spans="4:4" ht="15.75" customHeight="1">
      <c r="D68" t="s">
        <v>1320</v>
      </c>
    </row>
    <row r="69" spans="4:4" ht="15.75" customHeight="1">
      <c r="D69" t="s">
        <v>1321</v>
      </c>
    </row>
    <row r="70" spans="4:4" ht="15.75" customHeight="1">
      <c r="D70" t="s">
        <v>1322</v>
      </c>
    </row>
    <row r="71" spans="4:4" ht="15.75" customHeight="1">
      <c r="D71" t="s">
        <v>385</v>
      </c>
    </row>
    <row r="72" spans="4:4" ht="15.75" customHeight="1"/>
    <row r="73" spans="4:4" ht="15.75" customHeight="1"/>
    <row r="74" spans="4:4" ht="15.75" customHeight="1"/>
    <row r="75" spans="4:4" ht="15.75" customHeight="1"/>
    <row r="76" spans="4:4" ht="15.75" customHeight="1"/>
    <row r="77" spans="4:4" ht="15.75" customHeight="1"/>
    <row r="78" spans="4:4" ht="15.75" customHeight="1"/>
    <row r="79" spans="4:4" ht="15.75" customHeight="1"/>
    <row r="80" spans="4: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E54" r:id="rId1"/>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topLeftCell="A211" workbookViewId="0">
      <selection activeCell="D258" sqref="D258"/>
    </sheetView>
  </sheetViews>
  <sheetFormatPr defaultColWidth="12.54296875" defaultRowHeight="15" customHeight="1"/>
  <cols>
    <col min="1" max="1" width="28" style="6" customWidth="1"/>
    <col min="2" max="2" width="23.7265625" style="6" customWidth="1"/>
    <col min="3" max="3" width="21.54296875" style="6" customWidth="1"/>
    <col min="4" max="4" width="49.453125" style="6" customWidth="1"/>
    <col min="5" max="5" width="28.81640625" style="6" customWidth="1"/>
    <col min="6" max="6" width="14.26953125" style="6" customWidth="1"/>
    <col min="7" max="16384" width="12.54296875" style="6"/>
  </cols>
  <sheetData>
    <row r="1" spans="1:26" ht="15" customHeight="1">
      <c r="A1" s="7" t="s">
        <v>297</v>
      </c>
      <c r="B1" s="7" t="s">
        <v>298</v>
      </c>
      <c r="C1" s="7" t="s">
        <v>299</v>
      </c>
      <c r="D1" s="7" t="s">
        <v>2</v>
      </c>
      <c r="E1" s="7" t="s">
        <v>288</v>
      </c>
      <c r="F1" s="19"/>
      <c r="G1" s="19"/>
      <c r="H1" s="19"/>
      <c r="I1" s="19"/>
      <c r="J1" s="19"/>
      <c r="K1" s="19"/>
      <c r="L1" s="19"/>
      <c r="M1" s="19"/>
      <c r="N1" s="19"/>
      <c r="O1" s="19"/>
      <c r="P1" s="19"/>
      <c r="Q1" s="19"/>
      <c r="R1" s="19"/>
      <c r="S1" s="19"/>
      <c r="T1" s="19"/>
      <c r="U1" s="19"/>
      <c r="V1" s="19"/>
      <c r="W1" s="19"/>
      <c r="X1" s="19"/>
      <c r="Y1" s="19"/>
      <c r="Z1" s="19"/>
    </row>
    <row r="2" spans="1:26" ht="15" customHeight="1">
      <c r="A2" s="7" t="s">
        <v>405</v>
      </c>
      <c r="B2" s="7" t="s">
        <v>406</v>
      </c>
      <c r="C2" s="7" t="s">
        <v>407</v>
      </c>
      <c r="D2" s="8" t="str">
        <f>'Enter Data'!C3</f>
        <v>pass1234</v>
      </c>
      <c r="E2" s="9">
        <f>'Enter Data'!C5</f>
        <v>111111</v>
      </c>
      <c r="H2" s="19"/>
      <c r="I2" s="19"/>
      <c r="J2" s="19"/>
      <c r="K2" s="19"/>
      <c r="L2" s="19"/>
      <c r="M2" s="19"/>
      <c r="N2" s="19"/>
      <c r="O2" s="19"/>
      <c r="P2" s="19"/>
      <c r="Q2" s="19"/>
      <c r="R2" s="19"/>
      <c r="S2" s="19"/>
      <c r="T2" s="19"/>
      <c r="U2" s="19"/>
      <c r="V2" s="19"/>
      <c r="W2" s="19"/>
      <c r="X2" s="19"/>
      <c r="Y2" s="19"/>
      <c r="Z2" s="19"/>
    </row>
    <row r="3" spans="1:26" ht="15" customHeight="1">
      <c r="A3" s="7" t="s">
        <v>412</v>
      </c>
      <c r="B3" s="7"/>
      <c r="C3" s="7" t="s">
        <v>340</v>
      </c>
      <c r="D3" s="7" t="s">
        <v>290</v>
      </c>
      <c r="G3" s="19"/>
      <c r="H3" s="19"/>
      <c r="I3" s="19"/>
      <c r="J3" s="19"/>
      <c r="K3" s="19"/>
      <c r="L3" s="19"/>
      <c r="M3" s="19"/>
      <c r="N3" s="19"/>
      <c r="O3" s="19"/>
      <c r="P3" s="19"/>
      <c r="Q3" s="19"/>
      <c r="R3" s="19"/>
      <c r="S3" s="19"/>
      <c r="T3" s="19"/>
      <c r="U3" s="19"/>
      <c r="V3" s="19"/>
      <c r="W3" s="19"/>
      <c r="X3" s="19"/>
      <c r="Y3" s="19"/>
      <c r="Z3" s="19"/>
    </row>
    <row r="4" spans="1:26" ht="15" customHeight="1">
      <c r="A4" s="7" t="s">
        <v>1323</v>
      </c>
      <c r="B4" s="7"/>
      <c r="C4" s="7" t="s">
        <v>340</v>
      </c>
      <c r="D4" s="2" t="s">
        <v>1324</v>
      </c>
      <c r="E4" s="7" t="s">
        <v>1325</v>
      </c>
      <c r="F4" s="7" t="s">
        <v>1326</v>
      </c>
      <c r="G4" s="19"/>
      <c r="H4" s="19"/>
      <c r="I4" s="19"/>
      <c r="J4" s="19"/>
      <c r="K4" s="19"/>
      <c r="L4" s="19"/>
      <c r="M4" s="19"/>
      <c r="N4" s="19"/>
      <c r="O4" s="19"/>
      <c r="P4" s="19"/>
      <c r="Q4" s="19"/>
      <c r="R4" s="19"/>
      <c r="S4" s="19"/>
      <c r="T4" s="19"/>
      <c r="U4" s="19"/>
      <c r="V4" s="19"/>
      <c r="W4" s="19"/>
      <c r="X4" s="19"/>
      <c r="Y4" s="19"/>
      <c r="Z4" s="19"/>
    </row>
    <row r="5" spans="1:26" ht="15" customHeight="1">
      <c r="A5" s="7" t="s">
        <v>976</v>
      </c>
      <c r="B5" s="7" t="s">
        <v>265</v>
      </c>
      <c r="C5" s="7" t="s">
        <v>1327</v>
      </c>
      <c r="D5" s="2" t="s">
        <v>291</v>
      </c>
      <c r="E5" s="157" t="s">
        <v>1328</v>
      </c>
      <c r="F5" s="7" t="s">
        <v>1329</v>
      </c>
      <c r="G5" s="19"/>
      <c r="H5" s="19"/>
      <c r="I5" s="19"/>
      <c r="J5" s="19"/>
      <c r="K5" s="19"/>
      <c r="L5" s="19"/>
      <c r="M5" s="19"/>
      <c r="N5" s="19"/>
      <c r="O5" s="19"/>
      <c r="P5" s="19"/>
      <c r="Q5" s="19"/>
      <c r="R5" s="19"/>
      <c r="S5" s="19"/>
      <c r="T5" s="19"/>
      <c r="U5" s="19"/>
      <c r="V5" s="19"/>
      <c r="W5" s="19"/>
      <c r="X5" s="19"/>
      <c r="Y5" s="19"/>
      <c r="Z5" s="19"/>
    </row>
    <row r="6" spans="1:26" ht="15" customHeight="1">
      <c r="A6" s="7"/>
      <c r="B6" s="7"/>
      <c r="C6" s="7" t="s">
        <v>340</v>
      </c>
      <c r="D6" s="7" t="s">
        <v>1330</v>
      </c>
      <c r="E6" s="7"/>
      <c r="F6" s="19"/>
      <c r="G6" s="19"/>
      <c r="H6" s="19"/>
      <c r="I6" s="19"/>
      <c r="J6" s="19"/>
      <c r="K6" s="19"/>
      <c r="L6" s="19"/>
      <c r="M6" s="19"/>
      <c r="N6" s="19"/>
      <c r="O6" s="19"/>
      <c r="P6" s="19"/>
      <c r="Q6" s="19"/>
      <c r="R6" s="19"/>
      <c r="S6" s="19"/>
      <c r="T6" s="19"/>
      <c r="U6" s="19"/>
      <c r="V6" s="19"/>
      <c r="W6" s="19"/>
      <c r="X6" s="19"/>
      <c r="Y6" s="19"/>
      <c r="Z6" s="19"/>
    </row>
    <row r="7" spans="1:26" ht="15" customHeight="1">
      <c r="A7" s="7" t="s">
        <v>103</v>
      </c>
      <c r="B7" s="7" t="s">
        <v>357</v>
      </c>
      <c r="C7" s="7" t="s">
        <v>340</v>
      </c>
      <c r="D7" s="7"/>
      <c r="E7" s="7"/>
      <c r="F7" s="19"/>
      <c r="G7" s="19"/>
      <c r="H7" s="19"/>
      <c r="I7" s="19"/>
      <c r="J7" s="19"/>
      <c r="K7" s="19"/>
      <c r="L7" s="19"/>
      <c r="M7" s="19"/>
      <c r="N7" s="19"/>
      <c r="O7" s="19"/>
      <c r="P7" s="19"/>
      <c r="Q7" s="19"/>
      <c r="R7" s="19"/>
      <c r="S7" s="19"/>
      <c r="T7" s="19"/>
      <c r="U7" s="19"/>
      <c r="V7" s="19"/>
      <c r="W7" s="19"/>
      <c r="X7" s="19"/>
      <c r="Y7" s="19"/>
      <c r="Z7" s="19"/>
    </row>
    <row r="8" spans="1:26" ht="15" customHeight="1">
      <c r="A8" s="7"/>
      <c r="B8" s="7" t="s">
        <v>359</v>
      </c>
      <c r="C8" s="7" t="s">
        <v>407</v>
      </c>
      <c r="D8" s="9">
        <v>100</v>
      </c>
      <c r="E8" s="7"/>
      <c r="F8" s="19"/>
      <c r="G8" s="19"/>
      <c r="H8" s="19"/>
      <c r="I8" s="19"/>
      <c r="J8" s="19"/>
      <c r="K8" s="19"/>
      <c r="L8" s="19"/>
      <c r="M8" s="19"/>
      <c r="N8" s="19"/>
      <c r="O8" s="19"/>
      <c r="P8" s="19"/>
      <c r="Q8" s="19"/>
      <c r="R8" s="19"/>
      <c r="S8" s="19"/>
      <c r="T8" s="19"/>
      <c r="U8" s="19"/>
      <c r="V8" s="19"/>
      <c r="W8" s="19"/>
      <c r="X8" s="19"/>
      <c r="Y8" s="19"/>
      <c r="Z8" s="19"/>
    </row>
    <row r="9" spans="1:26" ht="15" customHeight="1">
      <c r="A9" s="7"/>
      <c r="B9" s="7"/>
      <c r="C9" s="7" t="s">
        <v>407</v>
      </c>
      <c r="D9" s="10">
        <v>1</v>
      </c>
      <c r="E9" s="7"/>
      <c r="F9" s="19"/>
      <c r="G9" s="19"/>
      <c r="H9" s="19"/>
      <c r="I9" s="19"/>
      <c r="J9" s="19"/>
      <c r="K9" s="19"/>
      <c r="L9" s="19"/>
      <c r="M9" s="19"/>
      <c r="N9" s="19"/>
      <c r="O9" s="19"/>
      <c r="P9" s="19"/>
      <c r="Q9" s="19"/>
      <c r="R9" s="19"/>
      <c r="S9" s="19"/>
      <c r="T9" s="19"/>
      <c r="U9" s="19"/>
      <c r="V9" s="19"/>
      <c r="W9" s="19"/>
      <c r="X9" s="19"/>
      <c r="Y9" s="19"/>
      <c r="Z9" s="19"/>
    </row>
    <row r="10" spans="1:26" ht="15" customHeight="1">
      <c r="A10" s="7" t="s">
        <v>1331</v>
      </c>
      <c r="B10" s="7" t="s">
        <v>751</v>
      </c>
      <c r="C10" s="7" t="s">
        <v>340</v>
      </c>
      <c r="D10" s="7"/>
      <c r="E10" s="7"/>
      <c r="F10" s="19"/>
      <c r="G10" s="19"/>
      <c r="H10" s="19"/>
      <c r="I10" s="19"/>
      <c r="J10" s="19"/>
      <c r="K10" s="19"/>
      <c r="L10" s="19"/>
      <c r="M10" s="19"/>
      <c r="N10" s="19"/>
      <c r="O10" s="19"/>
      <c r="P10" s="19"/>
      <c r="Q10" s="19"/>
      <c r="R10" s="19"/>
      <c r="S10" s="19"/>
      <c r="T10" s="19"/>
      <c r="U10" s="19"/>
      <c r="V10" s="19"/>
      <c r="W10" s="19"/>
      <c r="X10" s="19"/>
      <c r="Y10" s="19"/>
      <c r="Z10" s="19"/>
    </row>
    <row r="11" spans="1:26" ht="15" customHeight="1">
      <c r="A11" s="7"/>
      <c r="B11" s="7"/>
      <c r="C11" s="7" t="s">
        <v>407</v>
      </c>
      <c r="D11" s="7" t="s">
        <v>1323</v>
      </c>
      <c r="E11" s="7"/>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7"/>
      <c r="B12" s="7"/>
      <c r="C12" s="7" t="s">
        <v>346</v>
      </c>
      <c r="D12" s="7"/>
      <c r="E12" s="7"/>
      <c r="F12" s="19"/>
      <c r="G12" s="19"/>
      <c r="H12" s="19"/>
      <c r="I12" s="19"/>
      <c r="J12" s="19"/>
      <c r="K12" s="19"/>
      <c r="L12" s="19"/>
      <c r="M12" s="19"/>
      <c r="N12" s="19"/>
      <c r="O12" s="19"/>
      <c r="P12" s="19"/>
      <c r="Q12" s="19"/>
      <c r="R12" s="19"/>
      <c r="S12" s="19"/>
      <c r="T12" s="19"/>
      <c r="U12" s="19"/>
      <c r="V12" s="19"/>
      <c r="W12" s="19"/>
      <c r="X12" s="19"/>
      <c r="Y12" s="19"/>
      <c r="Z12" s="19"/>
    </row>
    <row r="13" spans="1:26" ht="15" customHeight="1">
      <c r="A13" s="7" t="s">
        <v>511</v>
      </c>
      <c r="B13" s="7"/>
      <c r="C13" s="7" t="s">
        <v>340</v>
      </c>
      <c r="D13" s="7" t="s">
        <v>289</v>
      </c>
      <c r="E13" s="7"/>
      <c r="F13" s="19"/>
      <c r="G13" s="19"/>
      <c r="H13" s="19"/>
      <c r="I13" s="19"/>
      <c r="J13" s="19"/>
      <c r="K13" s="19"/>
      <c r="L13" s="19"/>
      <c r="M13" s="19"/>
      <c r="N13" s="19"/>
      <c r="O13" s="19"/>
      <c r="P13" s="19"/>
      <c r="Q13" s="19"/>
      <c r="R13" s="19"/>
      <c r="S13" s="19"/>
      <c r="T13" s="19"/>
      <c r="U13" s="19"/>
      <c r="V13" s="19"/>
      <c r="W13" s="19"/>
      <c r="X13" s="19"/>
      <c r="Y13" s="19"/>
      <c r="Z13" s="19"/>
    </row>
    <row r="14" spans="1:26" ht="15" customHeight="1">
      <c r="A14" s="7"/>
      <c r="B14" s="7" t="s">
        <v>370</v>
      </c>
      <c r="C14" s="7" t="s">
        <v>1332</v>
      </c>
      <c r="D14" s="7" t="s">
        <v>759</v>
      </c>
      <c r="E14" s="7"/>
      <c r="F14" s="19"/>
      <c r="G14" s="19"/>
      <c r="H14" s="19"/>
      <c r="I14" s="19"/>
      <c r="J14" s="19"/>
      <c r="K14" s="19"/>
      <c r="L14" s="19"/>
      <c r="M14" s="19"/>
      <c r="N14" s="19"/>
      <c r="O14" s="19"/>
      <c r="P14" s="19"/>
      <c r="Q14" s="19"/>
      <c r="R14" s="19"/>
      <c r="S14" s="19"/>
      <c r="T14" s="19"/>
      <c r="U14" s="19"/>
      <c r="V14" s="19"/>
      <c r="W14" s="19"/>
      <c r="X14" s="19"/>
      <c r="Y14" s="19"/>
      <c r="Z14" s="19"/>
    </row>
    <row r="15" spans="1:26" ht="15" customHeight="1">
      <c r="A15" s="7"/>
      <c r="B15" s="7" t="s">
        <v>764</v>
      </c>
      <c r="C15" s="7" t="s">
        <v>1332</v>
      </c>
      <c r="D15" s="7" t="s">
        <v>1323</v>
      </c>
      <c r="E15" s="7"/>
      <c r="F15" s="19"/>
      <c r="G15" s="19"/>
      <c r="H15" s="19"/>
      <c r="I15" s="19"/>
      <c r="J15" s="19"/>
      <c r="K15" s="19"/>
      <c r="L15" s="19"/>
      <c r="M15" s="19"/>
      <c r="N15" s="19"/>
      <c r="O15" s="19"/>
      <c r="P15" s="19"/>
      <c r="Q15" s="19"/>
      <c r="R15" s="19"/>
      <c r="S15" s="19"/>
      <c r="T15" s="19"/>
      <c r="U15" s="19"/>
      <c r="V15" s="19"/>
      <c r="W15" s="19"/>
      <c r="X15" s="19"/>
      <c r="Y15" s="19"/>
      <c r="Z15" s="19"/>
    </row>
    <row r="16" spans="1:26" ht="15" customHeight="1">
      <c r="A16" s="7"/>
      <c r="B16" s="7" t="s">
        <v>1333</v>
      </c>
      <c r="C16" s="7" t="s">
        <v>340</v>
      </c>
      <c r="D16" s="7" t="s">
        <v>1330</v>
      </c>
      <c r="E16" s="7"/>
      <c r="F16" s="19"/>
      <c r="G16" s="19"/>
      <c r="H16" s="19"/>
      <c r="I16" s="19"/>
      <c r="J16" s="19"/>
      <c r="K16" s="19"/>
      <c r="L16" s="19"/>
      <c r="M16" s="19"/>
      <c r="N16" s="19"/>
      <c r="O16" s="19"/>
      <c r="P16" s="19"/>
      <c r="Q16" s="19"/>
      <c r="R16" s="19"/>
      <c r="S16" s="19"/>
      <c r="T16" s="19"/>
      <c r="U16" s="19"/>
      <c r="V16" s="19"/>
      <c r="W16" s="19"/>
      <c r="X16" s="19"/>
      <c r="Y16" s="19"/>
      <c r="Z16" s="19"/>
    </row>
    <row r="17" spans="1:26" ht="15" customHeight="1">
      <c r="A17" s="7"/>
      <c r="B17" s="7" t="s">
        <v>753</v>
      </c>
      <c r="C17" s="7" t="s">
        <v>1144</v>
      </c>
      <c r="D17" s="7" t="s">
        <v>765</v>
      </c>
      <c r="E17" s="7"/>
      <c r="F17" s="19"/>
      <c r="G17" s="19"/>
      <c r="H17" s="19"/>
      <c r="I17" s="19"/>
      <c r="J17" s="19"/>
      <c r="K17" s="19"/>
      <c r="L17" s="19"/>
      <c r="M17" s="19"/>
      <c r="N17" s="19"/>
      <c r="O17" s="19"/>
      <c r="P17" s="19"/>
      <c r="Q17" s="19"/>
      <c r="R17" s="19"/>
      <c r="S17" s="19"/>
      <c r="T17" s="19"/>
      <c r="U17" s="19"/>
      <c r="V17" s="19"/>
      <c r="W17" s="19"/>
      <c r="X17" s="19"/>
      <c r="Y17" s="19"/>
      <c r="Z17" s="19"/>
    </row>
    <row r="18" spans="1:26" ht="15" customHeight="1">
      <c r="A18" s="7"/>
      <c r="B18" s="7"/>
      <c r="C18" s="7" t="s">
        <v>407</v>
      </c>
      <c r="D18" s="7" t="s">
        <v>1121</v>
      </c>
      <c r="E18" s="7"/>
      <c r="F18" s="19"/>
      <c r="G18" s="19"/>
      <c r="H18" s="19"/>
      <c r="I18" s="19"/>
      <c r="J18" s="19"/>
      <c r="K18" s="19"/>
      <c r="L18" s="19"/>
      <c r="M18" s="19"/>
      <c r="N18" s="19"/>
      <c r="O18" s="19"/>
      <c r="P18" s="19"/>
      <c r="Q18" s="19"/>
      <c r="R18" s="19"/>
      <c r="S18" s="19"/>
      <c r="T18" s="19"/>
      <c r="U18" s="19"/>
      <c r="V18" s="19"/>
      <c r="W18" s="19"/>
      <c r="X18" s="19"/>
      <c r="Y18" s="19"/>
      <c r="Z18" s="19"/>
    </row>
    <row r="19" spans="1:26" ht="15" customHeight="1">
      <c r="A19" s="7"/>
      <c r="B19" s="7" t="s">
        <v>767</v>
      </c>
      <c r="C19" s="7" t="s">
        <v>340</v>
      </c>
      <c r="D19" s="7" t="s">
        <v>770</v>
      </c>
      <c r="E19" s="7"/>
      <c r="F19" s="19"/>
      <c r="G19" s="19"/>
      <c r="H19" s="19"/>
      <c r="I19" s="19"/>
      <c r="J19" s="19"/>
      <c r="K19" s="19"/>
      <c r="L19" s="19"/>
      <c r="M19" s="19"/>
      <c r="N19" s="19"/>
      <c r="O19" s="19"/>
      <c r="P19" s="19"/>
      <c r="Q19" s="19"/>
      <c r="R19" s="19"/>
      <c r="S19" s="19"/>
      <c r="T19" s="19"/>
      <c r="U19" s="19"/>
      <c r="V19" s="19"/>
      <c r="W19" s="19"/>
      <c r="X19" s="19"/>
      <c r="Y19" s="19"/>
      <c r="Z19" s="19"/>
    </row>
    <row r="20" spans="1:26" ht="12.5">
      <c r="A20" s="7"/>
      <c r="B20" s="7" t="s">
        <v>766</v>
      </c>
      <c r="C20" s="7" t="s">
        <v>340</v>
      </c>
      <c r="D20" s="7" t="str">
        <f>D3</f>
        <v>Savings Account</v>
      </c>
      <c r="E20" s="7"/>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7"/>
      <c r="B21" s="7"/>
      <c r="C21" s="7"/>
      <c r="D21" s="7" t="s">
        <v>1110</v>
      </c>
      <c r="E21" s="7"/>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7"/>
      <c r="B22" s="7" t="s">
        <v>1334</v>
      </c>
      <c r="C22" s="7" t="s">
        <v>346</v>
      </c>
      <c r="D22" s="7"/>
      <c r="E22" s="7"/>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7" t="s">
        <v>1111</v>
      </c>
      <c r="B23" s="7" t="s">
        <v>1335</v>
      </c>
      <c r="C23" s="7" t="s">
        <v>340</v>
      </c>
      <c r="D23" s="7"/>
      <c r="E23" s="7" t="s">
        <v>1336</v>
      </c>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7"/>
      <c r="B24" s="7" t="s">
        <v>1113</v>
      </c>
      <c r="C24" s="7" t="s">
        <v>340</v>
      </c>
      <c r="D24" s="7"/>
      <c r="E24" s="7"/>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7"/>
      <c r="B25" s="7" t="s">
        <v>1114</v>
      </c>
      <c r="C25" s="7" t="s">
        <v>340</v>
      </c>
      <c r="D25" s="7"/>
      <c r="E25" s="7"/>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7"/>
      <c r="B26" s="7" t="s">
        <v>385</v>
      </c>
      <c r="C26" s="7" t="s">
        <v>346</v>
      </c>
      <c r="D26" s="7"/>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7"/>
      <c r="B27" s="7" t="s">
        <v>1116</v>
      </c>
      <c r="C27" s="7" t="s">
        <v>346</v>
      </c>
      <c r="D27" s="7"/>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7" t="s">
        <v>126</v>
      </c>
      <c r="B28" s="7" t="s">
        <v>127</v>
      </c>
      <c r="C28" s="7" t="s">
        <v>340</v>
      </c>
      <c r="D28" s="158" t="str">
        <f>'Enter Data'!C56</f>
        <v>514012082699</v>
      </c>
      <c r="E28" s="151" t="s">
        <v>1337</v>
      </c>
      <c r="F28" s="11">
        <v>514012082699</v>
      </c>
      <c r="G28" s="2">
        <v>514012078863</v>
      </c>
      <c r="H28" s="19"/>
      <c r="I28" s="19"/>
      <c r="J28" s="19"/>
      <c r="K28" s="19"/>
      <c r="L28" s="19"/>
      <c r="M28" s="19"/>
      <c r="N28" s="19"/>
      <c r="O28" s="19"/>
      <c r="P28" s="19"/>
      <c r="Q28" s="19"/>
      <c r="R28" s="19"/>
      <c r="S28" s="19"/>
      <c r="T28" s="19"/>
      <c r="U28" s="19"/>
      <c r="V28" s="19"/>
      <c r="W28" s="19"/>
      <c r="X28" s="19"/>
      <c r="Y28" s="19"/>
      <c r="Z28" s="19"/>
    </row>
    <row r="29" spans="1:26" ht="15.75" customHeight="1">
      <c r="A29" s="7"/>
      <c r="B29" s="7" t="s">
        <v>130</v>
      </c>
      <c r="C29" s="7" t="s">
        <v>340</v>
      </c>
      <c r="D29" s="11" t="str">
        <f>'Enter Data'!C57</f>
        <v>SANJAYG</v>
      </c>
      <c r="E29" s="2" t="s">
        <v>1326</v>
      </c>
      <c r="F29" s="7" t="s">
        <v>131</v>
      </c>
      <c r="G29" s="2" t="s">
        <v>1338</v>
      </c>
      <c r="H29" s="19"/>
      <c r="I29" s="19"/>
      <c r="J29" s="19"/>
      <c r="K29" s="19"/>
      <c r="L29" s="19"/>
      <c r="M29" s="19"/>
      <c r="N29" s="19"/>
      <c r="O29" s="19"/>
      <c r="P29" s="19"/>
      <c r="Q29" s="19"/>
      <c r="R29" s="19"/>
      <c r="S29" s="19"/>
      <c r="T29" s="19"/>
      <c r="U29" s="19"/>
      <c r="V29" s="19"/>
      <c r="W29" s="19"/>
      <c r="X29" s="19"/>
      <c r="Y29" s="19"/>
      <c r="Z29" s="19"/>
    </row>
    <row r="30" spans="1:26" ht="15.75" customHeight="1">
      <c r="A30" s="7"/>
      <c r="B30" s="7" t="s">
        <v>135</v>
      </c>
      <c r="C30" s="7" t="s">
        <v>340</v>
      </c>
      <c r="D30" s="7" t="s">
        <v>1330</v>
      </c>
      <c r="E30" s="7"/>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7"/>
      <c r="B31" s="7" t="s">
        <v>281</v>
      </c>
      <c r="C31" s="7" t="s">
        <v>340</v>
      </c>
      <c r="D31" s="7">
        <v>0.04</v>
      </c>
      <c r="E31" s="7">
        <f>'Enter Data'!C58</f>
        <v>4</v>
      </c>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7"/>
      <c r="B32" s="7" t="s">
        <v>1339</v>
      </c>
      <c r="C32" s="7" t="s">
        <v>340</v>
      </c>
      <c r="D32" s="159" t="str">
        <f>D28</f>
        <v>514012082699</v>
      </c>
      <c r="E32" s="7"/>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7"/>
      <c r="B33" s="7" t="s">
        <v>1340</v>
      </c>
      <c r="C33" s="7" t="s">
        <v>340</v>
      </c>
      <c r="D33" s="7" t="s">
        <v>1341</v>
      </c>
      <c r="E33" s="7"/>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7"/>
      <c r="B34" s="7" t="s">
        <v>103</v>
      </c>
      <c r="C34" s="7" t="s">
        <v>340</v>
      </c>
      <c r="D34" s="12">
        <v>0.04</v>
      </c>
      <c r="E34" s="7"/>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7"/>
      <c r="B35" s="7" t="s">
        <v>1342</v>
      </c>
      <c r="C35" s="7" t="s">
        <v>340</v>
      </c>
      <c r="D35" s="7" t="s">
        <v>1343</v>
      </c>
      <c r="E35" s="7"/>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7"/>
      <c r="B36" s="7" t="s">
        <v>1344</v>
      </c>
      <c r="C36" s="7" t="s">
        <v>340</v>
      </c>
      <c r="D36" s="7" t="str">
        <f>D3</f>
        <v>Savings Account</v>
      </c>
      <c r="E36" s="7"/>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7"/>
      <c r="B37" s="7" t="s">
        <v>1345</v>
      </c>
      <c r="C37" s="7" t="s">
        <v>340</v>
      </c>
      <c r="D37" s="157" t="s">
        <v>1346</v>
      </c>
      <c r="E37" s="7"/>
      <c r="F37" s="19"/>
      <c r="G37" s="19"/>
      <c r="H37" s="19"/>
      <c r="I37" s="19"/>
      <c r="J37" s="19"/>
      <c r="K37" s="19"/>
      <c r="L37" s="19"/>
      <c r="M37" s="19"/>
      <c r="N37" s="19"/>
      <c r="O37" s="19"/>
      <c r="P37" s="19"/>
      <c r="Q37" s="19"/>
      <c r="R37" s="19"/>
      <c r="S37" s="19"/>
      <c r="T37" s="19"/>
      <c r="U37" s="19"/>
      <c r="V37" s="19"/>
      <c r="W37" s="19"/>
      <c r="X37" s="19"/>
      <c r="Y37" s="19"/>
      <c r="Z37" s="19"/>
    </row>
    <row r="38" spans="1:26" ht="25">
      <c r="A38" s="7"/>
      <c r="B38" s="7" t="s">
        <v>284</v>
      </c>
      <c r="C38" s="7" t="s">
        <v>340</v>
      </c>
      <c r="D38" s="7"/>
      <c r="E38" s="7" t="s">
        <v>1335</v>
      </c>
      <c r="F38" s="19"/>
      <c r="G38" s="19"/>
      <c r="H38" s="19"/>
      <c r="I38" s="19"/>
      <c r="J38" s="19"/>
      <c r="K38" s="19"/>
      <c r="L38" s="19"/>
      <c r="M38" s="19"/>
      <c r="N38" s="19"/>
      <c r="O38" s="19"/>
      <c r="P38" s="19"/>
      <c r="Q38" s="19"/>
      <c r="R38" s="19"/>
      <c r="S38" s="19"/>
      <c r="T38" s="19"/>
      <c r="U38" s="19"/>
      <c r="V38" s="19"/>
      <c r="W38" s="19"/>
      <c r="X38" s="19"/>
      <c r="Y38" s="19"/>
      <c r="Z38" s="19"/>
    </row>
    <row r="39" spans="1:26" ht="15" customHeight="1">
      <c r="A39" s="7"/>
      <c r="B39" s="7" t="s">
        <v>1347</v>
      </c>
      <c r="C39" s="7"/>
      <c r="D39" s="7" t="s">
        <v>131</v>
      </c>
      <c r="E39" s="7"/>
      <c r="G39" s="7"/>
      <c r="H39" s="19"/>
      <c r="I39" s="19"/>
      <c r="J39" s="19"/>
      <c r="K39" s="19"/>
      <c r="L39" s="19"/>
      <c r="M39" s="19"/>
      <c r="N39" s="19"/>
      <c r="O39" s="19"/>
      <c r="P39" s="19"/>
      <c r="Q39" s="19"/>
      <c r="R39" s="19"/>
      <c r="S39" s="19"/>
      <c r="T39" s="19"/>
      <c r="U39" s="19"/>
      <c r="V39" s="19"/>
      <c r="W39" s="19"/>
      <c r="X39" s="19"/>
      <c r="Y39" s="19"/>
      <c r="Z39" s="19"/>
    </row>
    <row r="40" spans="1:26" ht="15.75" customHeight="1">
      <c r="A40" s="7" t="s">
        <v>1348</v>
      </c>
      <c r="B40" s="7" t="s">
        <v>127</v>
      </c>
      <c r="C40" s="7"/>
      <c r="D40" s="6">
        <f>'Enter Data'!C59</f>
        <v>3099117112</v>
      </c>
      <c r="F40" s="6" t="s">
        <v>1349</v>
      </c>
      <c r="G40" s="160" t="s">
        <v>1350</v>
      </c>
      <c r="H40" s="19"/>
      <c r="I40" s="19"/>
      <c r="J40" s="19"/>
      <c r="K40" s="19"/>
      <c r="L40" s="19"/>
      <c r="M40" s="19"/>
      <c r="N40" s="19"/>
      <c r="O40" s="19"/>
      <c r="P40" s="19"/>
      <c r="Q40" s="19"/>
      <c r="R40" s="19"/>
      <c r="S40" s="19"/>
      <c r="T40" s="19"/>
      <c r="U40" s="19"/>
      <c r="V40" s="19"/>
      <c r="W40" s="19"/>
      <c r="X40" s="19"/>
      <c r="Y40" s="19"/>
      <c r="Z40" s="19"/>
    </row>
    <row r="41" spans="1:26" ht="15.75" customHeight="1">
      <c r="A41" s="7"/>
      <c r="B41" s="7" t="s">
        <v>130</v>
      </c>
      <c r="C41" s="7"/>
      <c r="D41" s="7" t="str">
        <f>'Enter Data'!C60</f>
        <v>FAZATUL</v>
      </c>
      <c r="G41" s="7" t="s">
        <v>134</v>
      </c>
      <c r="H41" s="19"/>
      <c r="I41" s="19"/>
      <c r="J41" s="19"/>
      <c r="K41" s="19"/>
      <c r="L41" s="19"/>
      <c r="M41" s="19"/>
      <c r="N41" s="19"/>
      <c r="O41" s="19"/>
      <c r="P41" s="19"/>
      <c r="Q41" s="19"/>
      <c r="R41" s="19"/>
      <c r="S41" s="19"/>
      <c r="T41" s="19"/>
      <c r="U41" s="19"/>
      <c r="V41" s="19"/>
      <c r="W41" s="19"/>
      <c r="X41" s="19"/>
      <c r="Y41" s="19"/>
      <c r="Z41" s="19"/>
    </row>
    <row r="42" spans="1:26" ht="15.75" customHeight="1">
      <c r="A42" s="7"/>
      <c r="B42" s="7" t="s">
        <v>135</v>
      </c>
      <c r="C42" s="7"/>
      <c r="D42" s="7" t="str">
        <f>'Enter Data'!C61</f>
        <v>PUBLIC BANK</v>
      </c>
      <c r="F42" s="20" t="s">
        <v>1351</v>
      </c>
      <c r="G42" s="2" t="s">
        <v>1352</v>
      </c>
      <c r="H42" s="19"/>
      <c r="I42" s="19"/>
      <c r="J42" s="19"/>
      <c r="K42" s="19"/>
      <c r="L42" s="19"/>
      <c r="M42" s="19"/>
      <c r="N42" s="19"/>
      <c r="O42" s="19"/>
      <c r="P42" s="19"/>
      <c r="Q42" s="19"/>
      <c r="R42" s="19"/>
      <c r="S42" s="19"/>
      <c r="T42" s="19"/>
      <c r="U42" s="19"/>
      <c r="V42" s="19"/>
      <c r="W42" s="19"/>
      <c r="X42" s="19"/>
      <c r="Y42" s="19"/>
      <c r="Z42" s="19"/>
    </row>
    <row r="43" spans="1:26" ht="15.75" customHeight="1">
      <c r="A43" s="7"/>
      <c r="B43" s="7" t="s">
        <v>1353</v>
      </c>
      <c r="C43" s="7"/>
      <c r="D43" s="13" t="s">
        <v>1354</v>
      </c>
      <c r="E43" s="7"/>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7"/>
      <c r="B44" s="7" t="s">
        <v>1344</v>
      </c>
      <c r="C44" s="7"/>
      <c r="D44" s="7" t="str">
        <f>D3</f>
        <v>Savings Account</v>
      </c>
      <c r="E44" s="7"/>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7"/>
      <c r="B45" s="164" t="s">
        <v>284</v>
      </c>
      <c r="C45" s="165"/>
      <c r="D45" s="7" t="s">
        <v>1355</v>
      </c>
      <c r="E45" s="7"/>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7"/>
      <c r="B46" s="7" t="s">
        <v>1356</v>
      </c>
      <c r="C46" s="7"/>
      <c r="D46" s="7" t="s">
        <v>1357</v>
      </c>
      <c r="E46" s="7"/>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7"/>
      <c r="B47" s="7" t="s">
        <v>1358</v>
      </c>
      <c r="C47" s="7"/>
      <c r="D47" s="7" t="s">
        <v>1359</v>
      </c>
      <c r="E47" s="7"/>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7"/>
      <c r="B48" s="7" t="s">
        <v>281</v>
      </c>
      <c r="C48" s="7"/>
      <c r="D48" s="9">
        <f>'Enter Data'!C62</f>
        <v>400</v>
      </c>
      <c r="E48" s="7"/>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7"/>
      <c r="B49" s="7" t="s">
        <v>1360</v>
      </c>
      <c r="C49" s="7"/>
      <c r="D49" s="16">
        <f>D48*0.01</f>
        <v>4</v>
      </c>
      <c r="E49" s="7"/>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7"/>
      <c r="B50" s="7" t="s">
        <v>1361</v>
      </c>
      <c r="C50" s="7"/>
      <c r="D50" s="7" t="s">
        <v>1362</v>
      </c>
      <c r="E50" s="7"/>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7"/>
      <c r="B51" s="7" t="s">
        <v>1363</v>
      </c>
      <c r="C51" s="7"/>
      <c r="D51" s="7" t="s">
        <v>759</v>
      </c>
      <c r="E51" s="7"/>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7"/>
      <c r="B52" s="7" t="s">
        <v>192</v>
      </c>
      <c r="C52" s="7"/>
      <c r="D52" s="17">
        <f>D49</f>
        <v>4</v>
      </c>
      <c r="E52" s="7"/>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7"/>
      <c r="B53" s="7" t="s">
        <v>1364</v>
      </c>
      <c r="C53" s="7"/>
      <c r="D53" s="9">
        <v>299300</v>
      </c>
      <c r="E53" s="7"/>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7"/>
      <c r="B54" s="7" t="s">
        <v>1365</v>
      </c>
      <c r="C54" s="7"/>
      <c r="D54" s="7" t="s">
        <v>1366</v>
      </c>
      <c r="E54" s="7"/>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7"/>
      <c r="B55" s="7" t="s">
        <v>1367</v>
      </c>
      <c r="C55" s="7"/>
      <c r="D55" s="7" t="s">
        <v>1121</v>
      </c>
      <c r="E55" s="7"/>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7"/>
      <c r="B56" s="7" t="s">
        <v>1368</v>
      </c>
      <c r="C56" s="7"/>
      <c r="D56" s="7" t="str">
        <f>D3</f>
        <v>Savings Account</v>
      </c>
      <c r="E56" s="7"/>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7"/>
      <c r="B57" s="7" t="s">
        <v>1367</v>
      </c>
      <c r="C57" s="7"/>
      <c r="D57" s="7" t="s">
        <v>1121</v>
      </c>
      <c r="E57" s="7"/>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7"/>
      <c r="B58" s="7" t="s">
        <v>283</v>
      </c>
      <c r="C58" s="7"/>
      <c r="D58" s="7" t="str">
        <f>E5</f>
        <v>5140 1207 0062</v>
      </c>
      <c r="E58" s="7"/>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7"/>
      <c r="B59" s="7" t="s">
        <v>1369</v>
      </c>
      <c r="C59" s="7"/>
      <c r="D59" s="7" t="str">
        <f>G41</f>
        <v>FAZATUL</v>
      </c>
      <c r="E59" s="7"/>
      <c r="G59" s="19"/>
      <c r="H59" s="19"/>
      <c r="I59" s="19"/>
      <c r="J59" s="19"/>
      <c r="K59" s="19"/>
      <c r="L59" s="19"/>
      <c r="M59" s="19"/>
      <c r="N59" s="19"/>
      <c r="O59" s="19"/>
      <c r="P59" s="19"/>
      <c r="Q59" s="19"/>
      <c r="R59" s="19"/>
      <c r="S59" s="19"/>
      <c r="T59" s="19"/>
      <c r="U59" s="19"/>
      <c r="V59" s="19"/>
      <c r="W59" s="19"/>
      <c r="X59" s="19"/>
      <c r="Y59" s="19"/>
      <c r="Z59" s="19"/>
    </row>
    <row r="60" spans="1:26" ht="15.75" customHeight="1">
      <c r="A60" s="18" t="s">
        <v>1370</v>
      </c>
      <c r="B60" s="18" t="s">
        <v>282</v>
      </c>
      <c r="C60" s="18"/>
      <c r="D60" s="18" t="str">
        <f>D3</f>
        <v>Savings Account</v>
      </c>
      <c r="E60" s="7"/>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8"/>
      <c r="B61" s="18" t="s">
        <v>1371</v>
      </c>
      <c r="C61" s="18"/>
      <c r="D61" s="18" t="s">
        <v>1105</v>
      </c>
      <c r="E61" s="7"/>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8"/>
      <c r="B62" s="18" t="s">
        <v>174</v>
      </c>
      <c r="C62" s="18"/>
      <c r="D62" s="18" t="str">
        <f>'Enter Data'!C91</f>
        <v>ASN Equity 2</v>
      </c>
      <c r="E62" s="7"/>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8"/>
      <c r="B63" s="18" t="s">
        <v>177</v>
      </c>
      <c r="C63" s="18"/>
      <c r="D63" s="18" t="str">
        <f>'Enter Data'!C92</f>
        <v>New IC</v>
      </c>
      <c r="E63" s="7"/>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8"/>
      <c r="B64" s="18" t="s">
        <v>1372</v>
      </c>
      <c r="C64" s="18"/>
      <c r="D64" s="18" t="s">
        <v>1373</v>
      </c>
      <c r="E64" s="7"/>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8"/>
      <c r="B65" s="18" t="s">
        <v>179</v>
      </c>
      <c r="C65" s="18"/>
      <c r="D65" s="157" t="str">
        <f>'Enter Data'!C93</f>
        <v>961218085856</v>
      </c>
      <c r="E65" s="7"/>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8"/>
      <c r="B66" s="18" t="s">
        <v>1374</v>
      </c>
      <c r="C66" s="18"/>
      <c r="D66" s="7" t="s">
        <v>1375</v>
      </c>
      <c r="E66" s="7"/>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8"/>
      <c r="B67" s="18" t="s">
        <v>182</v>
      </c>
      <c r="C67" s="18"/>
      <c r="D67" s="161" t="str">
        <f>'Enter Data'!C94</f>
        <v>000013456526</v>
      </c>
      <c r="E67" s="7"/>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8"/>
      <c r="B68" s="18" t="s">
        <v>185</v>
      </c>
      <c r="C68" s="18"/>
      <c r="D68" s="151" t="str">
        <f>'Enter Data'!C95</f>
        <v>0000 1345 6526</v>
      </c>
      <c r="E68" s="18" t="s">
        <v>1376</v>
      </c>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8"/>
      <c r="B69" s="18" t="s">
        <v>188</v>
      </c>
      <c r="C69" s="18"/>
      <c r="D69" s="18" t="str">
        <f>'Enter Data'!C96</f>
        <v>Parent</v>
      </c>
      <c r="E69" s="7"/>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8"/>
      <c r="B70" s="18" t="s">
        <v>190</v>
      </c>
      <c r="C70" s="18"/>
      <c r="D70" s="18" t="str">
        <f>'Enter Data'!C97</f>
        <v>Saving</v>
      </c>
      <c r="E70" s="7"/>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8"/>
      <c r="B71" s="18" t="s">
        <v>192</v>
      </c>
      <c r="C71" s="18"/>
      <c r="D71" s="18">
        <f>'Enter Data'!C98</f>
        <v>1</v>
      </c>
      <c r="E71" s="7"/>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7"/>
      <c r="B72" s="7" t="s">
        <v>1377</v>
      </c>
      <c r="C72" s="7"/>
      <c r="D72" s="21" t="s">
        <v>1378</v>
      </c>
      <c r="E72" s="7"/>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7"/>
      <c r="B73" s="7" t="s">
        <v>1379</v>
      </c>
      <c r="C73" s="7"/>
      <c r="D73" s="22">
        <v>0</v>
      </c>
      <c r="E73" s="7"/>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7"/>
      <c r="B74" s="7" t="s">
        <v>1380</v>
      </c>
      <c r="C74" s="7"/>
      <c r="D74" s="23">
        <f>'Enter Data'!C99</f>
        <v>1</v>
      </c>
      <c r="E74" s="7"/>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7"/>
      <c r="B75" s="7" t="s">
        <v>1381</v>
      </c>
      <c r="C75" s="7"/>
      <c r="D75" s="7" t="s">
        <v>1382</v>
      </c>
      <c r="E75" s="7"/>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7"/>
      <c r="B76" s="7" t="s">
        <v>1383</v>
      </c>
      <c r="C76" s="7"/>
      <c r="D76" s="7"/>
      <c r="E76" s="7"/>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7"/>
      <c r="B77" s="7" t="s">
        <v>283</v>
      </c>
      <c r="C77" s="7"/>
      <c r="D77" s="7" t="str">
        <f>E5</f>
        <v>5140 1207 0062</v>
      </c>
      <c r="E77" s="7"/>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7"/>
      <c r="B78" s="7"/>
      <c r="C78" s="7"/>
      <c r="D78" s="7"/>
      <c r="E78" s="7"/>
      <c r="F78" s="19"/>
      <c r="G78" s="19"/>
      <c r="H78" s="19"/>
      <c r="I78" s="19"/>
      <c r="J78" s="19"/>
      <c r="K78" s="19"/>
      <c r="L78" s="19"/>
      <c r="M78" s="19"/>
      <c r="N78" s="19"/>
      <c r="O78" s="19"/>
      <c r="P78" s="19"/>
      <c r="Q78" s="19"/>
      <c r="R78" s="19"/>
      <c r="S78" s="19"/>
      <c r="T78" s="19"/>
      <c r="U78" s="19"/>
      <c r="V78" s="19"/>
      <c r="W78" s="19"/>
      <c r="X78" s="19"/>
      <c r="Y78" s="19"/>
      <c r="Z78" s="19"/>
    </row>
    <row r="79" spans="1:26" ht="25">
      <c r="A79" s="7" t="s">
        <v>710</v>
      </c>
      <c r="B79" s="7" t="s">
        <v>1384</v>
      </c>
      <c r="C79" s="7"/>
      <c r="D79" s="7" t="s">
        <v>1385</v>
      </c>
      <c r="E79" s="7">
        <f>'Enter Data'!C51</f>
        <v>1000</v>
      </c>
      <c r="F79" s="19"/>
      <c r="G79" s="19"/>
      <c r="H79" s="19"/>
      <c r="I79" s="19"/>
      <c r="J79" s="19"/>
      <c r="K79" s="19"/>
      <c r="L79" s="19"/>
      <c r="M79" s="19"/>
      <c r="N79" s="19"/>
      <c r="O79" s="19"/>
      <c r="P79" s="19"/>
      <c r="Q79" s="19"/>
      <c r="R79" s="19"/>
      <c r="S79" s="19"/>
      <c r="T79" s="19"/>
      <c r="U79" s="19"/>
      <c r="V79" s="19"/>
      <c r="W79" s="19"/>
      <c r="X79" s="19"/>
      <c r="Y79" s="19"/>
      <c r="Z79" s="19"/>
    </row>
    <row r="80" spans="1:26" ht="15.75" customHeight="1">
      <c r="D80" s="6" t="s">
        <v>1386</v>
      </c>
      <c r="E80" s="7"/>
      <c r="F80" s="19"/>
      <c r="G80" s="19"/>
      <c r="H80" s="19"/>
      <c r="I80" s="19"/>
      <c r="J80" s="19"/>
      <c r="K80" s="19"/>
      <c r="L80" s="19"/>
      <c r="M80" s="19"/>
      <c r="N80" s="19"/>
      <c r="O80" s="19"/>
      <c r="P80" s="19"/>
      <c r="Q80" s="19"/>
      <c r="R80" s="19"/>
      <c r="S80" s="19"/>
      <c r="T80" s="19"/>
      <c r="U80" s="19"/>
      <c r="V80" s="19"/>
      <c r="W80" s="19"/>
      <c r="X80" s="19"/>
      <c r="Y80" s="19"/>
      <c r="Z80" s="19"/>
    </row>
    <row r="81" spans="1:26" ht="12.5">
      <c r="D81" s="6" t="s">
        <v>266</v>
      </c>
      <c r="E81" s="7"/>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7"/>
      <c r="D82" s="6" t="s">
        <v>1387</v>
      </c>
      <c r="E82" s="7"/>
      <c r="F82" s="19"/>
      <c r="G82" s="19"/>
      <c r="H82" s="19"/>
      <c r="I82" s="19"/>
      <c r="J82" s="19"/>
      <c r="K82" s="19"/>
      <c r="L82" s="19"/>
      <c r="M82" s="19"/>
      <c r="N82" s="19"/>
      <c r="O82" s="19"/>
      <c r="P82" s="19"/>
      <c r="Q82" s="19"/>
      <c r="R82" s="19"/>
      <c r="S82" s="19"/>
      <c r="T82" s="19"/>
      <c r="U82" s="19"/>
      <c r="V82" s="19"/>
      <c r="W82" s="19"/>
      <c r="X82" s="19"/>
      <c r="Y82" s="19"/>
      <c r="Z82" s="19"/>
    </row>
    <row r="83" spans="1:26" ht="15.75" customHeight="1">
      <c r="B83" s="7" t="s">
        <v>112</v>
      </c>
      <c r="C83" s="7"/>
      <c r="D83" s="7" t="str">
        <f>'Enter Data'!C47</f>
        <v>Bangladesh</v>
      </c>
      <c r="E83" s="7"/>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7"/>
      <c r="B84" s="7" t="s">
        <v>114</v>
      </c>
      <c r="C84" s="7"/>
      <c r="D84" s="7" t="str">
        <f>'Enter Data'!C48</f>
        <v>MAEPayer</v>
      </c>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7"/>
      <c r="B85" s="7" t="s">
        <v>116</v>
      </c>
      <c r="C85" s="7"/>
      <c r="D85" s="7" t="str">
        <f>'Enter Data'!C49</f>
        <v>Singapore</v>
      </c>
      <c r="E85" s="7"/>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7"/>
      <c r="B86" s="7" t="s">
        <v>1388</v>
      </c>
      <c r="C86" s="7"/>
      <c r="D86" s="7" t="s">
        <v>1389</v>
      </c>
      <c r="E86" s="7"/>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7"/>
      <c r="B87" s="7" t="s">
        <v>1390</v>
      </c>
      <c r="C87" s="7"/>
      <c r="D87" s="7" t="s">
        <v>1391</v>
      </c>
      <c r="E87" s="7"/>
      <c r="F87" s="19"/>
      <c r="G87" s="19"/>
      <c r="H87" s="19"/>
      <c r="I87" s="19"/>
      <c r="J87" s="19"/>
      <c r="K87" s="19"/>
      <c r="L87" s="19"/>
      <c r="M87" s="19"/>
      <c r="N87" s="19"/>
      <c r="O87" s="19"/>
      <c r="P87" s="19"/>
      <c r="Q87" s="19"/>
      <c r="R87" s="19"/>
      <c r="S87" s="19"/>
      <c r="T87" s="19"/>
      <c r="U87" s="19"/>
      <c r="V87" s="19"/>
      <c r="W87" s="19"/>
      <c r="X87" s="19"/>
      <c r="Y87" s="19"/>
      <c r="Z87" s="19"/>
    </row>
    <row r="88" spans="1:26" ht="25">
      <c r="A88" s="7"/>
      <c r="B88" s="7" t="s">
        <v>1392</v>
      </c>
      <c r="C88" s="7"/>
      <c r="D88" s="14" t="s">
        <v>1393</v>
      </c>
      <c r="E88" s="7"/>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7"/>
      <c r="B89" s="7" t="s">
        <v>1394</v>
      </c>
      <c r="C89" s="7"/>
      <c r="D89" s="7" t="s">
        <v>1395</v>
      </c>
      <c r="E89" s="7"/>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7"/>
      <c r="B90" s="7" t="s">
        <v>1396</v>
      </c>
      <c r="C90" s="7"/>
      <c r="D90" s="7" t="s">
        <v>1397</v>
      </c>
      <c r="E90" s="7">
        <f>'Enter Data'!C52</f>
        <v>100</v>
      </c>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7"/>
      <c r="B91" s="7" t="s">
        <v>1398</v>
      </c>
      <c r="C91" s="7"/>
      <c r="D91" s="7" t="s">
        <v>1399</v>
      </c>
      <c r="E91" s="7"/>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7"/>
      <c r="B92" s="7" t="s">
        <v>118</v>
      </c>
      <c r="C92" s="7"/>
      <c r="D92" s="7" t="str">
        <f>'Enter Data'!C50</f>
        <v>Australia</v>
      </c>
      <c r="E92" s="7"/>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7" t="s">
        <v>163</v>
      </c>
      <c r="B93" s="7" t="s">
        <v>282</v>
      </c>
      <c r="C93" s="7"/>
      <c r="D93" s="7" t="str">
        <f>D3</f>
        <v>Savings Account</v>
      </c>
      <c r="E93" s="7">
        <f>'Enter Data'!C90</f>
        <v>100</v>
      </c>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7"/>
      <c r="B94" s="7" t="s">
        <v>164</v>
      </c>
      <c r="C94" s="7"/>
      <c r="D94" s="7" t="str">
        <f>'Enter Data'!C86</f>
        <v>Lunch</v>
      </c>
      <c r="E94" s="7"/>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7"/>
      <c r="B95" s="7" t="s">
        <v>1400</v>
      </c>
      <c r="C95" s="7"/>
      <c r="D95" s="7" t="s">
        <v>1401</v>
      </c>
      <c r="E95" s="7"/>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7"/>
      <c r="B96" s="14" t="s">
        <v>166</v>
      </c>
      <c r="C96" s="15"/>
      <c r="D96" s="7" t="str">
        <f>'Enter Data'!C87</f>
        <v>MAEPayer</v>
      </c>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7"/>
      <c r="B97" s="14" t="s">
        <v>1402</v>
      </c>
      <c r="C97" s="15"/>
      <c r="D97" s="157" t="s">
        <v>1403</v>
      </c>
      <c r="E97" s="7"/>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24"/>
      <c r="B98" s="25" t="s">
        <v>168</v>
      </c>
      <c r="C98" s="26"/>
      <c r="D98" s="24" t="str">
        <f>'Enter Data'!C88</f>
        <v>Fadhlin</v>
      </c>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27"/>
      <c r="B99" s="27" t="s">
        <v>171</v>
      </c>
      <c r="C99" s="27"/>
      <c r="D99" s="27" t="str">
        <f>'Enter Data'!C89</f>
        <v>Dinner3</v>
      </c>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28" t="s">
        <v>1404</v>
      </c>
      <c r="B100" s="28" t="s">
        <v>380</v>
      </c>
      <c r="C100" s="28"/>
      <c r="D100" s="28" t="s">
        <v>1405</v>
      </c>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28"/>
      <c r="B101" s="28" t="s">
        <v>1406</v>
      </c>
      <c r="C101" s="28"/>
      <c r="D101" s="28" t="s">
        <v>1407</v>
      </c>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28"/>
      <c r="B102" s="28" t="s">
        <v>1408</v>
      </c>
      <c r="C102" s="28"/>
      <c r="D102" s="28" t="s">
        <v>1409</v>
      </c>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28"/>
      <c r="B103" s="6" t="s">
        <v>1410</v>
      </c>
      <c r="D103" s="29" t="str">
        <f>'Enter Data'!C120</f>
        <v>Islamic Fixed Deposit</v>
      </c>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27"/>
      <c r="B104" s="27" t="s">
        <v>1344</v>
      </c>
      <c r="C104" s="27"/>
      <c r="D104" s="27" t="s">
        <v>1411</v>
      </c>
      <c r="E104" s="19" t="s">
        <v>1412</v>
      </c>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27"/>
      <c r="B105" s="27" t="s">
        <v>127</v>
      </c>
      <c r="C105" s="27" t="s">
        <v>1413</v>
      </c>
      <c r="D105" s="27" t="s">
        <v>1414</v>
      </c>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27"/>
      <c r="B106" s="27" t="s">
        <v>1415</v>
      </c>
      <c r="C106" s="27" t="s">
        <v>1416</v>
      </c>
      <c r="D106" s="27" t="s">
        <v>359</v>
      </c>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27"/>
      <c r="B107" s="27" t="s">
        <v>1417</v>
      </c>
      <c r="C107" s="27" t="s">
        <v>346</v>
      </c>
      <c r="D107" s="27"/>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27"/>
      <c r="B108" s="27" t="s">
        <v>1418</v>
      </c>
      <c r="C108" s="27" t="s">
        <v>1416</v>
      </c>
      <c r="D108" s="27" t="s">
        <v>359</v>
      </c>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27"/>
      <c r="B109" s="27" t="s">
        <v>1419</v>
      </c>
      <c r="C109" s="27"/>
      <c r="D109" s="27" t="s">
        <v>1420</v>
      </c>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27"/>
      <c r="B110" s="27" t="s">
        <v>1421</v>
      </c>
      <c r="C110" s="27"/>
      <c r="D110" s="27"/>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27"/>
      <c r="B111" s="27" t="s">
        <v>1422</v>
      </c>
      <c r="C111" s="27" t="s">
        <v>1423</v>
      </c>
      <c r="D111" s="27" t="s">
        <v>1424</v>
      </c>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27"/>
      <c r="B112" s="27" t="s">
        <v>1425</v>
      </c>
      <c r="C112" s="27"/>
      <c r="D112" s="27"/>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27"/>
      <c r="B113" s="27" t="s">
        <v>1426</v>
      </c>
      <c r="C113" s="27" t="s">
        <v>1427</v>
      </c>
      <c r="D113" s="27" t="s">
        <v>1428</v>
      </c>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27"/>
      <c r="B114" s="27" t="s">
        <v>1429</v>
      </c>
      <c r="C114" s="27" t="s">
        <v>1427</v>
      </c>
      <c r="D114" s="27" t="s">
        <v>1428</v>
      </c>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27"/>
      <c r="B115" s="27"/>
      <c r="C115" s="27"/>
      <c r="D115" s="27"/>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27"/>
      <c r="B116" s="27" t="s">
        <v>1344</v>
      </c>
      <c r="C116" s="27"/>
      <c r="D116" s="27" t="s">
        <v>222</v>
      </c>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27"/>
      <c r="B117" s="27" t="s">
        <v>127</v>
      </c>
      <c r="C117" s="27" t="s">
        <v>1413</v>
      </c>
      <c r="D117" s="27"/>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27"/>
      <c r="B118" s="27" t="s">
        <v>1415</v>
      </c>
      <c r="C118" s="27" t="s">
        <v>1416</v>
      </c>
      <c r="D118" s="27" t="s">
        <v>359</v>
      </c>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27"/>
      <c r="B119" s="27" t="s">
        <v>1417</v>
      </c>
      <c r="C119" s="27" t="s">
        <v>346</v>
      </c>
      <c r="D119" s="27"/>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27"/>
      <c r="B120" s="27" t="s">
        <v>1418</v>
      </c>
      <c r="C120" s="27" t="s">
        <v>1416</v>
      </c>
      <c r="D120" s="27" t="s">
        <v>359</v>
      </c>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27"/>
      <c r="B121" s="27" t="s">
        <v>1419</v>
      </c>
      <c r="C121" s="27"/>
      <c r="D121" s="27"/>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27"/>
      <c r="B122" s="27" t="s">
        <v>1421</v>
      </c>
      <c r="C122" s="27"/>
      <c r="D122" s="27"/>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27"/>
      <c r="B123" s="27" t="s">
        <v>1430</v>
      </c>
      <c r="C123" s="27" t="s">
        <v>1423</v>
      </c>
      <c r="D123" s="27" t="s">
        <v>1424</v>
      </c>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27"/>
      <c r="B124" s="27" t="s">
        <v>1425</v>
      </c>
      <c r="C124" s="27" t="s">
        <v>370</v>
      </c>
      <c r="D124" s="27"/>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27"/>
      <c r="B125" s="27" t="s">
        <v>1431</v>
      </c>
      <c r="C125" s="27" t="s">
        <v>1427</v>
      </c>
      <c r="D125" s="27" t="s">
        <v>1428</v>
      </c>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27"/>
      <c r="B126" s="27" t="s">
        <v>1429</v>
      </c>
      <c r="C126" s="27"/>
      <c r="D126" s="27" t="s">
        <v>1432</v>
      </c>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27"/>
      <c r="B127" s="27"/>
      <c r="C127" s="27"/>
      <c r="D127" s="27"/>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27"/>
      <c r="B128" s="27" t="s">
        <v>1344</v>
      </c>
      <c r="C128" s="27"/>
      <c r="D128" s="27" t="s">
        <v>1433</v>
      </c>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27"/>
      <c r="B129" s="27" t="s">
        <v>127</v>
      </c>
      <c r="C129" s="27" t="s">
        <v>1413</v>
      </c>
      <c r="D129" s="27"/>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27"/>
      <c r="B130" s="27" t="s">
        <v>1415</v>
      </c>
      <c r="C130" s="27" t="s">
        <v>1416</v>
      </c>
      <c r="D130" s="27" t="s">
        <v>359</v>
      </c>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27"/>
      <c r="B131" s="27" t="s">
        <v>1417</v>
      </c>
      <c r="C131" s="27" t="s">
        <v>346</v>
      </c>
      <c r="D131" s="27"/>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27"/>
      <c r="B132" s="27" t="s">
        <v>1418</v>
      </c>
      <c r="C132" s="27" t="s">
        <v>1416</v>
      </c>
      <c r="D132" s="27" t="s">
        <v>359</v>
      </c>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27"/>
      <c r="B133" s="27" t="s">
        <v>1419</v>
      </c>
      <c r="C133" s="27"/>
      <c r="D133" s="27"/>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27"/>
      <c r="B134" s="27" t="s">
        <v>1421</v>
      </c>
      <c r="C134" s="27"/>
      <c r="D134" s="27"/>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27"/>
      <c r="B135" s="27" t="s">
        <v>1430</v>
      </c>
      <c r="C135" s="27" t="s">
        <v>1423</v>
      </c>
      <c r="D135" s="27" t="s">
        <v>1424</v>
      </c>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27"/>
      <c r="B136" s="27" t="s">
        <v>1425</v>
      </c>
      <c r="C136" s="27" t="s">
        <v>370</v>
      </c>
      <c r="D136" s="27"/>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27"/>
      <c r="B137" s="27" t="s">
        <v>1431</v>
      </c>
      <c r="C137" s="27" t="s">
        <v>1427</v>
      </c>
      <c r="D137" s="27" t="s">
        <v>1428</v>
      </c>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27"/>
      <c r="B138" s="27" t="s">
        <v>1429</v>
      </c>
      <c r="C138" s="27"/>
      <c r="D138" s="27" t="s">
        <v>1432</v>
      </c>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27"/>
      <c r="B139" s="27"/>
      <c r="C139" s="27"/>
      <c r="D139" s="27"/>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27"/>
      <c r="B140" s="27" t="s">
        <v>1344</v>
      </c>
      <c r="C140" s="27"/>
      <c r="D140" s="27" t="s">
        <v>1434</v>
      </c>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27"/>
      <c r="B141" s="27" t="s">
        <v>127</v>
      </c>
      <c r="C141" s="27" t="s">
        <v>1413</v>
      </c>
      <c r="D141" s="27"/>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27"/>
      <c r="B142" s="27" t="s">
        <v>1415</v>
      </c>
      <c r="C142" s="27" t="s">
        <v>1416</v>
      </c>
      <c r="D142" s="27" t="s">
        <v>359</v>
      </c>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27"/>
      <c r="B143" s="27" t="s">
        <v>1417</v>
      </c>
      <c r="C143" s="27" t="s">
        <v>346</v>
      </c>
      <c r="D143" s="27"/>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27"/>
      <c r="B144" s="27" t="s">
        <v>1418</v>
      </c>
      <c r="C144" s="27" t="s">
        <v>1416</v>
      </c>
      <c r="D144" s="27" t="s">
        <v>359</v>
      </c>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27"/>
      <c r="B145" s="27" t="s">
        <v>1419</v>
      </c>
      <c r="C145" s="27"/>
      <c r="D145" s="27"/>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27"/>
      <c r="B146" s="27" t="s">
        <v>1421</v>
      </c>
      <c r="C146" s="27"/>
      <c r="D146" s="27"/>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27"/>
      <c r="B147" s="27" t="s">
        <v>1430</v>
      </c>
      <c r="C147" s="27" t="s">
        <v>1423</v>
      </c>
      <c r="D147" s="27" t="s">
        <v>1424</v>
      </c>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27"/>
      <c r="B148" s="27" t="s">
        <v>1425</v>
      </c>
      <c r="C148" s="27" t="s">
        <v>370</v>
      </c>
      <c r="D148" s="27"/>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27"/>
      <c r="B149" s="27" t="s">
        <v>1431</v>
      </c>
      <c r="C149" s="27" t="s">
        <v>1427</v>
      </c>
      <c r="D149" s="27" t="s">
        <v>1428</v>
      </c>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27"/>
      <c r="B150" s="27" t="s">
        <v>1429</v>
      </c>
      <c r="C150" s="27" t="s">
        <v>1427</v>
      </c>
      <c r="D150" s="27" t="s">
        <v>1428</v>
      </c>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27"/>
      <c r="B151" s="27"/>
      <c r="C151" s="27"/>
      <c r="D151" s="27"/>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27" t="s">
        <v>1051</v>
      </c>
      <c r="B152" s="30" t="s">
        <v>1344</v>
      </c>
      <c r="C152" s="27"/>
      <c r="D152" s="27" t="s">
        <v>1435</v>
      </c>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27"/>
      <c r="B153" s="30" t="s">
        <v>127</v>
      </c>
      <c r="C153" s="27" t="s">
        <v>1413</v>
      </c>
      <c r="D153" s="27" t="s">
        <v>1436</v>
      </c>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27"/>
      <c r="B154" s="30" t="s">
        <v>1437</v>
      </c>
      <c r="C154" s="27"/>
      <c r="D154" s="27" t="s">
        <v>1438</v>
      </c>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27"/>
      <c r="B155" s="30" t="s">
        <v>1439</v>
      </c>
      <c r="C155" s="27" t="s">
        <v>1440</v>
      </c>
      <c r="D155" s="162" t="s">
        <v>1441</v>
      </c>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27"/>
      <c r="B156" s="30" t="s">
        <v>1442</v>
      </c>
      <c r="C156" s="27"/>
      <c r="D156" s="27"/>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27"/>
      <c r="B157" s="30" t="s">
        <v>1443</v>
      </c>
      <c r="C157" s="27" t="s">
        <v>1440</v>
      </c>
      <c r="D157" s="27" t="s">
        <v>359</v>
      </c>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27"/>
      <c r="B158" s="30" t="s">
        <v>1444</v>
      </c>
      <c r="C158" s="27" t="s">
        <v>1440</v>
      </c>
      <c r="D158" s="27" t="s">
        <v>359</v>
      </c>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27"/>
      <c r="B159" s="27" t="s">
        <v>1445</v>
      </c>
      <c r="C159" s="27" t="s">
        <v>1440</v>
      </c>
      <c r="D159" s="27" t="s">
        <v>359</v>
      </c>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27"/>
      <c r="B160" s="30" t="s">
        <v>1446</v>
      </c>
      <c r="C160" s="27" t="s">
        <v>1423</v>
      </c>
      <c r="D160" s="27" t="s">
        <v>1447</v>
      </c>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27"/>
      <c r="B161" s="27" t="s">
        <v>1448</v>
      </c>
      <c r="C161" s="27"/>
      <c r="D161" s="27" t="s">
        <v>1449</v>
      </c>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27"/>
      <c r="B162" s="27" t="s">
        <v>1450</v>
      </c>
      <c r="C162" s="27" t="s">
        <v>1440</v>
      </c>
      <c r="D162" s="27" t="s">
        <v>359</v>
      </c>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25">
      <c r="A163" s="27"/>
      <c r="B163" s="27" t="s">
        <v>1451</v>
      </c>
      <c r="C163" s="27" t="s">
        <v>1440</v>
      </c>
      <c r="D163" s="27" t="s">
        <v>359</v>
      </c>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37.5">
      <c r="A164" s="27"/>
      <c r="B164" s="27" t="s">
        <v>1452</v>
      </c>
      <c r="C164" s="27" t="s">
        <v>1453</v>
      </c>
      <c r="D164" s="27" t="s">
        <v>1454</v>
      </c>
      <c r="E164" s="19" t="str">
        <f>'Enter Data'!C140</f>
        <v>Any Amount</v>
      </c>
      <c r="F164" s="19"/>
      <c r="G164" s="19"/>
      <c r="H164" s="19"/>
      <c r="I164" s="19"/>
      <c r="J164" s="19"/>
      <c r="K164" s="19"/>
      <c r="L164" s="19"/>
      <c r="M164" s="19"/>
      <c r="N164" s="19"/>
      <c r="O164" s="19"/>
      <c r="P164" s="19"/>
      <c r="Q164" s="19"/>
      <c r="R164" s="19"/>
      <c r="S164" s="19"/>
      <c r="T164" s="19"/>
      <c r="U164" s="19"/>
      <c r="V164" s="19"/>
      <c r="W164" s="19"/>
      <c r="X164" s="19"/>
      <c r="Y164" s="19"/>
      <c r="Z164" s="19"/>
    </row>
    <row r="165" spans="1:26" ht="37.5">
      <c r="A165" s="27"/>
      <c r="B165" s="27"/>
      <c r="C165" s="27" t="s">
        <v>1455</v>
      </c>
      <c r="D165" s="27" t="s">
        <v>1456</v>
      </c>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25">
      <c r="A166" s="27"/>
      <c r="B166" s="27"/>
      <c r="C166" s="27" t="s">
        <v>254</v>
      </c>
      <c r="D166" s="27" t="s">
        <v>1457</v>
      </c>
      <c r="E166" s="19">
        <v>1000</v>
      </c>
      <c r="F166" s="19"/>
      <c r="G166" s="19"/>
      <c r="H166" s="19"/>
      <c r="I166" s="19"/>
      <c r="J166" s="19"/>
      <c r="K166" s="19"/>
      <c r="L166" s="19"/>
      <c r="M166" s="19"/>
      <c r="N166" s="19"/>
      <c r="O166" s="19"/>
      <c r="P166" s="19"/>
      <c r="Q166" s="19"/>
      <c r="R166" s="19"/>
      <c r="S166" s="19"/>
      <c r="T166" s="19"/>
      <c r="U166" s="19"/>
      <c r="V166" s="19"/>
      <c r="W166" s="19"/>
      <c r="X166" s="19"/>
      <c r="Y166" s="19"/>
      <c r="Z166" s="19"/>
    </row>
    <row r="167" spans="1:26" ht="12.5">
      <c r="A167" s="27"/>
      <c r="B167" s="27"/>
      <c r="C167" s="27"/>
      <c r="D167" s="27"/>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27" t="s">
        <v>1458</v>
      </c>
      <c r="B168" s="27" t="s">
        <v>1344</v>
      </c>
      <c r="C168" s="27"/>
      <c r="D168" s="27" t="s">
        <v>1459</v>
      </c>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27"/>
      <c r="B169" s="27" t="s">
        <v>1460</v>
      </c>
      <c r="C169" s="27" t="s">
        <v>1461</v>
      </c>
      <c r="D169" s="27"/>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27"/>
      <c r="B170" s="27" t="s">
        <v>1462</v>
      </c>
      <c r="C170" s="27" t="s">
        <v>1440</v>
      </c>
      <c r="D170" s="27" t="s">
        <v>359</v>
      </c>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27"/>
      <c r="B171" s="27" t="s">
        <v>1463</v>
      </c>
      <c r="C171" s="27" t="s">
        <v>1423</v>
      </c>
      <c r="D171" s="27" t="s">
        <v>1464</v>
      </c>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27"/>
      <c r="B172" s="27" t="s">
        <v>1465</v>
      </c>
      <c r="C172" s="27" t="s">
        <v>1423</v>
      </c>
      <c r="D172" s="27" t="s">
        <v>1447</v>
      </c>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27"/>
      <c r="B173" s="27" t="s">
        <v>1466</v>
      </c>
      <c r="C173" s="27"/>
      <c r="D173" s="27"/>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5">
      <c r="A174" s="27" t="s">
        <v>1467</v>
      </c>
      <c r="B174" s="27" t="s">
        <v>89</v>
      </c>
      <c r="C174" s="27"/>
      <c r="D174" s="27" t="str">
        <f>'Enter Data'!C37</f>
        <v>DANE1P</v>
      </c>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27"/>
      <c r="B175" s="27" t="s">
        <v>1468</v>
      </c>
      <c r="C175" s="27"/>
      <c r="D175" s="27">
        <f>'Enter Data'!C35</f>
        <v>1000</v>
      </c>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27"/>
      <c r="B176" s="27" t="s">
        <v>1469</v>
      </c>
      <c r="C176" s="27"/>
      <c r="D176" s="31">
        <f>D175*0.01</f>
        <v>10</v>
      </c>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27"/>
      <c r="B177" s="27" t="s">
        <v>1470</v>
      </c>
      <c r="C177" s="27"/>
      <c r="D177" s="32">
        <f>D176-D176*0.1</f>
        <v>9</v>
      </c>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25">
      <c r="A178" s="27"/>
      <c r="B178" s="27" t="s">
        <v>1471</v>
      </c>
      <c r="C178" s="27" t="s">
        <v>527</v>
      </c>
      <c r="D178" s="27">
        <v>100</v>
      </c>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27"/>
      <c r="B179" s="27" t="s">
        <v>1472</v>
      </c>
      <c r="C179" s="27" t="s">
        <v>527</v>
      </c>
      <c r="D179" s="27" t="s">
        <v>1473</v>
      </c>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25">
      <c r="A180" s="27"/>
      <c r="B180" s="27" t="s">
        <v>1293</v>
      </c>
      <c r="C180" s="27" t="s">
        <v>527</v>
      </c>
      <c r="D180" s="27" t="s">
        <v>1474</v>
      </c>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27"/>
      <c r="B181" s="27" t="s">
        <v>92</v>
      </c>
      <c r="C181" s="27"/>
      <c r="D181" s="27" t="str">
        <f>'Enter Data'!C38</f>
        <v>DANEMERCHANT003 M DEL</v>
      </c>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27"/>
      <c r="B182" s="27"/>
      <c r="C182" s="27"/>
      <c r="D182" s="27"/>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5">
      <c r="A183" s="27" t="s">
        <v>1475</v>
      </c>
      <c r="B183" s="27" t="s">
        <v>1476</v>
      </c>
      <c r="C183" s="27" t="s">
        <v>527</v>
      </c>
      <c r="D183" s="27">
        <v>15682823</v>
      </c>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27"/>
      <c r="B184" s="27" t="s">
        <v>18</v>
      </c>
      <c r="C184" s="27"/>
      <c r="D184" s="27">
        <v>16507579</v>
      </c>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27"/>
      <c r="B185" s="27" t="s">
        <v>1477</v>
      </c>
      <c r="C185" s="27"/>
      <c r="D185" s="162" t="s">
        <v>552</v>
      </c>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27"/>
      <c r="B186" s="27" t="s">
        <v>231</v>
      </c>
      <c r="C186" s="27"/>
      <c r="D186" s="162" t="s">
        <v>563</v>
      </c>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27"/>
      <c r="B187" s="27" t="s">
        <v>233</v>
      </c>
      <c r="C187" s="27"/>
      <c r="D187" s="162" t="s">
        <v>564</v>
      </c>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27"/>
      <c r="B188" s="27" t="s">
        <v>764</v>
      </c>
      <c r="C188" s="27"/>
      <c r="D188" s="27" t="s">
        <v>1478</v>
      </c>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27"/>
      <c r="B189" s="27" t="s">
        <v>370</v>
      </c>
      <c r="C189" s="27"/>
      <c r="D189" s="27" t="s">
        <v>759</v>
      </c>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27"/>
      <c r="B190" s="27" t="s">
        <v>1479</v>
      </c>
      <c r="C190" s="27"/>
      <c r="D190" s="27" t="s">
        <v>1480</v>
      </c>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27"/>
      <c r="B191" s="27" t="s">
        <v>762</v>
      </c>
      <c r="C191" s="27"/>
      <c r="D191" s="163" t="s">
        <v>1481</v>
      </c>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27"/>
      <c r="B192" s="27" t="s">
        <v>448</v>
      </c>
      <c r="C192" s="27"/>
      <c r="D192" s="162" t="s">
        <v>1482</v>
      </c>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27"/>
      <c r="B193" s="27" t="s">
        <v>1483</v>
      </c>
      <c r="C193" s="27"/>
      <c r="D193" s="27" t="s">
        <v>1484</v>
      </c>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27"/>
      <c r="B194" s="27" t="s">
        <v>464</v>
      </c>
      <c r="C194" s="27"/>
      <c r="D194" s="27" t="s">
        <v>1485</v>
      </c>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27"/>
      <c r="B195" s="27" t="s">
        <v>1486</v>
      </c>
      <c r="C195" s="27"/>
      <c r="D195" s="27" t="s">
        <v>1487</v>
      </c>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27"/>
      <c r="B196" s="27" t="s">
        <v>1487</v>
      </c>
      <c r="C196" s="27"/>
      <c r="D196" s="27"/>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27"/>
      <c r="B197" s="27" t="s">
        <v>238</v>
      </c>
      <c r="C197" s="27"/>
      <c r="D197" s="27" t="s">
        <v>1485</v>
      </c>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27"/>
      <c r="B198" s="27" t="s">
        <v>1488</v>
      </c>
      <c r="C198" s="27"/>
      <c r="D198" s="27" t="s">
        <v>276</v>
      </c>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27"/>
      <c r="B199" s="27" t="s">
        <v>1489</v>
      </c>
      <c r="C199" s="27"/>
      <c r="D199" s="27" t="s">
        <v>1490</v>
      </c>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27"/>
      <c r="B200" s="27" t="s">
        <v>1491</v>
      </c>
      <c r="C200" s="27"/>
      <c r="D200" s="27" t="str">
        <f>D188</f>
        <v>Test bakong</v>
      </c>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27"/>
      <c r="B201" s="27" t="s">
        <v>753</v>
      </c>
      <c r="C201" s="27"/>
      <c r="D201" s="27" t="s">
        <v>765</v>
      </c>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27"/>
      <c r="B202" s="27"/>
      <c r="C202" s="27"/>
      <c r="D202" s="27"/>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33" t="s">
        <v>1492</v>
      </c>
      <c r="B203" s="34" t="s">
        <v>185</v>
      </c>
      <c r="C203" s="35">
        <f>C204</f>
        <v>12299292</v>
      </c>
      <c r="D203" s="28"/>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34"/>
      <c r="B204" s="34" t="s">
        <v>77</v>
      </c>
      <c r="C204" s="34">
        <f>'Enter Data'!C28</f>
        <v>12299292</v>
      </c>
      <c r="D204" s="28"/>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34"/>
      <c r="B205" s="34" t="s">
        <v>79</v>
      </c>
      <c r="C205" s="34" t="str">
        <f>'Enter Data'!C29</f>
        <v>Tenaga Nasional Berhad</v>
      </c>
      <c r="D205" s="28"/>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34"/>
      <c r="B206" s="34" t="s">
        <v>1493</v>
      </c>
      <c r="C206" s="34">
        <f>'Enter Data'!C32</f>
        <v>100</v>
      </c>
      <c r="D206" s="28"/>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34"/>
      <c r="B207" s="34" t="s">
        <v>1363</v>
      </c>
      <c r="C207" s="34" t="s">
        <v>759</v>
      </c>
      <c r="D207" s="28"/>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34"/>
      <c r="B208" s="34" t="s">
        <v>192</v>
      </c>
      <c r="C208" s="36">
        <f>'Enter Data'!C33</f>
        <v>1</v>
      </c>
      <c r="D208" s="28"/>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34"/>
      <c r="B209" s="33" t="s">
        <v>284</v>
      </c>
      <c r="C209" s="33" t="s">
        <v>292</v>
      </c>
      <c r="D209" s="28"/>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34" t="s">
        <v>1276</v>
      </c>
      <c r="B210" s="34" t="s">
        <v>1494</v>
      </c>
      <c r="C210" s="34" t="str">
        <f>'Enter Data'!C30</f>
        <v>Tenaga Nasional Berhad</v>
      </c>
      <c r="D210" s="28"/>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34"/>
      <c r="B211" s="34" t="s">
        <v>1495</v>
      </c>
      <c r="C211" s="34">
        <f>'Enter Data'!C31</f>
        <v>12299292</v>
      </c>
      <c r="D211" s="143" t="s">
        <v>296</v>
      </c>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34" t="s">
        <v>1496</v>
      </c>
      <c r="B212" s="34" t="s">
        <v>66</v>
      </c>
      <c r="C212" s="28" t="str">
        <f>'Enter Data'!C24</f>
        <v>8938</v>
      </c>
      <c r="D212" s="34">
        <v>3657</v>
      </c>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34"/>
      <c r="B213" s="34" t="s">
        <v>70</v>
      </c>
      <c r="C213" s="34" t="str">
        <f>'Enter Data'!C25</f>
        <v>568964</v>
      </c>
      <c r="D213" s="28"/>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34"/>
      <c r="B214" s="33" t="s">
        <v>1497</v>
      </c>
      <c r="C214" s="34">
        <f>'Enter Data'!C26</f>
        <v>100</v>
      </c>
      <c r="D214" s="28"/>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34"/>
      <c r="B215" s="34" t="s">
        <v>1498</v>
      </c>
      <c r="C215" s="37">
        <f>C214*0.01</f>
        <v>1</v>
      </c>
      <c r="D215" s="28"/>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28"/>
      <c r="B216" s="38" t="s">
        <v>1499</v>
      </c>
      <c r="C216" s="39" t="s">
        <v>293</v>
      </c>
      <c r="D216" s="28"/>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28"/>
      <c r="B217" s="38" t="s">
        <v>1500</v>
      </c>
      <c r="C217" s="38">
        <f>'Enter Data'!C27</f>
        <v>0</v>
      </c>
      <c r="D217" s="28"/>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38" t="s">
        <v>123</v>
      </c>
      <c r="B218" s="28" t="s">
        <v>45</v>
      </c>
      <c r="C218" s="28">
        <f>'Enter Data'!C54</f>
        <v>132512312</v>
      </c>
      <c r="D218" s="28"/>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27"/>
      <c r="B219" s="27" t="s">
        <v>1501</v>
      </c>
      <c r="C219" s="27">
        <f>'Enter Data'!C55</f>
        <v>1</v>
      </c>
      <c r="D219" s="28"/>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27" t="s">
        <v>1502</v>
      </c>
      <c r="B220" s="28" t="s">
        <v>221</v>
      </c>
      <c r="C220" s="28"/>
      <c r="D220" s="28" t="str">
        <f>'Enter Data'!C120</f>
        <v>Islamic Fixed Deposit</v>
      </c>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27"/>
      <c r="B221" s="27" t="s">
        <v>224</v>
      </c>
      <c r="C221" s="27"/>
      <c r="D221" s="28" t="str">
        <f>'Enter Data'!C121</f>
        <v>3 months</v>
      </c>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27"/>
      <c r="B222" s="27" t="s">
        <v>226</v>
      </c>
      <c r="C222" s="27"/>
      <c r="D222" s="28">
        <f>'Enter Data'!C122</f>
        <v>1000000</v>
      </c>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27"/>
      <c r="B223" s="27" t="s">
        <v>227</v>
      </c>
      <c r="C223" s="27" t="s">
        <v>1503</v>
      </c>
      <c r="D223" s="28">
        <f>'Enter Data'!C123</f>
        <v>500000</v>
      </c>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27"/>
      <c r="B224" s="27"/>
      <c r="C224" s="27" t="s">
        <v>1504</v>
      </c>
      <c r="D224" s="28">
        <f>'Enter Data'!C124</f>
        <v>100000</v>
      </c>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27"/>
      <c r="B225" s="27" t="s">
        <v>238</v>
      </c>
      <c r="C225" s="27"/>
      <c r="D225" s="28" t="str">
        <f>'Enter Data'!C131</f>
        <v>Malaysia</v>
      </c>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27"/>
      <c r="B226" s="27" t="s">
        <v>239</v>
      </c>
      <c r="C226" s="27"/>
      <c r="D226" s="28" t="str">
        <f>'Enter Data'!C132</f>
        <v>WP Kuala Lumpur</v>
      </c>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27"/>
      <c r="B227" s="27" t="s">
        <v>241</v>
      </c>
      <c r="C227" s="27"/>
      <c r="D227" s="28" t="str">
        <f>'Enter Data'!C133</f>
        <v>Private Employee</v>
      </c>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27"/>
      <c r="B228" s="27" t="s">
        <v>243</v>
      </c>
      <c r="C228" s="27"/>
      <c r="D228" s="28" t="str">
        <f>'Enter Data'!C134</f>
        <v>Accountants</v>
      </c>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27"/>
      <c r="B229" s="27" t="s">
        <v>245</v>
      </c>
      <c r="C229" s="27" t="s">
        <v>407</v>
      </c>
      <c r="D229" s="28" t="str">
        <f>'Enter Data'!C135</f>
        <v>Maybank</v>
      </c>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27"/>
      <c r="B230" s="27" t="s">
        <v>247</v>
      </c>
      <c r="C230" s="27"/>
      <c r="D230" s="28" t="str">
        <f>'Enter Data'!C136</f>
        <v>Financial Institution</v>
      </c>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27"/>
      <c r="B231" s="27" t="s">
        <v>249</v>
      </c>
      <c r="C231" s="27"/>
      <c r="D231" s="28" t="str">
        <f>'Enter Data'!C137</f>
        <v>RM 3,000 TO RM 3,999</v>
      </c>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27"/>
      <c r="B232" s="27" t="s">
        <v>251</v>
      </c>
      <c r="C232" s="27"/>
      <c r="D232" s="28" t="str">
        <f>'Enter Data'!C138</f>
        <v>Malaysia</v>
      </c>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27"/>
      <c r="B233" s="27"/>
      <c r="C233" s="27"/>
      <c r="D233" s="28"/>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27"/>
      <c r="B234" s="27" t="s">
        <v>230</v>
      </c>
      <c r="C234" s="27"/>
      <c r="D234" s="28" t="str">
        <f>'Enter Data'!C125</f>
        <v>fadhlinnadia.b@gmail.com</v>
      </c>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27"/>
      <c r="B235" s="27" t="s">
        <v>231</v>
      </c>
      <c r="C235" s="27"/>
      <c r="D235" s="28" t="str">
        <f>'Enter Data'!C126</f>
        <v>Block BG12</v>
      </c>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27"/>
      <c r="B236" s="27" t="s">
        <v>233</v>
      </c>
      <c r="C236" s="27"/>
      <c r="D236" s="28" t="str">
        <f>'Enter Data'!C127</f>
        <v>Bayu Tasik 2</v>
      </c>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27"/>
      <c r="B237" s="27" t="s">
        <v>235</v>
      </c>
      <c r="C237" s="27"/>
      <c r="D237" s="28" t="str">
        <f>'Enter Data'!C128</f>
        <v>Jalan Sri Permaisuri 5</v>
      </c>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27"/>
      <c r="B238" s="27" t="s">
        <v>215</v>
      </c>
      <c r="C238" s="27"/>
      <c r="D238" s="28">
        <f>'Enter Data'!C129</f>
        <v>56000</v>
      </c>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27"/>
      <c r="B239" s="27" t="s">
        <v>216</v>
      </c>
      <c r="C239" s="27"/>
      <c r="D239" s="28" t="str">
        <f>'Enter Data'!C130</f>
        <v>Cheras</v>
      </c>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27"/>
      <c r="B240" s="27"/>
      <c r="C240" s="27"/>
      <c r="D240" s="28"/>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27"/>
      <c r="B241" s="27"/>
      <c r="C241" s="27"/>
      <c r="D241" s="28"/>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27"/>
      <c r="B242" s="27"/>
      <c r="C242" s="27"/>
      <c r="D242" s="28"/>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27"/>
      <c r="B243" s="27"/>
      <c r="C243" s="27"/>
      <c r="D243" s="28"/>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27"/>
      <c r="B244" s="27"/>
      <c r="C244" s="27"/>
      <c r="D244" s="28"/>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sheetData>
  <mergeCells count="1">
    <mergeCell ref="B45:C45"/>
  </mergeCells>
  <dataValidations count="1">
    <dataValidation type="list" allowBlank="1" showInputMessage="1" showErrorMessage="1" sqref="B5">
      <formula1>"Y,N"</formula1>
    </dataValidation>
  </dataValidation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G19" sqref="G19"/>
    </sheetView>
  </sheetViews>
  <sheetFormatPr defaultColWidth="9" defaultRowHeight="12.5"/>
  <sheetData>
    <row r="1" spans="1:4">
      <c r="A1" t="s">
        <v>0</v>
      </c>
      <c r="B1" t="s">
        <v>745</v>
      </c>
      <c r="C1" t="s">
        <v>1505</v>
      </c>
      <c r="D1" t="s">
        <v>362</v>
      </c>
    </row>
    <row r="2" spans="1:4">
      <c r="A2" t="s">
        <v>42</v>
      </c>
      <c r="C2" t="s">
        <v>1506</v>
      </c>
      <c r="D2" t="s">
        <v>1507</v>
      </c>
    </row>
    <row r="3" spans="1:4">
      <c r="C3" t="s">
        <v>1508</v>
      </c>
      <c r="D3" t="s">
        <v>1509</v>
      </c>
    </row>
    <row r="4" spans="1:4">
      <c r="C4" t="s">
        <v>1510</v>
      </c>
      <c r="D4" t="s">
        <v>1511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opLeftCell="A26" workbookViewId="0">
      <selection activeCell="E66" sqref="E66"/>
    </sheetView>
  </sheetViews>
  <sheetFormatPr defaultColWidth="9" defaultRowHeight="12.5"/>
  <cols>
    <col min="1" max="1" width="18.7265625" customWidth="1"/>
    <col min="2" max="2" width="24.26953125" customWidth="1"/>
    <col min="3" max="3" width="17.453125" customWidth="1"/>
    <col min="4" max="4" width="29.81640625" customWidth="1"/>
    <col min="5" max="5" width="25.1796875" customWidth="1"/>
    <col min="6" max="6" width="9.54296875"/>
  </cols>
  <sheetData>
    <row r="1" spans="1:6">
      <c r="A1" t="s">
        <v>334</v>
      </c>
      <c r="B1" t="s">
        <v>335</v>
      </c>
      <c r="C1" t="s">
        <v>336</v>
      </c>
      <c r="D1" t="s">
        <v>337</v>
      </c>
      <c r="E1" s="1" t="s">
        <v>8</v>
      </c>
    </row>
    <row r="2" spans="1:6">
      <c r="A2" t="s">
        <v>1512</v>
      </c>
      <c r="B2" t="s">
        <v>1513</v>
      </c>
      <c r="C2" t="s">
        <v>340</v>
      </c>
      <c r="D2" t="s">
        <v>735</v>
      </c>
      <c r="E2">
        <f>'Enter Data'!C5</f>
        <v>111111</v>
      </c>
    </row>
    <row r="3" spans="1:6">
      <c r="A3" t="s">
        <v>262</v>
      </c>
      <c r="C3" t="s">
        <v>340</v>
      </c>
      <c r="D3" t="s">
        <v>198</v>
      </c>
      <c r="E3" s="3" t="str">
        <f>'Enter Data'!C101</f>
        <v>nabilah@gmail.com</v>
      </c>
      <c r="F3" s="154" t="str">
        <f>'Enter Data'!C102</f>
        <v>0138209343</v>
      </c>
    </row>
    <row r="4" spans="1:6">
      <c r="A4" t="s">
        <v>265</v>
      </c>
      <c r="C4" t="s">
        <v>346</v>
      </c>
      <c r="D4" t="s">
        <v>671</v>
      </c>
      <c r="E4" s="3" t="str">
        <f>'Enter Data'!C3</f>
        <v>pass1234</v>
      </c>
      <c r="F4" t="str">
        <f>'Enter Data'!C103</f>
        <v>pass1234</v>
      </c>
    </row>
    <row r="5" spans="1:6">
      <c r="A5" s="1" t="s">
        <v>976</v>
      </c>
      <c r="C5" t="s">
        <v>340</v>
      </c>
      <c r="D5" t="s">
        <v>1514</v>
      </c>
      <c r="E5" t="s">
        <v>1515</v>
      </c>
    </row>
    <row r="6" spans="1:6">
      <c r="A6" s="1" t="s">
        <v>266</v>
      </c>
      <c r="B6" t="s">
        <v>1516</v>
      </c>
      <c r="C6" t="s">
        <v>340</v>
      </c>
      <c r="D6" t="s">
        <v>1517</v>
      </c>
      <c r="E6" t="s">
        <v>1518</v>
      </c>
    </row>
    <row r="7" spans="1:6">
      <c r="C7" t="s">
        <v>340</v>
      </c>
      <c r="D7" t="s">
        <v>1519</v>
      </c>
      <c r="E7" t="s">
        <v>1520</v>
      </c>
    </row>
    <row r="8" spans="1:6">
      <c r="C8" t="s">
        <v>340</v>
      </c>
      <c r="D8" t="s">
        <v>1521</v>
      </c>
      <c r="E8" t="s">
        <v>1522</v>
      </c>
    </row>
    <row r="9" spans="1:6">
      <c r="C9" t="s">
        <v>340</v>
      </c>
      <c r="D9" t="s">
        <v>1523</v>
      </c>
      <c r="E9" t="s">
        <v>1524</v>
      </c>
    </row>
    <row r="10" spans="1:6">
      <c r="B10" t="s">
        <v>1525</v>
      </c>
      <c r="C10" t="s">
        <v>340</v>
      </c>
      <c r="D10" t="s">
        <v>1526</v>
      </c>
      <c r="E10" t="s">
        <v>239</v>
      </c>
    </row>
    <row r="11" spans="1:6">
      <c r="C11" t="s">
        <v>340</v>
      </c>
      <c r="D11" t="s">
        <v>958</v>
      </c>
      <c r="E11" t="s">
        <v>1527</v>
      </c>
    </row>
    <row r="12" spans="1:6">
      <c r="C12" t="s">
        <v>340</v>
      </c>
      <c r="D12" t="s">
        <v>425</v>
      </c>
      <c r="E12" t="s">
        <v>1528</v>
      </c>
    </row>
    <row r="13" spans="1:6">
      <c r="C13" t="s">
        <v>340</v>
      </c>
      <c r="D13" t="s">
        <v>1529</v>
      </c>
      <c r="E13" t="s">
        <v>1530</v>
      </c>
    </row>
    <row r="14" spans="1:6">
      <c r="B14" t="s">
        <v>1531</v>
      </c>
      <c r="C14" t="s">
        <v>340</v>
      </c>
      <c r="D14" t="s">
        <v>1532</v>
      </c>
      <c r="E14" t="s">
        <v>1533</v>
      </c>
    </row>
    <row r="15" spans="1:6">
      <c r="C15" t="s">
        <v>340</v>
      </c>
      <c r="D15" t="s">
        <v>1534</v>
      </c>
      <c r="E15" t="s">
        <v>926</v>
      </c>
    </row>
    <row r="16" spans="1:6">
      <c r="C16" t="s">
        <v>340</v>
      </c>
      <c r="D16" t="s">
        <v>1535</v>
      </c>
      <c r="E16" t="s">
        <v>1536</v>
      </c>
    </row>
    <row r="17" spans="2:5">
      <c r="C17" t="s">
        <v>340</v>
      </c>
      <c r="D17" t="s">
        <v>1537</v>
      </c>
      <c r="E17" t="s">
        <v>1538</v>
      </c>
    </row>
    <row r="18" spans="2:5">
      <c r="C18" t="s">
        <v>340</v>
      </c>
      <c r="D18" t="s">
        <v>1539</v>
      </c>
      <c r="E18" t="s">
        <v>1540</v>
      </c>
    </row>
    <row r="19" spans="2:5">
      <c r="B19" t="s">
        <v>1541</v>
      </c>
      <c r="C19" t="s">
        <v>340</v>
      </c>
      <c r="D19" t="s">
        <v>1542</v>
      </c>
      <c r="E19" t="s">
        <v>376</v>
      </c>
    </row>
    <row r="20" spans="2:5">
      <c r="C20" t="s">
        <v>340</v>
      </c>
      <c r="D20" t="s">
        <v>1543</v>
      </c>
      <c r="E20" t="s">
        <v>1544</v>
      </c>
    </row>
    <row r="21" spans="2:5">
      <c r="B21" t="s">
        <v>1545</v>
      </c>
      <c r="C21" t="s">
        <v>340</v>
      </c>
      <c r="D21" t="s">
        <v>20</v>
      </c>
      <c r="E21" t="s">
        <v>1546</v>
      </c>
    </row>
    <row r="22" spans="2:5">
      <c r="B22" t="s">
        <v>1547</v>
      </c>
      <c r="C22" t="s">
        <v>340</v>
      </c>
      <c r="D22" t="s">
        <v>322</v>
      </c>
      <c r="E22" t="s">
        <v>1070</v>
      </c>
    </row>
    <row r="23" spans="2:5">
      <c r="C23" t="s">
        <v>340</v>
      </c>
      <c r="D23" t="s">
        <v>458</v>
      </c>
      <c r="E23" t="s">
        <v>1548</v>
      </c>
    </row>
    <row r="24" spans="2:5">
      <c r="C24" t="s">
        <v>340</v>
      </c>
      <c r="D24" t="s">
        <v>100</v>
      </c>
    </row>
    <row r="25" spans="2:5">
      <c r="C25" t="s">
        <v>340</v>
      </c>
      <c r="D25" t="s">
        <v>20</v>
      </c>
    </row>
    <row r="26" spans="2:5">
      <c r="B26" t="s">
        <v>1549</v>
      </c>
      <c r="C26" t="s">
        <v>340</v>
      </c>
      <c r="D26" t="s">
        <v>508</v>
      </c>
    </row>
    <row r="27" spans="2:5">
      <c r="C27" t="s">
        <v>340</v>
      </c>
      <c r="D27" t="s">
        <v>1513</v>
      </c>
    </row>
    <row r="28" spans="2:5">
      <c r="C28" t="s">
        <v>340</v>
      </c>
      <c r="D28" t="s">
        <v>1550</v>
      </c>
    </row>
    <row r="29" spans="2:5">
      <c r="C29" t="s">
        <v>340</v>
      </c>
      <c r="D29" t="s">
        <v>1525</v>
      </c>
    </row>
    <row r="30" spans="2:5">
      <c r="C30" t="s">
        <v>340</v>
      </c>
      <c r="D30" t="s">
        <v>1531</v>
      </c>
    </row>
    <row r="31" spans="2:5">
      <c r="B31" t="s">
        <v>1551</v>
      </c>
      <c r="C31" t="s">
        <v>340</v>
      </c>
      <c r="D31" t="str">
        <f>'Enter Data'!C104</f>
        <v>DUNGEONS &amp; DRAGONS: HONOR AMONG THIEVES</v>
      </c>
      <c r="E31" s="4">
        <f ca="1">TODAY()+1</f>
        <v>45055</v>
      </c>
    </row>
    <row r="32" spans="2:5">
      <c r="C32" t="s">
        <v>340</v>
      </c>
      <c r="D32" t="s">
        <v>1552</v>
      </c>
      <c r="E32" s="1" t="str">
        <f>'Enter Data'!C105</f>
        <v>04:15PM</v>
      </c>
    </row>
    <row r="33" spans="1:5">
      <c r="C33" t="s">
        <v>340</v>
      </c>
      <c r="D33" t="s">
        <v>1553</v>
      </c>
    </row>
    <row r="34" spans="1:5">
      <c r="C34" t="s">
        <v>340</v>
      </c>
      <c r="D34" t="s">
        <v>1554</v>
      </c>
    </row>
    <row r="35" spans="1:5">
      <c r="C35" t="s">
        <v>340</v>
      </c>
      <c r="D35" t="s">
        <v>9</v>
      </c>
    </row>
    <row r="36" spans="1:5">
      <c r="C36" t="s">
        <v>340</v>
      </c>
      <c r="D36" t="s">
        <v>524</v>
      </c>
      <c r="E36" s="1" t="s">
        <v>1555</v>
      </c>
    </row>
    <row r="37" spans="1:5">
      <c r="C37" t="s">
        <v>340</v>
      </c>
      <c r="D37" t="s">
        <v>292</v>
      </c>
      <c r="E37" s="1" t="s">
        <v>1556</v>
      </c>
    </row>
    <row r="38" spans="1:5">
      <c r="A38" s="1" t="s">
        <v>732</v>
      </c>
      <c r="B38" s="1" t="s">
        <v>1557</v>
      </c>
      <c r="C38" t="s">
        <v>340</v>
      </c>
      <c r="D38" t="s">
        <v>1558</v>
      </c>
    </row>
    <row r="39" spans="1:5" ht="25">
      <c r="C39" t="s">
        <v>340</v>
      </c>
      <c r="D39" s="2" t="s">
        <v>1559</v>
      </c>
    </row>
    <row r="40" spans="1:5">
      <c r="C40" s="1" t="s">
        <v>346</v>
      </c>
      <c r="D40" t="s">
        <v>1560</v>
      </c>
    </row>
    <row r="41" spans="1:5">
      <c r="C41" t="s">
        <v>340</v>
      </c>
      <c r="D41" t="s">
        <v>1561</v>
      </c>
    </row>
    <row r="42" spans="1:5">
      <c r="C42" t="s">
        <v>340</v>
      </c>
      <c r="D42" t="s">
        <v>1562</v>
      </c>
    </row>
    <row r="43" spans="1:5">
      <c r="C43" t="s">
        <v>340</v>
      </c>
      <c r="D43" t="s">
        <v>697</v>
      </c>
    </row>
    <row r="44" spans="1:5">
      <c r="C44" t="s">
        <v>340</v>
      </c>
      <c r="D44" t="s">
        <v>24</v>
      </c>
    </row>
    <row r="45" spans="1:5">
      <c r="C45" t="s">
        <v>340</v>
      </c>
      <c r="D45" t="s">
        <v>1563</v>
      </c>
    </row>
    <row r="46" spans="1:5">
      <c r="C46" t="s">
        <v>340</v>
      </c>
      <c r="D46" t="s">
        <v>1564</v>
      </c>
    </row>
    <row r="47" spans="1:5">
      <c r="C47" t="s">
        <v>340</v>
      </c>
      <c r="D47" t="s">
        <v>1259</v>
      </c>
    </row>
    <row r="48" spans="1:5">
      <c r="C48" t="s">
        <v>340</v>
      </c>
      <c r="D48" s="1" t="s">
        <v>1565</v>
      </c>
    </row>
    <row r="49" spans="3:5">
      <c r="C49" s="1" t="s">
        <v>346</v>
      </c>
      <c r="D49" s="1" t="s">
        <v>671</v>
      </c>
    </row>
    <row r="50" spans="3:5">
      <c r="C50" t="s">
        <v>340</v>
      </c>
      <c r="D50" s="1" t="s">
        <v>854</v>
      </c>
    </row>
    <row r="51" spans="3:5">
      <c r="C51" t="s">
        <v>340</v>
      </c>
      <c r="D51" s="1" t="s">
        <v>1566</v>
      </c>
    </row>
    <row r="52" spans="3:5">
      <c r="C52" t="s">
        <v>340</v>
      </c>
      <c r="D52" s="1" t="s">
        <v>1567</v>
      </c>
    </row>
    <row r="53" spans="3:5">
      <c r="C53" t="s">
        <v>340</v>
      </c>
      <c r="D53" s="1" t="s">
        <v>1568</v>
      </c>
    </row>
    <row r="54" spans="3:5">
      <c r="C54" t="s">
        <v>340</v>
      </c>
      <c r="D54" s="1" t="s">
        <v>1569</v>
      </c>
    </row>
    <row r="55" spans="3:5" ht="25">
      <c r="C55" t="s">
        <v>340</v>
      </c>
      <c r="D55" s="2" t="s">
        <v>1570</v>
      </c>
    </row>
    <row r="56" spans="3:5">
      <c r="C56" t="s">
        <v>340</v>
      </c>
      <c r="D56" s="1" t="s">
        <v>1571</v>
      </c>
      <c r="E56" s="1" t="s">
        <v>208</v>
      </c>
    </row>
    <row r="57" spans="3:5">
      <c r="C57" t="s">
        <v>340</v>
      </c>
      <c r="D57" s="1" t="s">
        <v>1572</v>
      </c>
      <c r="E57" s="1" t="s">
        <v>1573</v>
      </c>
    </row>
    <row r="58" spans="3:5">
      <c r="C58" t="s">
        <v>340</v>
      </c>
      <c r="D58" s="1" t="s">
        <v>1574</v>
      </c>
      <c r="E58" t="s">
        <v>1575</v>
      </c>
    </row>
    <row r="59" spans="3:5">
      <c r="C59" t="s">
        <v>340</v>
      </c>
      <c r="D59" s="1" t="s">
        <v>1576</v>
      </c>
      <c r="E59" s="1" t="s">
        <v>1577</v>
      </c>
    </row>
    <row r="60" spans="3:5">
      <c r="C60" t="s">
        <v>340</v>
      </c>
      <c r="D60" s="1" t="s">
        <v>809</v>
      </c>
      <c r="E60" s="1" t="s">
        <v>1578</v>
      </c>
    </row>
    <row r="61" spans="3:5">
      <c r="C61" t="s">
        <v>340</v>
      </c>
      <c r="D61" s="1" t="s">
        <v>1274</v>
      </c>
      <c r="E61" s="1" t="s">
        <v>1579</v>
      </c>
    </row>
    <row r="62" spans="3:5">
      <c r="C62" t="s">
        <v>340</v>
      </c>
      <c r="D62" s="1" t="s">
        <v>1580</v>
      </c>
      <c r="E62" s="1" t="s">
        <v>217</v>
      </c>
    </row>
    <row r="63" spans="3:5">
      <c r="C63" t="s">
        <v>340</v>
      </c>
      <c r="D63" s="1" t="s">
        <v>1581</v>
      </c>
    </row>
    <row r="64" spans="3:5">
      <c r="C64" t="s">
        <v>340</v>
      </c>
      <c r="D64" s="1" t="s">
        <v>1582</v>
      </c>
      <c r="E64" s="1" t="s">
        <v>1583</v>
      </c>
    </row>
    <row r="65" spans="2:5">
      <c r="C65" t="s">
        <v>340</v>
      </c>
      <c r="D65" s="1" t="s">
        <v>800</v>
      </c>
      <c r="E65" s="1" t="str">
        <f>'Enter Data'!C143</f>
        <v>The Kopi Coffee &amp; Bakery</v>
      </c>
    </row>
    <row r="66" spans="2:5">
      <c r="C66" t="s">
        <v>340</v>
      </c>
      <c r="D66" s="1" t="s">
        <v>259</v>
      </c>
    </row>
    <row r="67" spans="2:5">
      <c r="B67" s="1" t="s">
        <v>1584</v>
      </c>
      <c r="C67" t="s">
        <v>340</v>
      </c>
      <c r="D67" s="1" t="s">
        <v>854</v>
      </c>
    </row>
    <row r="68" spans="2:5">
      <c r="C68" t="s">
        <v>340</v>
      </c>
      <c r="D68" s="1" t="s">
        <v>1566</v>
      </c>
    </row>
    <row r="69" spans="2:5">
      <c r="C69" t="s">
        <v>340</v>
      </c>
      <c r="D69" s="1" t="s">
        <v>1567</v>
      </c>
    </row>
    <row r="70" spans="2:5">
      <c r="C70" t="s">
        <v>340</v>
      </c>
      <c r="D70" s="1" t="s">
        <v>1568</v>
      </c>
    </row>
    <row r="71" spans="2:5">
      <c r="C71" t="s">
        <v>340</v>
      </c>
      <c r="D71" s="1" t="s">
        <v>1585</v>
      </c>
    </row>
    <row r="72" spans="2:5">
      <c r="C72" t="s">
        <v>340</v>
      </c>
      <c r="D72" s="1" t="s">
        <v>1586</v>
      </c>
    </row>
    <row r="73" spans="2:5">
      <c r="C73" t="s">
        <v>340</v>
      </c>
      <c r="D73" s="1" t="s">
        <v>1587</v>
      </c>
    </row>
    <row r="74" spans="2:5">
      <c r="C74" t="s">
        <v>340</v>
      </c>
      <c r="D74" s="1" t="s">
        <v>1588</v>
      </c>
    </row>
    <row r="75" spans="2:5">
      <c r="C75" t="s">
        <v>340</v>
      </c>
      <c r="D75" s="1" t="s">
        <v>1589</v>
      </c>
    </row>
    <row r="76" spans="2:5">
      <c r="C76" t="s">
        <v>340</v>
      </c>
      <c r="D76" s="1" t="s">
        <v>1590</v>
      </c>
    </row>
    <row r="77" spans="2:5">
      <c r="C77" t="s">
        <v>340</v>
      </c>
      <c r="D77" s="1" t="s">
        <v>1591</v>
      </c>
    </row>
    <row r="78" spans="2:5">
      <c r="C78" t="s">
        <v>340</v>
      </c>
      <c r="D78" s="1" t="s">
        <v>1592</v>
      </c>
    </row>
    <row r="79" spans="2:5">
      <c r="C79" t="s">
        <v>340</v>
      </c>
      <c r="D79" s="1" t="s">
        <v>1593</v>
      </c>
    </row>
    <row r="80" spans="2:5">
      <c r="C80" t="s">
        <v>340</v>
      </c>
      <c r="D80" s="1" t="s">
        <v>1594</v>
      </c>
    </row>
    <row r="81" spans="3:4">
      <c r="C81" t="s">
        <v>340</v>
      </c>
      <c r="D81" s="1" t="s">
        <v>1595</v>
      </c>
    </row>
    <row r="82" spans="3:4">
      <c r="C82" t="s">
        <v>340</v>
      </c>
      <c r="D82" s="1" t="s">
        <v>1596</v>
      </c>
    </row>
    <row r="83" spans="3:4">
      <c r="C83" t="s">
        <v>340</v>
      </c>
      <c r="D83" s="1" t="s">
        <v>1597</v>
      </c>
    </row>
    <row r="84" spans="3:4">
      <c r="C84" t="s">
        <v>340</v>
      </c>
      <c r="D84" s="1" t="s">
        <v>1598</v>
      </c>
    </row>
    <row r="85" spans="3:4">
      <c r="C85" t="s">
        <v>340</v>
      </c>
      <c r="D85" s="1" t="s">
        <v>1599</v>
      </c>
    </row>
    <row r="86" spans="3:4">
      <c r="C86" t="s">
        <v>340</v>
      </c>
      <c r="D86" s="1" t="s">
        <v>1600</v>
      </c>
    </row>
    <row r="87" spans="3:4">
      <c r="C87" t="s">
        <v>340</v>
      </c>
      <c r="D87" s="1" t="s">
        <v>1601</v>
      </c>
    </row>
    <row r="88" spans="3:4">
      <c r="C88" t="s">
        <v>340</v>
      </c>
      <c r="D88" s="1" t="s">
        <v>1602</v>
      </c>
    </row>
    <row r="89" spans="3:4">
      <c r="C89" t="s">
        <v>340</v>
      </c>
      <c r="D89" s="1" t="s">
        <v>1603</v>
      </c>
    </row>
    <row r="90" spans="3:4">
      <c r="C90" t="s">
        <v>340</v>
      </c>
      <c r="D90" s="1" t="s">
        <v>1604</v>
      </c>
    </row>
    <row r="91" spans="3:4">
      <c r="C91" t="s">
        <v>340</v>
      </c>
      <c r="D91" s="1" t="s">
        <v>461</v>
      </c>
    </row>
    <row r="92" spans="3:4">
      <c r="C92" t="s">
        <v>340</v>
      </c>
      <c r="D92" s="1" t="s">
        <v>1605</v>
      </c>
    </row>
    <row r="93" spans="3:4">
      <c r="C93" t="s">
        <v>340</v>
      </c>
      <c r="D93" s="1" t="s">
        <v>1606</v>
      </c>
    </row>
    <row r="94" spans="3:4">
      <c r="C94" t="s">
        <v>340</v>
      </c>
      <c r="D94" s="1" t="s">
        <v>1607</v>
      </c>
    </row>
    <row r="95" spans="3:4">
      <c r="C95" t="s">
        <v>340</v>
      </c>
      <c r="D95" s="1" t="s">
        <v>1608</v>
      </c>
    </row>
    <row r="96" spans="3:4">
      <c r="C96" t="s">
        <v>340</v>
      </c>
      <c r="D96" s="1" t="s">
        <v>1609</v>
      </c>
    </row>
    <row r="97" spans="2:4">
      <c r="C97" t="s">
        <v>340</v>
      </c>
      <c r="D97" s="1" t="s">
        <v>1610</v>
      </c>
    </row>
    <row r="98" spans="2:4">
      <c r="C98" t="s">
        <v>340</v>
      </c>
      <c r="D98" s="1" t="s">
        <v>1611</v>
      </c>
    </row>
    <row r="99" spans="2:4">
      <c r="C99" t="s">
        <v>340</v>
      </c>
      <c r="D99" s="1" t="s">
        <v>1612</v>
      </c>
    </row>
    <row r="100" spans="2:4">
      <c r="C100" t="s">
        <v>340</v>
      </c>
      <c r="D100" s="1" t="s">
        <v>1613</v>
      </c>
    </row>
    <row r="101" spans="2:4">
      <c r="C101" t="s">
        <v>340</v>
      </c>
      <c r="D101" s="1" t="s">
        <v>1614</v>
      </c>
    </row>
    <row r="102" spans="2:4">
      <c r="C102" t="s">
        <v>340</v>
      </c>
      <c r="D102" s="1" t="s">
        <v>1615</v>
      </c>
    </row>
    <row r="103" spans="2:4">
      <c r="B103" s="1" t="s">
        <v>809</v>
      </c>
      <c r="C103" t="s">
        <v>340</v>
      </c>
      <c r="D103" s="1" t="s">
        <v>1616</v>
      </c>
    </row>
    <row r="104" spans="2:4">
      <c r="C104" t="s">
        <v>340</v>
      </c>
      <c r="D104" s="1" t="s">
        <v>1617</v>
      </c>
    </row>
    <row r="105" spans="2:4">
      <c r="C105" t="s">
        <v>340</v>
      </c>
      <c r="D105" s="1" t="s">
        <v>1618</v>
      </c>
    </row>
    <row r="106" spans="2:4">
      <c r="C106" t="s">
        <v>340</v>
      </c>
      <c r="D106" s="1" t="s">
        <v>1619</v>
      </c>
    </row>
    <row r="107" spans="2:4">
      <c r="C107" t="s">
        <v>340</v>
      </c>
      <c r="D107" s="1" t="s">
        <v>1620</v>
      </c>
    </row>
    <row r="108" spans="2:4">
      <c r="C108" t="s">
        <v>340</v>
      </c>
      <c r="D108" s="1" t="s">
        <v>1621</v>
      </c>
    </row>
    <row r="109" spans="2:4">
      <c r="C109" t="s">
        <v>340</v>
      </c>
      <c r="D109" s="1" t="s">
        <v>20</v>
      </c>
    </row>
    <row r="110" spans="2:4">
      <c r="C110" t="s">
        <v>340</v>
      </c>
      <c r="D110" s="1" t="s">
        <v>1622</v>
      </c>
    </row>
    <row r="111" spans="2:4">
      <c r="C111" t="s">
        <v>340</v>
      </c>
      <c r="D111" s="1" t="s">
        <v>669</v>
      </c>
    </row>
    <row r="112" spans="2:4">
      <c r="C112" t="s">
        <v>340</v>
      </c>
      <c r="D112" s="1" t="s">
        <v>1623</v>
      </c>
    </row>
    <row r="113" spans="2:4">
      <c r="C113" t="s">
        <v>340</v>
      </c>
      <c r="D113" s="1" t="s">
        <v>351</v>
      </c>
    </row>
    <row r="114" spans="2:4" ht="13.5" customHeight="1">
      <c r="C114" t="s">
        <v>340</v>
      </c>
      <c r="D114" s="1" t="s">
        <v>1624</v>
      </c>
    </row>
    <row r="115" spans="2:4">
      <c r="C115" t="s">
        <v>340</v>
      </c>
      <c r="D115" s="1" t="s">
        <v>1625</v>
      </c>
    </row>
    <row r="116" spans="2:4">
      <c r="C116" t="s">
        <v>340</v>
      </c>
      <c r="D116" s="1" t="s">
        <v>1626</v>
      </c>
    </row>
    <row r="117" spans="2:4">
      <c r="C117" t="s">
        <v>340</v>
      </c>
      <c r="D117" s="1" t="s">
        <v>1627</v>
      </c>
    </row>
    <row r="118" spans="2:4">
      <c r="C118" t="s">
        <v>340</v>
      </c>
      <c r="D118" s="1" t="s">
        <v>1628</v>
      </c>
    </row>
    <row r="119" spans="2:4">
      <c r="C119" t="s">
        <v>340</v>
      </c>
      <c r="D119" s="1" t="s">
        <v>1629</v>
      </c>
    </row>
    <row r="120" spans="2:4">
      <c r="C120" t="s">
        <v>340</v>
      </c>
      <c r="D120" s="1" t="s">
        <v>680</v>
      </c>
    </row>
    <row r="121" spans="2:4">
      <c r="C121" s="1" t="s">
        <v>346</v>
      </c>
      <c r="D121" s="1" t="s">
        <v>1630</v>
      </c>
    </row>
    <row r="122" spans="2:4">
      <c r="C122" s="1" t="s">
        <v>346</v>
      </c>
      <c r="D122" s="1" t="s">
        <v>1631</v>
      </c>
    </row>
    <row r="123" spans="2:4">
      <c r="C123" s="1" t="s">
        <v>346</v>
      </c>
      <c r="D123" s="1" t="s">
        <v>975</v>
      </c>
    </row>
    <row r="124" spans="2:4">
      <c r="B124" s="1" t="s">
        <v>1632</v>
      </c>
      <c r="C124" s="1" t="s">
        <v>340</v>
      </c>
      <c r="D124" s="1" t="s">
        <v>1633</v>
      </c>
    </row>
    <row r="125" spans="2:4">
      <c r="D125" s="1" t="s">
        <v>1634</v>
      </c>
    </row>
    <row r="126" spans="2:4">
      <c r="D126" s="1" t="s">
        <v>1635</v>
      </c>
    </row>
    <row r="127" spans="2:4">
      <c r="D127" s="1" t="s">
        <v>1636</v>
      </c>
    </row>
    <row r="128" spans="2:4">
      <c r="D128" s="1" t="s">
        <v>692</v>
      </c>
    </row>
    <row r="129" spans="1:5">
      <c r="D129" s="1" t="s">
        <v>694</v>
      </c>
    </row>
    <row r="130" spans="1:5">
      <c r="D130" s="1" t="s">
        <v>696</v>
      </c>
    </row>
    <row r="131" spans="1:5">
      <c r="D131" s="1" t="s">
        <v>697</v>
      </c>
    </row>
    <row r="132" spans="1:5">
      <c r="D132" s="1" t="s">
        <v>1637</v>
      </c>
    </row>
    <row r="133" spans="1:5">
      <c r="D133" s="1" t="s">
        <v>1638</v>
      </c>
    </row>
    <row r="134" spans="1:5">
      <c r="A134" s="1" t="s">
        <v>1639</v>
      </c>
      <c r="B134" s="1" t="s">
        <v>734</v>
      </c>
      <c r="C134" t="s">
        <v>340</v>
      </c>
      <c r="D134" t="s">
        <v>1640</v>
      </c>
    </row>
    <row r="135" spans="1:5">
      <c r="B135" s="1" t="s">
        <v>1641</v>
      </c>
      <c r="D135" t="s">
        <v>1642</v>
      </c>
      <c r="E135" s="1" t="s">
        <v>1643</v>
      </c>
    </row>
    <row r="136" spans="1:5">
      <c r="D136" t="s">
        <v>1644</v>
      </c>
    </row>
    <row r="137" spans="1:5">
      <c r="D137" t="s">
        <v>1645</v>
      </c>
    </row>
    <row r="138" spans="1:5">
      <c r="D138" t="s">
        <v>1646</v>
      </c>
    </row>
    <row r="139" spans="1:5">
      <c r="D139" t="s">
        <v>1647</v>
      </c>
    </row>
    <row r="140" spans="1:5">
      <c r="D140" s="1" t="s">
        <v>1648</v>
      </c>
    </row>
    <row r="141" spans="1:5">
      <c r="D141" s="1" t="s">
        <v>1649</v>
      </c>
      <c r="E141" s="1" t="s">
        <v>1650</v>
      </c>
    </row>
    <row r="142" spans="1:5">
      <c r="D142" s="1" t="s">
        <v>1651</v>
      </c>
    </row>
    <row r="143" spans="1:5">
      <c r="D143" s="1" t="s">
        <v>1652</v>
      </c>
    </row>
    <row r="144" spans="1:5">
      <c r="D144" s="1" t="s">
        <v>1653</v>
      </c>
    </row>
    <row r="145" spans="1:5">
      <c r="D145" s="1" t="s">
        <v>1654</v>
      </c>
    </row>
    <row r="146" spans="1:5">
      <c r="D146" s="1" t="s">
        <v>1655</v>
      </c>
      <c r="E146" s="5">
        <f ca="1">TODAY()</f>
        <v>45054</v>
      </c>
    </row>
    <row r="147" spans="1:5">
      <c r="D147" s="1" t="s">
        <v>9</v>
      </c>
      <c r="E147" s="5">
        <f ca="1">TODAY()+1</f>
        <v>45055</v>
      </c>
    </row>
    <row r="148" spans="1:5">
      <c r="E148" s="5">
        <f ca="1">TODAY()+2</f>
        <v>45056</v>
      </c>
    </row>
    <row r="149" spans="1:5">
      <c r="A149" s="1" t="s">
        <v>1656</v>
      </c>
      <c r="B149" s="1" t="s">
        <v>737</v>
      </c>
      <c r="C149" s="1" t="s">
        <v>340</v>
      </c>
      <c r="D149" s="1" t="s">
        <v>1657</v>
      </c>
      <c r="E149" s="1" t="s">
        <v>217</v>
      </c>
    </row>
    <row r="150" spans="1:5">
      <c r="D150" s="1" t="s">
        <v>1658</v>
      </c>
      <c r="E150" s="1" t="s">
        <v>1659</v>
      </c>
    </row>
    <row r="151" spans="1:5">
      <c r="D151" s="1" t="s">
        <v>370</v>
      </c>
      <c r="E151">
        <v>15</v>
      </c>
    </row>
    <row r="152" spans="1:5">
      <c r="D152" s="1" t="s">
        <v>1660</v>
      </c>
      <c r="E152" s="1" t="s">
        <v>1661</v>
      </c>
    </row>
    <row r="153" spans="1:5">
      <c r="D153" s="1" t="s">
        <v>20</v>
      </c>
      <c r="E153" s="3" t="s">
        <v>1071</v>
      </c>
    </row>
    <row r="154" spans="1:5">
      <c r="D154" s="1" t="s">
        <v>1662</v>
      </c>
      <c r="E154">
        <v>142255681</v>
      </c>
    </row>
    <row r="156" spans="1:5">
      <c r="B156" t="s">
        <v>1663</v>
      </c>
      <c r="D156" t="s">
        <v>1664</v>
      </c>
      <c r="E156" t="str">
        <f>'Enter Data'!C106</f>
        <v>Fadhlin</v>
      </c>
    </row>
    <row r="157" spans="1:5">
      <c r="D157" t="s">
        <v>1665</v>
      </c>
      <c r="E157" t="str">
        <f>'Enter Data'!C107</f>
        <v>Borhana</v>
      </c>
    </row>
    <row r="158" spans="1:5">
      <c r="D158" t="s">
        <v>18</v>
      </c>
      <c r="E158" s="145" t="str">
        <f>'Enter Data'!C108</f>
        <v>0138209343</v>
      </c>
    </row>
  </sheetData>
  <dataValidations count="2">
    <dataValidation type="list" allowBlank="1" showInputMessage="1" showErrorMessage="1" sqref="A6">
      <formula1>"Approve,Reject"</formula1>
    </dataValidation>
    <dataValidation type="list" allowBlank="1" showInputMessage="1" showErrorMessage="1" sqref="A4">
      <formula1>"Y,N"</formula1>
    </dataValidation>
  </dataValidations>
  <hyperlinks>
    <hyperlink ref="E3" r:id="rId1" tooltip="mailto:nabilah@gmail.com" display="='Enter Data'!C101"/>
    <hyperlink ref="E153" r:id="rId2"/>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G20"/>
  <sheetViews>
    <sheetView workbookViewId="0">
      <selection activeCell="F16" sqref="F16"/>
    </sheetView>
  </sheetViews>
  <sheetFormatPr defaultColWidth="9.1796875" defaultRowHeight="12.5"/>
  <cols>
    <col min="1" max="1" width="13.26953125" style="6" customWidth="1"/>
    <col min="2" max="2" width="13.1796875" style="6" customWidth="1"/>
    <col min="3" max="3" width="9.1796875" style="6"/>
    <col min="4" max="4" width="26.81640625" style="6" customWidth="1"/>
    <col min="5" max="16384" width="9.1796875" style="6"/>
  </cols>
  <sheetData>
    <row r="1" spans="1:7" ht="25">
      <c r="A1" s="99" t="s">
        <v>261</v>
      </c>
      <c r="B1" s="99" t="s">
        <v>262</v>
      </c>
      <c r="C1" s="99" t="s">
        <v>263</v>
      </c>
      <c r="D1" s="100" t="s">
        <v>264</v>
      </c>
      <c r="E1" s="2"/>
      <c r="F1" s="2"/>
      <c r="G1" s="2"/>
    </row>
    <row r="2" spans="1:7">
      <c r="A2" s="101" t="s">
        <v>42</v>
      </c>
      <c r="B2" s="28" t="s">
        <v>265</v>
      </c>
      <c r="C2" s="28" t="s">
        <v>265</v>
      </c>
      <c r="D2" s="38" t="s">
        <v>266</v>
      </c>
    </row>
    <row r="3" spans="1:7">
      <c r="A3" s="101" t="s">
        <v>24</v>
      </c>
      <c r="B3" s="28" t="s">
        <v>265</v>
      </c>
      <c r="C3" s="28" t="s">
        <v>265</v>
      </c>
      <c r="D3" s="38" t="s">
        <v>266</v>
      </c>
    </row>
    <row r="4" spans="1:7">
      <c r="A4" s="101" t="s">
        <v>267</v>
      </c>
      <c r="B4" s="28" t="s">
        <v>265</v>
      </c>
      <c r="C4" s="28" t="s">
        <v>265</v>
      </c>
      <c r="D4" s="38" t="s">
        <v>266</v>
      </c>
    </row>
    <row r="5" spans="1:7">
      <c r="A5" s="101" t="s">
        <v>268</v>
      </c>
      <c r="B5" s="28" t="s">
        <v>265</v>
      </c>
      <c r="C5" s="28" t="s">
        <v>265</v>
      </c>
      <c r="D5" s="38" t="s">
        <v>266</v>
      </c>
    </row>
    <row r="6" spans="1:7">
      <c r="A6" s="101" t="s">
        <v>269</v>
      </c>
      <c r="B6" s="28" t="s">
        <v>265</v>
      </c>
      <c r="C6" s="28" t="s">
        <v>265</v>
      </c>
      <c r="D6" s="38" t="s">
        <v>266</v>
      </c>
    </row>
    <row r="7" spans="1:7">
      <c r="A7" s="101" t="s">
        <v>270</v>
      </c>
      <c r="B7" s="28" t="s">
        <v>265</v>
      </c>
      <c r="C7" s="28" t="s">
        <v>265</v>
      </c>
      <c r="D7" s="38" t="s">
        <v>266</v>
      </c>
    </row>
    <row r="8" spans="1:7">
      <c r="A8" s="101" t="s">
        <v>271</v>
      </c>
      <c r="B8" s="28" t="s">
        <v>265</v>
      </c>
      <c r="C8" s="28" t="s">
        <v>265</v>
      </c>
      <c r="D8" s="38" t="s">
        <v>266</v>
      </c>
    </row>
    <row r="9" spans="1:7">
      <c r="A9" s="101" t="s">
        <v>94</v>
      </c>
      <c r="B9" s="28" t="s">
        <v>265</v>
      </c>
      <c r="C9" s="28" t="s">
        <v>265</v>
      </c>
      <c r="D9" s="38" t="s">
        <v>266</v>
      </c>
    </row>
    <row r="10" spans="1:7">
      <c r="A10" s="101" t="s">
        <v>272</v>
      </c>
      <c r="B10" s="28" t="s">
        <v>265</v>
      </c>
      <c r="C10" s="28" t="s">
        <v>265</v>
      </c>
      <c r="D10" s="38" t="s">
        <v>266</v>
      </c>
    </row>
    <row r="11" spans="1:7">
      <c r="A11" s="101" t="s">
        <v>273</v>
      </c>
      <c r="B11" s="28" t="s">
        <v>265</v>
      </c>
      <c r="C11" s="28" t="s">
        <v>265</v>
      </c>
      <c r="D11" s="38" t="s">
        <v>266</v>
      </c>
    </row>
    <row r="12" spans="1:7">
      <c r="A12" s="101" t="s">
        <v>274</v>
      </c>
      <c r="B12" s="28" t="s">
        <v>265</v>
      </c>
      <c r="C12" s="28" t="s">
        <v>265</v>
      </c>
      <c r="D12" s="38" t="s">
        <v>266</v>
      </c>
    </row>
    <row r="13" spans="1:7">
      <c r="A13" s="101" t="s">
        <v>207</v>
      </c>
      <c r="B13" s="28" t="s">
        <v>265</v>
      </c>
      <c r="C13" s="28" t="s">
        <v>265</v>
      </c>
      <c r="D13" s="38" t="s">
        <v>266</v>
      </c>
    </row>
    <row r="14" spans="1:7">
      <c r="A14" s="101" t="s">
        <v>275</v>
      </c>
      <c r="B14" s="28" t="s">
        <v>265</v>
      </c>
      <c r="C14" s="28" t="s">
        <v>265</v>
      </c>
      <c r="D14" s="38" t="s">
        <v>266</v>
      </c>
    </row>
    <row r="15" spans="1:7">
      <c r="A15" s="101" t="s">
        <v>276</v>
      </c>
      <c r="B15" s="28" t="s">
        <v>265</v>
      </c>
      <c r="C15" s="28" t="s">
        <v>265</v>
      </c>
      <c r="D15" s="38" t="s">
        <v>266</v>
      </c>
    </row>
    <row r="16" spans="1:7">
      <c r="A16" s="101" t="s">
        <v>277</v>
      </c>
      <c r="B16" s="28" t="s">
        <v>265</v>
      </c>
      <c r="C16" s="28" t="s">
        <v>265</v>
      </c>
      <c r="D16" s="38" t="s">
        <v>266</v>
      </c>
    </row>
    <row r="17" spans="1:4">
      <c r="A17" s="101" t="s">
        <v>123</v>
      </c>
      <c r="B17" s="28" t="s">
        <v>265</v>
      </c>
      <c r="C17" s="28" t="s">
        <v>265</v>
      </c>
      <c r="D17" s="38" t="s">
        <v>266</v>
      </c>
    </row>
    <row r="18" spans="1:4">
      <c r="A18" s="101" t="s">
        <v>278</v>
      </c>
      <c r="B18" s="28" t="s">
        <v>265</v>
      </c>
      <c r="C18" s="28" t="s">
        <v>265</v>
      </c>
      <c r="D18" s="38" t="s">
        <v>266</v>
      </c>
    </row>
    <row r="19" spans="1:4">
      <c r="A19" s="101" t="s">
        <v>65</v>
      </c>
      <c r="B19" s="28" t="s">
        <v>265</v>
      </c>
      <c r="C19" s="28" t="s">
        <v>265</v>
      </c>
      <c r="D19" s="38" t="s">
        <v>266</v>
      </c>
    </row>
    <row r="20" spans="1:4">
      <c r="A20" s="102" t="s">
        <v>279</v>
      </c>
      <c r="B20" s="102" t="s">
        <v>265</v>
      </c>
      <c r="C20" s="102" t="s">
        <v>265</v>
      </c>
      <c r="D20" s="103" t="s">
        <v>280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3" sqref="D3"/>
    </sheetView>
  </sheetViews>
  <sheetFormatPr defaultColWidth="9" defaultRowHeight="12.5"/>
  <cols>
    <col min="2" max="2" width="12.26953125" customWidth="1"/>
    <col min="4" max="4" width="32.1796875" customWidth="1"/>
    <col min="5" max="5" width="25" customWidth="1"/>
  </cols>
  <sheetData>
    <row r="1" spans="1:5">
      <c r="A1" s="1" t="s">
        <v>0</v>
      </c>
      <c r="B1" s="1" t="s">
        <v>1666</v>
      </c>
      <c r="C1" s="1" t="s">
        <v>335</v>
      </c>
      <c r="D1" s="1" t="s">
        <v>340</v>
      </c>
      <c r="E1" s="1" t="s">
        <v>407</v>
      </c>
    </row>
    <row r="2" spans="1:5">
      <c r="A2" s="1" t="s">
        <v>274</v>
      </c>
      <c r="B2" s="1" t="s">
        <v>321</v>
      </c>
      <c r="C2" s="1" t="s">
        <v>340</v>
      </c>
      <c r="D2">
        <f>'Enter Data'!C5</f>
        <v>111111</v>
      </c>
      <c r="E2" s="1" t="s">
        <v>1667</v>
      </c>
    </row>
    <row r="3" spans="1:5">
      <c r="A3" s="1" t="s">
        <v>963</v>
      </c>
      <c r="C3" s="1" t="s">
        <v>340</v>
      </c>
      <c r="D3" s="1" t="str">
        <f>'Enter Data'!C3</f>
        <v>pass1234</v>
      </c>
      <c r="E3" s="1" t="s">
        <v>1668</v>
      </c>
    </row>
    <row r="4" spans="1:5" ht="162.5">
      <c r="A4" s="1" t="s">
        <v>1669</v>
      </c>
      <c r="C4" s="1" t="s">
        <v>340</v>
      </c>
      <c r="D4" s="1" t="s">
        <v>1670</v>
      </c>
      <c r="E4" s="2" t="s">
        <v>1671</v>
      </c>
    </row>
    <row r="5" spans="1:5">
      <c r="C5" s="1" t="s">
        <v>340</v>
      </c>
      <c r="D5" s="1" t="s">
        <v>1672</v>
      </c>
    </row>
    <row r="6" spans="1:5">
      <c r="B6" s="1" t="s">
        <v>1669</v>
      </c>
      <c r="C6" s="1" t="s">
        <v>340</v>
      </c>
      <c r="D6" s="1" t="s">
        <v>1673</v>
      </c>
    </row>
    <row r="7" spans="1:5">
      <c r="C7" s="1" t="s">
        <v>340</v>
      </c>
      <c r="D7" s="1" t="s">
        <v>1674</v>
      </c>
    </row>
    <row r="8" spans="1:5">
      <c r="C8" s="1" t="s">
        <v>340</v>
      </c>
      <c r="D8" s="1" t="s">
        <v>1675</v>
      </c>
    </row>
    <row r="9" spans="1:5">
      <c r="C9" s="1" t="s">
        <v>340</v>
      </c>
      <c r="D9" s="1" t="s">
        <v>1676</v>
      </c>
    </row>
    <row r="10" spans="1:5" ht="25">
      <c r="C10" s="1" t="s">
        <v>340</v>
      </c>
      <c r="D10" s="2" t="s">
        <v>1677</v>
      </c>
    </row>
    <row r="11" spans="1:5">
      <c r="C11" s="1" t="s">
        <v>340</v>
      </c>
      <c r="D11" s="1" t="s">
        <v>1678</v>
      </c>
    </row>
    <row r="12" spans="1:5">
      <c r="C12" s="1" t="s">
        <v>340</v>
      </c>
      <c r="D12" s="1" t="s">
        <v>1679</v>
      </c>
    </row>
    <row r="13" spans="1:5">
      <c r="C13" s="1" t="s">
        <v>340</v>
      </c>
      <c r="D13" s="1" t="s">
        <v>1680</v>
      </c>
    </row>
    <row r="14" spans="1:5">
      <c r="B14" s="1" t="s">
        <v>1681</v>
      </c>
      <c r="C14" s="1" t="s">
        <v>340</v>
      </c>
      <c r="D14" s="1" t="s">
        <v>1682</v>
      </c>
    </row>
    <row r="15" spans="1:5">
      <c r="C15" s="1" t="s">
        <v>340</v>
      </c>
      <c r="D15" s="1" t="s">
        <v>1683</v>
      </c>
    </row>
    <row r="16" spans="1:5">
      <c r="C16" s="1" t="s">
        <v>340</v>
      </c>
      <c r="D16" s="1" t="s">
        <v>1684</v>
      </c>
    </row>
    <row r="17" spans="2:4">
      <c r="C17" s="1" t="s">
        <v>340</v>
      </c>
      <c r="D17" s="1" t="s">
        <v>1685</v>
      </c>
    </row>
    <row r="18" spans="2:4">
      <c r="C18" s="1" t="s">
        <v>340</v>
      </c>
      <c r="D18" s="1" t="s">
        <v>1686</v>
      </c>
    </row>
    <row r="19" spans="2:4" ht="25">
      <c r="C19" s="1" t="s">
        <v>340</v>
      </c>
      <c r="D19" s="2" t="s">
        <v>1677</v>
      </c>
    </row>
    <row r="20" spans="2:4">
      <c r="C20" s="1" t="s">
        <v>340</v>
      </c>
      <c r="D20" s="1" t="s">
        <v>1687</v>
      </c>
    </row>
    <row r="21" spans="2:4" ht="237.5">
      <c r="C21" s="1" t="s">
        <v>340</v>
      </c>
      <c r="D21" s="2" t="s">
        <v>1688</v>
      </c>
    </row>
    <row r="22" spans="2:4">
      <c r="B22" s="1" t="s">
        <v>1689</v>
      </c>
      <c r="C22" s="1" t="s">
        <v>340</v>
      </c>
      <c r="D22" s="1" t="s">
        <v>1690</v>
      </c>
    </row>
    <row r="23" spans="2:4">
      <c r="C23" s="1" t="s">
        <v>340</v>
      </c>
      <c r="D23" s="2" t="s">
        <v>103</v>
      </c>
    </row>
    <row r="24" spans="2:4">
      <c r="C24" s="1" t="s">
        <v>340</v>
      </c>
      <c r="D24" s="1" t="s">
        <v>1691</v>
      </c>
    </row>
    <row r="25" spans="2:4">
      <c r="C25" s="1" t="s">
        <v>340</v>
      </c>
      <c r="D25" s="2" t="s">
        <v>1692</v>
      </c>
    </row>
    <row r="26" spans="2:4">
      <c r="C26" s="1" t="s">
        <v>340</v>
      </c>
      <c r="D26" s="1" t="s">
        <v>1693</v>
      </c>
    </row>
    <row r="27" spans="2:4">
      <c r="C27" s="1" t="s">
        <v>340</v>
      </c>
      <c r="D27" s="2" t="s">
        <v>1694</v>
      </c>
    </row>
    <row r="28" spans="2:4">
      <c r="C28" s="1" t="s">
        <v>340</v>
      </c>
      <c r="D28" s="1" t="s">
        <v>1695</v>
      </c>
    </row>
    <row r="29" spans="2:4">
      <c r="C29" s="1" t="s">
        <v>340</v>
      </c>
      <c r="D29" s="2" t="s">
        <v>1696</v>
      </c>
    </row>
    <row r="30" spans="2:4">
      <c r="C30" s="1" t="s">
        <v>340</v>
      </c>
      <c r="D30" s="1" t="s">
        <v>1697</v>
      </c>
    </row>
    <row r="31" spans="2:4" ht="25">
      <c r="B31" s="1" t="s">
        <v>1698</v>
      </c>
      <c r="C31" s="1" t="s">
        <v>340</v>
      </c>
      <c r="D31" s="2" t="s">
        <v>1699</v>
      </c>
    </row>
    <row r="32" spans="2:4" ht="25">
      <c r="D32" s="2" t="s">
        <v>1700</v>
      </c>
    </row>
    <row r="33" spans="4:4">
      <c r="D33" s="2" t="s">
        <v>1701</v>
      </c>
    </row>
    <row r="34" spans="4:4">
      <c r="D34" s="2" t="s">
        <v>1702</v>
      </c>
    </row>
    <row r="35" spans="4:4">
      <c r="D35" s="2" t="s">
        <v>1703</v>
      </c>
    </row>
  </sheetData>
  <dataValidations count="1">
    <dataValidation type="list" allowBlank="1" showInputMessage="1" showErrorMessage="1" sqref="A4">
      <formula1>"Gold Investment,Shares,Dual Currency,Foreign Currency"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B47" sqref="B47"/>
    </sheetView>
  </sheetViews>
  <sheetFormatPr defaultColWidth="12.54296875" defaultRowHeight="15" customHeight="1"/>
  <cols>
    <col min="1" max="1" width="18.26953125" style="6" customWidth="1"/>
    <col min="2" max="2" width="33.54296875" style="6" customWidth="1"/>
    <col min="3" max="3" width="23.26953125" style="6" customWidth="1"/>
    <col min="4" max="4" width="15.7265625" style="6" customWidth="1"/>
    <col min="5" max="5" width="22.7265625" style="6" customWidth="1"/>
    <col min="6" max="6" width="14.26953125" style="6" customWidth="1"/>
    <col min="7" max="7" width="25.7265625" style="6" customWidth="1"/>
    <col min="8" max="8" width="23.81640625" style="6" customWidth="1"/>
    <col min="9" max="9" width="10" style="6" customWidth="1"/>
    <col min="10" max="10" width="12.1796875" style="6" customWidth="1"/>
    <col min="11" max="16384" width="12.54296875" style="6"/>
  </cols>
  <sheetData>
    <row r="1" spans="1:11" ht="15.75" customHeight="1">
      <c r="A1" s="85" t="s">
        <v>4</v>
      </c>
      <c r="B1" s="85" t="s">
        <v>8</v>
      </c>
      <c r="C1" s="85" t="s">
        <v>281</v>
      </c>
      <c r="D1" s="85" t="s">
        <v>192</v>
      </c>
      <c r="E1" s="85" t="s">
        <v>282</v>
      </c>
      <c r="F1" s="85" t="s">
        <v>283</v>
      </c>
      <c r="G1" s="85" t="s">
        <v>284</v>
      </c>
      <c r="H1" s="93" t="s">
        <v>285</v>
      </c>
      <c r="I1" s="93" t="s">
        <v>286</v>
      </c>
      <c r="J1" s="93" t="s">
        <v>287</v>
      </c>
      <c r="K1" s="97" t="s">
        <v>288</v>
      </c>
    </row>
    <row r="2" spans="1:11" ht="15.75" customHeight="1">
      <c r="A2" s="86" t="str">
        <f>'Enter Data'!C2</f>
        <v>webuiux05</v>
      </c>
      <c r="B2" s="87" t="str">
        <f>'Enter Data'!C3</f>
        <v>pass1234</v>
      </c>
      <c r="C2" s="86">
        <v>100</v>
      </c>
      <c r="D2" s="86" t="s">
        <v>289</v>
      </c>
      <c r="E2" s="86" t="s">
        <v>290</v>
      </c>
      <c r="F2" s="142" t="s">
        <v>291</v>
      </c>
      <c r="G2" s="86" t="s">
        <v>292</v>
      </c>
      <c r="H2" s="93">
        <v>3657</v>
      </c>
      <c r="I2" s="93">
        <v>568964</v>
      </c>
      <c r="J2" s="93" t="s">
        <v>293</v>
      </c>
      <c r="K2" s="28">
        <f>'Enter Data'!C5</f>
        <v>111111</v>
      </c>
    </row>
    <row r="3" spans="1:11" ht="15.75" customHeight="1">
      <c r="A3" s="28"/>
      <c r="B3" s="28"/>
      <c r="C3" s="28"/>
      <c r="D3" s="28"/>
      <c r="E3" s="86"/>
      <c r="F3" s="86"/>
      <c r="G3" s="86" t="s">
        <v>294</v>
      </c>
      <c r="H3" s="93" t="s">
        <v>295</v>
      </c>
      <c r="I3" s="93">
        <v>816101607</v>
      </c>
      <c r="J3" s="93" t="s">
        <v>296</v>
      </c>
      <c r="K3" s="28"/>
    </row>
    <row r="4" spans="1:11" ht="15.75" customHeight="1">
      <c r="H4" s="94"/>
      <c r="I4" s="94"/>
      <c r="J4" s="94"/>
    </row>
    <row r="5" spans="1:11" ht="15.75" customHeight="1">
      <c r="A5" s="88" t="s">
        <v>297</v>
      </c>
      <c r="B5" s="88" t="s">
        <v>298</v>
      </c>
      <c r="C5" s="88" t="s">
        <v>299</v>
      </c>
      <c r="D5" s="89" t="s">
        <v>2</v>
      </c>
      <c r="H5" s="94"/>
      <c r="I5" s="94"/>
      <c r="J5" s="94"/>
    </row>
    <row r="6" spans="1:11" ht="15.75" customHeight="1">
      <c r="A6" s="28" t="s">
        <v>300</v>
      </c>
      <c r="B6" s="28" t="s">
        <v>301</v>
      </c>
      <c r="C6" s="28"/>
      <c r="D6" s="28"/>
      <c r="H6" s="94"/>
      <c r="I6" s="94"/>
      <c r="J6" s="94"/>
    </row>
    <row r="7" spans="1:11" ht="15.75" customHeight="1">
      <c r="A7" s="28"/>
      <c r="B7" s="28" t="s">
        <v>302</v>
      </c>
      <c r="C7" s="28"/>
      <c r="D7" s="28"/>
      <c r="F7" s="94"/>
      <c r="G7" s="94"/>
      <c r="H7" s="94"/>
      <c r="I7" s="94"/>
      <c r="J7" s="94"/>
    </row>
    <row r="8" spans="1:11" ht="15.75" customHeight="1">
      <c r="A8" s="28"/>
      <c r="B8" s="28" t="s">
        <v>303</v>
      </c>
      <c r="C8" s="28"/>
      <c r="D8" s="28"/>
      <c r="E8" s="48"/>
      <c r="F8" s="94"/>
      <c r="G8" s="95"/>
      <c r="H8" s="94"/>
      <c r="I8" s="94"/>
      <c r="J8" s="94"/>
    </row>
    <row r="9" spans="1:11" ht="15.75" customHeight="1">
      <c r="A9" s="28"/>
      <c r="B9" s="28" t="s">
        <v>304</v>
      </c>
      <c r="C9" s="28"/>
      <c r="D9" s="28"/>
      <c r="E9" s="48"/>
      <c r="F9" s="94"/>
      <c r="G9" s="94"/>
      <c r="H9" s="94"/>
      <c r="I9" s="94"/>
      <c r="J9" s="94"/>
    </row>
    <row r="10" spans="1:11" ht="15.75" customHeight="1">
      <c r="A10" s="28"/>
      <c r="B10" s="28"/>
      <c r="C10" s="28"/>
      <c r="D10" s="28"/>
      <c r="E10" s="48"/>
      <c r="F10" s="94"/>
      <c r="G10" s="94"/>
      <c r="H10" s="94"/>
      <c r="I10" s="94"/>
      <c r="J10" s="94"/>
    </row>
    <row r="11" spans="1:11" ht="25">
      <c r="A11" s="28" t="s">
        <v>305</v>
      </c>
      <c r="B11" s="28" t="s">
        <v>306</v>
      </c>
      <c r="C11" s="28"/>
      <c r="D11" s="28"/>
      <c r="F11" s="96"/>
      <c r="G11" s="94"/>
      <c r="H11" s="94"/>
      <c r="I11" s="94"/>
      <c r="J11" s="94"/>
    </row>
    <row r="12" spans="1:11" ht="25">
      <c r="A12" s="28"/>
      <c r="B12" s="28" t="s">
        <v>307</v>
      </c>
      <c r="C12" s="28"/>
      <c r="D12" s="28"/>
      <c r="E12" s="48"/>
      <c r="F12" s="94"/>
      <c r="G12" s="94"/>
      <c r="H12" s="94"/>
      <c r="I12" s="94"/>
      <c r="J12" s="94"/>
    </row>
    <row r="13" spans="1:11" ht="15.75" customHeight="1">
      <c r="A13" s="28"/>
      <c r="B13" s="28"/>
      <c r="C13" s="28"/>
      <c r="D13" s="28"/>
      <c r="F13" s="94"/>
      <c r="G13" s="94"/>
      <c r="H13" s="94"/>
      <c r="I13" s="94"/>
      <c r="J13" s="94"/>
    </row>
    <row r="14" spans="1:11" ht="12.5">
      <c r="A14" s="28" t="s">
        <v>308</v>
      </c>
      <c r="B14" s="28" t="str">
        <f>E2</f>
        <v>Savings Account</v>
      </c>
      <c r="C14" s="28"/>
      <c r="D14" s="28"/>
      <c r="F14" s="94"/>
      <c r="G14" s="94"/>
      <c r="H14" s="94"/>
      <c r="I14" s="94"/>
      <c r="J14" s="94"/>
    </row>
    <row r="15" spans="1:11" ht="15.75" customHeight="1">
      <c r="A15" s="28"/>
      <c r="B15" s="28" t="str">
        <f>F2</f>
        <v>1140 1100 0017</v>
      </c>
      <c r="C15" s="28"/>
      <c r="D15" s="28"/>
      <c r="F15" s="94"/>
      <c r="G15" s="94"/>
      <c r="H15" s="94"/>
      <c r="I15" s="94"/>
      <c r="J15" s="94"/>
    </row>
    <row r="16" spans="1:11" ht="15.75" customHeight="1">
      <c r="A16" s="28"/>
      <c r="B16" s="28"/>
      <c r="C16" s="28"/>
      <c r="D16" s="28"/>
      <c r="F16" s="94"/>
      <c r="G16" s="94"/>
      <c r="H16" s="94"/>
      <c r="I16" s="94"/>
      <c r="J16" s="94"/>
    </row>
    <row r="17" spans="1:10" ht="15.75" customHeight="1">
      <c r="A17" s="28" t="s">
        <v>309</v>
      </c>
      <c r="B17" s="28" t="s">
        <v>310</v>
      </c>
      <c r="C17" s="28"/>
      <c r="D17" s="28"/>
      <c r="F17" s="94"/>
      <c r="G17" s="94"/>
      <c r="H17" s="94"/>
      <c r="I17" s="94"/>
      <c r="J17" s="94"/>
    </row>
    <row r="18" spans="1:10" ht="37.5">
      <c r="A18" s="28"/>
      <c r="B18" s="143" t="s">
        <v>311</v>
      </c>
      <c r="C18" s="144" t="s">
        <v>312</v>
      </c>
      <c r="D18" s="28"/>
      <c r="F18" s="94"/>
      <c r="G18" s="94"/>
      <c r="H18" s="94"/>
      <c r="I18" s="94"/>
      <c r="J18" s="94"/>
    </row>
    <row r="19" spans="1:10" ht="12.5">
      <c r="A19" s="28"/>
      <c r="B19" s="28"/>
      <c r="C19" s="28"/>
      <c r="D19" s="28"/>
    </row>
    <row r="20" spans="1:10" ht="15.75" customHeight="1">
      <c r="A20" s="90" t="s">
        <v>313</v>
      </c>
      <c r="B20" s="90" t="s">
        <v>314</v>
      </c>
      <c r="C20" s="2" t="str">
        <f>'Enter Data'!C2</f>
        <v>webuiux05</v>
      </c>
      <c r="D20" s="28" t="s">
        <v>315</v>
      </c>
      <c r="E20" s="90" t="s">
        <v>316</v>
      </c>
      <c r="F20" s="6" t="s">
        <v>61</v>
      </c>
      <c r="G20" s="6" t="s">
        <v>317</v>
      </c>
      <c r="H20" s="6" t="s">
        <v>318</v>
      </c>
      <c r="I20" s="6" t="s">
        <v>319</v>
      </c>
      <c r="J20" s="98" t="s">
        <v>320</v>
      </c>
    </row>
    <row r="21" spans="1:10" ht="15.75" customHeight="1">
      <c r="A21" s="91"/>
      <c r="B21" s="91" t="s">
        <v>321</v>
      </c>
      <c r="C21" s="87" t="str">
        <f>'Enter Data'!C3</f>
        <v>pass1234</v>
      </c>
      <c r="D21" s="91" t="s">
        <v>9</v>
      </c>
      <c r="E21" s="91" t="s">
        <v>9</v>
      </c>
      <c r="F21" s="6" t="s">
        <v>9</v>
      </c>
      <c r="G21" s="8" t="s">
        <v>26</v>
      </c>
      <c r="H21" s="6" t="s">
        <v>9</v>
      </c>
      <c r="I21" s="6" t="s">
        <v>9</v>
      </c>
      <c r="J21" s="91" t="s">
        <v>9</v>
      </c>
    </row>
    <row r="22" spans="1:10" ht="15.75" customHeight="1">
      <c r="A22" s="91"/>
      <c r="B22" s="91" t="s">
        <v>322</v>
      </c>
      <c r="C22" s="6" t="str">
        <f>'Enter Data'!C4</f>
        <v>Sam Test</v>
      </c>
      <c r="D22" s="28" t="s">
        <v>323</v>
      </c>
      <c r="E22" s="91" t="s">
        <v>324</v>
      </c>
      <c r="F22" s="6" t="s">
        <v>325</v>
      </c>
      <c r="G22" s="6" t="s">
        <v>326</v>
      </c>
      <c r="H22" s="6" t="s">
        <v>327</v>
      </c>
      <c r="I22" s="6" t="s">
        <v>328</v>
      </c>
      <c r="J22" s="2" t="s">
        <v>329</v>
      </c>
    </row>
    <row r="23" spans="1:10" ht="15.75" customHeight="1">
      <c r="A23" s="28"/>
      <c r="B23" s="28" t="s">
        <v>330</v>
      </c>
      <c r="C23" s="92" t="str">
        <f>'Enter Data'!C10</f>
        <v>Maybank@1</v>
      </c>
      <c r="D23" s="28"/>
    </row>
    <row r="24" spans="1:10" ht="15.75" customHeight="1">
      <c r="A24" s="28"/>
      <c r="B24" s="28" t="s">
        <v>331</v>
      </c>
      <c r="C24" s="87" t="str">
        <f>'Enter Data'!C11</f>
        <v>Maybank@1</v>
      </c>
      <c r="D24" s="28"/>
    </row>
    <row r="25" spans="1:10" ht="15.75" customHeight="1">
      <c r="A25" s="28"/>
      <c r="B25" s="28" t="s">
        <v>332</v>
      </c>
      <c r="C25" s="28">
        <f>'Enter Data'!C12</f>
        <v>0</v>
      </c>
      <c r="D25" s="143" t="s">
        <v>333</v>
      </c>
    </row>
    <row r="26" spans="1:10" ht="15.75" customHeight="1">
      <c r="A26" s="28"/>
      <c r="B26" s="28"/>
      <c r="C26" s="28"/>
      <c r="D26" s="28"/>
    </row>
    <row r="27" spans="1:10" ht="15.75" customHeight="1"/>
    <row r="28" spans="1:10" ht="15.75" customHeight="1"/>
    <row r="29" spans="1:10" ht="15.75" customHeight="1"/>
    <row r="30" spans="1:10" ht="15.75" customHeight="1"/>
    <row r="31" spans="1:10" ht="15.75" customHeight="1"/>
    <row r="32" spans="1:10" ht="15.75" customHeight="1"/>
    <row r="33" spans="1:4" ht="15.75" customHeight="1"/>
    <row r="34" spans="1:4" ht="15.75" customHeight="1"/>
    <row r="35" spans="1:4" ht="15.75" customHeight="1"/>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c r="A47" s="28"/>
      <c r="B47" s="28"/>
      <c r="C47" s="28"/>
      <c r="D47" s="28"/>
    </row>
    <row r="48" spans="1:4" ht="15.75" customHeight="1">
      <c r="A48" s="28"/>
      <c r="B48" s="28"/>
      <c r="C48" s="28"/>
      <c r="D48" s="2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3" r:id="rId1" display="='Enter Data'!C10"/>
    <hyperlink ref="G21" r:id="rId2"/>
    <hyperlink ref="C21" r:id="rId3" display="='Enter Data'!C3"/>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E2" sqref="E2"/>
    </sheetView>
  </sheetViews>
  <sheetFormatPr defaultColWidth="9" defaultRowHeight="12.5"/>
  <cols>
    <col min="1" max="1" width="22.54296875" customWidth="1"/>
    <col min="2" max="2" width="9.81640625" customWidth="1"/>
    <col min="3" max="3" width="12.453125" customWidth="1"/>
    <col min="4" max="4" width="10.81640625" customWidth="1"/>
  </cols>
  <sheetData>
    <row r="1" spans="1:5">
      <c r="A1" t="s">
        <v>334</v>
      </c>
      <c r="B1" t="s">
        <v>335</v>
      </c>
      <c r="C1" t="s">
        <v>336</v>
      </c>
      <c r="D1" t="s">
        <v>337</v>
      </c>
      <c r="E1" s="1" t="s">
        <v>8</v>
      </c>
    </row>
    <row r="2" spans="1:5" ht="37.5">
      <c r="A2" t="s">
        <v>338</v>
      </c>
      <c r="B2" t="s">
        <v>339</v>
      </c>
      <c r="C2" t="s">
        <v>340</v>
      </c>
      <c r="D2" s="8" t="str">
        <f>'Enter Data'!C3</f>
        <v>pass1234</v>
      </c>
      <c r="E2">
        <f>'Enter Data'!C5</f>
        <v>111111</v>
      </c>
    </row>
    <row r="3" spans="1:5">
      <c r="A3" t="s">
        <v>262</v>
      </c>
      <c r="B3" t="s">
        <v>341</v>
      </c>
      <c r="C3" t="s">
        <v>340</v>
      </c>
      <c r="D3" t="s">
        <v>342</v>
      </c>
    </row>
    <row r="4" spans="1:5">
      <c r="A4" t="s">
        <v>343</v>
      </c>
      <c r="B4" t="s">
        <v>344</v>
      </c>
      <c r="C4" t="s">
        <v>340</v>
      </c>
      <c r="D4" t="s">
        <v>345</v>
      </c>
    </row>
    <row r="5" spans="1:5">
      <c r="C5" t="s">
        <v>346</v>
      </c>
      <c r="D5" t="s">
        <v>347</v>
      </c>
      <c r="E5" s="1" t="s">
        <v>348</v>
      </c>
    </row>
    <row r="6" spans="1:5">
      <c r="C6" t="s">
        <v>340</v>
      </c>
      <c r="D6" t="s">
        <v>349</v>
      </c>
    </row>
    <row r="7" spans="1:5">
      <c r="C7" t="s">
        <v>346</v>
      </c>
      <c r="D7" t="s">
        <v>350</v>
      </c>
    </row>
    <row r="8" spans="1:5">
      <c r="C8" t="s">
        <v>340</v>
      </c>
      <c r="D8" t="s">
        <v>351</v>
      </c>
    </row>
    <row r="9" spans="1:5">
      <c r="A9" t="s">
        <v>352</v>
      </c>
      <c r="B9" t="s">
        <v>339</v>
      </c>
      <c r="C9" t="s">
        <v>340</v>
      </c>
      <c r="D9" t="s">
        <v>353</v>
      </c>
    </row>
    <row r="10" spans="1:5">
      <c r="B10" t="s">
        <v>354</v>
      </c>
      <c r="C10" t="s">
        <v>340</v>
      </c>
      <c r="D10" t="s">
        <v>290</v>
      </c>
    </row>
    <row r="11" spans="1:5">
      <c r="B11" t="s">
        <v>355</v>
      </c>
      <c r="C11" t="s">
        <v>340</v>
      </c>
      <c r="D11" t="s">
        <v>356</v>
      </c>
    </row>
    <row r="12" spans="1:5">
      <c r="C12" t="s">
        <v>340</v>
      </c>
      <c r="D12" t="s">
        <v>357</v>
      </c>
    </row>
    <row r="13" spans="1:5">
      <c r="B13" t="s">
        <v>358</v>
      </c>
      <c r="C13" t="s">
        <v>340</v>
      </c>
      <c r="D13" t="s">
        <v>359</v>
      </c>
    </row>
    <row r="14" spans="1:5">
      <c r="C14" t="s">
        <v>340</v>
      </c>
      <c r="D14" s="145" t="s">
        <v>360</v>
      </c>
    </row>
    <row r="15" spans="1:5">
      <c r="B15" s="1" t="s">
        <v>192</v>
      </c>
      <c r="C15" s="1" t="s">
        <v>361</v>
      </c>
      <c r="D15">
        <v>5000</v>
      </c>
    </row>
    <row r="16" spans="1:5">
      <c r="B16" t="s">
        <v>362</v>
      </c>
      <c r="C16" t="s">
        <v>340</v>
      </c>
      <c r="D16" t="s">
        <v>363</v>
      </c>
    </row>
    <row r="17" spans="1:5">
      <c r="C17" t="s">
        <v>340</v>
      </c>
      <c r="D17" t="s">
        <v>364</v>
      </c>
    </row>
    <row r="18" spans="1:5">
      <c r="B18" t="s">
        <v>322</v>
      </c>
      <c r="C18" t="s">
        <v>340</v>
      </c>
      <c r="D18" t="s">
        <v>365</v>
      </c>
    </row>
    <row r="19" spans="1:5">
      <c r="A19" t="s">
        <v>366</v>
      </c>
      <c r="B19" t="s">
        <v>367</v>
      </c>
      <c r="C19" t="s">
        <v>340</v>
      </c>
      <c r="D19" t="s">
        <v>368</v>
      </c>
    </row>
    <row r="20" spans="1:5">
      <c r="C20" t="s">
        <v>340</v>
      </c>
      <c r="D20" t="s">
        <v>369</v>
      </c>
    </row>
    <row r="21" spans="1:5">
      <c r="B21" s="1" t="s">
        <v>370</v>
      </c>
      <c r="C21" t="s">
        <v>340</v>
      </c>
      <c r="D21" t="s">
        <v>371</v>
      </c>
      <c r="E21" t="s">
        <v>372</v>
      </c>
    </row>
    <row r="22" spans="1:5">
      <c r="C22" t="s">
        <v>340</v>
      </c>
      <c r="D22" s="64">
        <f ca="1">TODAY()</f>
        <v>45054</v>
      </c>
    </row>
    <row r="23" spans="1:5">
      <c r="C23" t="s">
        <v>340</v>
      </c>
      <c r="D23" s="45" t="str">
        <f>"RM "&amp;D15/100&amp;".00"</f>
        <v>RM 50.00</v>
      </c>
    </row>
    <row r="24" spans="1:5">
      <c r="C24" t="s">
        <v>340</v>
      </c>
      <c r="D24" s="1" t="s">
        <v>373</v>
      </c>
    </row>
    <row r="25" spans="1:5">
      <c r="C25" t="s">
        <v>340</v>
      </c>
      <c r="D25" s="1" t="s">
        <v>374</v>
      </c>
    </row>
    <row r="26" spans="1:5">
      <c r="C26" t="s">
        <v>340</v>
      </c>
      <c r="D26" s="1" t="s">
        <v>375</v>
      </c>
    </row>
    <row r="27" spans="1:5">
      <c r="C27" s="1" t="s">
        <v>346</v>
      </c>
      <c r="D27" s="1" t="s">
        <v>376</v>
      </c>
    </row>
    <row r="28" spans="1:5">
      <c r="C28" s="1" t="s">
        <v>346</v>
      </c>
      <c r="D28" s="1" t="s">
        <v>377</v>
      </c>
    </row>
    <row r="29" spans="1:5">
      <c r="C29" s="1" t="s">
        <v>340</v>
      </c>
      <c r="D29" s="1" t="s">
        <v>378</v>
      </c>
    </row>
    <row r="30" spans="1:5">
      <c r="A30" s="1" t="s">
        <v>379</v>
      </c>
      <c r="B30" s="1" t="s">
        <v>380</v>
      </c>
      <c r="C30" s="1" t="s">
        <v>346</v>
      </c>
      <c r="D30" s="1" t="s">
        <v>381</v>
      </c>
    </row>
    <row r="31" spans="1:5">
      <c r="B31" s="1"/>
      <c r="C31" t="s">
        <v>340</v>
      </c>
      <c r="D31" s="1" t="s">
        <v>382</v>
      </c>
    </row>
    <row r="32" spans="1:5">
      <c r="C32" t="s">
        <v>340</v>
      </c>
      <c r="D32" s="1" t="s">
        <v>383</v>
      </c>
    </row>
    <row r="33" spans="1:4">
      <c r="C33" s="1" t="s">
        <v>346</v>
      </c>
      <c r="D33" s="1" t="s">
        <v>384</v>
      </c>
    </row>
    <row r="34" spans="1:4">
      <c r="C34" s="1" t="s">
        <v>346</v>
      </c>
      <c r="D34" s="1" t="s">
        <v>385</v>
      </c>
    </row>
    <row r="35" spans="1:4">
      <c r="A35" s="1" t="s">
        <v>386</v>
      </c>
      <c r="C35" t="s">
        <v>340</v>
      </c>
      <c r="D35" s="1" t="s">
        <v>387</v>
      </c>
    </row>
    <row r="36" spans="1:4">
      <c r="C36" t="s">
        <v>340</v>
      </c>
      <c r="D36" s="1" t="s">
        <v>388</v>
      </c>
    </row>
    <row r="37" spans="1:4">
      <c r="C37" t="s">
        <v>340</v>
      </c>
      <c r="D37" s="1" t="s">
        <v>389</v>
      </c>
    </row>
    <row r="38" spans="1:4">
      <c r="A38" t="s">
        <v>390</v>
      </c>
      <c r="C38" t="s">
        <v>340</v>
      </c>
      <c r="D38" s="1" t="s">
        <v>391</v>
      </c>
    </row>
    <row r="39" spans="1:4">
      <c r="A39" t="s">
        <v>392</v>
      </c>
      <c r="C39" t="s">
        <v>340</v>
      </c>
      <c r="D39" s="1" t="s">
        <v>393</v>
      </c>
    </row>
    <row r="40" spans="1:4">
      <c r="C40" t="s">
        <v>340</v>
      </c>
      <c r="D40" s="84" t="str">
        <f>"RM "&amp;D15/10&amp;".00"</f>
        <v>RM 500.00</v>
      </c>
    </row>
    <row r="41" spans="1:4">
      <c r="A41" t="s">
        <v>394</v>
      </c>
      <c r="C41" t="s">
        <v>340</v>
      </c>
      <c r="D41" s="1" t="s">
        <v>353</v>
      </c>
    </row>
    <row r="42" spans="1:4">
      <c r="C42" t="s">
        <v>340</v>
      </c>
      <c r="D42" s="1" t="s">
        <v>395</v>
      </c>
    </row>
    <row r="43" spans="1:4">
      <c r="C43" t="s">
        <v>340</v>
      </c>
      <c r="D43" s="1" t="s">
        <v>396</v>
      </c>
    </row>
    <row r="44" spans="1:4">
      <c r="C44" t="s">
        <v>340</v>
      </c>
      <c r="D44" s="1" t="s">
        <v>397</v>
      </c>
    </row>
    <row r="45" spans="1:4">
      <c r="C45" t="s">
        <v>340</v>
      </c>
      <c r="D45" s="1" t="s">
        <v>398</v>
      </c>
    </row>
    <row r="46" spans="1:4">
      <c r="C46" t="s">
        <v>340</v>
      </c>
      <c r="D46" s="1" t="s">
        <v>399</v>
      </c>
    </row>
    <row r="47" spans="1:4">
      <c r="C47" t="s">
        <v>340</v>
      </c>
      <c r="D47" s="1" t="s">
        <v>396</v>
      </c>
    </row>
    <row r="48" spans="1:4">
      <c r="C48" t="s">
        <v>340</v>
      </c>
      <c r="D48" s="1" t="s">
        <v>400</v>
      </c>
    </row>
    <row r="49" spans="1:4">
      <c r="C49" t="s">
        <v>340</v>
      </c>
      <c r="D49" s="1" t="s">
        <v>385</v>
      </c>
    </row>
    <row r="50" spans="1:4">
      <c r="C50" t="s">
        <v>340</v>
      </c>
      <c r="D50" s="1" t="s">
        <v>401</v>
      </c>
    </row>
    <row r="51" spans="1:4">
      <c r="A51" t="s">
        <v>402</v>
      </c>
      <c r="C51" t="s">
        <v>340</v>
      </c>
      <c r="D51" s="1" t="s">
        <v>403</v>
      </c>
    </row>
    <row r="52" spans="1:4">
      <c r="C52" t="s">
        <v>340</v>
      </c>
      <c r="D52" s="1" t="s">
        <v>404</v>
      </c>
    </row>
    <row r="53" spans="1:4">
      <c r="C53" s="1" t="s">
        <v>8</v>
      </c>
      <c r="D53" s="1" t="s">
        <v>9</v>
      </c>
    </row>
  </sheetData>
  <hyperlinks>
    <hyperlink ref="D2" r:id="rId1" display="='Enter Data'!C3"/>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19"/>
  <sheetViews>
    <sheetView workbookViewId="0">
      <selection activeCell="B25" sqref="B25"/>
    </sheetView>
  </sheetViews>
  <sheetFormatPr defaultColWidth="12.54296875" defaultRowHeight="15" customHeight="1"/>
  <cols>
    <col min="1" max="1" width="25.81640625" style="6" customWidth="1"/>
    <col min="2" max="2" width="32.54296875" style="6" customWidth="1"/>
    <col min="3" max="3" width="9.1796875" style="6" customWidth="1"/>
    <col min="4" max="4" width="51.7265625" style="6" customWidth="1"/>
    <col min="5" max="5" width="7" style="6" customWidth="1"/>
    <col min="6" max="6" width="12.54296875" style="6" customWidth="1"/>
    <col min="7" max="16384" width="12.54296875" style="6"/>
  </cols>
  <sheetData>
    <row r="1" spans="1:5" ht="15" customHeight="1">
      <c r="A1" s="56" t="s">
        <v>297</v>
      </c>
      <c r="B1" s="56" t="s">
        <v>298</v>
      </c>
      <c r="C1" s="56" t="s">
        <v>299</v>
      </c>
      <c r="D1" s="56" t="s">
        <v>2</v>
      </c>
    </row>
    <row r="2" spans="1:5" ht="15" customHeight="1">
      <c r="A2" s="56" t="s">
        <v>405</v>
      </c>
      <c r="B2" s="56" t="s">
        <v>406</v>
      </c>
      <c r="C2" s="56" t="s">
        <v>407</v>
      </c>
      <c r="D2" s="56" t="str">
        <f>'Enter Data'!C3</f>
        <v>pass1234</v>
      </c>
      <c r="E2" s="56" t="s">
        <v>408</v>
      </c>
    </row>
    <row r="3" spans="1:5" ht="15" customHeight="1">
      <c r="A3" s="56" t="s">
        <v>409</v>
      </c>
      <c r="B3" s="56" t="s">
        <v>410</v>
      </c>
      <c r="C3" s="56" t="s">
        <v>340</v>
      </c>
      <c r="D3" s="57">
        <f>'Enter Data'!C5</f>
        <v>111111</v>
      </c>
    </row>
    <row r="4" spans="1:5" ht="15" customHeight="1">
      <c r="A4" s="56" t="s">
        <v>411</v>
      </c>
      <c r="B4" s="56" t="s">
        <v>412</v>
      </c>
      <c r="C4" s="56" t="s">
        <v>340</v>
      </c>
      <c r="D4" s="56" t="s">
        <v>413</v>
      </c>
    </row>
    <row r="5" spans="1:5" ht="15" customHeight="1">
      <c r="A5" s="56" t="s">
        <v>411</v>
      </c>
      <c r="B5" s="56" t="s">
        <v>414</v>
      </c>
      <c r="C5" s="56" t="s">
        <v>340</v>
      </c>
      <c r="D5" s="56" t="s">
        <v>415</v>
      </c>
    </row>
    <row r="6" spans="1:5" ht="15" customHeight="1">
      <c r="A6" s="56" t="s">
        <v>416</v>
      </c>
      <c r="B6" s="56" t="s">
        <v>417</v>
      </c>
      <c r="C6" s="56" t="s">
        <v>340</v>
      </c>
      <c r="D6" s="56" t="s">
        <v>418</v>
      </c>
    </row>
    <row r="7" spans="1:5" ht="15" customHeight="1">
      <c r="A7" s="56"/>
      <c r="B7" s="56" t="s">
        <v>419</v>
      </c>
      <c r="C7" s="56" t="s">
        <v>340</v>
      </c>
      <c r="D7" s="56" t="s">
        <v>420</v>
      </c>
    </row>
    <row r="8" spans="1:5" ht="15" customHeight="1">
      <c r="A8" s="56"/>
      <c r="B8" s="56" t="s">
        <v>421</v>
      </c>
      <c r="C8" s="56" t="s">
        <v>422</v>
      </c>
      <c r="D8" s="56" t="s">
        <v>423</v>
      </c>
    </row>
    <row r="9" spans="1:5" ht="15" customHeight="1">
      <c r="A9" s="56"/>
      <c r="B9" s="56" t="s">
        <v>424</v>
      </c>
      <c r="C9" s="56" t="s">
        <v>422</v>
      </c>
      <c r="D9" s="56" t="s">
        <v>425</v>
      </c>
    </row>
    <row r="10" spans="1:5" ht="15" customHeight="1">
      <c r="A10" s="56"/>
      <c r="B10" s="56" t="s">
        <v>426</v>
      </c>
      <c r="C10" s="56" t="s">
        <v>346</v>
      </c>
      <c r="D10" s="56"/>
    </row>
    <row r="11" spans="1:5" ht="15" customHeight="1">
      <c r="A11" s="56" t="s">
        <v>427</v>
      </c>
      <c r="B11" s="56" t="s">
        <v>428</v>
      </c>
      <c r="C11" s="56" t="s">
        <v>340</v>
      </c>
      <c r="D11" s="56" t="s">
        <v>429</v>
      </c>
    </row>
    <row r="12" spans="1:5" ht="15" customHeight="1">
      <c r="A12" s="56"/>
      <c r="B12" s="56"/>
      <c r="C12" s="56" t="s">
        <v>422</v>
      </c>
      <c r="D12" s="56" t="s">
        <v>430</v>
      </c>
    </row>
    <row r="13" spans="1:5" ht="15" customHeight="1">
      <c r="A13" s="56"/>
      <c r="B13" s="56"/>
      <c r="C13" s="56" t="s">
        <v>340</v>
      </c>
      <c r="D13" s="56" t="s">
        <v>431</v>
      </c>
    </row>
    <row r="14" spans="1:5" ht="15" customHeight="1">
      <c r="A14" s="56"/>
      <c r="B14" s="56" t="s">
        <v>432</v>
      </c>
      <c r="C14" s="56" t="s">
        <v>346</v>
      </c>
      <c r="D14" s="56"/>
    </row>
    <row r="15" spans="1:5" ht="15" customHeight="1">
      <c r="A15" s="56" t="s">
        <v>433</v>
      </c>
      <c r="B15" s="56" t="s">
        <v>434</v>
      </c>
      <c r="C15" s="56" t="s">
        <v>340</v>
      </c>
      <c r="D15" s="56" t="s">
        <v>435</v>
      </c>
    </row>
    <row r="16" spans="1:5" ht="15" customHeight="1">
      <c r="A16" s="56"/>
      <c r="B16" s="56"/>
      <c r="C16" s="56" t="s">
        <v>340</v>
      </c>
      <c r="D16" s="56" t="s">
        <v>436</v>
      </c>
    </row>
    <row r="17" spans="1:4" ht="15" customHeight="1">
      <c r="A17" s="56"/>
      <c r="B17" s="56"/>
      <c r="C17" s="56" t="s">
        <v>340</v>
      </c>
      <c r="D17" s="56" t="s">
        <v>437</v>
      </c>
    </row>
    <row r="18" spans="1:4" ht="15" customHeight="1">
      <c r="A18" s="56"/>
      <c r="B18" s="56" t="s">
        <v>438</v>
      </c>
      <c r="C18" s="56" t="s">
        <v>346</v>
      </c>
      <c r="D18" s="56"/>
    </row>
    <row r="19" spans="1:4" ht="15" customHeight="1">
      <c r="A19" s="56" t="s">
        <v>439</v>
      </c>
      <c r="B19" s="56" t="s">
        <v>380</v>
      </c>
      <c r="C19" s="56" t="s">
        <v>340</v>
      </c>
      <c r="D19" s="56" t="s">
        <v>440</v>
      </c>
    </row>
    <row r="20" spans="1:4" ht="12.5">
      <c r="A20" s="56"/>
      <c r="B20" s="56" t="s">
        <v>441</v>
      </c>
      <c r="C20" s="56" t="s">
        <v>340</v>
      </c>
      <c r="D20" s="56" t="s">
        <v>442</v>
      </c>
    </row>
    <row r="21" spans="1:4" ht="15.75" customHeight="1">
      <c r="A21" s="56"/>
      <c r="B21" s="56" t="s">
        <v>443</v>
      </c>
      <c r="C21" s="56" t="s">
        <v>340</v>
      </c>
      <c r="D21" s="77">
        <v>34335</v>
      </c>
    </row>
    <row r="22" spans="1:4" ht="15.75" customHeight="1">
      <c r="A22" s="56"/>
      <c r="B22" s="56" t="s">
        <v>444</v>
      </c>
      <c r="C22" s="56" t="s">
        <v>340</v>
      </c>
      <c r="D22" s="56" t="s">
        <v>178</v>
      </c>
    </row>
    <row r="23" spans="1:4" ht="15.75" customHeight="1">
      <c r="A23" s="56"/>
      <c r="B23" s="56" t="s">
        <v>445</v>
      </c>
      <c r="C23" s="56" t="s">
        <v>340</v>
      </c>
      <c r="D23" s="58" t="s">
        <v>446</v>
      </c>
    </row>
    <row r="24" spans="1:4" ht="15.75" customHeight="1">
      <c r="A24" s="56"/>
      <c r="B24" s="56" t="s">
        <v>230</v>
      </c>
      <c r="C24" s="56" t="s">
        <v>340</v>
      </c>
      <c r="D24" s="56" t="s">
        <v>447</v>
      </c>
    </row>
    <row r="25" spans="1:4" ht="15.75" customHeight="1">
      <c r="A25" s="56"/>
      <c r="B25" s="56" t="s">
        <v>448</v>
      </c>
      <c r="C25" s="56" t="s">
        <v>340</v>
      </c>
      <c r="D25" s="58" t="s">
        <v>449</v>
      </c>
    </row>
    <row r="26" spans="1:4" ht="15.75" customHeight="1">
      <c r="A26" s="56"/>
      <c r="B26" s="56"/>
      <c r="C26" s="56" t="s">
        <v>340</v>
      </c>
      <c r="D26" s="57">
        <v>2138888</v>
      </c>
    </row>
    <row r="27" spans="1:4" ht="15.75" customHeight="1">
      <c r="A27" s="56"/>
      <c r="B27" s="56" t="s">
        <v>450</v>
      </c>
      <c r="C27" s="56" t="s">
        <v>340</v>
      </c>
      <c r="D27" s="56" t="s">
        <v>451</v>
      </c>
    </row>
    <row r="28" spans="1:4" ht="15.75" customHeight="1">
      <c r="A28" s="56"/>
      <c r="B28" s="56" t="s">
        <v>452</v>
      </c>
      <c r="C28" s="56" t="s">
        <v>346</v>
      </c>
      <c r="D28" s="56"/>
    </row>
    <row r="29" spans="1:4" ht="15.75" customHeight="1">
      <c r="A29" s="56" t="s">
        <v>453</v>
      </c>
      <c r="B29" s="56" t="s">
        <v>454</v>
      </c>
      <c r="C29" s="56" t="s">
        <v>340</v>
      </c>
      <c r="D29" s="56" t="s">
        <v>455</v>
      </c>
    </row>
    <row r="30" spans="1:4" ht="15.75" customHeight="1">
      <c r="A30" s="56"/>
      <c r="B30" s="56" t="s">
        <v>456</v>
      </c>
      <c r="C30" s="56" t="s">
        <v>340</v>
      </c>
      <c r="D30" s="58" t="s">
        <v>457</v>
      </c>
    </row>
    <row r="31" spans="1:4" ht="15.75" customHeight="1">
      <c r="A31" s="56"/>
      <c r="B31" s="56"/>
      <c r="C31" s="56" t="s">
        <v>340</v>
      </c>
      <c r="D31" s="57">
        <v>123456789</v>
      </c>
    </row>
    <row r="32" spans="1:4" ht="15.75" customHeight="1">
      <c r="A32" s="56"/>
      <c r="B32" s="56" t="s">
        <v>458</v>
      </c>
      <c r="C32" s="56" t="s">
        <v>340</v>
      </c>
      <c r="D32" s="56" t="s">
        <v>459</v>
      </c>
    </row>
    <row r="33" spans="1:4" ht="15.75" customHeight="1">
      <c r="A33" s="56"/>
      <c r="B33" s="56" t="s">
        <v>460</v>
      </c>
      <c r="C33" s="56" t="s">
        <v>340</v>
      </c>
      <c r="D33" s="56" t="s">
        <v>461</v>
      </c>
    </row>
    <row r="34" spans="1:4" ht="15.75" customHeight="1">
      <c r="A34" s="56"/>
      <c r="B34" s="56" t="s">
        <v>462</v>
      </c>
      <c r="C34" s="56" t="s">
        <v>340</v>
      </c>
      <c r="D34" s="56" t="s">
        <v>463</v>
      </c>
    </row>
    <row r="35" spans="1:4" ht="15.75" customHeight="1">
      <c r="A35" s="56"/>
      <c r="B35" s="56" t="s">
        <v>464</v>
      </c>
      <c r="C35" s="56" t="s">
        <v>340</v>
      </c>
      <c r="D35" s="56" t="s">
        <v>148</v>
      </c>
    </row>
    <row r="36" spans="1:4" ht="15.75" customHeight="1">
      <c r="A36" s="56"/>
      <c r="B36" s="56" t="s">
        <v>465</v>
      </c>
      <c r="C36" s="56" t="s">
        <v>340</v>
      </c>
      <c r="D36" s="56" t="s">
        <v>466</v>
      </c>
    </row>
    <row r="37" spans="1:4" ht="15.75" customHeight="1">
      <c r="A37" s="56" t="s">
        <v>467</v>
      </c>
      <c r="B37" s="56" t="s">
        <v>468</v>
      </c>
      <c r="C37" s="56" t="s">
        <v>407</v>
      </c>
      <c r="D37" s="56" t="s">
        <v>469</v>
      </c>
    </row>
    <row r="38" spans="1:4" ht="15.75" customHeight="1">
      <c r="A38" s="56"/>
      <c r="B38" s="56" t="s">
        <v>470</v>
      </c>
      <c r="C38" s="56" t="s">
        <v>407</v>
      </c>
      <c r="D38" s="56" t="s">
        <v>471</v>
      </c>
    </row>
    <row r="39" spans="1:4" ht="15.75" customHeight="1">
      <c r="A39" s="56"/>
      <c r="B39" s="56" t="s">
        <v>472</v>
      </c>
      <c r="C39" s="56" t="s">
        <v>407</v>
      </c>
      <c r="D39" s="56" t="s">
        <v>473</v>
      </c>
    </row>
    <row r="40" spans="1:4" ht="15.75" customHeight="1">
      <c r="A40" s="56"/>
      <c r="B40" s="56" t="s">
        <v>215</v>
      </c>
      <c r="C40" s="56" t="s">
        <v>407</v>
      </c>
      <c r="D40" s="57">
        <v>52000</v>
      </c>
    </row>
    <row r="41" spans="1:4" ht="15.75" customHeight="1">
      <c r="A41" s="56"/>
      <c r="B41" s="56" t="s">
        <v>216</v>
      </c>
      <c r="C41" s="56" t="s">
        <v>407</v>
      </c>
      <c r="D41" s="56" t="s">
        <v>474</v>
      </c>
    </row>
    <row r="42" spans="1:4" ht="15.75" customHeight="1">
      <c r="A42" s="56"/>
      <c r="B42" s="56" t="s">
        <v>239</v>
      </c>
      <c r="C42" s="56" t="s">
        <v>475</v>
      </c>
      <c r="D42" s="56" t="s">
        <v>476</v>
      </c>
    </row>
    <row r="43" spans="1:4" ht="15.75" customHeight="1">
      <c r="A43" s="56"/>
      <c r="B43" s="56" t="s">
        <v>477</v>
      </c>
      <c r="C43" s="56" t="s">
        <v>475</v>
      </c>
      <c r="D43" s="56" t="s">
        <v>478</v>
      </c>
    </row>
    <row r="44" spans="1:4" ht="15.75" customHeight="1">
      <c r="A44" s="56" t="s">
        <v>479</v>
      </c>
      <c r="B44" s="56" t="s">
        <v>480</v>
      </c>
      <c r="C44" s="56" t="s">
        <v>407</v>
      </c>
      <c r="D44" s="56" t="s">
        <v>481</v>
      </c>
    </row>
    <row r="45" spans="1:4" ht="15.75" customHeight="1">
      <c r="A45" s="56"/>
      <c r="B45" s="56" t="s">
        <v>243</v>
      </c>
      <c r="C45" s="56" t="s">
        <v>475</v>
      </c>
      <c r="D45" s="56" t="s">
        <v>482</v>
      </c>
    </row>
    <row r="46" spans="1:4" ht="15.75" customHeight="1">
      <c r="A46" s="56"/>
      <c r="B46" s="56" t="s">
        <v>483</v>
      </c>
      <c r="C46" s="56" t="s">
        <v>475</v>
      </c>
      <c r="D46" s="56" t="s">
        <v>484</v>
      </c>
    </row>
    <row r="47" spans="1:4" ht="15.75" customHeight="1">
      <c r="A47" s="56"/>
      <c r="B47" s="56" t="s">
        <v>247</v>
      </c>
      <c r="C47" s="56" t="s">
        <v>475</v>
      </c>
      <c r="D47" s="56" t="s">
        <v>485</v>
      </c>
    </row>
    <row r="48" spans="1:4" ht="15.75" customHeight="1">
      <c r="A48" s="56"/>
      <c r="B48" s="56" t="s">
        <v>486</v>
      </c>
      <c r="C48" s="56" t="s">
        <v>475</v>
      </c>
      <c r="D48" s="56" t="s">
        <v>242</v>
      </c>
    </row>
    <row r="49" spans="1:4" ht="15.75" customHeight="1">
      <c r="A49" s="56"/>
      <c r="B49" s="56" t="s">
        <v>487</v>
      </c>
      <c r="C49" s="56" t="s">
        <v>475</v>
      </c>
      <c r="D49" s="56" t="s">
        <v>488</v>
      </c>
    </row>
    <row r="50" spans="1:4" ht="15.75" customHeight="1">
      <c r="A50" s="56"/>
      <c r="B50" s="56"/>
      <c r="C50" s="56" t="s">
        <v>475</v>
      </c>
      <c r="D50" s="56" t="s">
        <v>489</v>
      </c>
    </row>
    <row r="51" spans="1:4" ht="15.75" customHeight="1">
      <c r="A51" s="56"/>
      <c r="B51" s="56" t="s">
        <v>490</v>
      </c>
      <c r="C51" s="56" t="s">
        <v>475</v>
      </c>
      <c r="D51" s="56" t="s">
        <v>491</v>
      </c>
    </row>
    <row r="52" spans="1:4" ht="15.75" customHeight="1">
      <c r="A52" s="56"/>
      <c r="B52" s="56" t="s">
        <v>492</v>
      </c>
      <c r="C52" s="56" t="s">
        <v>475</v>
      </c>
      <c r="D52" s="56" t="s">
        <v>148</v>
      </c>
    </row>
    <row r="53" spans="1:4" ht="15.75" customHeight="1">
      <c r="A53" s="56" t="s">
        <v>493</v>
      </c>
      <c r="B53" s="56" t="s">
        <v>494</v>
      </c>
      <c r="C53" s="56" t="s">
        <v>407</v>
      </c>
      <c r="D53" s="56" t="s">
        <v>495</v>
      </c>
    </row>
    <row r="54" spans="1:4" ht="15.75" customHeight="1">
      <c r="A54" s="56"/>
      <c r="B54" s="56" t="s">
        <v>496</v>
      </c>
      <c r="C54" s="56" t="s">
        <v>407</v>
      </c>
      <c r="D54" s="56" t="s">
        <v>497</v>
      </c>
    </row>
    <row r="55" spans="1:4" ht="15.75" customHeight="1">
      <c r="A55" s="56"/>
      <c r="B55" s="56" t="s">
        <v>498</v>
      </c>
      <c r="C55" s="56" t="s">
        <v>407</v>
      </c>
      <c r="D55" s="56" t="s">
        <v>499</v>
      </c>
    </row>
    <row r="56" spans="1:4" ht="15.75" customHeight="1">
      <c r="A56" s="56"/>
      <c r="B56" s="56" t="s">
        <v>215</v>
      </c>
      <c r="C56" s="56" t="s">
        <v>407</v>
      </c>
      <c r="D56" s="57">
        <v>42100</v>
      </c>
    </row>
    <row r="57" spans="1:4" ht="15.75" customHeight="1">
      <c r="A57" s="56"/>
      <c r="B57" s="56" t="s">
        <v>216</v>
      </c>
      <c r="C57" s="56" t="s">
        <v>407</v>
      </c>
      <c r="D57" s="56" t="s">
        <v>474</v>
      </c>
    </row>
    <row r="58" spans="1:4" ht="15.75" customHeight="1">
      <c r="A58" s="56"/>
      <c r="B58" s="56" t="s">
        <v>239</v>
      </c>
      <c r="C58" s="56" t="s">
        <v>475</v>
      </c>
      <c r="D58" s="56" t="s">
        <v>476</v>
      </c>
    </row>
    <row r="59" spans="1:4" ht="15.75" customHeight="1">
      <c r="A59" s="56"/>
      <c r="B59" s="56" t="s">
        <v>500</v>
      </c>
      <c r="C59" s="56" t="s">
        <v>475</v>
      </c>
      <c r="D59" s="146" t="s">
        <v>457</v>
      </c>
    </row>
    <row r="60" spans="1:4" ht="15.75" customHeight="1">
      <c r="A60" s="56"/>
      <c r="B60" s="56"/>
      <c r="C60" s="56" t="s">
        <v>407</v>
      </c>
      <c r="D60" s="56">
        <v>29328132</v>
      </c>
    </row>
    <row r="61" spans="1:4" ht="15.75" customHeight="1">
      <c r="A61" s="56" t="s">
        <v>501</v>
      </c>
      <c r="B61" s="56" t="s">
        <v>502</v>
      </c>
      <c r="C61" s="56" t="s">
        <v>407</v>
      </c>
      <c r="D61" s="57">
        <v>3000</v>
      </c>
    </row>
    <row r="62" spans="1:4" ht="15.75" customHeight="1">
      <c r="A62" s="56"/>
      <c r="B62" s="56" t="s">
        <v>503</v>
      </c>
      <c r="C62" s="56" t="s">
        <v>407</v>
      </c>
      <c r="D62" s="57">
        <v>200</v>
      </c>
    </row>
    <row r="63" spans="1:4" ht="15.75" customHeight="1">
      <c r="A63" s="56"/>
      <c r="B63" s="56" t="s">
        <v>504</v>
      </c>
      <c r="C63" s="56" t="s">
        <v>407</v>
      </c>
      <c r="D63" s="56" t="s">
        <v>505</v>
      </c>
    </row>
    <row r="64" spans="1:4" ht="15.75" customHeight="1">
      <c r="A64" s="56"/>
      <c r="B64" s="56" t="s">
        <v>506</v>
      </c>
      <c r="C64" s="56" t="s">
        <v>407</v>
      </c>
      <c r="D64" s="56" t="s">
        <v>20</v>
      </c>
    </row>
    <row r="65" spans="1:4" ht="15.75" customHeight="1">
      <c r="A65" s="56"/>
      <c r="B65" s="56" t="s">
        <v>507</v>
      </c>
      <c r="C65" s="56" t="s">
        <v>407</v>
      </c>
      <c r="D65" s="56" t="s">
        <v>508</v>
      </c>
    </row>
    <row r="66" spans="1:4" ht="15.75" customHeight="1">
      <c r="A66" s="56"/>
      <c r="B66" s="56" t="s">
        <v>509</v>
      </c>
      <c r="C66" s="56" t="s">
        <v>346</v>
      </c>
      <c r="D66" s="56"/>
    </row>
    <row r="67" spans="1:4" ht="15.75" customHeight="1"/>
    <row r="68" spans="1:4" ht="15.75" customHeight="1">
      <c r="A68" s="6" t="s">
        <v>510</v>
      </c>
      <c r="B68" s="6" t="s">
        <v>511</v>
      </c>
    </row>
    <row r="69" spans="1:4" ht="15.75" customHeight="1">
      <c r="B69" s="6" t="s">
        <v>512</v>
      </c>
      <c r="D69" s="78">
        <f>D21</f>
        <v>34335</v>
      </c>
    </row>
    <row r="70" spans="1:4" ht="15.75" customHeight="1">
      <c r="B70" s="6" t="s">
        <v>487</v>
      </c>
      <c r="D70" s="6" t="str">
        <f>D49&amp;"s "&amp;D50&amp;"s"</f>
        <v>02 years 08 months</v>
      </c>
    </row>
    <row r="71" spans="1:4" ht="15.75" customHeight="1">
      <c r="B71" s="6" t="s">
        <v>500</v>
      </c>
      <c r="D71" s="6" t="str">
        <f>D59&amp;""&amp;D60</f>
        <v>0329328132</v>
      </c>
    </row>
    <row r="72" spans="1:4" ht="15.75" customHeight="1">
      <c r="B72" s="6" t="s">
        <v>513</v>
      </c>
      <c r="D72" s="147" t="s">
        <v>514</v>
      </c>
    </row>
    <row r="73" spans="1:4" ht="15.75" customHeight="1">
      <c r="B73" s="2" t="s">
        <v>503</v>
      </c>
      <c r="D73" s="148" t="s">
        <v>515</v>
      </c>
    </row>
    <row r="74" spans="1:4" ht="15.75" customHeight="1">
      <c r="A74" s="6" t="s">
        <v>516</v>
      </c>
      <c r="B74" s="6" t="s">
        <v>517</v>
      </c>
    </row>
    <row r="75" spans="1:4" ht="15.75" customHeight="1"/>
    <row r="76" spans="1:4" ht="15.75" customHeight="1">
      <c r="A76" s="6" t="s">
        <v>518</v>
      </c>
      <c r="B76" s="6" t="s">
        <v>519</v>
      </c>
      <c r="D76" s="6" t="s">
        <v>520</v>
      </c>
    </row>
    <row r="77" spans="1:4" ht="15.75" customHeight="1">
      <c r="B77" s="6" t="s">
        <v>521</v>
      </c>
      <c r="C77" s="6" t="s">
        <v>340</v>
      </c>
      <c r="D77" s="2" t="s">
        <v>522</v>
      </c>
    </row>
    <row r="78" spans="1:4" ht="12.5">
      <c r="B78" s="6" t="s">
        <v>523</v>
      </c>
      <c r="C78" s="6" t="s">
        <v>346</v>
      </c>
      <c r="D78" s="6">
        <v>40</v>
      </c>
    </row>
    <row r="79" spans="1:4" ht="15.75" customHeight="1">
      <c r="B79" s="6" t="s">
        <v>524</v>
      </c>
      <c r="C79" s="6" t="s">
        <v>525</v>
      </c>
      <c r="D79" s="79">
        <f>D78*0.01</f>
        <v>0.4</v>
      </c>
    </row>
    <row r="80" spans="1:4" ht="15.75" customHeight="1">
      <c r="B80" s="6" t="s">
        <v>292</v>
      </c>
      <c r="C80" s="6" t="s">
        <v>340</v>
      </c>
    </row>
    <row r="81" spans="1:4" ht="15.75" customHeight="1">
      <c r="C81" s="6" t="s">
        <v>346</v>
      </c>
      <c r="D81" s="6" t="s">
        <v>518</v>
      </c>
    </row>
    <row r="82" spans="1:4" ht="15.75" customHeight="1">
      <c r="B82" s="6" t="s">
        <v>526</v>
      </c>
      <c r="C82" s="6" t="s">
        <v>527</v>
      </c>
    </row>
    <row r="83" spans="1:4" ht="15.75" customHeight="1">
      <c r="A83" s="6" t="s">
        <v>528</v>
      </c>
      <c r="C83" s="6" t="s">
        <v>346</v>
      </c>
      <c r="D83" s="6" t="s">
        <v>529</v>
      </c>
    </row>
    <row r="84" spans="1:4" ht="25">
      <c r="B84" s="6" t="s">
        <v>530</v>
      </c>
      <c r="C84" s="6" t="s">
        <v>527</v>
      </c>
      <c r="D84" s="6" t="s">
        <v>531</v>
      </c>
    </row>
    <row r="85" spans="1:4" ht="15.75" customHeight="1">
      <c r="C85" s="6" t="s">
        <v>380</v>
      </c>
      <c r="D85" s="6" t="str">
        <f>D83</f>
        <v>Balance Transfer</v>
      </c>
    </row>
    <row r="86" spans="1:4" ht="37.5">
      <c r="C86" s="6" t="s">
        <v>532</v>
      </c>
      <c r="D86" s="6" t="s">
        <v>533</v>
      </c>
    </row>
    <row r="87" spans="1:4" ht="15.75" customHeight="1">
      <c r="B87" s="6" t="s">
        <v>534</v>
      </c>
      <c r="C87" s="6" t="s">
        <v>535</v>
      </c>
      <c r="D87" s="6" t="s">
        <v>536</v>
      </c>
    </row>
    <row r="88" spans="1:4" ht="15.75" customHeight="1">
      <c r="B88" s="6" t="s">
        <v>332</v>
      </c>
      <c r="C88" s="6" t="s">
        <v>537</v>
      </c>
      <c r="D88" s="149" t="s">
        <v>538</v>
      </c>
    </row>
    <row r="89" spans="1:4" ht="15.75" customHeight="1">
      <c r="B89" s="6" t="s">
        <v>357</v>
      </c>
      <c r="C89" s="6" t="s">
        <v>539</v>
      </c>
      <c r="D89" s="6">
        <v>3</v>
      </c>
    </row>
    <row r="90" spans="1:4" ht="15.75" customHeight="1">
      <c r="B90" s="6" t="s">
        <v>230</v>
      </c>
      <c r="D90" s="80" t="s">
        <v>219</v>
      </c>
    </row>
    <row r="91" spans="1:4" ht="15.75" customHeight="1">
      <c r="B91" s="6" t="s">
        <v>540</v>
      </c>
      <c r="D91" s="149" t="s">
        <v>541</v>
      </c>
    </row>
    <row r="92" spans="1:4" ht="15.75" customHeight="1">
      <c r="B92" s="6" t="s">
        <v>542</v>
      </c>
      <c r="D92" s="149" t="s">
        <v>543</v>
      </c>
    </row>
    <row r="93" spans="1:4" ht="15.75" customHeight="1">
      <c r="B93" s="6" t="s">
        <v>544</v>
      </c>
      <c r="D93" s="81">
        <f>(D89+(D89*0.09))/9</f>
        <v>0.36333333333333334</v>
      </c>
    </row>
    <row r="94" spans="1:4" ht="15.75" customHeight="1">
      <c r="B94" s="6" t="s">
        <v>545</v>
      </c>
      <c r="D94" s="149" t="s">
        <v>538</v>
      </c>
    </row>
    <row r="95" spans="1:4" ht="15.75" customHeight="1">
      <c r="B95" s="6" t="s">
        <v>546</v>
      </c>
      <c r="D95" s="6" t="s">
        <v>547</v>
      </c>
    </row>
    <row r="96" spans="1:4" ht="15.75" customHeight="1"/>
    <row r="97" spans="1:4" ht="15.75" customHeight="1"/>
    <row r="98" spans="1:4" ht="15.75" customHeight="1"/>
    <row r="99" spans="1:4" ht="15.75" customHeight="1"/>
    <row r="100" spans="1:4" ht="15.75" customHeight="1"/>
    <row r="101" spans="1:4" ht="15.75" customHeight="1"/>
    <row r="102" spans="1:4" ht="25">
      <c r="A102" s="6" t="s">
        <v>548</v>
      </c>
    </row>
    <row r="103" spans="1:4" ht="12.5">
      <c r="A103" s="6" t="s">
        <v>549</v>
      </c>
      <c r="B103" s="6" t="s">
        <v>550</v>
      </c>
      <c r="D103" s="80" t="s">
        <v>219</v>
      </c>
    </row>
    <row r="104" spans="1:4" ht="15.75" customHeight="1">
      <c r="B104" s="6" t="s">
        <v>551</v>
      </c>
      <c r="D104" s="149" t="s">
        <v>552</v>
      </c>
    </row>
    <row r="105" spans="1:4" ht="15.75" customHeight="1">
      <c r="B105" s="6" t="s">
        <v>553</v>
      </c>
      <c r="D105" s="150" t="s">
        <v>554</v>
      </c>
    </row>
    <row r="106" spans="1:4" ht="15.75" customHeight="1">
      <c r="B106" s="6" t="s">
        <v>555</v>
      </c>
      <c r="C106" s="6" t="s">
        <v>527</v>
      </c>
      <c r="D106" s="6" t="s">
        <v>556</v>
      </c>
    </row>
    <row r="107" spans="1:4" ht="15.75" customHeight="1">
      <c r="B107" s="6" t="s">
        <v>557</v>
      </c>
      <c r="C107" s="6" t="s">
        <v>527</v>
      </c>
      <c r="D107" s="6">
        <v>96082913</v>
      </c>
    </row>
    <row r="108" spans="1:4" ht="25">
      <c r="B108" s="6" t="s">
        <v>558</v>
      </c>
      <c r="C108" s="6" t="s">
        <v>527</v>
      </c>
      <c r="D108" s="149" t="s">
        <v>559</v>
      </c>
    </row>
    <row r="109" spans="1:4" ht="15.75" customHeight="1"/>
    <row r="110" spans="1:4" ht="15.75" customHeight="1">
      <c r="A110" s="6" t="s">
        <v>560</v>
      </c>
      <c r="B110" s="6" t="s">
        <v>322</v>
      </c>
      <c r="D110" s="6" t="s">
        <v>169</v>
      </c>
    </row>
    <row r="111" spans="1:4" ht="15.75" customHeight="1">
      <c r="B111" s="6" t="s">
        <v>454</v>
      </c>
      <c r="D111" s="6" t="s">
        <v>169</v>
      </c>
    </row>
    <row r="112" spans="1:4" ht="15.75" customHeight="1">
      <c r="B112" s="6" t="s">
        <v>230</v>
      </c>
      <c r="D112" s="8" t="s">
        <v>219</v>
      </c>
    </row>
    <row r="113" spans="2:4" ht="15.75" customHeight="1">
      <c r="B113" s="6" t="s">
        <v>448</v>
      </c>
      <c r="D113" s="6">
        <v>8209343</v>
      </c>
    </row>
    <row r="114" spans="2:4" ht="15.75" customHeight="1">
      <c r="B114" s="6" t="s">
        <v>561</v>
      </c>
      <c r="D114" s="6" t="s">
        <v>562</v>
      </c>
    </row>
    <row r="115" spans="2:4" ht="15.75" customHeight="1">
      <c r="B115" s="6" t="s">
        <v>468</v>
      </c>
      <c r="D115" s="6" t="s">
        <v>563</v>
      </c>
    </row>
    <row r="116" spans="2:4" ht="15.75" customHeight="1">
      <c r="B116" s="6" t="s">
        <v>470</v>
      </c>
      <c r="D116" s="6" t="s">
        <v>564</v>
      </c>
    </row>
    <row r="117" spans="2:4" ht="15.75" customHeight="1">
      <c r="B117" s="6" t="s">
        <v>472</v>
      </c>
      <c r="D117" s="6" t="s">
        <v>565</v>
      </c>
    </row>
    <row r="118" spans="2:4" ht="15.75" customHeight="1">
      <c r="B118" s="6" t="s">
        <v>215</v>
      </c>
      <c r="D118" s="6">
        <v>52200</v>
      </c>
    </row>
    <row r="119" spans="2:4" ht="15.75" customHeight="1">
      <c r="B119" s="6" t="s">
        <v>216</v>
      </c>
      <c r="D119" s="6" t="s">
        <v>217</v>
      </c>
    </row>
    <row r="120" spans="2:4" ht="15.75" customHeight="1">
      <c r="B120" s="6" t="s">
        <v>322</v>
      </c>
      <c r="C120" s="6" t="s">
        <v>527</v>
      </c>
      <c r="D120" s="82" t="s">
        <v>566</v>
      </c>
    </row>
    <row r="121" spans="2:4" ht="15.75" customHeight="1">
      <c r="B121" s="6" t="s">
        <v>454</v>
      </c>
      <c r="C121" s="6" t="s">
        <v>527</v>
      </c>
      <c r="D121" s="82" t="s">
        <v>566</v>
      </c>
    </row>
    <row r="122" spans="2:4" ht="15.75" customHeight="1">
      <c r="B122" s="2" t="s">
        <v>567</v>
      </c>
      <c r="C122" s="6" t="s">
        <v>527</v>
      </c>
      <c r="D122" s="82" t="s">
        <v>556</v>
      </c>
    </row>
    <row r="123" spans="2:4" ht="15.75" customHeight="1">
      <c r="B123" s="2" t="s">
        <v>568</v>
      </c>
      <c r="C123" s="6" t="s">
        <v>527</v>
      </c>
      <c r="D123" s="2" t="s">
        <v>569</v>
      </c>
    </row>
    <row r="124" spans="2:4" ht="15.75" customHeight="1">
      <c r="B124" s="2" t="s">
        <v>570</v>
      </c>
      <c r="C124" s="6" t="s">
        <v>527</v>
      </c>
      <c r="D124" s="2" t="s">
        <v>571</v>
      </c>
    </row>
    <row r="125" spans="2:4" ht="15.75" customHeight="1">
      <c r="B125" s="2" t="s">
        <v>572</v>
      </c>
      <c r="C125" s="6" t="s">
        <v>527</v>
      </c>
      <c r="D125" s="8" t="s">
        <v>573</v>
      </c>
    </row>
    <row r="126" spans="2:4" ht="15.75" customHeight="1">
      <c r="B126" s="6" t="s">
        <v>468</v>
      </c>
      <c r="C126" s="6" t="s">
        <v>527</v>
      </c>
      <c r="D126" s="2" t="s">
        <v>574</v>
      </c>
    </row>
    <row r="127" spans="2:4" ht="15.75" customHeight="1">
      <c r="B127" s="6" t="s">
        <v>470</v>
      </c>
      <c r="C127" s="6" t="s">
        <v>527</v>
      </c>
      <c r="D127" s="2" t="s">
        <v>575</v>
      </c>
    </row>
    <row r="128" spans="2:4" ht="15.75" customHeight="1">
      <c r="B128" s="6" t="s">
        <v>472</v>
      </c>
      <c r="C128" s="6" t="s">
        <v>527</v>
      </c>
      <c r="D128" s="2" t="s">
        <v>576</v>
      </c>
    </row>
    <row r="129" spans="1:4" ht="15.75" customHeight="1">
      <c r="B129" s="2" t="s">
        <v>577</v>
      </c>
      <c r="C129" s="6" t="s">
        <v>527</v>
      </c>
      <c r="D129" s="151" t="s">
        <v>578</v>
      </c>
    </row>
    <row r="130" spans="1:4" ht="15.75" customHeight="1">
      <c r="B130" s="2" t="s">
        <v>579</v>
      </c>
      <c r="C130" s="6" t="s">
        <v>527</v>
      </c>
      <c r="D130" s="6" t="s">
        <v>580</v>
      </c>
    </row>
    <row r="131" spans="1:4" ht="15.75" customHeight="1">
      <c r="B131" s="6" t="s">
        <v>216</v>
      </c>
      <c r="C131" s="6" t="s">
        <v>527</v>
      </c>
      <c r="D131" s="2" t="s">
        <v>581</v>
      </c>
    </row>
    <row r="132" spans="1:4" ht="25">
      <c r="B132" s="2" t="s">
        <v>582</v>
      </c>
      <c r="D132" s="2" t="s">
        <v>583</v>
      </c>
    </row>
    <row r="133" spans="1:4" ht="15.75" customHeight="1">
      <c r="B133" s="2" t="s">
        <v>584</v>
      </c>
      <c r="D133" s="2" t="s">
        <v>585</v>
      </c>
    </row>
    <row r="134" spans="1:4" ht="15.75" customHeight="1">
      <c r="B134" s="2" t="s">
        <v>586</v>
      </c>
      <c r="D134" s="2" t="s">
        <v>587</v>
      </c>
    </row>
    <row r="135" spans="1:4" ht="15.75" customHeight="1"/>
    <row r="136" spans="1:4" ht="13">
      <c r="A136" s="83" t="s">
        <v>588</v>
      </c>
      <c r="B136" s="2" t="s">
        <v>589</v>
      </c>
      <c r="D136" s="6" t="s">
        <v>590</v>
      </c>
    </row>
    <row r="137" spans="1:4" ht="15.75" customHeight="1">
      <c r="A137" s="6" t="s">
        <v>591</v>
      </c>
      <c r="B137" s="6" t="s">
        <v>16</v>
      </c>
      <c r="D137" s="149" t="s">
        <v>592</v>
      </c>
    </row>
    <row r="138" spans="1:4" ht="15.75" customHeight="1">
      <c r="B138" s="6" t="s">
        <v>593</v>
      </c>
      <c r="D138" s="6" t="s">
        <v>169</v>
      </c>
    </row>
    <row r="139" spans="1:4" ht="15.75" customHeight="1">
      <c r="B139" s="6" t="s">
        <v>594</v>
      </c>
      <c r="C139" s="6" t="s">
        <v>527</v>
      </c>
      <c r="D139" s="149" t="s">
        <v>595</v>
      </c>
    </row>
    <row r="140" spans="1:4" ht="15.75" customHeight="1">
      <c r="B140" s="6" t="s">
        <v>596</v>
      </c>
      <c r="C140" s="6" t="s">
        <v>527</v>
      </c>
      <c r="D140" s="149" t="s">
        <v>597</v>
      </c>
    </row>
    <row r="141" spans="1:4" ht="15.75" customHeight="1">
      <c r="B141" s="6" t="s">
        <v>598</v>
      </c>
      <c r="C141" s="6" t="s">
        <v>527</v>
      </c>
      <c r="D141" s="6" t="s">
        <v>599</v>
      </c>
    </row>
    <row r="142" spans="1:4" ht="15.75" customHeight="1">
      <c r="B142" s="6" t="s">
        <v>600</v>
      </c>
      <c r="C142" s="6" t="s">
        <v>527</v>
      </c>
      <c r="D142" s="149" t="s">
        <v>601</v>
      </c>
    </row>
    <row r="143" spans="1:4" ht="15.75" customHeight="1">
      <c r="B143" s="6" t="s">
        <v>602</v>
      </c>
      <c r="C143" s="6" t="s">
        <v>527</v>
      </c>
      <c r="D143" s="6">
        <v>50520080960</v>
      </c>
    </row>
    <row r="144" spans="1:4" ht="15.75" customHeight="1"/>
    <row r="145" spans="1:4" ht="12.5">
      <c r="A145" s="6" t="s">
        <v>603</v>
      </c>
      <c r="B145" s="6" t="s">
        <v>45</v>
      </c>
      <c r="D145" s="6">
        <v>138209343</v>
      </c>
    </row>
    <row r="146" spans="1:4" ht="15.75" customHeight="1">
      <c r="B146" s="6" t="s">
        <v>604</v>
      </c>
      <c r="C146" s="6" t="s">
        <v>527</v>
      </c>
      <c r="D146" s="151" t="s">
        <v>605</v>
      </c>
    </row>
    <row r="147" spans="1:4" ht="15.75" customHeight="1">
      <c r="B147" s="6" t="s">
        <v>606</v>
      </c>
      <c r="C147" s="6" t="s">
        <v>527</v>
      </c>
      <c r="D147" s="149" t="s">
        <v>607</v>
      </c>
    </row>
    <row r="148" spans="1:4" ht="15.75" customHeight="1">
      <c r="B148" s="6" t="s">
        <v>231</v>
      </c>
      <c r="D148" s="6" t="s">
        <v>563</v>
      </c>
    </row>
    <row r="149" spans="1:4" ht="15.75" customHeight="1">
      <c r="B149" s="6" t="s">
        <v>233</v>
      </c>
      <c r="D149" s="6" t="s">
        <v>564</v>
      </c>
    </row>
    <row r="150" spans="1:4" ht="15.75" customHeight="1">
      <c r="B150" s="6" t="s">
        <v>235</v>
      </c>
      <c r="D150" s="6" t="s">
        <v>565</v>
      </c>
    </row>
    <row r="151" spans="1:4" ht="15.75" customHeight="1">
      <c r="B151" s="6" t="s">
        <v>608</v>
      </c>
      <c r="C151" s="6" t="s">
        <v>527</v>
      </c>
      <c r="D151" s="6" t="s">
        <v>574</v>
      </c>
    </row>
    <row r="152" spans="1:4" ht="15.75" customHeight="1">
      <c r="B152" s="6" t="s">
        <v>609</v>
      </c>
      <c r="C152" s="6" t="s">
        <v>527</v>
      </c>
      <c r="D152" s="6" t="s">
        <v>575</v>
      </c>
    </row>
    <row r="153" spans="1:4" ht="15.75" customHeight="1">
      <c r="B153" s="6" t="s">
        <v>610</v>
      </c>
      <c r="C153" s="6" t="s">
        <v>527</v>
      </c>
      <c r="D153" s="6" t="s">
        <v>576</v>
      </c>
    </row>
    <row r="154" spans="1:4" ht="15.75" customHeight="1">
      <c r="B154" s="6" t="s">
        <v>215</v>
      </c>
      <c r="D154" s="151" t="s">
        <v>611</v>
      </c>
    </row>
    <row r="155" spans="1:4" ht="15.75" customHeight="1">
      <c r="B155" s="6" t="s">
        <v>612</v>
      </c>
      <c r="C155" s="6" t="s">
        <v>527</v>
      </c>
      <c r="D155" s="151" t="s">
        <v>578</v>
      </c>
    </row>
    <row r="156" spans="1:4" ht="15.75" customHeight="1">
      <c r="B156" s="6" t="s">
        <v>613</v>
      </c>
      <c r="C156" s="6" t="s">
        <v>527</v>
      </c>
      <c r="D156" s="6" t="s">
        <v>614</v>
      </c>
    </row>
    <row r="157" spans="1:4" ht="15.75" customHeight="1">
      <c r="B157" s="6" t="s">
        <v>615</v>
      </c>
      <c r="D157" s="6" t="s">
        <v>476</v>
      </c>
    </row>
    <row r="158" spans="1:4" ht="15.75" customHeight="1">
      <c r="B158" s="6" t="s">
        <v>216</v>
      </c>
      <c r="D158" s="6" t="s">
        <v>616</v>
      </c>
    </row>
    <row r="159" spans="1:4" ht="15.75" customHeight="1">
      <c r="B159" s="6" t="s">
        <v>617</v>
      </c>
      <c r="C159" s="6" t="s">
        <v>527</v>
      </c>
      <c r="D159" s="6" t="s">
        <v>618</v>
      </c>
    </row>
    <row r="160" spans="1:4" ht="15.75" customHeight="1">
      <c r="B160" s="6" t="s">
        <v>619</v>
      </c>
      <c r="C160" s="6" t="s">
        <v>527</v>
      </c>
      <c r="D160" s="6" t="s">
        <v>620</v>
      </c>
    </row>
    <row r="161" spans="1:4" ht="15.75" customHeight="1">
      <c r="B161" s="6" t="s">
        <v>480</v>
      </c>
      <c r="D161" s="6" t="s">
        <v>246</v>
      </c>
    </row>
    <row r="162" spans="1:4" ht="15.75" customHeight="1">
      <c r="B162" s="6" t="s">
        <v>621</v>
      </c>
      <c r="C162" s="6" t="s">
        <v>527</v>
      </c>
      <c r="D162" s="6" t="s">
        <v>622</v>
      </c>
    </row>
    <row r="163" spans="1:4" ht="15.75" customHeight="1">
      <c r="B163" s="6" t="s">
        <v>623</v>
      </c>
      <c r="C163" s="6" t="s">
        <v>527</v>
      </c>
      <c r="D163" s="6" t="s">
        <v>624</v>
      </c>
    </row>
    <row r="164" spans="1:4" ht="15.75" customHeight="1">
      <c r="B164" s="6" t="s">
        <v>625</v>
      </c>
      <c r="D164" s="2" t="s">
        <v>626</v>
      </c>
    </row>
    <row r="165" spans="1:4" ht="15.75" customHeight="1">
      <c r="B165" s="6" t="s">
        <v>627</v>
      </c>
      <c r="D165" s="6" t="s">
        <v>628</v>
      </c>
    </row>
    <row r="166" spans="1:4" ht="15.75" customHeight="1">
      <c r="B166" s="6" t="s">
        <v>629</v>
      </c>
      <c r="D166" s="6" t="s">
        <v>630</v>
      </c>
    </row>
    <row r="167" spans="1:4" ht="15.75" customHeight="1">
      <c r="B167" s="6" t="s">
        <v>513</v>
      </c>
      <c r="D167" s="6" t="s">
        <v>250</v>
      </c>
    </row>
    <row r="168" spans="1:4" ht="15.75" customHeight="1"/>
    <row r="169" spans="1:4" ht="15.75" customHeight="1">
      <c r="A169" s="6" t="s">
        <v>631</v>
      </c>
      <c r="B169" s="6" t="s">
        <v>615</v>
      </c>
      <c r="D169" s="2" t="s">
        <v>632</v>
      </c>
    </row>
    <row r="170" spans="1:4" ht="15.75" customHeight="1">
      <c r="B170" s="6" t="s">
        <v>633</v>
      </c>
      <c r="D170" s="2" t="s">
        <v>634</v>
      </c>
    </row>
    <row r="171" spans="1:4" ht="15.75" customHeight="1">
      <c r="B171" s="2" t="s">
        <v>635</v>
      </c>
      <c r="D171" s="2" t="s">
        <v>636</v>
      </c>
    </row>
    <row r="172" spans="1:4" ht="15.75" customHeight="1">
      <c r="B172" s="2" t="s">
        <v>637</v>
      </c>
      <c r="D172" s="6" t="s">
        <v>638</v>
      </c>
    </row>
    <row r="173" spans="1:4" ht="15.75" customHeight="1">
      <c r="D173" s="6" t="s">
        <v>639</v>
      </c>
    </row>
    <row r="174" spans="1:4" ht="100">
      <c r="D174" s="6" t="s">
        <v>640</v>
      </c>
    </row>
    <row r="175" spans="1:4" ht="87.5">
      <c r="D175" s="6" t="s">
        <v>641</v>
      </c>
    </row>
    <row r="176" spans="1:4" ht="50">
      <c r="D176" s="6" t="s">
        <v>642</v>
      </c>
    </row>
    <row r="177" spans="1:4" ht="37.5">
      <c r="D177" s="6" t="s">
        <v>643</v>
      </c>
    </row>
    <row r="178" spans="1:4" ht="50">
      <c r="D178" s="6" t="s">
        <v>644</v>
      </c>
    </row>
    <row r="179" spans="1:4" ht="15.75" customHeight="1"/>
    <row r="180" spans="1:4" ht="15.75" customHeight="1">
      <c r="A180" s="6" t="s">
        <v>645</v>
      </c>
      <c r="B180" s="6" t="s">
        <v>646</v>
      </c>
      <c r="D180" s="6" t="s">
        <v>647</v>
      </c>
    </row>
    <row r="181" spans="1:4" ht="15.75" customHeight="1">
      <c r="B181" s="6" t="s">
        <v>448</v>
      </c>
      <c r="C181" s="2" t="s">
        <v>648</v>
      </c>
    </row>
    <row r="182" spans="1:4" ht="15.75" customHeight="1">
      <c r="B182" s="6" t="s">
        <v>231</v>
      </c>
      <c r="C182" s="2" t="s">
        <v>648</v>
      </c>
    </row>
    <row r="183" spans="1:4" ht="15.75" customHeight="1">
      <c r="B183" s="6" t="s">
        <v>233</v>
      </c>
      <c r="C183" s="2" t="s">
        <v>648</v>
      </c>
    </row>
    <row r="184" spans="1:4" ht="15.75" customHeight="1">
      <c r="B184" s="6" t="s">
        <v>235</v>
      </c>
      <c r="C184" s="2" t="s">
        <v>648</v>
      </c>
    </row>
    <row r="185" spans="1:4" ht="15.75" customHeight="1">
      <c r="B185" s="6" t="s">
        <v>215</v>
      </c>
      <c r="D185" s="6" t="str">
        <f>D154</f>
        <v>56000</v>
      </c>
    </row>
    <row r="186" spans="1:4" ht="15.75" customHeight="1">
      <c r="B186" s="6" t="s">
        <v>239</v>
      </c>
      <c r="D186" s="6" t="str">
        <f>D157</f>
        <v>SELANGOR</v>
      </c>
    </row>
    <row r="187" spans="1:4" ht="15.75" customHeight="1">
      <c r="B187" s="6" t="s">
        <v>216</v>
      </c>
      <c r="D187" s="6" t="str">
        <f>D158</f>
        <v>CHERAS</v>
      </c>
    </row>
    <row r="188" spans="1:4" ht="15.75" customHeight="1">
      <c r="B188" s="6" t="s">
        <v>649</v>
      </c>
      <c r="D188" s="6" t="s">
        <v>647</v>
      </c>
    </row>
    <row r="189" spans="1:4" ht="15.75" customHeight="1">
      <c r="B189" s="6" t="s">
        <v>480</v>
      </c>
      <c r="D189" s="6" t="str">
        <f>D161</f>
        <v>Maybank</v>
      </c>
    </row>
    <row r="190" spans="1:4" ht="15.75" customHeight="1">
      <c r="B190" s="6" t="s">
        <v>243</v>
      </c>
      <c r="D190" s="6" t="str">
        <f>D164</f>
        <v>SOFTWARE DEVELOPERS</v>
      </c>
    </row>
    <row r="191" spans="1:4" ht="15.75" customHeight="1">
      <c r="B191" s="2" t="s">
        <v>247</v>
      </c>
      <c r="D191" s="6" t="str">
        <f>D165</f>
        <v>FINANCIAL INSTITUTION</v>
      </c>
    </row>
    <row r="192" spans="1:4" ht="15.75" customHeight="1">
      <c r="B192" s="2" t="s">
        <v>650</v>
      </c>
      <c r="D192" s="6" t="str">
        <f>D166</f>
        <v>REPORTING ENTITY (RE) EMPLOYEE</v>
      </c>
    </row>
    <row r="193" spans="2:4" ht="15.75" customHeight="1">
      <c r="B193" s="2" t="s">
        <v>513</v>
      </c>
      <c r="D193" s="6" t="str">
        <f>D167</f>
        <v>RM 3,000 TO RM 3,999</v>
      </c>
    </row>
    <row r="194" spans="2:4" ht="15.75" customHeight="1">
      <c r="B194" s="2" t="s">
        <v>492</v>
      </c>
      <c r="D194" s="2" t="s">
        <v>651</v>
      </c>
    </row>
    <row r="195" spans="2:4" ht="15.75" customHeight="1">
      <c r="B195" s="2" t="s">
        <v>652</v>
      </c>
      <c r="D195" s="2" t="s">
        <v>647</v>
      </c>
    </row>
    <row r="196" spans="2:4" ht="15.75" customHeight="1">
      <c r="B196" s="2" t="s">
        <v>637</v>
      </c>
      <c r="D196" s="2" t="str">
        <f>D172</f>
        <v>Savings &amp; Investment</v>
      </c>
    </row>
    <row r="197" spans="2:4" ht="15.75" customHeight="1">
      <c r="B197" s="2" t="s">
        <v>239</v>
      </c>
      <c r="D197" s="6" t="str">
        <f>D171</f>
        <v>MEDAN JAYA</v>
      </c>
    </row>
    <row r="198" spans="2:4" ht="15.75" customHeight="1">
      <c r="B198" s="2" t="s">
        <v>653</v>
      </c>
      <c r="D198" s="6" t="str">
        <f>D169</f>
        <v>SARAWAK</v>
      </c>
    </row>
    <row r="199" spans="2:4" ht="15.75" customHeight="1">
      <c r="B199" s="2" t="s">
        <v>654</v>
      </c>
      <c r="D199" s="6" t="str">
        <f>D170</f>
        <v>BINTULU</v>
      </c>
    </row>
    <row r="200" spans="2:4" ht="15.75" customHeight="1"/>
    <row r="201" spans="2:4" ht="15.75" customHeight="1"/>
    <row r="202" spans="2:4" ht="15.75" customHeight="1"/>
    <row r="203" spans="2:4" ht="15.75" customHeight="1"/>
    <row r="204" spans="2:4" ht="15.75" customHeight="1"/>
    <row r="205" spans="2:4" ht="15.75" customHeight="1"/>
    <row r="206" spans="2:4" ht="15.75" customHeight="1"/>
    <row r="207" spans="2:4" ht="15.75" customHeight="1"/>
    <row r="208" spans="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hyperlinks>
    <hyperlink ref="D90" r:id="rId1"/>
    <hyperlink ref="D103" r:id="rId2"/>
    <hyperlink ref="D112" r:id="rId3"/>
    <hyperlink ref="D122" r:id="rId4"/>
    <hyperlink ref="D120" r:id="rId5"/>
    <hyperlink ref="D121" r:id="rId6"/>
    <hyperlink ref="D125" r:id="rId7"/>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election activeCell="B37" sqref="B37"/>
    </sheetView>
  </sheetViews>
  <sheetFormatPr defaultColWidth="12.54296875" defaultRowHeight="15" customHeight="1"/>
  <cols>
    <col min="1" max="1" width="12.54296875" customWidth="1"/>
    <col min="2" max="2" width="28" customWidth="1"/>
    <col min="3" max="3" width="12.54296875" customWidth="1"/>
    <col min="4" max="4" width="52.453125" customWidth="1"/>
    <col min="5" max="6" width="12.54296875" customWidth="1"/>
  </cols>
  <sheetData>
    <row r="1" spans="1:4" ht="15" customHeight="1">
      <c r="A1" s="40" t="s">
        <v>297</v>
      </c>
      <c r="B1" s="40" t="s">
        <v>298</v>
      </c>
      <c r="C1" s="40" t="s">
        <v>299</v>
      </c>
      <c r="D1" s="40" t="s">
        <v>2</v>
      </c>
    </row>
    <row r="2" spans="1:4" ht="15" customHeight="1">
      <c r="A2" s="40" t="s">
        <v>405</v>
      </c>
      <c r="B2" s="40" t="s">
        <v>406</v>
      </c>
      <c r="C2" s="40" t="s">
        <v>407</v>
      </c>
      <c r="D2" s="40" t="str">
        <f>'Enter Data'!C3</f>
        <v>pass1234</v>
      </c>
    </row>
    <row r="3" spans="1:4" ht="15" customHeight="1">
      <c r="A3" s="40" t="s">
        <v>409</v>
      </c>
      <c r="B3" s="40" t="s">
        <v>410</v>
      </c>
      <c r="C3" s="40" t="s">
        <v>340</v>
      </c>
      <c r="D3" s="43">
        <f>'Enter Data'!C5</f>
        <v>111111</v>
      </c>
    </row>
    <row r="4" spans="1:4" ht="15" customHeight="1">
      <c r="A4" s="40" t="s">
        <v>411</v>
      </c>
      <c r="B4" s="40" t="s">
        <v>412</v>
      </c>
      <c r="C4" s="40" t="s">
        <v>340</v>
      </c>
      <c r="D4" s="40" t="s">
        <v>655</v>
      </c>
    </row>
    <row r="5" spans="1:4" ht="15" customHeight="1">
      <c r="A5" s="40" t="s">
        <v>411</v>
      </c>
      <c r="B5" s="40" t="s">
        <v>414</v>
      </c>
      <c r="C5" s="40" t="s">
        <v>340</v>
      </c>
      <c r="D5" s="40" t="s">
        <v>415</v>
      </c>
    </row>
    <row r="6" spans="1:4" ht="15" customHeight="1">
      <c r="A6" s="40" t="s">
        <v>416</v>
      </c>
      <c r="B6" s="40" t="s">
        <v>417</v>
      </c>
      <c r="C6" s="40" t="s">
        <v>340</v>
      </c>
      <c r="D6" s="40" t="s">
        <v>418</v>
      </c>
    </row>
    <row r="7" spans="1:4" ht="15" customHeight="1">
      <c r="A7" s="40"/>
      <c r="B7" s="40" t="s">
        <v>419</v>
      </c>
      <c r="C7" s="40" t="s">
        <v>340</v>
      </c>
      <c r="D7" s="40" t="s">
        <v>420</v>
      </c>
    </row>
    <row r="8" spans="1:4" ht="15" customHeight="1">
      <c r="A8" s="40"/>
      <c r="B8" s="40" t="s">
        <v>421</v>
      </c>
      <c r="C8" s="40" t="s">
        <v>422</v>
      </c>
      <c r="D8" s="40" t="s">
        <v>423</v>
      </c>
    </row>
    <row r="9" spans="1:4" ht="15" customHeight="1">
      <c r="A9" s="40"/>
      <c r="B9" s="40" t="s">
        <v>424</v>
      </c>
      <c r="C9" s="40" t="s">
        <v>422</v>
      </c>
      <c r="D9" s="40" t="s">
        <v>425</v>
      </c>
    </row>
    <row r="10" spans="1:4" ht="15" customHeight="1">
      <c r="A10" s="40"/>
      <c r="B10" s="40" t="s">
        <v>426</v>
      </c>
      <c r="C10" s="40" t="s">
        <v>346</v>
      </c>
      <c r="D10" s="40"/>
    </row>
    <row r="11" spans="1:4" ht="15" customHeight="1">
      <c r="A11" s="40" t="s">
        <v>427</v>
      </c>
      <c r="B11" s="40" t="s">
        <v>428</v>
      </c>
      <c r="C11" s="40" t="s">
        <v>340</v>
      </c>
      <c r="D11" s="40" t="s">
        <v>429</v>
      </c>
    </row>
    <row r="12" spans="1:4" ht="15" customHeight="1">
      <c r="A12" s="40"/>
      <c r="B12" s="40"/>
      <c r="C12" s="40" t="s">
        <v>422</v>
      </c>
      <c r="D12" s="40" t="s">
        <v>430</v>
      </c>
    </row>
    <row r="13" spans="1:4" ht="15" customHeight="1">
      <c r="A13" s="40"/>
      <c r="B13" s="40"/>
      <c r="C13" s="40" t="s">
        <v>340</v>
      </c>
      <c r="D13" s="40" t="s">
        <v>431</v>
      </c>
    </row>
    <row r="14" spans="1:4" ht="15" customHeight="1">
      <c r="A14" s="40"/>
      <c r="B14" s="40" t="s">
        <v>432</v>
      </c>
      <c r="C14" s="40" t="s">
        <v>346</v>
      </c>
      <c r="D14" s="40"/>
    </row>
    <row r="15" spans="1:4" ht="15" customHeight="1">
      <c r="A15" s="40" t="s">
        <v>433</v>
      </c>
      <c r="B15" s="40" t="s">
        <v>434</v>
      </c>
      <c r="C15" s="40" t="s">
        <v>340</v>
      </c>
      <c r="D15" s="40" t="s">
        <v>435</v>
      </c>
    </row>
    <row r="16" spans="1:4" ht="15" customHeight="1">
      <c r="A16" s="40"/>
      <c r="B16" s="40"/>
      <c r="C16" s="40" t="s">
        <v>340</v>
      </c>
      <c r="D16" s="40" t="s">
        <v>436</v>
      </c>
    </row>
    <row r="17" spans="1:4" ht="15" customHeight="1">
      <c r="A17" s="40"/>
      <c r="B17" s="40"/>
      <c r="C17" s="40" t="s">
        <v>340</v>
      </c>
      <c r="D17" s="40" t="s">
        <v>437</v>
      </c>
    </row>
    <row r="18" spans="1:4" ht="15" customHeight="1">
      <c r="A18" s="40"/>
      <c r="B18" s="40" t="s">
        <v>438</v>
      </c>
      <c r="C18" s="40" t="s">
        <v>346</v>
      </c>
      <c r="D18" s="40"/>
    </row>
    <row r="19" spans="1:4" ht="15" customHeight="1">
      <c r="A19" s="40" t="s">
        <v>439</v>
      </c>
      <c r="B19" s="40" t="s">
        <v>380</v>
      </c>
      <c r="C19" s="40" t="s">
        <v>340</v>
      </c>
      <c r="D19" s="40" t="s">
        <v>440</v>
      </c>
    </row>
    <row r="20" spans="1:4" ht="12.5">
      <c r="A20" s="40"/>
      <c r="B20" s="40" t="s">
        <v>441</v>
      </c>
      <c r="C20" s="40" t="s">
        <v>340</v>
      </c>
      <c r="D20" s="40" t="s">
        <v>442</v>
      </c>
    </row>
    <row r="21" spans="1:4" ht="15.75" customHeight="1">
      <c r="A21" s="40"/>
      <c r="B21" s="40" t="s">
        <v>443</v>
      </c>
      <c r="C21" s="40" t="s">
        <v>340</v>
      </c>
      <c r="D21" s="75">
        <v>34335</v>
      </c>
    </row>
    <row r="22" spans="1:4" ht="15.75" customHeight="1">
      <c r="A22" s="40"/>
      <c r="B22" s="40" t="s">
        <v>444</v>
      </c>
      <c r="C22" s="40" t="s">
        <v>340</v>
      </c>
      <c r="D22" s="40" t="s">
        <v>178</v>
      </c>
    </row>
    <row r="23" spans="1:4" ht="15.75" customHeight="1">
      <c r="A23" s="40"/>
      <c r="B23" s="40" t="s">
        <v>445</v>
      </c>
      <c r="C23" s="40" t="s">
        <v>340</v>
      </c>
      <c r="D23" s="76" t="s">
        <v>446</v>
      </c>
    </row>
    <row r="24" spans="1:4" ht="15.75" customHeight="1">
      <c r="A24" s="40"/>
      <c r="B24" s="40" t="s">
        <v>230</v>
      </c>
      <c r="C24" s="40" t="s">
        <v>340</v>
      </c>
      <c r="D24" s="40" t="s">
        <v>447</v>
      </c>
    </row>
    <row r="25" spans="1:4" ht="15.75" customHeight="1">
      <c r="A25" s="40"/>
      <c r="B25" s="40" t="s">
        <v>448</v>
      </c>
      <c r="C25" s="40" t="s">
        <v>340</v>
      </c>
      <c r="D25" s="76" t="s">
        <v>449</v>
      </c>
    </row>
    <row r="26" spans="1:4" ht="15.75" customHeight="1">
      <c r="A26" s="40"/>
      <c r="B26" s="40"/>
      <c r="C26" s="40" t="s">
        <v>340</v>
      </c>
      <c r="D26" s="43">
        <v>2138888</v>
      </c>
    </row>
    <row r="27" spans="1:4" ht="15.75" customHeight="1">
      <c r="A27" s="40"/>
      <c r="B27" s="40" t="s">
        <v>450</v>
      </c>
      <c r="C27" s="40" t="s">
        <v>340</v>
      </c>
      <c r="D27" s="40" t="s">
        <v>656</v>
      </c>
    </row>
    <row r="28" spans="1:4" ht="15.75" customHeight="1">
      <c r="A28" s="40"/>
      <c r="B28" s="40" t="s">
        <v>452</v>
      </c>
      <c r="C28" s="40" t="s">
        <v>346</v>
      </c>
      <c r="D28" s="40"/>
    </row>
    <row r="29" spans="1:4" ht="15.75" customHeight="1">
      <c r="A29" s="40" t="s">
        <v>453</v>
      </c>
      <c r="B29" s="40" t="s">
        <v>454</v>
      </c>
      <c r="C29" s="40" t="s">
        <v>340</v>
      </c>
      <c r="D29" s="40" t="s">
        <v>455</v>
      </c>
    </row>
    <row r="30" spans="1:4" ht="15.75" customHeight="1">
      <c r="A30" s="40"/>
      <c r="B30" s="40" t="s">
        <v>456</v>
      </c>
      <c r="C30" s="40" t="s">
        <v>340</v>
      </c>
      <c r="D30" s="76" t="s">
        <v>457</v>
      </c>
    </row>
    <row r="31" spans="1:4" ht="15.75" customHeight="1">
      <c r="A31" s="40"/>
      <c r="B31" s="40"/>
      <c r="C31" s="40" t="s">
        <v>340</v>
      </c>
      <c r="D31" s="43">
        <v>123456789</v>
      </c>
    </row>
    <row r="32" spans="1:4" ht="15.75" customHeight="1">
      <c r="A32" s="40"/>
      <c r="B32" s="40" t="s">
        <v>458</v>
      </c>
      <c r="C32" s="40" t="s">
        <v>340</v>
      </c>
      <c r="D32" s="40" t="s">
        <v>459</v>
      </c>
    </row>
    <row r="33" spans="1:4" ht="15.75" customHeight="1">
      <c r="A33" s="40"/>
      <c r="B33" s="40" t="s">
        <v>460</v>
      </c>
      <c r="C33" s="40" t="s">
        <v>340</v>
      </c>
      <c r="D33" s="40" t="s">
        <v>461</v>
      </c>
    </row>
    <row r="34" spans="1:4" ht="15.75" customHeight="1">
      <c r="A34" s="40"/>
      <c r="B34" s="40" t="s">
        <v>462</v>
      </c>
      <c r="C34" s="40" t="s">
        <v>340</v>
      </c>
      <c r="D34" s="40" t="s">
        <v>463</v>
      </c>
    </row>
    <row r="35" spans="1:4" ht="15.75" customHeight="1">
      <c r="A35" s="40"/>
      <c r="B35" s="40" t="s">
        <v>464</v>
      </c>
      <c r="C35" s="40" t="s">
        <v>340</v>
      </c>
      <c r="D35" s="40" t="s">
        <v>148</v>
      </c>
    </row>
    <row r="36" spans="1:4" ht="15.75" customHeight="1">
      <c r="A36" s="40"/>
      <c r="B36" s="40" t="s">
        <v>465</v>
      </c>
      <c r="C36" s="40" t="s">
        <v>340</v>
      </c>
      <c r="D36" s="40" t="s">
        <v>466</v>
      </c>
    </row>
    <row r="37" spans="1:4" ht="15.75" customHeight="1">
      <c r="A37" s="40" t="s">
        <v>467</v>
      </c>
      <c r="B37" s="40" t="s">
        <v>468</v>
      </c>
      <c r="C37" s="40" t="s">
        <v>407</v>
      </c>
      <c r="D37" s="40" t="s">
        <v>469</v>
      </c>
    </row>
    <row r="38" spans="1:4" ht="15.75" customHeight="1">
      <c r="A38" s="40"/>
      <c r="B38" s="40" t="s">
        <v>470</v>
      </c>
      <c r="C38" s="40" t="s">
        <v>407</v>
      </c>
      <c r="D38" s="40" t="s">
        <v>471</v>
      </c>
    </row>
    <row r="39" spans="1:4" ht="15.75" customHeight="1">
      <c r="A39" s="40"/>
      <c r="B39" s="40" t="s">
        <v>472</v>
      </c>
      <c r="C39" s="40" t="s">
        <v>407</v>
      </c>
      <c r="D39" s="40" t="s">
        <v>473</v>
      </c>
    </row>
    <row r="40" spans="1:4" ht="15.75" customHeight="1">
      <c r="A40" s="40"/>
      <c r="B40" s="40" t="s">
        <v>215</v>
      </c>
      <c r="C40" s="40" t="s">
        <v>407</v>
      </c>
      <c r="D40" s="43">
        <v>52000</v>
      </c>
    </row>
    <row r="41" spans="1:4" ht="15.75" customHeight="1">
      <c r="A41" s="40"/>
      <c r="B41" s="40" t="s">
        <v>216</v>
      </c>
      <c r="C41" s="40" t="s">
        <v>407</v>
      </c>
      <c r="D41" s="40" t="s">
        <v>474</v>
      </c>
    </row>
    <row r="42" spans="1:4" ht="15.75" customHeight="1">
      <c r="A42" s="40"/>
      <c r="B42" s="40" t="s">
        <v>239</v>
      </c>
      <c r="C42" s="40" t="s">
        <v>475</v>
      </c>
      <c r="D42" s="40" t="s">
        <v>657</v>
      </c>
    </row>
    <row r="43" spans="1:4" ht="15.75" customHeight="1">
      <c r="A43" s="40"/>
      <c r="B43" s="40" t="s">
        <v>477</v>
      </c>
      <c r="C43" s="40" t="s">
        <v>475</v>
      </c>
      <c r="D43" s="40" t="s">
        <v>478</v>
      </c>
    </row>
    <row r="44" spans="1:4" ht="15.75" customHeight="1">
      <c r="A44" s="40" t="s">
        <v>479</v>
      </c>
      <c r="B44" s="40" t="s">
        <v>480</v>
      </c>
      <c r="C44" s="40" t="s">
        <v>407</v>
      </c>
      <c r="D44" s="40" t="s">
        <v>481</v>
      </c>
    </row>
    <row r="45" spans="1:4" ht="15.75" customHeight="1">
      <c r="A45" s="40"/>
      <c r="B45" s="40" t="s">
        <v>243</v>
      </c>
      <c r="C45" s="40" t="s">
        <v>475</v>
      </c>
      <c r="D45" s="40" t="s">
        <v>482</v>
      </c>
    </row>
    <row r="46" spans="1:4" ht="15.75" customHeight="1">
      <c r="A46" s="40"/>
      <c r="B46" s="40" t="s">
        <v>483</v>
      </c>
      <c r="C46" s="40" t="s">
        <v>475</v>
      </c>
      <c r="D46" s="40" t="s">
        <v>484</v>
      </c>
    </row>
    <row r="47" spans="1:4" ht="15.75" customHeight="1">
      <c r="A47" s="40"/>
      <c r="B47" s="40" t="s">
        <v>247</v>
      </c>
      <c r="C47" s="40" t="s">
        <v>475</v>
      </c>
      <c r="D47" s="40" t="s">
        <v>485</v>
      </c>
    </row>
    <row r="48" spans="1:4" ht="15.75" customHeight="1">
      <c r="A48" s="40"/>
      <c r="B48" s="40" t="s">
        <v>486</v>
      </c>
      <c r="C48" s="40" t="s">
        <v>475</v>
      </c>
      <c r="D48" s="40" t="s">
        <v>242</v>
      </c>
    </row>
    <row r="49" spans="1:4" ht="15.75" customHeight="1">
      <c r="A49" s="40"/>
      <c r="B49" s="40" t="s">
        <v>487</v>
      </c>
      <c r="C49" s="40" t="s">
        <v>475</v>
      </c>
      <c r="D49" s="40" t="s">
        <v>488</v>
      </c>
    </row>
    <row r="50" spans="1:4" ht="15.75" customHeight="1">
      <c r="A50" s="40"/>
      <c r="B50" s="40"/>
      <c r="C50" s="40" t="s">
        <v>475</v>
      </c>
      <c r="D50" s="40" t="s">
        <v>489</v>
      </c>
    </row>
    <row r="51" spans="1:4" ht="15.75" customHeight="1">
      <c r="A51" s="40"/>
      <c r="B51" s="40" t="s">
        <v>490</v>
      </c>
      <c r="C51" s="40" t="s">
        <v>475</v>
      </c>
      <c r="D51" s="40" t="s">
        <v>491</v>
      </c>
    </row>
    <row r="52" spans="1:4" ht="15.75" customHeight="1">
      <c r="A52" s="40"/>
      <c r="B52" s="40" t="s">
        <v>492</v>
      </c>
      <c r="C52" s="40" t="s">
        <v>475</v>
      </c>
      <c r="D52" s="40" t="s">
        <v>148</v>
      </c>
    </row>
    <row r="53" spans="1:4" ht="15.75" customHeight="1">
      <c r="A53" s="40" t="s">
        <v>493</v>
      </c>
      <c r="B53" s="40" t="s">
        <v>494</v>
      </c>
      <c r="C53" s="40" t="s">
        <v>407</v>
      </c>
      <c r="D53" s="40" t="s">
        <v>495</v>
      </c>
    </row>
    <row r="54" spans="1:4" ht="15.75" customHeight="1">
      <c r="A54" s="40"/>
      <c r="B54" s="40" t="s">
        <v>496</v>
      </c>
      <c r="C54" s="40" t="s">
        <v>407</v>
      </c>
      <c r="D54" s="40" t="s">
        <v>497</v>
      </c>
    </row>
    <row r="55" spans="1:4" ht="15.75" customHeight="1">
      <c r="A55" s="40"/>
      <c r="B55" s="40" t="s">
        <v>498</v>
      </c>
      <c r="C55" s="40" t="s">
        <v>407</v>
      </c>
      <c r="D55" s="40" t="s">
        <v>499</v>
      </c>
    </row>
    <row r="56" spans="1:4" ht="15.75" customHeight="1">
      <c r="A56" s="40"/>
      <c r="B56" s="40" t="s">
        <v>215</v>
      </c>
      <c r="C56" s="40" t="s">
        <v>407</v>
      </c>
      <c r="D56" s="43">
        <v>42100</v>
      </c>
    </row>
    <row r="57" spans="1:4" ht="15.75" customHeight="1">
      <c r="A57" s="40"/>
      <c r="B57" s="40" t="s">
        <v>216</v>
      </c>
      <c r="C57" s="40" t="s">
        <v>407</v>
      </c>
      <c r="D57" s="40" t="s">
        <v>474</v>
      </c>
    </row>
    <row r="58" spans="1:4" ht="15.75" customHeight="1">
      <c r="A58" s="40"/>
      <c r="B58" s="40" t="s">
        <v>239</v>
      </c>
      <c r="C58" s="40" t="s">
        <v>475</v>
      </c>
      <c r="D58" s="40" t="s">
        <v>476</v>
      </c>
    </row>
    <row r="59" spans="1:4" ht="15.75" customHeight="1">
      <c r="A59" s="40"/>
      <c r="B59" s="40" t="s">
        <v>500</v>
      </c>
      <c r="C59" s="40" t="s">
        <v>475</v>
      </c>
      <c r="D59" s="43">
        <v>3</v>
      </c>
    </row>
    <row r="60" spans="1:4" ht="15.75" customHeight="1">
      <c r="A60" s="40"/>
      <c r="B60" s="40"/>
      <c r="C60" s="40" t="s">
        <v>407</v>
      </c>
      <c r="D60" s="40">
        <v>29328132</v>
      </c>
    </row>
    <row r="61" spans="1:4" ht="15.75" customHeight="1">
      <c r="A61" s="40" t="s">
        <v>501</v>
      </c>
      <c r="B61" s="40" t="s">
        <v>502</v>
      </c>
      <c r="C61" s="40" t="s">
        <v>407</v>
      </c>
      <c r="D61" s="43">
        <v>3000</v>
      </c>
    </row>
    <row r="62" spans="1:4" ht="15.75" customHeight="1">
      <c r="A62" s="40"/>
      <c r="B62" s="40" t="s">
        <v>503</v>
      </c>
      <c r="C62" s="40" t="s">
        <v>407</v>
      </c>
      <c r="D62" s="43">
        <v>200</v>
      </c>
    </row>
    <row r="63" spans="1:4" ht="15.75" customHeight="1">
      <c r="A63" s="40"/>
      <c r="B63" s="40" t="s">
        <v>504</v>
      </c>
      <c r="C63" s="40" t="s">
        <v>407</v>
      </c>
      <c r="D63" s="40" t="s">
        <v>505</v>
      </c>
    </row>
    <row r="64" spans="1:4" ht="15.75" customHeight="1">
      <c r="A64" s="40"/>
      <c r="B64" s="40" t="s">
        <v>506</v>
      </c>
      <c r="C64" s="40" t="s">
        <v>407</v>
      </c>
      <c r="D64" s="40" t="s">
        <v>20</v>
      </c>
    </row>
    <row r="65" spans="1:4" ht="15.75" customHeight="1">
      <c r="A65" s="40"/>
      <c r="B65" s="40" t="s">
        <v>507</v>
      </c>
      <c r="C65" s="40" t="s">
        <v>407</v>
      </c>
      <c r="D65" s="40" t="s">
        <v>508</v>
      </c>
    </row>
    <row r="66" spans="1:4" ht="15.75" customHeight="1">
      <c r="A66" s="40"/>
      <c r="B66" s="40" t="s">
        <v>509</v>
      </c>
      <c r="C66" s="40" t="s">
        <v>346</v>
      </c>
      <c r="D66" s="40"/>
    </row>
    <row r="67" spans="1:4" ht="15.75" customHeight="1"/>
    <row r="68" spans="1:4" ht="15.75" customHeight="1"/>
    <row r="69" spans="1:4" ht="15.75" customHeight="1"/>
    <row r="70" spans="1:4" ht="15.75" customHeight="1"/>
    <row r="71" spans="1:4" ht="15.75" customHeight="1"/>
    <row r="72" spans="1:4" ht="15.75" customHeight="1"/>
    <row r="73" spans="1:4" ht="15.75" customHeight="1"/>
    <row r="74" spans="1:4" ht="15.75" customHeight="1"/>
    <row r="75" spans="1:4" ht="15.75" customHeight="1"/>
    <row r="76" spans="1:4" ht="15.75" customHeight="1"/>
    <row r="77" spans="1:4" ht="15.75" customHeight="1"/>
    <row r="78" spans="1:4" ht="15.75" customHeight="1"/>
    <row r="79" spans="1:4" ht="15.75" customHeight="1"/>
    <row r="80" spans="1: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activeCell="E44" sqref="E44"/>
    </sheetView>
  </sheetViews>
  <sheetFormatPr defaultColWidth="9" defaultRowHeight="12.5"/>
  <cols>
    <col min="1" max="1" width="16.81640625" customWidth="1"/>
    <col min="2" max="3" width="14.7265625" customWidth="1"/>
    <col min="4" max="4" width="19.1796875" customWidth="1"/>
    <col min="5" max="5" width="22.453125" customWidth="1"/>
    <col min="6" max="6" width="13" customWidth="1"/>
    <col min="7" max="7" width="14.7265625" customWidth="1"/>
  </cols>
  <sheetData>
    <row r="1" spans="1:14">
      <c r="A1" t="s">
        <v>0</v>
      </c>
      <c r="B1" t="s">
        <v>658</v>
      </c>
      <c r="C1" t="s">
        <v>299</v>
      </c>
      <c r="D1" t="s">
        <v>337</v>
      </c>
      <c r="E1" t="s">
        <v>659</v>
      </c>
      <c r="F1" t="s">
        <v>660</v>
      </c>
      <c r="G1" t="s">
        <v>661</v>
      </c>
      <c r="H1" t="s">
        <v>662</v>
      </c>
      <c r="I1" t="s">
        <v>663</v>
      </c>
      <c r="J1" t="s">
        <v>664</v>
      </c>
      <c r="K1" t="s">
        <v>665</v>
      </c>
      <c r="L1" t="s">
        <v>666</v>
      </c>
      <c r="M1" t="s">
        <v>667</v>
      </c>
      <c r="N1" t="s">
        <v>668</v>
      </c>
    </row>
    <row r="2" spans="1:14">
      <c r="A2" s="1" t="s">
        <v>669</v>
      </c>
      <c r="B2" s="1" t="s">
        <v>670</v>
      </c>
      <c r="C2" s="1" t="s">
        <v>340</v>
      </c>
      <c r="D2" s="1" t="s">
        <v>671</v>
      </c>
    </row>
    <row r="3" spans="1:14">
      <c r="A3" t="s">
        <v>672</v>
      </c>
      <c r="B3">
        <f>'Enter Data'!C5</f>
        <v>111111</v>
      </c>
      <c r="C3" s="1" t="s">
        <v>340</v>
      </c>
      <c r="D3" s="1" t="s">
        <v>669</v>
      </c>
    </row>
    <row r="4" spans="1:14">
      <c r="B4" t="str">
        <f>'Enter Data'!C3</f>
        <v>pass1234</v>
      </c>
      <c r="C4" s="1" t="s">
        <v>340</v>
      </c>
      <c r="D4" s="1" t="s">
        <v>673</v>
      </c>
    </row>
    <row r="5" spans="1:14">
      <c r="C5" s="1" t="s">
        <v>340</v>
      </c>
      <c r="D5" s="1" t="s">
        <v>674</v>
      </c>
    </row>
    <row r="6" spans="1:14">
      <c r="C6" s="1" t="s">
        <v>340</v>
      </c>
      <c r="D6" s="1" t="s">
        <v>675</v>
      </c>
      <c r="E6" s="1" t="s">
        <v>676</v>
      </c>
    </row>
    <row r="7" spans="1:14">
      <c r="C7" s="1" t="s">
        <v>340</v>
      </c>
      <c r="D7" s="1"/>
      <c r="E7" s="1" t="s">
        <v>674</v>
      </c>
    </row>
    <row r="8" spans="1:14">
      <c r="C8" s="1" t="s">
        <v>340</v>
      </c>
      <c r="D8" s="1" t="s">
        <v>677</v>
      </c>
      <c r="E8" s="1" t="s">
        <v>678</v>
      </c>
    </row>
    <row r="9" spans="1:14">
      <c r="C9" s="1" t="s">
        <v>340</v>
      </c>
      <c r="D9" s="1" t="s">
        <v>679</v>
      </c>
      <c r="E9" s="1" t="s">
        <v>680</v>
      </c>
    </row>
    <row r="10" spans="1:14">
      <c r="C10" s="1" t="s">
        <v>340</v>
      </c>
      <c r="D10" s="1" t="s">
        <v>681</v>
      </c>
      <c r="E10" s="1" t="s">
        <v>682</v>
      </c>
    </row>
    <row r="11" spans="1:14">
      <c r="C11" s="1" t="s">
        <v>340</v>
      </c>
      <c r="D11" s="1"/>
      <c r="E11" s="1" t="s">
        <v>683</v>
      </c>
    </row>
    <row r="12" spans="1:14">
      <c r="C12" s="1" t="s">
        <v>340</v>
      </c>
      <c r="E12" s="1" t="s">
        <v>684</v>
      </c>
    </row>
    <row r="13" spans="1:14">
      <c r="C13" s="1" t="s">
        <v>340</v>
      </c>
      <c r="D13" s="1" t="s">
        <v>685</v>
      </c>
    </row>
    <row r="14" spans="1:14">
      <c r="C14" s="1" t="s">
        <v>340</v>
      </c>
      <c r="D14" s="1" t="s">
        <v>686</v>
      </c>
      <c r="E14" s="145" t="s">
        <v>687</v>
      </c>
      <c r="F14" s="1" t="s">
        <v>688</v>
      </c>
    </row>
    <row r="15" spans="1:14">
      <c r="A15" s="1" t="s">
        <v>689</v>
      </c>
      <c r="B15" s="1" t="s">
        <v>690</v>
      </c>
      <c r="C15" s="1" t="s">
        <v>340</v>
      </c>
      <c r="D15" s="1" t="s">
        <v>691</v>
      </c>
      <c r="E15" s="1" t="s">
        <v>692</v>
      </c>
    </row>
    <row r="16" spans="1:14">
      <c r="C16" s="1" t="s">
        <v>340</v>
      </c>
      <c r="D16" s="1" t="s">
        <v>693</v>
      </c>
      <c r="E16" s="1" t="s">
        <v>694</v>
      </c>
    </row>
    <row r="17" spans="1:5">
      <c r="C17" s="1" t="s">
        <v>340</v>
      </c>
      <c r="D17" s="1" t="s">
        <v>695</v>
      </c>
      <c r="E17" s="1" t="s">
        <v>696</v>
      </c>
    </row>
    <row r="18" spans="1:5">
      <c r="C18" s="1" t="s">
        <v>340</v>
      </c>
      <c r="E18" s="1" t="s">
        <v>697</v>
      </c>
    </row>
    <row r="19" spans="1:5">
      <c r="C19" s="1" t="s">
        <v>340</v>
      </c>
      <c r="E19" s="1" t="s">
        <v>698</v>
      </c>
    </row>
    <row r="20" spans="1:5">
      <c r="A20" s="1" t="s">
        <v>699</v>
      </c>
      <c r="B20" s="1" t="s">
        <v>700</v>
      </c>
      <c r="C20" s="1" t="s">
        <v>340</v>
      </c>
      <c r="D20" s="1" t="s">
        <v>701</v>
      </c>
    </row>
    <row r="21" spans="1:5">
      <c r="C21" s="1" t="s">
        <v>340</v>
      </c>
      <c r="D21" s="1" t="s">
        <v>355</v>
      </c>
      <c r="E21" s="1" t="s">
        <v>702</v>
      </c>
    </row>
    <row r="22" spans="1:5">
      <c r="A22" s="1" t="s">
        <v>703</v>
      </c>
      <c r="B22" s="1" t="s">
        <v>267</v>
      </c>
      <c r="C22" s="1" t="s">
        <v>340</v>
      </c>
      <c r="D22" s="1" t="s">
        <v>704</v>
      </c>
    </row>
    <row r="23" spans="1:5">
      <c r="D23" s="1" t="s">
        <v>705</v>
      </c>
    </row>
    <row r="24" spans="1:5">
      <c r="D24" s="1" t="s">
        <v>706</v>
      </c>
    </row>
    <row r="25" spans="1:5">
      <c r="D25" s="1" t="s">
        <v>707</v>
      </c>
    </row>
    <row r="26" spans="1:5">
      <c r="D26" s="1" t="s">
        <v>708</v>
      </c>
    </row>
    <row r="27" spans="1:5">
      <c r="D27" s="1" t="s">
        <v>709</v>
      </c>
    </row>
    <row r="28" spans="1:5">
      <c r="D28" s="1" t="s">
        <v>710</v>
      </c>
    </row>
    <row r="29" spans="1:5">
      <c r="D29" s="1" t="s">
        <v>670</v>
      </c>
    </row>
    <row r="30" spans="1:5">
      <c r="D30" s="1" t="s">
        <v>690</v>
      </c>
    </row>
    <row r="31" spans="1:5">
      <c r="D31" s="1" t="s">
        <v>452</v>
      </c>
    </row>
    <row r="32" spans="1:5">
      <c r="A32" t="s">
        <v>709</v>
      </c>
      <c r="B32" t="s">
        <v>275</v>
      </c>
      <c r="C32" t="s">
        <v>340</v>
      </c>
      <c r="D32" s="1" t="s">
        <v>671</v>
      </c>
    </row>
    <row r="33" spans="1:5">
      <c r="D33" s="1" t="s">
        <v>711</v>
      </c>
      <c r="E33" t="s">
        <v>712</v>
      </c>
    </row>
    <row r="34" spans="1:5">
      <c r="D34" t="s">
        <v>713</v>
      </c>
    </row>
    <row r="35" spans="1:5">
      <c r="D35" t="s">
        <v>714</v>
      </c>
    </row>
    <row r="36" spans="1:5">
      <c r="D36" t="s">
        <v>715</v>
      </c>
    </row>
    <row r="37" spans="1:5">
      <c r="D37" t="s">
        <v>716</v>
      </c>
    </row>
    <row r="38" spans="1:5">
      <c r="A38" t="s">
        <v>717</v>
      </c>
      <c r="B38" t="s">
        <v>718</v>
      </c>
      <c r="C38" t="s">
        <v>346</v>
      </c>
      <c r="D38" t="s">
        <v>719</v>
      </c>
    </row>
    <row r="39" spans="1:5">
      <c r="C39" t="s">
        <v>346</v>
      </c>
      <c r="D39" t="s">
        <v>720</v>
      </c>
      <c r="E39" t="s">
        <v>721</v>
      </c>
    </row>
    <row r="40" spans="1:5">
      <c r="C40" t="s">
        <v>346</v>
      </c>
      <c r="D40" t="s">
        <v>722</v>
      </c>
    </row>
    <row r="41" spans="1:5">
      <c r="C41" t="s">
        <v>346</v>
      </c>
      <c r="D41" t="s">
        <v>723</v>
      </c>
    </row>
    <row r="42" spans="1:5">
      <c r="B42" t="s">
        <v>267</v>
      </c>
    </row>
    <row r="43" spans="1:5">
      <c r="A43" t="s">
        <v>724</v>
      </c>
      <c r="B43" t="s">
        <v>725</v>
      </c>
      <c r="C43" t="s">
        <v>346</v>
      </c>
      <c r="D43" t="s">
        <v>726</v>
      </c>
    </row>
    <row r="44" spans="1:5">
      <c r="C44" t="s">
        <v>340</v>
      </c>
      <c r="D44" t="s">
        <v>727</v>
      </c>
    </row>
    <row r="45" spans="1:5">
      <c r="C45" t="s">
        <v>340</v>
      </c>
      <c r="D45" t="s">
        <v>728</v>
      </c>
    </row>
    <row r="46" spans="1:5" ht="13" customHeight="1">
      <c r="C46" t="s">
        <v>340</v>
      </c>
      <c r="D46" t="s">
        <v>276</v>
      </c>
    </row>
    <row r="47" spans="1:5">
      <c r="C47" t="s">
        <v>340</v>
      </c>
      <c r="D47" t="s">
        <v>353</v>
      </c>
    </row>
    <row r="48" spans="1:5">
      <c r="C48" t="s">
        <v>340</v>
      </c>
      <c r="D48" t="s">
        <v>729</v>
      </c>
    </row>
    <row r="49" spans="2:8">
      <c r="C49" t="s">
        <v>340</v>
      </c>
      <c r="D49" t="s">
        <v>730</v>
      </c>
    </row>
    <row r="50" spans="2:8">
      <c r="C50" t="s">
        <v>340</v>
      </c>
      <c r="D50" t="s">
        <v>94</v>
      </c>
    </row>
    <row r="51" spans="2:8">
      <c r="C51" t="s">
        <v>340</v>
      </c>
      <c r="D51" t="s">
        <v>731</v>
      </c>
    </row>
    <row r="52" spans="2:8">
      <c r="C52" t="s">
        <v>340</v>
      </c>
      <c r="D52" t="s">
        <v>518</v>
      </c>
    </row>
    <row r="53" spans="2:8">
      <c r="C53" t="s">
        <v>340</v>
      </c>
      <c r="D53" t="s">
        <v>732</v>
      </c>
      <c r="G53" t="s">
        <v>340</v>
      </c>
      <c r="H53" t="s">
        <v>353</v>
      </c>
    </row>
    <row r="54" spans="2:8">
      <c r="C54" t="s">
        <v>340</v>
      </c>
      <c r="D54" t="s">
        <v>733</v>
      </c>
    </row>
    <row r="55" spans="2:8">
      <c r="C55" t="s">
        <v>340</v>
      </c>
      <c r="D55" t="s">
        <v>734</v>
      </c>
    </row>
    <row r="56" spans="2:8">
      <c r="C56" t="s">
        <v>340</v>
      </c>
      <c r="D56" t="s">
        <v>735</v>
      </c>
    </row>
    <row r="57" spans="2:8">
      <c r="C57" t="s">
        <v>340</v>
      </c>
      <c r="D57" t="s">
        <v>736</v>
      </c>
    </row>
    <row r="58" spans="2:8">
      <c r="C58" t="s">
        <v>340</v>
      </c>
      <c r="D58" t="s">
        <v>737</v>
      </c>
    </row>
    <row r="59" spans="2:8">
      <c r="C59" t="s">
        <v>340</v>
      </c>
      <c r="D59" t="s">
        <v>738</v>
      </c>
    </row>
    <row r="60" spans="2:8">
      <c r="C60" t="s">
        <v>340</v>
      </c>
      <c r="D60" t="s">
        <v>739</v>
      </c>
    </row>
    <row r="61" spans="2:8">
      <c r="B61" t="s">
        <v>740</v>
      </c>
      <c r="C61" t="s">
        <v>340</v>
      </c>
      <c r="D61" t="s">
        <v>382</v>
      </c>
    </row>
    <row r="62" spans="2:8">
      <c r="C62" t="s">
        <v>340</v>
      </c>
      <c r="D62" t="s">
        <v>741</v>
      </c>
    </row>
    <row r="63" spans="2:8">
      <c r="C63" t="s">
        <v>340</v>
      </c>
      <c r="D63" t="s">
        <v>742</v>
      </c>
    </row>
    <row r="64" spans="2:8">
      <c r="C64" t="s">
        <v>340</v>
      </c>
      <c r="D64" t="s">
        <v>743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F11" sqref="F11"/>
    </sheetView>
  </sheetViews>
  <sheetFormatPr defaultColWidth="12.54296875" defaultRowHeight="15" customHeight="1"/>
  <cols>
    <col min="1" max="1" width="23.26953125" customWidth="1"/>
    <col min="2" max="2" width="24.1796875" customWidth="1"/>
    <col min="3" max="3" width="16.453125" customWidth="1"/>
    <col min="4" max="4" width="41" customWidth="1"/>
    <col min="5" max="5" width="16.81640625" customWidth="1"/>
    <col min="6" max="6" width="21.1796875" customWidth="1"/>
    <col min="7" max="7" width="19.26953125" customWidth="1"/>
    <col min="8" max="8" width="16.81640625" customWidth="1"/>
    <col min="9" max="9" width="12.81640625" customWidth="1"/>
    <col min="10" max="10" width="13.26953125" customWidth="1"/>
    <col min="11" max="26" width="8.54296875" customWidth="1"/>
  </cols>
  <sheetData>
    <row r="1" spans="1:10" ht="12" customHeight="1">
      <c r="A1" s="65" t="s">
        <v>744</v>
      </c>
      <c r="B1" s="66" t="s">
        <v>745</v>
      </c>
      <c r="C1" s="66" t="s">
        <v>335</v>
      </c>
      <c r="D1" s="66" t="s">
        <v>340</v>
      </c>
      <c r="E1" s="71" t="s">
        <v>407</v>
      </c>
      <c r="F1" s="47"/>
      <c r="G1" s="47"/>
      <c r="H1" s="47"/>
      <c r="I1" s="47"/>
      <c r="J1" s="47"/>
    </row>
    <row r="2" spans="1:10" ht="12" customHeight="1">
      <c r="A2" t="s">
        <v>746</v>
      </c>
      <c r="B2" t="s">
        <v>747</v>
      </c>
      <c r="D2" t="str">
        <f>'Enter Data'!C2</f>
        <v>webuiux05</v>
      </c>
    </row>
    <row r="3" spans="1:10" ht="12" customHeight="1">
      <c r="B3" t="s">
        <v>8</v>
      </c>
      <c r="D3" t="str">
        <f>'Enter Data'!C3</f>
        <v>pass1234</v>
      </c>
      <c r="E3">
        <f>'Enter Data'!C5</f>
        <v>111111</v>
      </c>
    </row>
    <row r="4" spans="1:10" ht="12" customHeight="1">
      <c r="A4" s="1" t="s">
        <v>444</v>
      </c>
      <c r="B4" s="1" t="s">
        <v>63</v>
      </c>
      <c r="C4" t="s">
        <v>340</v>
      </c>
      <c r="D4" s="1" t="s">
        <v>748</v>
      </c>
      <c r="E4" s="145" t="str">
        <f>'Enter Data'!C23</f>
        <v>890114111175</v>
      </c>
    </row>
    <row r="5" spans="1:10" ht="12" customHeight="1">
      <c r="D5" t="s">
        <v>63</v>
      </c>
      <c r="E5" s="72" t="str">
        <f>MID(E4,1,6)&amp;" "&amp;MID(E4,7,2)&amp;" "&amp;MID(E4,9,4)</f>
        <v>890114 11 1175</v>
      </c>
    </row>
    <row r="6" spans="1:10" ht="12" customHeight="1">
      <c r="D6" s="1" t="s">
        <v>749</v>
      </c>
    </row>
    <row r="7" spans="1:10" ht="12" customHeight="1">
      <c r="D7" s="1" t="s">
        <v>357</v>
      </c>
      <c r="E7">
        <f>'Enter Data'!C17</f>
        <v>500</v>
      </c>
    </row>
    <row r="8" spans="1:10" ht="12" customHeight="1">
      <c r="D8" s="1" t="s">
        <v>750</v>
      </c>
      <c r="E8" s="73">
        <f>E7/100</f>
        <v>5</v>
      </c>
    </row>
    <row r="9" spans="1:10" ht="12" customHeight="1">
      <c r="D9" s="1" t="s">
        <v>751</v>
      </c>
      <c r="E9" s="69" t="s">
        <v>752</v>
      </c>
    </row>
    <row r="10" spans="1:10" ht="12" customHeight="1">
      <c r="D10" s="1" t="s">
        <v>753</v>
      </c>
      <c r="E10" s="69" t="s">
        <v>754</v>
      </c>
    </row>
    <row r="11" spans="1:10" ht="12" customHeight="1">
      <c r="E11" s="1" t="s">
        <v>755</v>
      </c>
    </row>
    <row r="12" spans="1:10" ht="12" customHeight="1"/>
    <row r="13" spans="1:10" ht="12" customHeight="1">
      <c r="E13" s="1" t="s">
        <v>756</v>
      </c>
    </row>
    <row r="14" spans="1:10" ht="12" customHeight="1">
      <c r="F14" s="1"/>
    </row>
    <row r="15" spans="1:10" ht="12" customHeight="1">
      <c r="E15" s="1" t="s">
        <v>757</v>
      </c>
    </row>
    <row r="16" spans="1:10" ht="12" customHeight="1"/>
    <row r="17" spans="1:10" ht="12" customHeight="1">
      <c r="B17" s="1" t="s">
        <v>758</v>
      </c>
      <c r="C17" s="1" t="s">
        <v>340</v>
      </c>
      <c r="D17" s="1" t="s">
        <v>370</v>
      </c>
      <c r="E17" s="1" t="s">
        <v>759</v>
      </c>
    </row>
    <row r="18" spans="1:10" ht="12" customHeight="1">
      <c r="D18" s="1" t="s">
        <v>760</v>
      </c>
      <c r="E18" s="1" t="s">
        <v>761</v>
      </c>
    </row>
    <row r="19" spans="1:10" ht="12" customHeight="1">
      <c r="A19" s="47"/>
      <c r="B19" s="47"/>
      <c r="C19" s="67"/>
      <c r="D19" s="68" t="s">
        <v>444</v>
      </c>
      <c r="E19" s="47"/>
      <c r="F19" s="47"/>
      <c r="G19" s="47"/>
      <c r="H19" s="47"/>
      <c r="I19" s="47"/>
      <c r="J19" s="47"/>
    </row>
    <row r="20" spans="1:10" ht="12" customHeight="1">
      <c r="A20" s="47"/>
      <c r="B20" s="47"/>
      <c r="C20" s="67"/>
      <c r="D20" s="69" t="s">
        <v>762</v>
      </c>
      <c r="E20" s="152" t="s">
        <v>763</v>
      </c>
      <c r="F20" s="47"/>
      <c r="G20" s="47"/>
      <c r="H20" s="47"/>
      <c r="I20" s="47"/>
      <c r="J20" s="47"/>
    </row>
    <row r="21" spans="1:10" ht="12" customHeight="1">
      <c r="A21" s="70"/>
      <c r="B21" s="70"/>
      <c r="C21" s="69"/>
      <c r="D21" s="69" t="s">
        <v>764</v>
      </c>
      <c r="E21" s="47"/>
      <c r="F21" s="47"/>
      <c r="G21" s="47"/>
      <c r="H21" s="47"/>
      <c r="I21" s="47"/>
      <c r="J21" s="47"/>
    </row>
    <row r="22" spans="1:10" ht="12" customHeight="1">
      <c r="A22" s="70"/>
      <c r="B22" s="70"/>
      <c r="C22" s="69"/>
      <c r="D22" s="69" t="s">
        <v>753</v>
      </c>
      <c r="E22" s="47" t="s">
        <v>765</v>
      </c>
      <c r="F22" s="47"/>
      <c r="G22" s="47"/>
      <c r="H22" s="47"/>
      <c r="I22" s="47"/>
      <c r="J22" s="47"/>
    </row>
    <row r="23" spans="1:10" ht="12" customHeight="1">
      <c r="A23" s="70"/>
      <c r="B23" s="70"/>
      <c r="C23" s="69"/>
      <c r="D23" s="69" t="s">
        <v>766</v>
      </c>
      <c r="E23" s="47"/>
      <c r="F23" s="47"/>
      <c r="G23" s="47"/>
      <c r="H23" s="47"/>
      <c r="I23" s="47"/>
      <c r="J23" s="47"/>
    </row>
    <row r="24" spans="1:10" ht="12" customHeight="1">
      <c r="A24" s="70"/>
      <c r="B24" s="70"/>
      <c r="C24" s="69"/>
      <c r="D24" s="69" t="s">
        <v>767</v>
      </c>
      <c r="E24" s="47"/>
      <c r="F24" s="47"/>
      <c r="G24" s="47"/>
      <c r="H24" s="47"/>
      <c r="I24" s="47"/>
      <c r="J24" s="47"/>
    </row>
    <row r="25" spans="1:10" ht="12" customHeight="1">
      <c r="A25" s="70"/>
      <c r="B25" s="70"/>
      <c r="C25" s="69"/>
      <c r="D25" s="69" t="s">
        <v>768</v>
      </c>
      <c r="E25" s="47"/>
      <c r="F25" s="47"/>
      <c r="G25" s="47"/>
      <c r="H25" s="47"/>
      <c r="I25" s="47"/>
      <c r="J25" s="47"/>
    </row>
    <row r="26" spans="1:10" ht="12" customHeight="1">
      <c r="A26" s="70"/>
      <c r="B26" s="70"/>
      <c r="C26" s="69"/>
      <c r="D26" s="69" t="s">
        <v>376</v>
      </c>
      <c r="E26" s="47"/>
      <c r="F26" s="47"/>
      <c r="G26" s="47"/>
      <c r="H26" s="47"/>
      <c r="I26" s="47"/>
      <c r="J26" s="47"/>
    </row>
    <row r="27" spans="1:10" ht="17.149999999999999" customHeight="1">
      <c r="A27" s="70"/>
      <c r="B27" s="70"/>
      <c r="C27" s="69"/>
      <c r="D27" s="69" t="s">
        <v>769</v>
      </c>
      <c r="E27" s="47"/>
      <c r="F27" s="47"/>
      <c r="G27" s="47"/>
      <c r="H27" s="47"/>
      <c r="I27" s="47"/>
      <c r="J27" s="47"/>
    </row>
    <row r="28" spans="1:10" ht="15" customHeight="1">
      <c r="A28" s="70"/>
      <c r="B28" s="70"/>
      <c r="C28" s="69"/>
      <c r="D28" s="69" t="s">
        <v>770</v>
      </c>
      <c r="E28" s="47"/>
      <c r="F28" s="47"/>
      <c r="G28" s="47"/>
      <c r="H28" s="47"/>
      <c r="I28" s="47"/>
      <c r="J28" s="47"/>
    </row>
    <row r="29" spans="1:10" ht="12" customHeight="1">
      <c r="A29" s="70"/>
      <c r="B29" s="47" t="s">
        <v>45</v>
      </c>
      <c r="C29" s="69"/>
      <c r="D29" s="69" t="s">
        <v>448</v>
      </c>
      <c r="E29" s="153" t="str">
        <f>'Enter Data'!C18</f>
        <v>0102264481</v>
      </c>
      <c r="F29" s="47"/>
      <c r="G29" s="47"/>
      <c r="H29" s="47"/>
      <c r="I29" s="47"/>
      <c r="J29" s="47"/>
    </row>
    <row r="30" spans="1:10" ht="12" customHeight="1">
      <c r="A30" s="47"/>
      <c r="B30" s="70"/>
      <c r="C30" s="70"/>
      <c r="D30" s="1" t="s">
        <v>771</v>
      </c>
      <c r="E30" s="74" t="str">
        <f>MID(E29,1,3)&amp;" "&amp;MID(E29,4,4)&amp;" "&amp;MID(E29,8,3)</f>
        <v>010 2264 481</v>
      </c>
    </row>
    <row r="31" spans="1:10" ht="12" customHeight="1">
      <c r="E31" s="69" t="s">
        <v>772</v>
      </c>
    </row>
    <row r="32" spans="1:10" ht="12" customHeight="1">
      <c r="E32" s="47" t="s">
        <v>772</v>
      </c>
    </row>
    <row r="33" spans="2:8" ht="12" customHeight="1">
      <c r="B33" t="s">
        <v>49</v>
      </c>
      <c r="D33" s="70" t="s">
        <v>773</v>
      </c>
      <c r="E33" s="70" t="str">
        <f>'Enter Data'!C19</f>
        <v>B66732113BRA</v>
      </c>
    </row>
    <row r="34" spans="2:8" ht="12" customHeight="1">
      <c r="D34" t="s">
        <v>774</v>
      </c>
      <c r="E34" s="70" t="str">
        <f>'Enter Data'!C20</f>
        <v>BRAZIL</v>
      </c>
    </row>
    <row r="35" spans="2:8" ht="12" customHeight="1">
      <c r="D35" s="70" t="s">
        <v>775</v>
      </c>
      <c r="E35" s="70" t="s">
        <v>776</v>
      </c>
    </row>
    <row r="36" spans="2:8" ht="12" customHeight="1">
      <c r="E36" s="70" t="s">
        <v>777</v>
      </c>
    </row>
    <row r="37" spans="2:8" ht="12" customHeight="1">
      <c r="B37" s="47" t="s">
        <v>55</v>
      </c>
      <c r="D37" s="70" t="s">
        <v>778</v>
      </c>
      <c r="E37" s="56" t="str">
        <f>'Enter Data'!C21</f>
        <v>G1212706</v>
      </c>
    </row>
    <row r="38" spans="2:8" ht="12" customHeight="1">
      <c r="E38" s="70" t="s">
        <v>779</v>
      </c>
    </row>
    <row r="39" spans="2:8" ht="12" customHeight="1">
      <c r="E39" s="70" t="s">
        <v>780</v>
      </c>
    </row>
    <row r="40" spans="2:8" ht="12" customHeight="1">
      <c r="B40" s="47" t="s">
        <v>781</v>
      </c>
      <c r="D40" s="47" t="s">
        <v>781</v>
      </c>
      <c r="E40" s="70" t="str">
        <f>'Enter Data'!C22</f>
        <v>CA000006789W</v>
      </c>
    </row>
    <row r="41" spans="2:8" ht="12" customHeight="1">
      <c r="D41" s="70" t="s">
        <v>782</v>
      </c>
      <c r="E41" s="70" t="s">
        <v>783</v>
      </c>
    </row>
    <row r="42" spans="2:8" ht="12" customHeight="1">
      <c r="D42" s="6" t="s">
        <v>784</v>
      </c>
      <c r="E42" s="70" t="s">
        <v>785</v>
      </c>
      <c r="H42" s="69"/>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topLeftCell="A236" workbookViewId="0">
      <selection activeCell="E2" sqref="E2"/>
    </sheetView>
  </sheetViews>
  <sheetFormatPr defaultColWidth="9" defaultRowHeight="12.5"/>
  <cols>
    <col min="1" max="1" width="15.54296875" customWidth="1"/>
    <col min="2" max="2" width="13.1796875" customWidth="1"/>
    <col min="4" max="4" width="36.81640625" customWidth="1"/>
    <col min="5" max="5" width="21.81640625" customWidth="1"/>
  </cols>
  <sheetData>
    <row r="1" spans="1:5">
      <c r="A1" t="s">
        <v>0</v>
      </c>
      <c r="B1" s="1" t="s">
        <v>786</v>
      </c>
      <c r="C1" t="s">
        <v>335</v>
      </c>
      <c r="D1" t="s">
        <v>337</v>
      </c>
      <c r="E1" t="s">
        <v>659</v>
      </c>
    </row>
    <row r="2" spans="1:5">
      <c r="A2" t="s">
        <v>787</v>
      </c>
      <c r="B2">
        <f>'Enter Data'!C5</f>
        <v>111111</v>
      </c>
      <c r="D2" s="1" t="s">
        <v>275</v>
      </c>
      <c r="E2">
        <f>'Enter Data'!C5</f>
        <v>111111</v>
      </c>
    </row>
    <row r="3" spans="1:5">
      <c r="A3" t="s">
        <v>262</v>
      </c>
      <c r="B3" s="1" t="s">
        <v>788</v>
      </c>
      <c r="C3" t="s">
        <v>340</v>
      </c>
      <c r="D3" t="s">
        <v>789</v>
      </c>
    </row>
    <row r="4" spans="1:5">
      <c r="A4" t="s">
        <v>265</v>
      </c>
      <c r="C4" t="s">
        <v>340</v>
      </c>
      <c r="D4" s="1" t="s">
        <v>790</v>
      </c>
    </row>
    <row r="5" spans="1:5">
      <c r="C5" t="s">
        <v>340</v>
      </c>
      <c r="D5" s="154" t="s">
        <v>791</v>
      </c>
    </row>
    <row r="6" spans="1:5">
      <c r="C6" t="s">
        <v>340</v>
      </c>
      <c r="D6" t="s">
        <v>792</v>
      </c>
    </row>
    <row r="7" spans="1:5">
      <c r="C7" t="s">
        <v>340</v>
      </c>
      <c r="D7" s="1" t="s">
        <v>793</v>
      </c>
    </row>
    <row r="8" spans="1:5">
      <c r="C8" t="s">
        <v>340</v>
      </c>
      <c r="D8" s="1" t="s">
        <v>794</v>
      </c>
    </row>
    <row r="9" spans="1:5">
      <c r="B9" s="1" t="s">
        <v>795</v>
      </c>
      <c r="C9" t="s">
        <v>340</v>
      </c>
      <c r="D9" s="1" t="s">
        <v>796</v>
      </c>
    </row>
    <row r="10" spans="1:5">
      <c r="C10" t="s">
        <v>340</v>
      </c>
      <c r="D10" s="1" t="s">
        <v>797</v>
      </c>
    </row>
    <row r="11" spans="1:5">
      <c r="C11" t="s">
        <v>340</v>
      </c>
      <c r="D11" s="1" t="s">
        <v>798</v>
      </c>
    </row>
    <row r="12" spans="1:5">
      <c r="C12" t="s">
        <v>340</v>
      </c>
      <c r="D12" s="1" t="s">
        <v>799</v>
      </c>
    </row>
    <row r="13" spans="1:5">
      <c r="C13" t="s">
        <v>340</v>
      </c>
      <c r="D13" t="s">
        <v>674</v>
      </c>
    </row>
    <row r="14" spans="1:5">
      <c r="C14" t="s">
        <v>340</v>
      </c>
      <c r="D14" t="s">
        <v>680</v>
      </c>
    </row>
    <row r="15" spans="1:5">
      <c r="C15" t="s">
        <v>340</v>
      </c>
      <c r="D15" t="s">
        <v>800</v>
      </c>
    </row>
    <row r="16" spans="1:5">
      <c r="C16" t="s">
        <v>340</v>
      </c>
      <c r="D16" t="s">
        <v>801</v>
      </c>
    </row>
    <row r="17" spans="2:4">
      <c r="C17" t="s">
        <v>340</v>
      </c>
      <c r="D17" s="1" t="s">
        <v>802</v>
      </c>
    </row>
    <row r="18" spans="2:4">
      <c r="B18" s="1" t="s">
        <v>803</v>
      </c>
      <c r="C18" t="s">
        <v>340</v>
      </c>
      <c r="D18" s="62" t="str">
        <f ca="1">IF(UPPER(TEXT(TODAY(),"MMM"))="JAN",TEXT(TODAY(),"YYY")&amp;UPPER(TEXT(TODAY(),"mmm")),UPPER(TEXT(TODAY(),"MMM")))</f>
        <v>MAY</v>
      </c>
    </row>
    <row r="19" spans="2:4">
      <c r="C19" t="s">
        <v>340</v>
      </c>
      <c r="D19" s="62" t="str">
        <f ca="1">IF(UPPER(TEXT(TODAY()-30,"MMM"))="JAN",TEXT(TODAY(),"YYY")&amp;UPPER(TEXT(TODAY()-30,"mmm")),UPPER(TEXT(TODAY()-30,"MMM")))</f>
        <v>APR</v>
      </c>
    </row>
    <row r="20" spans="2:4">
      <c r="C20" t="s">
        <v>340</v>
      </c>
      <c r="D20" s="62" t="str">
        <f ca="1">IF(UPPER(TEXT(TODAY()-60,"MMM"))="JAN",TEXT(TODAY(),"YYY")&amp;UPPER(TEXT(TODAY()-60,"mmm")),UPPER(TEXT(TODAY()-60,"MMM")))</f>
        <v>MAR</v>
      </c>
    </row>
    <row r="21" spans="2:4">
      <c r="C21" t="s">
        <v>340</v>
      </c>
      <c r="D21" s="62" t="str">
        <f ca="1">IF(UPPER(TEXT(TODAY()-90,"MMM"))="JAN",TEXT(TODAY(),"YYY")&amp;UPPER(TEXT(TODAY()-90,"mmm")),UPPER(TEXT(TODAY()-90,"MMM")))</f>
        <v>FEB</v>
      </c>
    </row>
    <row r="22" spans="2:4">
      <c r="C22" t="s">
        <v>340</v>
      </c>
      <c r="D22" s="62" t="str">
        <f ca="1">IF(UPPER(TEXT(TODAY()-120,"MMM"))="JAN",TEXT(TODAY(),"YYY")&amp;UPPER(TEXT(TODAY()-120,"mmm")),UPPER(TEXT(TODAY()-120,"MMM")))</f>
        <v>2023JAN</v>
      </c>
    </row>
    <row r="23" spans="2:4">
      <c r="C23" t="s">
        <v>340</v>
      </c>
      <c r="D23" s="62" t="str">
        <f ca="1">IF(UPPER(TEXT(TODAY()-150,"MMM"))="JAN",TEXT(TODAY(),"YYY")&amp;UPPER(TEXT(TODAY()-150,"mmm")),UPPER(TEXT(TODAY()-150,"MMM")))</f>
        <v>DEC</v>
      </c>
    </row>
    <row r="24" spans="2:4">
      <c r="C24" t="s">
        <v>340</v>
      </c>
      <c r="D24" s="62" t="str">
        <f ca="1">IF(UPPER(TEXT(TODAY()-180,"MMM"))="JAN",TEXT(TODAY(),"YYY")&amp;UPPER(TEXT(TODAY()-180,"mmm")),UPPER(TEXT(TODAY()-180,"MMM")))</f>
        <v>NOV</v>
      </c>
    </row>
    <row r="25" spans="2:4">
      <c r="C25" t="s">
        <v>340</v>
      </c>
      <c r="D25" s="62" t="str">
        <f ca="1">IF(UPPER(TEXT(TODAY()-210,"MMM"))="JAN",TEXT(TODAY(),"YYY")&amp;UPPER(TEXT(TODAY()-210,"mmm")),UPPER(TEXT(TODAY()-210,"MMM")))</f>
        <v>OCT</v>
      </c>
    </row>
    <row r="26" spans="2:4">
      <c r="C26" t="s">
        <v>340</v>
      </c>
      <c r="D26" s="62" t="str">
        <f ca="1">IF(UPPER(TEXT(TODAY()-240,"MMM"))="JAN",TEXT(TODAY(),"YYY")&amp;UPPER(TEXT(TODAY()-240,"mmm")),UPPER(TEXT(TODAY()-240,"MMM")))</f>
        <v>SEP</v>
      </c>
    </row>
    <row r="27" spans="2:4">
      <c r="C27" t="s">
        <v>340</v>
      </c>
      <c r="D27" s="62" t="str">
        <f ca="1">IF(UPPER(TEXT(TODAY()-270,"MMM"))="JAN",TEXT(TODAY(),"YYY")&amp;UPPER(TEXT(TODAY()-270,"mmm")),UPPER(TEXT(TODAY()-270,"MMM")))</f>
        <v>AUG</v>
      </c>
    </row>
    <row r="28" spans="2:4">
      <c r="C28" t="s">
        <v>340</v>
      </c>
      <c r="D28" s="62" t="str">
        <f ca="1">IF(UPPER(TEXT(TODAY()-300,"MMM"))="JAN",TEXT(TODAY(),"YYY")&amp;UPPER(TEXT(TODAY()-300,"mmm")),UPPER(TEXT(TODAY()-300,"MMM")))</f>
        <v>JUL</v>
      </c>
    </row>
    <row r="29" spans="2:4">
      <c r="C29" t="s">
        <v>340</v>
      </c>
      <c r="D29" s="62" t="str">
        <f ca="1">IF(UPPER(TEXT(TODAY()-330,"MMM"))="JAN",TEXT(TODAY(),"YYY")&amp;UPPER(TEXT(TODAY()-330,"mmm")),UPPER(TEXT(TODAY()-330,"MMM")))</f>
        <v>JUN</v>
      </c>
    </row>
    <row r="30" spans="2:4">
      <c r="B30" s="1" t="s">
        <v>680</v>
      </c>
      <c r="C30" t="s">
        <v>340</v>
      </c>
      <c r="D30" s="1" t="s">
        <v>804</v>
      </c>
    </row>
    <row r="31" spans="2:4">
      <c r="C31" t="s">
        <v>340</v>
      </c>
      <c r="D31" s="1" t="s">
        <v>805</v>
      </c>
    </row>
    <row r="32" spans="2:4">
      <c r="C32" t="s">
        <v>340</v>
      </c>
      <c r="D32" s="1" t="s">
        <v>806</v>
      </c>
    </row>
    <row r="33" spans="1:5">
      <c r="C33" t="s">
        <v>340</v>
      </c>
      <c r="D33" s="1" t="s">
        <v>807</v>
      </c>
    </row>
    <row r="34" spans="1:5">
      <c r="B34" s="1" t="s">
        <v>346</v>
      </c>
      <c r="C34" t="s">
        <v>340</v>
      </c>
      <c r="D34" s="1" t="s">
        <v>808</v>
      </c>
    </row>
    <row r="35" spans="1:5">
      <c r="C35" t="s">
        <v>340</v>
      </c>
      <c r="D35" s="1" t="s">
        <v>809</v>
      </c>
    </row>
    <row r="36" spans="1:5">
      <c r="B36" s="1" t="s">
        <v>810</v>
      </c>
      <c r="C36" t="s">
        <v>340</v>
      </c>
      <c r="D36" s="1" t="s">
        <v>811</v>
      </c>
    </row>
    <row r="37" spans="1:5">
      <c r="C37" t="s">
        <v>340</v>
      </c>
      <c r="D37" s="1" t="s">
        <v>812</v>
      </c>
    </row>
    <row r="38" spans="1:5">
      <c r="C38" t="s">
        <v>340</v>
      </c>
      <c r="D38" s="1" t="s">
        <v>813</v>
      </c>
    </row>
    <row r="39" spans="1:5">
      <c r="B39" s="1" t="s">
        <v>814</v>
      </c>
      <c r="C39" t="s">
        <v>340</v>
      </c>
      <c r="D39" t="str">
        <f ca="1">TEXT(TODAY(),"DD")</f>
        <v>08</v>
      </c>
    </row>
    <row r="40" spans="1:5" ht="12" customHeight="1">
      <c r="C40" t="s">
        <v>340</v>
      </c>
      <c r="D40" s="154" t="s">
        <v>815</v>
      </c>
    </row>
    <row r="41" spans="1:5">
      <c r="A41" t="s">
        <v>799</v>
      </c>
      <c r="B41" t="s">
        <v>680</v>
      </c>
      <c r="C41" t="s">
        <v>340</v>
      </c>
      <c r="D41" t="s">
        <v>816</v>
      </c>
    </row>
    <row r="42" spans="1:5">
      <c r="C42" t="s">
        <v>340</v>
      </c>
      <c r="D42" t="s">
        <v>817</v>
      </c>
    </row>
    <row r="43" spans="1:5">
      <c r="C43" t="s">
        <v>340</v>
      </c>
      <c r="D43" t="s">
        <v>818</v>
      </c>
    </row>
    <row r="44" spans="1:5">
      <c r="C44" t="s">
        <v>340</v>
      </c>
      <c r="D44" t="s">
        <v>819</v>
      </c>
    </row>
    <row r="45" spans="1:5">
      <c r="C45" t="s">
        <v>340</v>
      </c>
      <c r="E45" t="s">
        <v>820</v>
      </c>
    </row>
    <row r="46" spans="1:5">
      <c r="C46" t="s">
        <v>340</v>
      </c>
      <c r="E46" t="s">
        <v>821</v>
      </c>
    </row>
    <row r="47" spans="1:5">
      <c r="C47" t="s">
        <v>340</v>
      </c>
      <c r="E47" t="s">
        <v>822</v>
      </c>
    </row>
    <row r="48" spans="1:5">
      <c r="C48" t="s">
        <v>340</v>
      </c>
      <c r="E48" t="s">
        <v>819</v>
      </c>
    </row>
    <row r="49" spans="3:5">
      <c r="C49" t="s">
        <v>340</v>
      </c>
      <c r="D49" t="s">
        <v>823</v>
      </c>
      <c r="E49" t="s">
        <v>824</v>
      </c>
    </row>
    <row r="50" spans="3:5">
      <c r="C50" t="s">
        <v>340</v>
      </c>
      <c r="E50" t="s">
        <v>823</v>
      </c>
    </row>
    <row r="51" spans="3:5">
      <c r="C51" t="s">
        <v>340</v>
      </c>
      <c r="E51" t="s">
        <v>825</v>
      </c>
    </row>
    <row r="52" spans="3:5">
      <c r="C52" t="s">
        <v>340</v>
      </c>
      <c r="E52" t="s">
        <v>826</v>
      </c>
    </row>
    <row r="53" spans="3:5">
      <c r="C53" t="s">
        <v>340</v>
      </c>
      <c r="E53" t="s">
        <v>827</v>
      </c>
    </row>
    <row r="54" spans="3:5">
      <c r="C54" t="s">
        <v>340</v>
      </c>
      <c r="E54" t="s">
        <v>828</v>
      </c>
    </row>
    <row r="55" spans="3:5">
      <c r="C55" t="s">
        <v>340</v>
      </c>
      <c r="E55" t="s">
        <v>829</v>
      </c>
    </row>
    <row r="56" spans="3:5">
      <c r="C56" t="s">
        <v>340</v>
      </c>
      <c r="D56" t="s">
        <v>830</v>
      </c>
      <c r="E56" t="s">
        <v>824</v>
      </c>
    </row>
    <row r="57" spans="3:5">
      <c r="C57" t="s">
        <v>340</v>
      </c>
      <c r="E57" t="s">
        <v>831</v>
      </c>
    </row>
    <row r="58" spans="3:5">
      <c r="C58" t="s">
        <v>340</v>
      </c>
      <c r="E58" t="s">
        <v>832</v>
      </c>
    </row>
    <row r="59" spans="3:5">
      <c r="C59" t="s">
        <v>340</v>
      </c>
      <c r="E59" t="s">
        <v>833</v>
      </c>
    </row>
    <row r="60" spans="3:5">
      <c r="C60" t="s">
        <v>340</v>
      </c>
      <c r="E60" t="s">
        <v>830</v>
      </c>
    </row>
    <row r="61" spans="3:5">
      <c r="C61" t="s">
        <v>340</v>
      </c>
      <c r="D61" t="s">
        <v>834</v>
      </c>
      <c r="E61" t="s">
        <v>824</v>
      </c>
    </row>
    <row r="62" spans="3:5">
      <c r="C62" t="s">
        <v>340</v>
      </c>
      <c r="E62" t="s">
        <v>835</v>
      </c>
    </row>
    <row r="63" spans="3:5">
      <c r="C63" t="s">
        <v>340</v>
      </c>
      <c r="E63" t="s">
        <v>836</v>
      </c>
    </row>
    <row r="64" spans="3:5">
      <c r="C64" t="s">
        <v>340</v>
      </c>
      <c r="E64" t="s">
        <v>837</v>
      </c>
    </row>
    <row r="65" spans="3:5">
      <c r="C65" t="s">
        <v>340</v>
      </c>
      <c r="E65" t="s">
        <v>838</v>
      </c>
    </row>
    <row r="66" spans="3:5">
      <c r="C66" t="s">
        <v>340</v>
      </c>
      <c r="E66" t="s">
        <v>839</v>
      </c>
    </row>
    <row r="67" spans="3:5">
      <c r="C67" t="s">
        <v>340</v>
      </c>
      <c r="E67" t="s">
        <v>840</v>
      </c>
    </row>
    <row r="68" spans="3:5">
      <c r="C68" t="s">
        <v>340</v>
      </c>
      <c r="E68" t="s">
        <v>841</v>
      </c>
    </row>
    <row r="69" spans="3:5">
      <c r="C69" t="s">
        <v>340</v>
      </c>
      <c r="E69" t="s">
        <v>842</v>
      </c>
    </row>
    <row r="70" spans="3:5">
      <c r="C70" t="s">
        <v>340</v>
      </c>
      <c r="E70" t="s">
        <v>834</v>
      </c>
    </row>
    <row r="71" spans="3:5">
      <c r="C71" t="s">
        <v>340</v>
      </c>
      <c r="D71" t="s">
        <v>807</v>
      </c>
      <c r="E71" t="s">
        <v>824</v>
      </c>
    </row>
    <row r="72" spans="3:5">
      <c r="C72" t="s">
        <v>340</v>
      </c>
      <c r="E72" t="s">
        <v>843</v>
      </c>
    </row>
    <row r="73" spans="3:5">
      <c r="C73" t="s">
        <v>340</v>
      </c>
      <c r="E73" t="s">
        <v>844</v>
      </c>
    </row>
    <row r="74" spans="3:5">
      <c r="C74" t="s">
        <v>340</v>
      </c>
      <c r="E74" t="s">
        <v>845</v>
      </c>
    </row>
    <row r="75" spans="3:5">
      <c r="C75" t="s">
        <v>340</v>
      </c>
      <c r="E75" t="s">
        <v>846</v>
      </c>
    </row>
    <row r="76" spans="3:5">
      <c r="C76" t="s">
        <v>340</v>
      </c>
      <c r="E76" t="s">
        <v>847</v>
      </c>
    </row>
    <row r="77" spans="3:5">
      <c r="C77" t="s">
        <v>340</v>
      </c>
      <c r="E77" t="s">
        <v>848</v>
      </c>
    </row>
    <row r="78" spans="3:5">
      <c r="C78" t="s">
        <v>340</v>
      </c>
      <c r="E78" t="s">
        <v>849</v>
      </c>
    </row>
    <row r="79" spans="3:5">
      <c r="C79" t="s">
        <v>340</v>
      </c>
      <c r="E79" t="s">
        <v>850</v>
      </c>
    </row>
    <row r="80" spans="3:5">
      <c r="C80" t="s">
        <v>340</v>
      </c>
      <c r="E80" t="s">
        <v>851</v>
      </c>
    </row>
    <row r="81" spans="3:5">
      <c r="C81" t="s">
        <v>340</v>
      </c>
      <c r="D81" t="s">
        <v>804</v>
      </c>
      <c r="E81" t="s">
        <v>824</v>
      </c>
    </row>
    <row r="82" spans="3:5">
      <c r="C82" t="s">
        <v>340</v>
      </c>
      <c r="E82" t="s">
        <v>852</v>
      </c>
    </row>
    <row r="83" spans="3:5">
      <c r="C83" t="s">
        <v>340</v>
      </c>
      <c r="E83" t="s">
        <v>853</v>
      </c>
    </row>
    <row r="84" spans="3:5">
      <c r="C84" t="s">
        <v>340</v>
      </c>
      <c r="E84" t="s">
        <v>854</v>
      </c>
    </row>
    <row r="85" spans="3:5">
      <c r="C85" t="s">
        <v>340</v>
      </c>
      <c r="E85" t="s">
        <v>855</v>
      </c>
    </row>
    <row r="86" spans="3:5">
      <c r="C86" t="s">
        <v>340</v>
      </c>
      <c r="E86" t="s">
        <v>856</v>
      </c>
    </row>
    <row r="87" spans="3:5">
      <c r="C87" t="s">
        <v>340</v>
      </c>
      <c r="E87" t="s">
        <v>857</v>
      </c>
    </row>
    <row r="88" spans="3:5">
      <c r="C88" t="s">
        <v>340</v>
      </c>
      <c r="E88" t="s">
        <v>804</v>
      </c>
    </row>
    <row r="89" spans="3:5">
      <c r="C89" t="s">
        <v>340</v>
      </c>
      <c r="D89" t="s">
        <v>858</v>
      </c>
      <c r="E89" t="s">
        <v>824</v>
      </c>
    </row>
    <row r="90" spans="3:5">
      <c r="C90" t="s">
        <v>340</v>
      </c>
      <c r="E90" t="s">
        <v>859</v>
      </c>
    </row>
    <row r="91" spans="3:5">
      <c r="C91" t="s">
        <v>340</v>
      </c>
      <c r="E91" t="s">
        <v>860</v>
      </c>
    </row>
    <row r="92" spans="3:5">
      <c r="C92" t="s">
        <v>340</v>
      </c>
      <c r="E92" t="s">
        <v>861</v>
      </c>
    </row>
    <row r="93" spans="3:5">
      <c r="C93" t="s">
        <v>340</v>
      </c>
      <c r="E93" t="s">
        <v>862</v>
      </c>
    </row>
    <row r="94" spans="3:5">
      <c r="C94" t="s">
        <v>340</v>
      </c>
      <c r="E94" t="s">
        <v>858</v>
      </c>
    </row>
    <row r="95" spans="3:5">
      <c r="C95" t="s">
        <v>340</v>
      </c>
      <c r="D95" t="s">
        <v>863</v>
      </c>
      <c r="E95" t="s">
        <v>824</v>
      </c>
    </row>
    <row r="96" spans="3:5">
      <c r="C96" t="s">
        <v>340</v>
      </c>
      <c r="E96" t="s">
        <v>864</v>
      </c>
    </row>
    <row r="97" spans="3:5">
      <c r="C97" t="s">
        <v>340</v>
      </c>
      <c r="E97" t="s">
        <v>865</v>
      </c>
    </row>
    <row r="98" spans="3:5">
      <c r="C98" t="s">
        <v>340</v>
      </c>
      <c r="E98" t="s">
        <v>866</v>
      </c>
    </row>
    <row r="99" spans="3:5">
      <c r="C99" t="s">
        <v>340</v>
      </c>
      <c r="E99" t="s">
        <v>867</v>
      </c>
    </row>
    <row r="100" spans="3:5">
      <c r="C100" t="s">
        <v>340</v>
      </c>
      <c r="E100" t="s">
        <v>868</v>
      </c>
    </row>
    <row r="101" spans="3:5">
      <c r="C101" t="s">
        <v>340</v>
      </c>
      <c r="E101" t="s">
        <v>863</v>
      </c>
    </row>
    <row r="102" spans="3:5">
      <c r="C102" t="s">
        <v>340</v>
      </c>
      <c r="D102" t="s">
        <v>869</v>
      </c>
      <c r="E102" t="s">
        <v>824</v>
      </c>
    </row>
    <row r="103" spans="3:5">
      <c r="C103" t="s">
        <v>340</v>
      </c>
      <c r="E103" t="s">
        <v>870</v>
      </c>
    </row>
    <row r="104" spans="3:5">
      <c r="C104" t="s">
        <v>340</v>
      </c>
      <c r="E104" t="s">
        <v>871</v>
      </c>
    </row>
    <row r="105" spans="3:5">
      <c r="C105" t="s">
        <v>340</v>
      </c>
      <c r="E105" t="s">
        <v>872</v>
      </c>
    </row>
    <row r="106" spans="3:5">
      <c r="C106" t="s">
        <v>340</v>
      </c>
      <c r="E106" t="s">
        <v>873</v>
      </c>
    </row>
    <row r="107" spans="3:5">
      <c r="C107" t="s">
        <v>340</v>
      </c>
      <c r="E107" t="s">
        <v>874</v>
      </c>
    </row>
    <row r="108" spans="3:5">
      <c r="C108" t="s">
        <v>340</v>
      </c>
      <c r="E108" t="s">
        <v>875</v>
      </c>
    </row>
    <row r="109" spans="3:5">
      <c r="C109" t="s">
        <v>340</v>
      </c>
      <c r="E109" t="s">
        <v>869</v>
      </c>
    </row>
    <row r="110" spans="3:5">
      <c r="C110" t="s">
        <v>340</v>
      </c>
      <c r="D110" t="s">
        <v>876</v>
      </c>
      <c r="E110" t="s">
        <v>824</v>
      </c>
    </row>
    <row r="111" spans="3:5">
      <c r="C111" t="s">
        <v>340</v>
      </c>
      <c r="E111" t="s">
        <v>877</v>
      </c>
    </row>
    <row r="112" spans="3:5">
      <c r="C112" t="s">
        <v>340</v>
      </c>
      <c r="E112" t="s">
        <v>878</v>
      </c>
    </row>
    <row r="113" spans="3:5">
      <c r="C113" t="s">
        <v>340</v>
      </c>
      <c r="E113" t="s">
        <v>879</v>
      </c>
    </row>
    <row r="114" spans="3:5">
      <c r="C114" t="s">
        <v>340</v>
      </c>
      <c r="E114" t="s">
        <v>880</v>
      </c>
    </row>
    <row r="115" spans="3:5">
      <c r="C115" t="s">
        <v>340</v>
      </c>
      <c r="E115" t="s">
        <v>881</v>
      </c>
    </row>
    <row r="116" spans="3:5">
      <c r="C116" t="s">
        <v>340</v>
      </c>
      <c r="E116" t="s">
        <v>876</v>
      </c>
    </row>
    <row r="117" spans="3:5">
      <c r="C117" t="s">
        <v>340</v>
      </c>
      <c r="D117" t="s">
        <v>805</v>
      </c>
      <c r="E117" t="s">
        <v>824</v>
      </c>
    </row>
    <row r="118" spans="3:5">
      <c r="C118" t="s">
        <v>340</v>
      </c>
      <c r="E118" t="s">
        <v>882</v>
      </c>
    </row>
    <row r="119" spans="3:5">
      <c r="C119" t="s">
        <v>340</v>
      </c>
      <c r="E119" t="s">
        <v>883</v>
      </c>
    </row>
    <row r="120" spans="3:5">
      <c r="C120" t="s">
        <v>340</v>
      </c>
      <c r="E120" t="s">
        <v>884</v>
      </c>
    </row>
    <row r="121" spans="3:5">
      <c r="C121" t="s">
        <v>340</v>
      </c>
      <c r="E121" t="s">
        <v>885</v>
      </c>
    </row>
    <row r="122" spans="3:5">
      <c r="C122" t="s">
        <v>340</v>
      </c>
      <c r="E122" t="s">
        <v>886</v>
      </c>
    </row>
    <row r="123" spans="3:5">
      <c r="C123" t="s">
        <v>340</v>
      </c>
      <c r="E123" t="s">
        <v>887</v>
      </c>
    </row>
    <row r="124" spans="3:5">
      <c r="C124" t="s">
        <v>340</v>
      </c>
      <c r="E124" t="s">
        <v>888</v>
      </c>
    </row>
    <row r="125" spans="3:5">
      <c r="C125" t="s">
        <v>340</v>
      </c>
      <c r="E125" t="s">
        <v>889</v>
      </c>
    </row>
    <row r="126" spans="3:5">
      <c r="C126" t="s">
        <v>340</v>
      </c>
      <c r="D126" t="s">
        <v>890</v>
      </c>
      <c r="E126" t="s">
        <v>824</v>
      </c>
    </row>
    <row r="127" spans="3:5">
      <c r="C127" t="s">
        <v>340</v>
      </c>
      <c r="E127" t="s">
        <v>891</v>
      </c>
    </row>
    <row r="128" spans="3:5">
      <c r="C128" t="s">
        <v>340</v>
      </c>
      <c r="E128" t="s">
        <v>892</v>
      </c>
    </row>
    <row r="129" spans="3:5">
      <c r="C129" t="s">
        <v>340</v>
      </c>
      <c r="E129" t="s">
        <v>893</v>
      </c>
    </row>
    <row r="130" spans="3:5">
      <c r="C130" t="s">
        <v>340</v>
      </c>
      <c r="E130" t="s">
        <v>894</v>
      </c>
    </row>
    <row r="131" spans="3:5">
      <c r="C131" t="s">
        <v>340</v>
      </c>
      <c r="E131" t="s">
        <v>895</v>
      </c>
    </row>
    <row r="132" spans="3:5">
      <c r="C132" t="s">
        <v>340</v>
      </c>
      <c r="E132" t="s">
        <v>896</v>
      </c>
    </row>
    <row r="133" spans="3:5">
      <c r="C133" t="s">
        <v>340</v>
      </c>
      <c r="E133" t="s">
        <v>897</v>
      </c>
    </row>
    <row r="134" spans="3:5">
      <c r="C134" t="s">
        <v>340</v>
      </c>
      <c r="E134" t="s">
        <v>898</v>
      </c>
    </row>
    <row r="135" spans="3:5">
      <c r="C135" t="s">
        <v>340</v>
      </c>
      <c r="E135" t="s">
        <v>899</v>
      </c>
    </row>
    <row r="136" spans="3:5">
      <c r="C136" t="s">
        <v>340</v>
      </c>
      <c r="E136" t="s">
        <v>900</v>
      </c>
    </row>
    <row r="137" spans="3:5">
      <c r="C137" t="s">
        <v>340</v>
      </c>
      <c r="E137" t="s">
        <v>901</v>
      </c>
    </row>
    <row r="138" spans="3:5">
      <c r="C138" t="s">
        <v>340</v>
      </c>
      <c r="E138" t="s">
        <v>902</v>
      </c>
    </row>
    <row r="139" spans="3:5">
      <c r="C139" t="s">
        <v>340</v>
      </c>
      <c r="E139" t="s">
        <v>903</v>
      </c>
    </row>
    <row r="140" spans="3:5">
      <c r="C140" t="s">
        <v>340</v>
      </c>
      <c r="E140" t="s">
        <v>904</v>
      </c>
    </row>
    <row r="141" spans="3:5">
      <c r="C141" t="s">
        <v>340</v>
      </c>
      <c r="E141" t="s">
        <v>890</v>
      </c>
    </row>
    <row r="142" spans="3:5">
      <c r="C142" t="s">
        <v>340</v>
      </c>
      <c r="D142" t="s">
        <v>806</v>
      </c>
      <c r="E142" t="s">
        <v>824</v>
      </c>
    </row>
    <row r="143" spans="3:5">
      <c r="C143" t="s">
        <v>340</v>
      </c>
      <c r="E143" t="s">
        <v>905</v>
      </c>
    </row>
    <row r="144" spans="3:5">
      <c r="C144" t="s">
        <v>340</v>
      </c>
      <c r="E144" t="s">
        <v>906</v>
      </c>
    </row>
    <row r="145" spans="3:5">
      <c r="C145" t="s">
        <v>340</v>
      </c>
      <c r="E145" t="s">
        <v>907</v>
      </c>
    </row>
    <row r="146" spans="3:5">
      <c r="C146" t="s">
        <v>340</v>
      </c>
      <c r="E146" t="s">
        <v>908</v>
      </c>
    </row>
    <row r="147" spans="3:5">
      <c r="C147" t="s">
        <v>340</v>
      </c>
      <c r="E147" t="s">
        <v>909</v>
      </c>
    </row>
    <row r="148" spans="3:5">
      <c r="C148" t="s">
        <v>340</v>
      </c>
      <c r="E148" t="s">
        <v>910</v>
      </c>
    </row>
    <row r="149" spans="3:5">
      <c r="C149" t="s">
        <v>340</v>
      </c>
      <c r="E149" t="s">
        <v>911</v>
      </c>
    </row>
    <row r="150" spans="3:5">
      <c r="C150" t="s">
        <v>340</v>
      </c>
      <c r="E150" t="s">
        <v>912</v>
      </c>
    </row>
    <row r="151" spans="3:5">
      <c r="C151" t="s">
        <v>340</v>
      </c>
      <c r="E151" t="s">
        <v>806</v>
      </c>
    </row>
    <row r="152" spans="3:5">
      <c r="C152" t="s">
        <v>340</v>
      </c>
      <c r="D152" t="s">
        <v>913</v>
      </c>
      <c r="E152" t="s">
        <v>824</v>
      </c>
    </row>
    <row r="153" spans="3:5">
      <c r="C153" t="s">
        <v>340</v>
      </c>
      <c r="E153" t="s">
        <v>913</v>
      </c>
    </row>
    <row r="154" spans="3:5">
      <c r="C154" t="s">
        <v>340</v>
      </c>
      <c r="E154" t="s">
        <v>914</v>
      </c>
    </row>
    <row r="155" spans="3:5">
      <c r="C155" t="s">
        <v>340</v>
      </c>
      <c r="E155" t="s">
        <v>915</v>
      </c>
    </row>
    <row r="156" spans="3:5">
      <c r="C156" t="s">
        <v>340</v>
      </c>
      <c r="E156" t="s">
        <v>916</v>
      </c>
    </row>
    <row r="157" spans="3:5">
      <c r="C157" t="s">
        <v>340</v>
      </c>
      <c r="E157" t="s">
        <v>917</v>
      </c>
    </row>
    <row r="158" spans="3:5">
      <c r="C158" t="s">
        <v>340</v>
      </c>
      <c r="D158" t="s">
        <v>918</v>
      </c>
      <c r="E158" t="s">
        <v>824</v>
      </c>
    </row>
    <row r="159" spans="3:5">
      <c r="C159" t="s">
        <v>340</v>
      </c>
      <c r="E159" t="s">
        <v>919</v>
      </c>
    </row>
    <row r="160" spans="3:5">
      <c r="C160" t="s">
        <v>340</v>
      </c>
      <c r="E160" t="s">
        <v>920</v>
      </c>
    </row>
    <row r="161" spans="2:5">
      <c r="C161" t="s">
        <v>340</v>
      </c>
      <c r="E161" t="s">
        <v>921</v>
      </c>
    </row>
    <row r="162" spans="2:5">
      <c r="C162" t="s">
        <v>340</v>
      </c>
      <c r="E162" t="s">
        <v>922</v>
      </c>
    </row>
    <row r="163" spans="2:5">
      <c r="C163" t="s">
        <v>340</v>
      </c>
      <c r="E163" t="s">
        <v>923</v>
      </c>
    </row>
    <row r="164" spans="2:5">
      <c r="C164" t="s">
        <v>340</v>
      </c>
      <c r="E164" t="s">
        <v>924</v>
      </c>
    </row>
    <row r="165" spans="2:5">
      <c r="C165" t="s">
        <v>340</v>
      </c>
      <c r="E165" t="s">
        <v>925</v>
      </c>
    </row>
    <row r="166" spans="2:5">
      <c r="C166" t="s">
        <v>340</v>
      </c>
      <c r="D166" t="s">
        <v>926</v>
      </c>
      <c r="E166" t="s">
        <v>824</v>
      </c>
    </row>
    <row r="167" spans="2:5">
      <c r="C167" t="s">
        <v>340</v>
      </c>
      <c r="E167" t="s">
        <v>927</v>
      </c>
    </row>
    <row r="168" spans="2:5">
      <c r="C168" t="s">
        <v>340</v>
      </c>
      <c r="E168" t="s">
        <v>928</v>
      </c>
    </row>
    <row r="169" spans="2:5">
      <c r="C169" t="s">
        <v>340</v>
      </c>
      <c r="E169" t="s">
        <v>929</v>
      </c>
    </row>
    <row r="170" spans="2:5">
      <c r="C170" t="s">
        <v>340</v>
      </c>
      <c r="E170" t="s">
        <v>930</v>
      </c>
    </row>
    <row r="171" spans="2:5">
      <c r="C171" t="s">
        <v>340</v>
      </c>
      <c r="E171" t="s">
        <v>926</v>
      </c>
    </row>
    <row r="172" spans="2:5">
      <c r="C172" t="s">
        <v>340</v>
      </c>
      <c r="D172" t="s">
        <v>931</v>
      </c>
      <c r="E172" t="s">
        <v>824</v>
      </c>
    </row>
    <row r="173" spans="2:5">
      <c r="C173" t="s">
        <v>340</v>
      </c>
      <c r="E173" t="s">
        <v>932</v>
      </c>
    </row>
    <row r="174" spans="2:5">
      <c r="C174" t="s">
        <v>340</v>
      </c>
      <c r="E174" t="s">
        <v>931</v>
      </c>
    </row>
    <row r="175" spans="2:5">
      <c r="B175" t="s">
        <v>818</v>
      </c>
      <c r="C175" t="s">
        <v>407</v>
      </c>
      <c r="D175" t="s">
        <v>933</v>
      </c>
      <c r="E175" t="s">
        <v>934</v>
      </c>
    </row>
    <row r="176" spans="2:5">
      <c r="C176" t="s">
        <v>340</v>
      </c>
      <c r="D176" t="s">
        <v>322</v>
      </c>
    </row>
    <row r="177" spans="1:5">
      <c r="C177" t="s">
        <v>340</v>
      </c>
      <c r="D177" t="s">
        <v>935</v>
      </c>
    </row>
    <row r="178" spans="1:5">
      <c r="C178" t="s">
        <v>340</v>
      </c>
      <c r="D178" t="s">
        <v>936</v>
      </c>
    </row>
    <row r="179" spans="1:5">
      <c r="C179" t="s">
        <v>340</v>
      </c>
      <c r="D179" t="s">
        <v>937</v>
      </c>
    </row>
    <row r="180" spans="1:5">
      <c r="C180" t="s">
        <v>340</v>
      </c>
      <c r="D180" t="s">
        <v>938</v>
      </c>
    </row>
    <row r="181" spans="1:5">
      <c r="B181" t="s">
        <v>939</v>
      </c>
      <c r="C181" t="s">
        <v>340</v>
      </c>
      <c r="D181" t="s">
        <v>647</v>
      </c>
    </row>
    <row r="182" spans="1:5">
      <c r="C182" t="s">
        <v>340</v>
      </c>
      <c r="D182" t="s">
        <v>940</v>
      </c>
    </row>
    <row r="183" spans="1:5">
      <c r="C183" t="s">
        <v>340</v>
      </c>
      <c r="D183" t="s">
        <v>941</v>
      </c>
    </row>
    <row r="184" spans="1:5">
      <c r="C184" t="s">
        <v>340</v>
      </c>
      <c r="D184" t="s">
        <v>942</v>
      </c>
      <c r="E184" t="s">
        <v>581</v>
      </c>
    </row>
    <row r="185" spans="1:5">
      <c r="C185" t="s">
        <v>340</v>
      </c>
      <c r="D185" s="145" t="s">
        <v>943</v>
      </c>
      <c r="E185" t="s">
        <v>943</v>
      </c>
    </row>
    <row r="186" spans="1:5">
      <c r="C186" t="s">
        <v>340</v>
      </c>
      <c r="D186" t="s">
        <v>944</v>
      </c>
      <c r="E186" t="s">
        <v>945</v>
      </c>
    </row>
    <row r="187" spans="1:5">
      <c r="C187" t="s">
        <v>340</v>
      </c>
      <c r="D187" t="s">
        <v>946</v>
      </c>
    </row>
    <row r="188" spans="1:5">
      <c r="B188" t="s">
        <v>947</v>
      </c>
      <c r="C188" t="s">
        <v>340</v>
      </c>
      <c r="D188" t="str">
        <f>"Are you sure you want to delete "&amp;E186&amp;"? All related category customisations will be discarded."</f>
        <v>Are you sure you want to delete Bukan Testing? All related category customisations will be discarded.</v>
      </c>
    </row>
    <row r="189" spans="1:5">
      <c r="C189" t="s">
        <v>340</v>
      </c>
      <c r="D189" t="s">
        <v>948</v>
      </c>
    </row>
    <row r="190" spans="1:5">
      <c r="A190" t="s">
        <v>808</v>
      </c>
      <c r="B190" t="s">
        <v>949</v>
      </c>
      <c r="C190" t="s">
        <v>340</v>
      </c>
      <c r="D190" t="s">
        <v>759</v>
      </c>
    </row>
    <row r="191" spans="1:5">
      <c r="C191" t="s">
        <v>340</v>
      </c>
      <c r="D191" s="145" t="s">
        <v>950</v>
      </c>
      <c r="E191">
        <v>300</v>
      </c>
    </row>
    <row r="192" spans="1:5">
      <c r="C192" t="s">
        <v>340</v>
      </c>
      <c r="D192" t="s">
        <v>951</v>
      </c>
      <c r="E192" t="str">
        <f>"-RM  "&amp;E191/100&amp;".00"</f>
        <v>-RM  3.00</v>
      </c>
    </row>
    <row r="193" spans="2:5">
      <c r="C193" t="s">
        <v>407</v>
      </c>
      <c r="D193" t="s">
        <v>952</v>
      </c>
      <c r="E193" t="s">
        <v>953</v>
      </c>
    </row>
    <row r="194" spans="2:5">
      <c r="C194" t="s">
        <v>340</v>
      </c>
      <c r="D194" t="s">
        <v>954</v>
      </c>
      <c r="E194" t="str">
        <f>"-RM "&amp;E191/100&amp;".00"</f>
        <v>-RM 3.00</v>
      </c>
    </row>
    <row r="195" spans="2:5">
      <c r="C195" t="s">
        <v>475</v>
      </c>
      <c r="D195" t="s">
        <v>955</v>
      </c>
      <c r="E195" t="s">
        <v>385</v>
      </c>
    </row>
    <row r="196" spans="2:5">
      <c r="C196" t="s">
        <v>475</v>
      </c>
      <c r="D196" t="s">
        <v>956</v>
      </c>
      <c r="E196" t="s">
        <v>697</v>
      </c>
    </row>
    <row r="197" spans="2:5">
      <c r="C197" t="s">
        <v>475</v>
      </c>
      <c r="D197" t="s">
        <v>957</v>
      </c>
      <c r="E197" t="str">
        <f>E191&amp;E200</f>
        <v>3001</v>
      </c>
    </row>
    <row r="198" spans="2:5">
      <c r="C198" t="s">
        <v>475</v>
      </c>
      <c r="D198" t="s">
        <v>417</v>
      </c>
      <c r="E198" t="str">
        <f>"-RM  "&amp;E197/100</f>
        <v>-RM  30.01</v>
      </c>
    </row>
    <row r="199" spans="2:5">
      <c r="C199" t="s">
        <v>475</v>
      </c>
      <c r="D199" t="s">
        <v>276</v>
      </c>
      <c r="E199" t="str">
        <f>"-RM "&amp;E197/100</f>
        <v>-RM 30.01</v>
      </c>
    </row>
    <row r="200" spans="2:5">
      <c r="C200" t="s">
        <v>475</v>
      </c>
      <c r="D200" t="s">
        <v>958</v>
      </c>
      <c r="E200">
        <v>1</v>
      </c>
    </row>
    <row r="201" spans="2:5">
      <c r="C201" t="s">
        <v>475</v>
      </c>
      <c r="D201" t="s">
        <v>959</v>
      </c>
    </row>
    <row r="202" spans="2:5">
      <c r="C202" t="s">
        <v>475</v>
      </c>
      <c r="D202" t="s">
        <v>960</v>
      </c>
    </row>
    <row r="203" spans="2:5">
      <c r="C203" t="s">
        <v>340</v>
      </c>
      <c r="D203" t="s">
        <v>961</v>
      </c>
    </row>
    <row r="204" spans="2:5">
      <c r="C204" t="s">
        <v>340</v>
      </c>
      <c r="D204" s="1" t="s">
        <v>962</v>
      </c>
    </row>
    <row r="205" spans="2:5">
      <c r="B205" t="s">
        <v>963</v>
      </c>
      <c r="C205" t="s">
        <v>340</v>
      </c>
      <c r="D205" t="s">
        <v>807</v>
      </c>
    </row>
    <row r="206" spans="2:5">
      <c r="C206" t="s">
        <v>340</v>
      </c>
      <c r="D206" s="1" t="s">
        <v>843</v>
      </c>
    </row>
    <row r="207" spans="2:5">
      <c r="C207" t="s">
        <v>340</v>
      </c>
      <c r="D207" t="s">
        <v>959</v>
      </c>
    </row>
    <row r="208" spans="2:5">
      <c r="B208" t="s">
        <v>964</v>
      </c>
      <c r="C208" t="s">
        <v>340</v>
      </c>
      <c r="D208" s="63" t="s">
        <v>965</v>
      </c>
    </row>
    <row r="209" spans="1:5">
      <c r="A209" t="s">
        <v>966</v>
      </c>
      <c r="C209" t="s">
        <v>340</v>
      </c>
      <c r="D209" s="64">
        <f ca="1">TODAY()</f>
        <v>45054</v>
      </c>
    </row>
    <row r="210" spans="1:5" ht="25">
      <c r="C210" t="s">
        <v>340</v>
      </c>
      <c r="D210" s="2" t="s">
        <v>967</v>
      </c>
    </row>
    <row r="211" spans="1:5" ht="25">
      <c r="C211" t="s">
        <v>340</v>
      </c>
      <c r="D211" s="2" t="s">
        <v>968</v>
      </c>
    </row>
    <row r="212" spans="1:5">
      <c r="C212" t="s">
        <v>340</v>
      </c>
      <c r="D212" s="1" t="s">
        <v>743</v>
      </c>
    </row>
    <row r="213" spans="1:5">
      <c r="A213" s="1" t="s">
        <v>969</v>
      </c>
      <c r="B213" s="1" t="s">
        <v>809</v>
      </c>
      <c r="C213" t="s">
        <v>340</v>
      </c>
      <c r="D213" t="s">
        <v>970</v>
      </c>
    </row>
    <row r="214" spans="1:5">
      <c r="C214" t="s">
        <v>340</v>
      </c>
      <c r="D214" s="1" t="s">
        <v>955</v>
      </c>
    </row>
    <row r="215" spans="1:5">
      <c r="C215" t="s">
        <v>340</v>
      </c>
      <c r="D215" s="1" t="s">
        <v>971</v>
      </c>
    </row>
    <row r="216" spans="1:5">
      <c r="C216" t="s">
        <v>340</v>
      </c>
      <c r="D216" s="1" t="s">
        <v>655</v>
      </c>
      <c r="E216" s="154" t="s">
        <v>972</v>
      </c>
    </row>
    <row r="217" spans="1:5">
      <c r="C217" t="s">
        <v>340</v>
      </c>
      <c r="D217" s="1" t="s">
        <v>973</v>
      </c>
    </row>
    <row r="218" spans="1:5">
      <c r="C218" t="s">
        <v>340</v>
      </c>
      <c r="D218" s="1" t="s">
        <v>957</v>
      </c>
      <c r="E218" s="1" t="s">
        <v>974</v>
      </c>
    </row>
    <row r="219" spans="1:5">
      <c r="C219" s="1" t="s">
        <v>346</v>
      </c>
      <c r="D219" s="1" t="s">
        <v>975</v>
      </c>
    </row>
  </sheetData>
  <dataValidations count="1">
    <dataValidation type="list" allowBlank="1" showInputMessage="1" showErrorMessage="1" sqref="A4">
      <formula1>"Y,N"</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Enter Data</vt:lpstr>
      <vt:lpstr>Verify</vt:lpstr>
      <vt:lpstr>test_data</vt:lpstr>
      <vt:lpstr>ATM Cash-Out</vt:lpstr>
      <vt:lpstr>Cards-Apply</vt:lpstr>
      <vt:lpstr>Credit Card</vt:lpstr>
      <vt:lpstr>Dashboard</vt:lpstr>
      <vt:lpstr>DuitNow</vt:lpstr>
      <vt:lpstr>Expenses</vt:lpstr>
      <vt:lpstr>Loans</vt:lpstr>
      <vt:lpstr>Overseas</vt:lpstr>
      <vt:lpstr>Reload</vt:lpstr>
      <vt:lpstr>Request</vt:lpstr>
      <vt:lpstr>Settings</vt:lpstr>
      <vt:lpstr>SSL</vt:lpstr>
      <vt:lpstr>Topup</vt:lpstr>
      <vt:lpstr>Transfer</vt:lpstr>
      <vt:lpstr>Validation</vt:lpstr>
      <vt:lpstr>Vendor</vt:lpstr>
      <vt:lpstr>Wealth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Bin Mohd Akfan</cp:lastModifiedBy>
  <dcterms:created xsi:type="dcterms:W3CDTF">2022-10-17T19:33:00Z</dcterms:created>
  <dcterms:modified xsi:type="dcterms:W3CDTF">2023-05-08T13:34:27Z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1033-4.7.0.7770</vt:lpwstr>
  </property>
</Properties>
</file>