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839F7D24-0C05-491E-982B-A8E4411EE703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K18" i="1"/>
  <c r="K19" i="1"/>
  <c r="K20" i="1"/>
  <c r="K21" i="1"/>
  <c r="K17" i="1" l="1"/>
  <c r="K16" i="1"/>
  <c r="K15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L3" i="1" s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M2" i="1"/>
  <c r="N2" i="1" s="1"/>
  <c r="N14" i="1" l="1"/>
  <c r="L15" i="1"/>
  <c r="N15" i="1" s="1"/>
  <c r="M3" i="1"/>
  <c r="M4" i="1"/>
  <c r="M5" i="1"/>
  <c r="M6" i="1"/>
  <c r="M7" i="1"/>
  <c r="M8" i="1"/>
  <c r="M9" i="1"/>
  <c r="M10" i="1"/>
  <c r="M11" i="1"/>
  <c r="M12" i="1"/>
  <c r="M13" i="1"/>
  <c r="L16" i="1" l="1"/>
  <c r="L17" i="1" s="1"/>
  <c r="N16" i="1"/>
  <c r="X5" i="1"/>
  <c r="X6" i="1"/>
  <c r="X7" i="1"/>
  <c r="X8" i="1"/>
  <c r="X9" i="1"/>
  <c r="X10" i="1"/>
  <c r="X11" i="1"/>
  <c r="X12" i="1"/>
  <c r="X4" i="1"/>
  <c r="X3" i="1"/>
  <c r="L18" i="1" l="1"/>
  <c r="N17" i="1"/>
  <c r="N3" i="1"/>
  <c r="N4" i="1"/>
  <c r="N18" i="1" l="1"/>
  <c r="L19" i="1"/>
  <c r="N5" i="1"/>
  <c r="L20" i="1" l="1"/>
  <c r="N19" i="1"/>
  <c r="N6" i="1"/>
  <c r="L21" i="1" l="1"/>
  <c r="N21" i="1" s="1"/>
  <c r="N20" i="1"/>
  <c r="N7" i="1"/>
  <c r="N8" i="1" l="1"/>
  <c r="N9" i="1" l="1"/>
  <c r="N10" i="1" l="1"/>
  <c r="N11" i="1" l="1"/>
  <c r="N13" i="1" l="1"/>
  <c r="N12" i="1"/>
</calcChain>
</file>

<file path=xl/sharedStrings.xml><?xml version="1.0" encoding="utf-8"?>
<sst xmlns="http://schemas.openxmlformats.org/spreadsheetml/2006/main" count="65" uniqueCount="47">
  <si>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</si>
  <si>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</si>
  <si>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</si>
  <si>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</si>
  <si>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</si>
  <si>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</si>
  <si>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</si>
  <si>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</si>
  <si>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</si>
  <si>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</si>
  <si>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</si>
  <si>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</si>
  <si>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</si>
  <si>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</si>
  <si>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</si>
  <si>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</si>
  <si>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</si>
  <si>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</si>
  <si>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</si>
  <si>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1-Slimes</t>
  </si>
  <si>
    <t>4-Croc</t>
  </si>
  <si>
    <t>5-Blobs</t>
  </si>
  <si>
    <t>6-Ogres</t>
  </si>
  <si>
    <t>8-R.Trtl</t>
  </si>
  <si>
    <t>11-Apparition</t>
  </si>
  <si>
    <t>12-Mermaid</t>
  </si>
  <si>
    <t>maxHP</t>
  </si>
  <si>
    <t>medium</t>
  </si>
  <si>
    <t>light</t>
  </si>
  <si>
    <t>heavy</t>
  </si>
  <si>
    <t>7-Alligato</t>
  </si>
  <si>
    <t>9-Beatle</t>
  </si>
  <si>
    <t>10-Mammoth</t>
  </si>
  <si>
    <t>13-G.Lizard</t>
  </si>
  <si>
    <t>14-Gladiator</t>
  </si>
  <si>
    <t>15-Hydra</t>
  </si>
  <si>
    <t>16-B.Mage</t>
  </si>
  <si>
    <t>17-Viper</t>
  </si>
  <si>
    <t>18-Chimera</t>
  </si>
  <si>
    <t>19-O.Demon</t>
  </si>
  <si>
    <t>20-Skeleton</t>
  </si>
  <si>
    <t>Gold /HP</t>
  </si>
  <si>
    <t>2-Goblin</t>
  </si>
  <si>
    <t>3-R.Goblin</t>
  </si>
  <si>
    <t>roundEndBonus</t>
  </si>
  <si>
    <t>maxHp</t>
  </si>
  <si>
    <t>currentRound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</si>
</sst>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7" borderId="2" xfId="0" applyFont="1" applyFill="1" applyBorder="1"/>
    <xf numFmtId="49" fontId="0" fillId="7" borderId="2" xfId="0" applyNumberFormat="1" applyFont="1" applyFill="1" applyBorder="1"/>
    <xf numFmtId="0" fontId="0" fillId="7" borderId="3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0" fillId="0" borderId="3" xfId="0" applyFont="1" applyBorder="1"/>
    <xf numFmtId="0" fontId="1" fillId="6" borderId="4" xfId="0" applyFont="1" applyFill="1" applyBorder="1"/>
    <xf numFmtId="0" fontId="1" fillId="5" borderId="5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6" borderId="0" xfId="0" applyFont="1" applyFill="1" applyBorder="1"/>
    <xf numFmtId="49" fontId="1" fillId="6" borderId="0" xfId="0" applyNumberFormat="1" applyFont="1" applyFill="1" applyBorder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98B59-5A67-4CD2-ADC0-62B09DB1D2FF}" name="Table3" displayName="Table3" ref="B1:J21" totalsRowShown="0" headerRowDxfId="0" dataDxfId="1" tableBorderDxfId="11">
  <autoFilter ref="B1:J21" xr:uid="{81F46B20-CE62-4A01-A6AC-67B6A4A5D892}"/>
  <tableColumns count="9">
    <tableColumn id="1" xr3:uid="{C63246D4-F30F-49C3-9C0D-36199354A5E1}" name="currentRound" dataDxfId="10"/>
    <tableColumn id="2" xr3:uid="{2C6B88FD-A716-4AB6-AA49-160A8DF7DBDC}" name="maxHp" dataDxfId="9"/>
    <tableColumn id="3" xr3:uid="{93900431-0C00-4B12-AB85-45002C492915}" name="maxMoveSpeed" dataDxfId="8"/>
    <tableColumn id="4" xr3:uid="{2A301FCA-3D64-471D-BEE6-BC1622CDF032}" name="goldValue" dataDxfId="7"/>
    <tableColumn id="5" xr3:uid="{3AE8B4F6-1538-4BEF-B2DF-4CDA884766C4}" name="numberOfEnemies" dataDxfId="6"/>
    <tableColumn id="6" xr3:uid="{AE641D46-035F-48D6-A573-C9F4D6CB13E6}" name="roundEndBonus" dataDxfId="5"/>
    <tableColumn id="7" xr3:uid="{6A0A4D55-9624-4487-A70E-9439825383F6}" name="freq" dataDxfId="4"/>
    <tableColumn id="8" xr3:uid="{4CF2BB76-2219-48B9-9102-2F9D558684E9}" name="armorType" dataDxfId="3"/>
    <tableColumn id="9" xr3:uid="{F5FDF9AB-FDB5-4883-88E1-E36704CF13B4}" name="maxArm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X2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9.42578125" customWidth="1"/>
    <col min="4" max="4" width="17.5703125" customWidth="1"/>
    <col min="5" max="5" width="12.140625" customWidth="1"/>
    <col min="6" max="6" width="19.85546875" customWidth="1"/>
    <col min="7" max="9" width="18" customWidth="1"/>
    <col min="10" max="10" width="12.42578125" customWidth="1"/>
    <col min="11" max="11" width="17.7109375" bestFit="1" customWidth="1"/>
    <col min="12" max="12" width="14.5703125" bestFit="1" customWidth="1"/>
    <col min="13" max="13" width="7.140625" bestFit="1" customWidth="1"/>
    <col min="14" max="14" width="8.85546875" bestFit="1" customWidth="1"/>
    <col min="15" max="15" width="8.85546875" customWidth="1"/>
    <col min="16" max="16" width="7.5703125" bestFit="1" customWidth="1"/>
    <col min="17" max="17" width="6.28515625" bestFit="1" customWidth="1"/>
    <col min="18" max="19" width="7.5703125" bestFit="1" customWidth="1"/>
    <col min="20" max="20" width="10.5703125" bestFit="1" customWidth="1"/>
    <col min="22" max="22" width="6.5703125" bestFit="1" customWidth="1"/>
    <col min="23" max="23" width="22.5703125" bestFit="1" customWidth="1"/>
    <col min="24" max="24" width="3.7109375" bestFit="1" customWidth="1"/>
  </cols>
  <sheetData>
    <row r="1" spans="1:24" x14ac:dyDescent="0.25">
      <c r="A1" t="s">
        <v>0</v>
      </c>
      <c r="B1" s="16" t="s">
        <v>46</v>
      </c>
      <c r="C1" s="17" t="s">
        <v>45</v>
      </c>
      <c r="D1" s="18" t="s">
        <v>3</v>
      </c>
      <c r="E1" s="19" t="s">
        <v>2</v>
      </c>
      <c r="F1" s="20" t="s">
        <v>15</v>
      </c>
      <c r="G1" s="20" t="s">
        <v>44</v>
      </c>
      <c r="H1" s="20" t="s">
        <v>18</v>
      </c>
      <c r="I1" s="21" t="s">
        <v>8</v>
      </c>
      <c r="J1" s="20" t="s">
        <v>1</v>
      </c>
      <c r="K1" s="3" t="s">
        <v>16</v>
      </c>
      <c r="L1" s="3" t="s">
        <v>17</v>
      </c>
      <c r="M1" s="6" t="s">
        <v>26</v>
      </c>
      <c r="N1" s="5" t="s">
        <v>41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9</v>
      </c>
      <c r="W1" t="s">
        <v>10</v>
      </c>
    </row>
    <row r="2" spans="1:24" x14ac:dyDescent="0.25">
      <c r="A2" t="s">
        <v>19</v>
      </c>
      <c r="B2" s="12">
        <v>1</v>
      </c>
      <c r="C2" s="7">
        <v>24</v>
      </c>
      <c r="D2" s="8">
        <v>3</v>
      </c>
      <c r="E2" s="9">
        <v>3</v>
      </c>
      <c r="F2" s="10">
        <v>15</v>
      </c>
      <c r="G2" s="10">
        <v>15</v>
      </c>
      <c r="H2" s="10">
        <v>14</v>
      </c>
      <c r="I2" s="11" t="s">
        <v>27</v>
      </c>
      <c r="J2" s="10">
        <v>0</v>
      </c>
      <c r="K2" s="3">
        <f>SUM((F2*E2)+G2)</f>
        <v>60</v>
      </c>
      <c r="L2" s="3">
        <v>100</v>
      </c>
      <c r="M2" s="6">
        <f t="shared" ref="M2:M13" si="0">SUM(F2*C2)</f>
        <v>360</v>
      </c>
      <c r="N2" s="5">
        <f t="shared" ref="N2:N13" si="1">SUM(M2/L2)</f>
        <v>3.6</v>
      </c>
      <c r="V2" s="1" t="s">
        <v>11</v>
      </c>
      <c r="W2" s="2">
        <v>2</v>
      </c>
    </row>
    <row r="3" spans="1:24" x14ac:dyDescent="0.25">
      <c r="A3" t="s">
        <v>42</v>
      </c>
      <c r="B3" s="15">
        <v>2</v>
      </c>
      <c r="C3" s="7">
        <v>55</v>
      </c>
      <c r="D3" s="8">
        <v>3</v>
      </c>
      <c r="E3" s="9">
        <v>4</v>
      </c>
      <c r="F3" s="13">
        <v>15</v>
      </c>
      <c r="G3" s="13">
        <v>18</v>
      </c>
      <c r="H3" s="13">
        <v>16</v>
      </c>
      <c r="I3" s="14" t="s">
        <v>27</v>
      </c>
      <c r="J3" s="13">
        <v>0</v>
      </c>
      <c r="K3" s="3">
        <f t="shared" ref="K3:K21" si="2">SUM((F3*E3)+G3)</f>
        <v>78</v>
      </c>
      <c r="L3" s="3">
        <f>SUM(K2+L2)</f>
        <v>160</v>
      </c>
      <c r="M3" s="6">
        <f t="shared" si="0"/>
        <v>825</v>
      </c>
      <c r="N3" s="5">
        <f t="shared" si="1"/>
        <v>5.15625</v>
      </c>
      <c r="V3" s="1" t="s">
        <v>12</v>
      </c>
      <c r="W3" s="2">
        <v>4</v>
      </c>
      <c r="X3">
        <f>SUM(W2-W3)</f>
        <v>-2</v>
      </c>
    </row>
    <row r="4" spans="1:24" x14ac:dyDescent="0.25">
      <c r="A4" t="s">
        <v>43</v>
      </c>
      <c r="B4" s="12">
        <v>3</v>
      </c>
      <c r="C4" s="7">
        <v>55</v>
      </c>
      <c r="D4" s="8">
        <v>5</v>
      </c>
      <c r="E4" s="9">
        <v>3</v>
      </c>
      <c r="F4" s="10">
        <v>20</v>
      </c>
      <c r="G4" s="10">
        <v>22</v>
      </c>
      <c r="H4" s="10">
        <v>14</v>
      </c>
      <c r="I4" s="11" t="s">
        <v>28</v>
      </c>
      <c r="J4" s="10">
        <v>0</v>
      </c>
      <c r="K4" s="3">
        <f t="shared" si="2"/>
        <v>82</v>
      </c>
      <c r="L4" s="3">
        <f t="shared" ref="L4:L21" si="3">SUM(K3+L3)</f>
        <v>238</v>
      </c>
      <c r="M4" s="6">
        <f t="shared" si="0"/>
        <v>1100</v>
      </c>
      <c r="N4" s="5">
        <f t="shared" si="1"/>
        <v>4.6218487394957979</v>
      </c>
      <c r="V4" s="1" t="s">
        <v>13</v>
      </c>
      <c r="W4" s="2">
        <v>6</v>
      </c>
      <c r="X4">
        <f>SUM(W3-W4)</f>
        <v>-2</v>
      </c>
    </row>
    <row r="5" spans="1:24" x14ac:dyDescent="0.25">
      <c r="A5" t="s">
        <v>20</v>
      </c>
      <c r="B5" s="15">
        <v>4</v>
      </c>
      <c r="C5" s="7">
        <v>125</v>
      </c>
      <c r="D5" s="8">
        <v>3</v>
      </c>
      <c r="E5" s="9">
        <v>4</v>
      </c>
      <c r="F5" s="13">
        <v>14</v>
      </c>
      <c r="G5" s="13">
        <v>28</v>
      </c>
      <c r="H5" s="13">
        <v>16</v>
      </c>
      <c r="I5" s="14" t="s">
        <v>29</v>
      </c>
      <c r="J5" s="13">
        <v>0</v>
      </c>
      <c r="K5" s="3">
        <f t="shared" si="2"/>
        <v>84</v>
      </c>
      <c r="L5" s="3">
        <f t="shared" si="3"/>
        <v>320</v>
      </c>
      <c r="M5" s="6">
        <f t="shared" si="0"/>
        <v>1750</v>
      </c>
      <c r="N5" s="5">
        <f t="shared" si="1"/>
        <v>5.46875</v>
      </c>
      <c r="V5" s="1" t="s">
        <v>14</v>
      </c>
      <c r="W5" s="2">
        <v>8</v>
      </c>
      <c r="X5">
        <f t="shared" ref="X5:X12" si="4">SUM(W4-W5)</f>
        <v>-2</v>
      </c>
    </row>
    <row r="6" spans="1:24" x14ac:dyDescent="0.25">
      <c r="A6" t="s">
        <v>21</v>
      </c>
      <c r="B6" s="12">
        <v>5</v>
      </c>
      <c r="C6" s="7">
        <v>160</v>
      </c>
      <c r="D6" s="8">
        <v>4</v>
      </c>
      <c r="E6" s="9">
        <v>4</v>
      </c>
      <c r="F6" s="10">
        <v>14</v>
      </c>
      <c r="G6" s="10">
        <v>36</v>
      </c>
      <c r="H6" s="10">
        <v>16</v>
      </c>
      <c r="I6" s="11" t="s">
        <v>27</v>
      </c>
      <c r="J6" s="10">
        <v>0</v>
      </c>
      <c r="K6" s="3">
        <f t="shared" si="2"/>
        <v>92</v>
      </c>
      <c r="L6" s="3">
        <f t="shared" si="3"/>
        <v>404</v>
      </c>
      <c r="M6" s="6">
        <f t="shared" si="0"/>
        <v>2240</v>
      </c>
      <c r="N6" s="5">
        <f t="shared" si="1"/>
        <v>5.5445544554455441</v>
      </c>
      <c r="V6" s="1">
        <v>7</v>
      </c>
      <c r="W6" s="2">
        <v>10</v>
      </c>
      <c r="X6">
        <f t="shared" si="4"/>
        <v>-2</v>
      </c>
    </row>
    <row r="7" spans="1:24" x14ac:dyDescent="0.25">
      <c r="A7" t="s">
        <v>22</v>
      </c>
      <c r="B7" s="15">
        <v>6</v>
      </c>
      <c r="C7" s="7">
        <v>140</v>
      </c>
      <c r="D7" s="8">
        <v>5</v>
      </c>
      <c r="E7" s="9">
        <v>4</v>
      </c>
      <c r="F7" s="13">
        <v>20</v>
      </c>
      <c r="G7" s="13">
        <v>48</v>
      </c>
      <c r="H7" s="13">
        <v>12</v>
      </c>
      <c r="I7" s="14" t="s">
        <v>29</v>
      </c>
      <c r="J7" s="13">
        <v>0</v>
      </c>
      <c r="K7" s="3">
        <f t="shared" si="2"/>
        <v>128</v>
      </c>
      <c r="L7" s="3">
        <f t="shared" si="3"/>
        <v>496</v>
      </c>
      <c r="M7" s="6">
        <f t="shared" si="0"/>
        <v>2800</v>
      </c>
      <c r="N7" s="5">
        <f t="shared" si="1"/>
        <v>5.645161290322581</v>
      </c>
      <c r="V7" s="1">
        <v>6</v>
      </c>
      <c r="W7" s="2">
        <v>12</v>
      </c>
      <c r="X7">
        <f t="shared" si="4"/>
        <v>-2</v>
      </c>
    </row>
    <row r="8" spans="1:24" x14ac:dyDescent="0.25">
      <c r="A8" t="s">
        <v>30</v>
      </c>
      <c r="B8" s="12">
        <v>7</v>
      </c>
      <c r="C8" s="7">
        <v>220</v>
      </c>
      <c r="D8" s="8">
        <v>4</v>
      </c>
      <c r="E8" s="9">
        <v>5</v>
      </c>
      <c r="F8" s="10">
        <v>18</v>
      </c>
      <c r="G8" s="10">
        <v>56</v>
      </c>
      <c r="H8" s="10">
        <v>14</v>
      </c>
      <c r="I8" s="11" t="s">
        <v>28</v>
      </c>
      <c r="J8" s="10">
        <v>0</v>
      </c>
      <c r="K8" s="3">
        <f t="shared" si="2"/>
        <v>146</v>
      </c>
      <c r="L8" s="3">
        <f t="shared" si="3"/>
        <v>624</v>
      </c>
      <c r="M8" s="6">
        <f t="shared" si="0"/>
        <v>3960</v>
      </c>
      <c r="N8" s="5">
        <f t="shared" si="1"/>
        <v>6.3461538461538458</v>
      </c>
      <c r="V8" s="1">
        <v>5</v>
      </c>
      <c r="W8" s="2">
        <v>14</v>
      </c>
      <c r="X8">
        <f t="shared" si="4"/>
        <v>-2</v>
      </c>
    </row>
    <row r="9" spans="1:24" x14ac:dyDescent="0.25">
      <c r="A9" t="s">
        <v>23</v>
      </c>
      <c r="B9" s="15">
        <v>8</v>
      </c>
      <c r="C9" s="7">
        <v>300</v>
      </c>
      <c r="D9" s="8">
        <v>4</v>
      </c>
      <c r="E9" s="9">
        <v>5</v>
      </c>
      <c r="F9" s="13">
        <v>18</v>
      </c>
      <c r="G9" s="13">
        <v>68</v>
      </c>
      <c r="H9" s="13">
        <v>14</v>
      </c>
      <c r="I9" s="14" t="s">
        <v>29</v>
      </c>
      <c r="J9" s="13">
        <v>0</v>
      </c>
      <c r="K9" s="3">
        <f t="shared" si="2"/>
        <v>158</v>
      </c>
      <c r="L9" s="3">
        <f t="shared" si="3"/>
        <v>770</v>
      </c>
      <c r="M9" s="6">
        <f t="shared" si="0"/>
        <v>5400</v>
      </c>
      <c r="N9" s="5">
        <f t="shared" si="1"/>
        <v>7.0129870129870131</v>
      </c>
      <c r="V9" s="1">
        <v>4</v>
      </c>
      <c r="W9" s="2">
        <v>16</v>
      </c>
      <c r="X9">
        <f t="shared" si="4"/>
        <v>-2</v>
      </c>
    </row>
    <row r="10" spans="1:24" x14ac:dyDescent="0.25">
      <c r="A10" t="s">
        <v>31</v>
      </c>
      <c r="B10" s="12">
        <v>9</v>
      </c>
      <c r="C10" s="7">
        <v>560</v>
      </c>
      <c r="D10" s="8">
        <v>3</v>
      </c>
      <c r="E10" s="9">
        <v>5</v>
      </c>
      <c r="F10" s="10">
        <v>16</v>
      </c>
      <c r="G10" s="10">
        <v>80</v>
      </c>
      <c r="H10" s="10">
        <v>16</v>
      </c>
      <c r="I10" s="11" t="s">
        <v>27</v>
      </c>
      <c r="J10" s="10">
        <v>0</v>
      </c>
      <c r="K10" s="3">
        <f t="shared" si="2"/>
        <v>160</v>
      </c>
      <c r="L10" s="3">
        <f t="shared" si="3"/>
        <v>928</v>
      </c>
      <c r="M10" s="6">
        <f t="shared" si="0"/>
        <v>8960</v>
      </c>
      <c r="N10" s="5">
        <f t="shared" si="1"/>
        <v>9.6551724137931032</v>
      </c>
      <c r="V10" s="1">
        <v>3</v>
      </c>
      <c r="W10" s="2">
        <v>23</v>
      </c>
      <c r="X10">
        <f t="shared" si="4"/>
        <v>-7</v>
      </c>
    </row>
    <row r="11" spans="1:24" x14ac:dyDescent="0.25">
      <c r="A11" t="s">
        <v>32</v>
      </c>
      <c r="B11" s="15">
        <v>10</v>
      </c>
      <c r="C11" s="7">
        <v>800</v>
      </c>
      <c r="D11" s="8">
        <v>3</v>
      </c>
      <c r="E11" s="9">
        <v>6</v>
      </c>
      <c r="F11" s="13">
        <v>16</v>
      </c>
      <c r="G11" s="13">
        <v>86</v>
      </c>
      <c r="H11" s="13">
        <v>16</v>
      </c>
      <c r="I11" s="14" t="s">
        <v>29</v>
      </c>
      <c r="J11" s="13">
        <v>0</v>
      </c>
      <c r="K11" s="3">
        <f t="shared" si="2"/>
        <v>182</v>
      </c>
      <c r="L11" s="3">
        <f t="shared" si="3"/>
        <v>1088</v>
      </c>
      <c r="M11" s="6">
        <f t="shared" si="0"/>
        <v>12800</v>
      </c>
      <c r="N11" s="5">
        <f t="shared" si="1"/>
        <v>11.764705882352942</v>
      </c>
      <c r="V11" s="1">
        <v>2</v>
      </c>
      <c r="W11" s="2">
        <v>32</v>
      </c>
      <c r="X11">
        <f t="shared" si="4"/>
        <v>-9</v>
      </c>
    </row>
    <row r="12" spans="1:24" x14ac:dyDescent="0.25">
      <c r="A12" t="s">
        <v>24</v>
      </c>
      <c r="B12" s="12">
        <v>11</v>
      </c>
      <c r="C12" s="7">
        <v>800</v>
      </c>
      <c r="D12" s="8">
        <v>3</v>
      </c>
      <c r="E12" s="9">
        <v>6</v>
      </c>
      <c r="F12" s="10">
        <v>16</v>
      </c>
      <c r="G12" s="10">
        <v>100</v>
      </c>
      <c r="H12" s="10">
        <v>16</v>
      </c>
      <c r="I12" s="11" t="s">
        <v>28</v>
      </c>
      <c r="J12" s="10">
        <v>0</v>
      </c>
      <c r="K12" s="3">
        <f t="shared" si="2"/>
        <v>196</v>
      </c>
      <c r="L12" s="3">
        <f t="shared" si="3"/>
        <v>1270</v>
      </c>
      <c r="M12" s="6">
        <f t="shared" si="0"/>
        <v>12800</v>
      </c>
      <c r="N12" s="5">
        <f t="shared" si="1"/>
        <v>10.078740157480315</v>
      </c>
      <c r="V12" s="1">
        <v>1</v>
      </c>
      <c r="W12" s="2">
        <v>65</v>
      </c>
      <c r="X12">
        <f t="shared" si="4"/>
        <v>-33</v>
      </c>
    </row>
    <row r="13" spans="1:24" x14ac:dyDescent="0.25">
      <c r="A13" t="s">
        <v>25</v>
      </c>
      <c r="B13" s="15">
        <v>12</v>
      </c>
      <c r="C13" s="7">
        <v>800</v>
      </c>
      <c r="D13" s="8">
        <v>3</v>
      </c>
      <c r="E13" s="9">
        <v>6</v>
      </c>
      <c r="F13" s="13">
        <v>16</v>
      </c>
      <c r="G13" s="13">
        <v>120</v>
      </c>
      <c r="H13" s="13">
        <v>16</v>
      </c>
      <c r="I13" s="14" t="s">
        <v>27</v>
      </c>
      <c r="J13" s="13">
        <v>0</v>
      </c>
      <c r="K13" s="3">
        <f t="shared" si="2"/>
        <v>216</v>
      </c>
      <c r="L13" s="3">
        <f t="shared" si="3"/>
        <v>1466</v>
      </c>
      <c r="M13" s="6">
        <f t="shared" si="0"/>
        <v>12800</v>
      </c>
      <c r="N13" s="5">
        <f t="shared" si="1"/>
        <v>8.7312414733969987</v>
      </c>
    </row>
    <row r="14" spans="1:24" x14ac:dyDescent="0.25">
      <c r="A14" t="s">
        <v>33</v>
      </c>
      <c r="B14" s="12">
        <v>13</v>
      </c>
      <c r="C14" s="7">
        <v>800</v>
      </c>
      <c r="D14" s="8">
        <v>3</v>
      </c>
      <c r="E14" s="9">
        <v>6</v>
      </c>
      <c r="F14" s="10">
        <v>16</v>
      </c>
      <c r="G14" s="10">
        <v>140</v>
      </c>
      <c r="H14" s="10">
        <v>16</v>
      </c>
      <c r="I14" s="11" t="s">
        <v>27</v>
      </c>
      <c r="J14" s="10">
        <v>0</v>
      </c>
      <c r="K14" s="3">
        <f t="shared" si="2"/>
        <v>236</v>
      </c>
      <c r="L14" s="3">
        <f t="shared" si="3"/>
        <v>1682</v>
      </c>
      <c r="M14" s="6">
        <f t="shared" ref="M14:M21" si="5">SUM(F14*C14)</f>
        <v>12800</v>
      </c>
      <c r="N14" s="5">
        <f t="shared" ref="N14:N21" si="6">SUM(M14/L14)</f>
        <v>7.6099881093935791</v>
      </c>
    </row>
    <row r="15" spans="1:24" x14ac:dyDescent="0.25">
      <c r="A15" t="s">
        <v>34</v>
      </c>
      <c r="B15" s="15">
        <v>14</v>
      </c>
      <c r="C15" s="7">
        <v>800</v>
      </c>
      <c r="D15" s="8">
        <v>3</v>
      </c>
      <c r="E15" s="9">
        <v>6</v>
      </c>
      <c r="F15" s="13">
        <v>16</v>
      </c>
      <c r="G15" s="13">
        <v>160</v>
      </c>
      <c r="H15" s="13">
        <v>16</v>
      </c>
      <c r="I15" s="14" t="s">
        <v>28</v>
      </c>
      <c r="J15" s="13">
        <v>0</v>
      </c>
      <c r="K15" s="3">
        <f t="shared" si="2"/>
        <v>256</v>
      </c>
      <c r="L15" s="3">
        <f t="shared" si="3"/>
        <v>1918</v>
      </c>
      <c r="M15" s="6">
        <f t="shared" si="5"/>
        <v>12800</v>
      </c>
      <c r="N15" s="5">
        <f t="shared" si="6"/>
        <v>6.6736183524504691</v>
      </c>
    </row>
    <row r="16" spans="1:24" x14ac:dyDescent="0.25">
      <c r="A16" t="s">
        <v>35</v>
      </c>
      <c r="B16" s="12">
        <v>15</v>
      </c>
      <c r="C16" s="7">
        <v>800</v>
      </c>
      <c r="D16" s="8">
        <v>3</v>
      </c>
      <c r="E16" s="9">
        <v>6</v>
      </c>
      <c r="F16" s="10">
        <v>16</v>
      </c>
      <c r="G16" s="10">
        <v>180</v>
      </c>
      <c r="H16" s="10">
        <v>16</v>
      </c>
      <c r="I16" s="11" t="s">
        <v>29</v>
      </c>
      <c r="J16" s="10">
        <v>0</v>
      </c>
      <c r="K16" s="3">
        <f t="shared" si="2"/>
        <v>276</v>
      </c>
      <c r="L16" s="3">
        <f t="shared" si="3"/>
        <v>2174</v>
      </c>
      <c r="M16" s="6">
        <f t="shared" si="5"/>
        <v>12800</v>
      </c>
      <c r="N16" s="5">
        <f t="shared" si="6"/>
        <v>5.8877644894204231</v>
      </c>
    </row>
    <row r="17" spans="1:14" x14ac:dyDescent="0.25">
      <c r="A17" t="s">
        <v>36</v>
      </c>
      <c r="B17" s="15">
        <v>16</v>
      </c>
      <c r="C17" s="7">
        <v>800</v>
      </c>
      <c r="D17" s="8">
        <v>3</v>
      </c>
      <c r="E17" s="9">
        <v>6</v>
      </c>
      <c r="F17" s="13">
        <v>16</v>
      </c>
      <c r="G17" s="13">
        <v>200</v>
      </c>
      <c r="H17" s="13">
        <v>16</v>
      </c>
      <c r="I17" s="14" t="s">
        <v>28</v>
      </c>
      <c r="J17" s="13">
        <v>0</v>
      </c>
      <c r="K17" s="3">
        <f t="shared" si="2"/>
        <v>296</v>
      </c>
      <c r="L17" s="3">
        <f t="shared" si="3"/>
        <v>2450</v>
      </c>
      <c r="M17" s="6">
        <f t="shared" si="5"/>
        <v>12800</v>
      </c>
      <c r="N17" s="5">
        <f t="shared" si="6"/>
        <v>5.2244897959183669</v>
      </c>
    </row>
    <row r="18" spans="1:14" x14ac:dyDescent="0.25">
      <c r="A18" t="s">
        <v>37</v>
      </c>
      <c r="B18" s="12">
        <v>17</v>
      </c>
      <c r="C18" s="7">
        <v>800</v>
      </c>
      <c r="D18" s="8">
        <v>3</v>
      </c>
      <c r="E18" s="9">
        <v>6</v>
      </c>
      <c r="F18" s="10">
        <v>16</v>
      </c>
      <c r="G18" s="10">
        <v>200</v>
      </c>
      <c r="H18" s="10">
        <v>16</v>
      </c>
      <c r="I18" s="11" t="s">
        <v>27</v>
      </c>
      <c r="J18" s="10">
        <v>0</v>
      </c>
      <c r="K18" s="3">
        <f t="shared" si="2"/>
        <v>296</v>
      </c>
      <c r="L18" s="3">
        <f t="shared" si="3"/>
        <v>2746</v>
      </c>
      <c r="M18" s="6">
        <f t="shared" si="5"/>
        <v>12800</v>
      </c>
      <c r="N18" s="5">
        <f t="shared" si="6"/>
        <v>4.6613255644573925</v>
      </c>
    </row>
    <row r="19" spans="1:14" x14ac:dyDescent="0.25">
      <c r="A19" t="s">
        <v>38</v>
      </c>
      <c r="B19" s="15">
        <v>18</v>
      </c>
      <c r="C19" s="7">
        <v>800</v>
      </c>
      <c r="D19" s="8">
        <v>3</v>
      </c>
      <c r="E19" s="9">
        <v>6</v>
      </c>
      <c r="F19" s="13">
        <v>16</v>
      </c>
      <c r="G19" s="13">
        <v>200</v>
      </c>
      <c r="H19" s="13">
        <v>16</v>
      </c>
      <c r="I19" s="14" t="s">
        <v>27</v>
      </c>
      <c r="J19" s="13">
        <v>0</v>
      </c>
      <c r="K19" s="3">
        <f t="shared" si="2"/>
        <v>296</v>
      </c>
      <c r="L19" s="3">
        <f t="shared" si="3"/>
        <v>3042</v>
      </c>
      <c r="M19" s="6">
        <f t="shared" si="5"/>
        <v>12800</v>
      </c>
      <c r="N19" s="5">
        <f t="shared" si="6"/>
        <v>4.2077580539118999</v>
      </c>
    </row>
    <row r="20" spans="1:14" x14ac:dyDescent="0.25">
      <c r="A20" t="s">
        <v>39</v>
      </c>
      <c r="B20" s="12">
        <v>19</v>
      </c>
      <c r="C20" s="7">
        <v>800</v>
      </c>
      <c r="D20" s="8">
        <v>3</v>
      </c>
      <c r="E20" s="9">
        <v>6</v>
      </c>
      <c r="F20" s="10">
        <v>16</v>
      </c>
      <c r="G20" s="10">
        <v>200</v>
      </c>
      <c r="H20" s="10">
        <v>16</v>
      </c>
      <c r="I20" s="11" t="s">
        <v>27</v>
      </c>
      <c r="J20" s="10">
        <v>0</v>
      </c>
      <c r="K20" s="3">
        <f t="shared" si="2"/>
        <v>296</v>
      </c>
      <c r="L20" s="3">
        <f t="shared" si="3"/>
        <v>3338</v>
      </c>
      <c r="M20" s="6">
        <f t="shared" si="5"/>
        <v>12800</v>
      </c>
      <c r="N20" s="5">
        <f t="shared" si="6"/>
        <v>3.8346315158777711</v>
      </c>
    </row>
    <row r="21" spans="1:14" x14ac:dyDescent="0.25">
      <c r="A21" t="s">
        <v>40</v>
      </c>
      <c r="B21" s="15">
        <v>20</v>
      </c>
      <c r="C21" s="7">
        <v>800</v>
      </c>
      <c r="D21" s="8">
        <v>3</v>
      </c>
      <c r="E21" s="9">
        <v>6</v>
      </c>
      <c r="F21" s="13">
        <v>16</v>
      </c>
      <c r="G21" s="13">
        <v>200</v>
      </c>
      <c r="H21" s="13">
        <v>16</v>
      </c>
      <c r="I21" s="14" t="s">
        <v>28</v>
      </c>
      <c r="J21" s="13">
        <v>0</v>
      </c>
      <c r="K21" s="3">
        <f t="shared" si="2"/>
        <v>296</v>
      </c>
      <c r="L21" s="3">
        <f t="shared" si="3"/>
        <v>3634</v>
      </c>
      <c r="M21" s="6">
        <f t="shared" si="5"/>
        <v>12800</v>
      </c>
      <c r="N21" s="5">
        <f t="shared" si="6"/>
        <v>3.5222894881673086</v>
      </c>
    </row>
    <row r="22" spans="1:14" x14ac:dyDescent="0.25">
      <c r="E22" s="4"/>
      <c r="L22" s="4"/>
      <c r="N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2018-08-25T04:14:04Z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