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oleObject1.bin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0-PC0\1-IOANA\QUATTRO Y DEKKER\"/>
    </mc:Choice>
  </mc:AlternateContent>
  <bookViews>
    <workbookView xWindow="0" yWindow="0" windowWidth="19200" windowHeight="11595" activeTab="3"/>
  </bookViews>
  <sheets>
    <sheet name="NOTA QUATTRO" sheetId="1" r:id="rId1"/>
    <sheet name="TD QUATTRO" sheetId="3" r:id="rId2"/>
    <sheet name="FRA QUATTRO" sheetId="2" r:id="rId3"/>
    <sheet name="DISPO. PROV" sheetId="4" r:id="rId4"/>
  </sheets>
  <definedNames>
    <definedName name="_xlnm._FilterDatabase" localSheetId="2" hidden="1">'FRA QUATTRO'!$A$6:$Q$6</definedName>
    <definedName name="_xlnm._FilterDatabase" localSheetId="0" hidden="1">'NOTA QUATTRO'!$A$14:$M$14</definedName>
  </definedNames>
  <calcPr calcId="152511"/>
  <pivotCaches>
    <pivotCache cacheId="13" r:id="rId5"/>
  </pivotCaches>
</workbook>
</file>

<file path=xl/calcChain.xml><?xml version="1.0" encoding="utf-8"?>
<calcChain xmlns="http://schemas.openxmlformats.org/spreadsheetml/2006/main">
  <c r="C4" i="4" l="1"/>
  <c r="C2" i="4"/>
  <c r="C5" i="4" s="1"/>
  <c r="B69" i="4"/>
  <c r="H69" i="4" s="1"/>
  <c r="M69" i="4" s="1"/>
  <c r="H68" i="4"/>
  <c r="G68" i="4" s="1"/>
  <c r="L68" i="4" s="1"/>
  <c r="B68" i="4"/>
  <c r="B67" i="4"/>
  <c r="H67" i="4" s="1"/>
  <c r="M67" i="4" s="1"/>
  <c r="B66" i="4"/>
  <c r="H66" i="4" s="1"/>
  <c r="G66" i="4" s="1"/>
  <c r="L66" i="4" s="1"/>
  <c r="B65" i="4"/>
  <c r="H65" i="4" s="1"/>
  <c r="M65" i="4" s="1"/>
  <c r="B64" i="4"/>
  <c r="H64" i="4" s="1"/>
  <c r="G64" i="4" s="1"/>
  <c r="L64" i="4" s="1"/>
  <c r="B63" i="4"/>
  <c r="H63" i="4" s="1"/>
  <c r="M63" i="4" s="1"/>
  <c r="B62" i="4"/>
  <c r="H62" i="4" s="1"/>
  <c r="G62" i="4" s="1"/>
  <c r="L62" i="4" s="1"/>
  <c r="B61" i="4"/>
  <c r="H61" i="4" s="1"/>
  <c r="M61" i="4" s="1"/>
  <c r="H60" i="4"/>
  <c r="G60" i="4" s="1"/>
  <c r="L60" i="4" s="1"/>
  <c r="B60" i="4"/>
  <c r="B59" i="4"/>
  <c r="H59" i="4" s="1"/>
  <c r="M59" i="4" s="1"/>
  <c r="B58" i="4"/>
  <c r="H58" i="4" s="1"/>
  <c r="G58" i="4" s="1"/>
  <c r="L58" i="4" s="1"/>
  <c r="B57" i="4"/>
  <c r="H57" i="4" s="1"/>
  <c r="M57" i="4" s="1"/>
  <c r="B56" i="4"/>
  <c r="H56" i="4" s="1"/>
  <c r="G56" i="4" s="1"/>
  <c r="L56" i="4" s="1"/>
  <c r="B55" i="4"/>
  <c r="H55" i="4" s="1"/>
  <c r="M55" i="4" s="1"/>
  <c r="B54" i="4"/>
  <c r="H54" i="4" s="1"/>
  <c r="G54" i="4" s="1"/>
  <c r="L54" i="4" s="1"/>
  <c r="B53" i="4"/>
  <c r="H53" i="4" s="1"/>
  <c r="M53" i="4" s="1"/>
  <c r="H52" i="4"/>
  <c r="G52" i="4" s="1"/>
  <c r="L52" i="4" s="1"/>
  <c r="B52" i="4"/>
  <c r="B51" i="4"/>
  <c r="H51" i="4" s="1"/>
  <c r="M51" i="4" s="1"/>
  <c r="B50" i="4"/>
  <c r="H50" i="4" s="1"/>
  <c r="G50" i="4" s="1"/>
  <c r="L50" i="4" s="1"/>
  <c r="B49" i="4"/>
  <c r="H49" i="4" s="1"/>
  <c r="M49" i="4" s="1"/>
  <c r="B48" i="4"/>
  <c r="H48" i="4" s="1"/>
  <c r="G48" i="4" s="1"/>
  <c r="L48" i="4" s="1"/>
  <c r="B47" i="4"/>
  <c r="H47" i="4" s="1"/>
  <c r="M47" i="4" s="1"/>
  <c r="B46" i="4"/>
  <c r="H46" i="4" s="1"/>
  <c r="G46" i="4" s="1"/>
  <c r="L46" i="4" s="1"/>
  <c r="B45" i="4"/>
  <c r="H45" i="4" s="1"/>
  <c r="M45" i="4" s="1"/>
  <c r="H44" i="4"/>
  <c r="G44" i="4" s="1"/>
  <c r="L44" i="4" s="1"/>
  <c r="B44" i="4"/>
  <c r="B43" i="4"/>
  <c r="H43" i="4" s="1"/>
  <c r="M43" i="4" s="1"/>
  <c r="B42" i="4"/>
  <c r="H42" i="4" s="1"/>
  <c r="G42" i="4" s="1"/>
  <c r="L42" i="4" s="1"/>
  <c r="B41" i="4"/>
  <c r="H41" i="4" s="1"/>
  <c r="M41" i="4" s="1"/>
  <c r="B40" i="4"/>
  <c r="H40" i="4" s="1"/>
  <c r="B39" i="4"/>
  <c r="H39" i="4" s="1"/>
  <c r="M39" i="4" s="1"/>
  <c r="B38" i="4"/>
  <c r="H38" i="4" s="1"/>
  <c r="G38" i="4" s="1"/>
  <c r="L38" i="4" s="1"/>
  <c r="B37" i="4"/>
  <c r="H37" i="4" s="1"/>
  <c r="M37" i="4" s="1"/>
  <c r="H36" i="4"/>
  <c r="G36" i="4" s="1"/>
  <c r="L36" i="4" s="1"/>
  <c r="B36" i="4"/>
  <c r="B35" i="4"/>
  <c r="H35" i="4" s="1"/>
  <c r="M35" i="4" s="1"/>
  <c r="B34" i="4"/>
  <c r="H34" i="4" s="1"/>
  <c r="G34" i="4" s="1"/>
  <c r="L34" i="4" s="1"/>
  <c r="B33" i="4"/>
  <c r="H33" i="4" s="1"/>
  <c r="M33" i="4" s="1"/>
  <c r="B32" i="4"/>
  <c r="H32" i="4" s="1"/>
  <c r="G32" i="4" s="1"/>
  <c r="L32" i="4" s="1"/>
  <c r="B31" i="4"/>
  <c r="H31" i="4" s="1"/>
  <c r="M31" i="4" s="1"/>
  <c r="B30" i="4"/>
  <c r="H30" i="4" s="1"/>
  <c r="G30" i="4" s="1"/>
  <c r="L30" i="4" s="1"/>
  <c r="B29" i="4"/>
  <c r="H29" i="4" s="1"/>
  <c r="M29" i="4" s="1"/>
  <c r="H28" i="4"/>
  <c r="G28" i="4" s="1"/>
  <c r="L28" i="4" s="1"/>
  <c r="B28" i="4"/>
  <c r="B27" i="4"/>
  <c r="H27" i="4" s="1"/>
  <c r="M27" i="4" s="1"/>
  <c r="B26" i="4"/>
  <c r="H26" i="4" s="1"/>
  <c r="G26" i="4" s="1"/>
  <c r="L26" i="4" s="1"/>
  <c r="B25" i="4"/>
  <c r="H25" i="4" s="1"/>
  <c r="M25" i="4" s="1"/>
  <c r="B24" i="4"/>
  <c r="H24" i="4" s="1"/>
  <c r="G24" i="4" s="1"/>
  <c r="L24" i="4" s="1"/>
  <c r="B23" i="4"/>
  <c r="H23" i="4" s="1"/>
  <c r="M23" i="4" s="1"/>
  <c r="B22" i="4"/>
  <c r="H22" i="4" s="1"/>
  <c r="G22" i="4" s="1"/>
  <c r="L22" i="4" s="1"/>
  <c r="B21" i="4"/>
  <c r="H21" i="4" s="1"/>
  <c r="M21" i="4" s="1"/>
  <c r="H20" i="4"/>
  <c r="G20" i="4" s="1"/>
  <c r="L20" i="4" s="1"/>
  <c r="B20" i="4"/>
  <c r="B19" i="4"/>
  <c r="H19" i="4" s="1"/>
  <c r="M19" i="4" s="1"/>
  <c r="B18" i="4"/>
  <c r="H18" i="4" s="1"/>
  <c r="G18" i="4" s="1"/>
  <c r="L18" i="4" s="1"/>
  <c r="B17" i="4"/>
  <c r="H17" i="4" s="1"/>
  <c r="B16" i="4"/>
  <c r="H16" i="4" s="1"/>
  <c r="B15" i="4"/>
  <c r="H15" i="4" s="1"/>
  <c r="B14" i="4"/>
  <c r="H14" i="4" s="1"/>
  <c r="B13" i="4"/>
  <c r="H13" i="4" s="1"/>
  <c r="B12" i="4"/>
  <c r="H12" i="4" s="1"/>
  <c r="B11" i="4"/>
  <c r="H11" i="4" s="1"/>
  <c r="B10" i="4"/>
  <c r="H10" i="4" s="1"/>
  <c r="B9" i="4"/>
  <c r="H9" i="4" s="1"/>
  <c r="B8" i="4"/>
  <c r="H8" i="4" s="1"/>
  <c r="M8" i="4" l="1"/>
  <c r="G8" i="4"/>
  <c r="L8" i="4" s="1"/>
  <c r="M10" i="4"/>
  <c r="G10" i="4"/>
  <c r="L10" i="4" s="1"/>
  <c r="M12" i="4"/>
  <c r="G12" i="4"/>
  <c r="L12" i="4" s="1"/>
  <c r="M14" i="4"/>
  <c r="G14" i="4"/>
  <c r="L14" i="4" s="1"/>
  <c r="M16" i="4"/>
  <c r="G16" i="4"/>
  <c r="L16" i="4" s="1"/>
  <c r="G9" i="4"/>
  <c r="L9" i="4" s="1"/>
  <c r="M9" i="4"/>
  <c r="G11" i="4"/>
  <c r="L11" i="4" s="1"/>
  <c r="M11" i="4"/>
  <c r="G13" i="4"/>
  <c r="L13" i="4" s="1"/>
  <c r="M13" i="4"/>
  <c r="G15" i="4"/>
  <c r="L15" i="4" s="1"/>
  <c r="M15" i="4"/>
  <c r="G17" i="4"/>
  <c r="L17" i="4" s="1"/>
  <c r="M17" i="4"/>
  <c r="G40" i="4"/>
  <c r="L40" i="4" s="1"/>
  <c r="M40" i="4"/>
  <c r="M18" i="4"/>
  <c r="G19" i="4"/>
  <c r="L19" i="4" s="1"/>
  <c r="M20" i="4"/>
  <c r="G21" i="4"/>
  <c r="L21" i="4" s="1"/>
  <c r="M22" i="4"/>
  <c r="G23" i="4"/>
  <c r="L23" i="4" s="1"/>
  <c r="M24" i="4"/>
  <c r="G25" i="4"/>
  <c r="L25" i="4" s="1"/>
  <c r="M26" i="4"/>
  <c r="G27" i="4"/>
  <c r="L27" i="4" s="1"/>
  <c r="M28" i="4"/>
  <c r="G29" i="4"/>
  <c r="L29" i="4" s="1"/>
  <c r="M30" i="4"/>
  <c r="G31" i="4"/>
  <c r="L31" i="4" s="1"/>
  <c r="M32" i="4"/>
  <c r="G33" i="4"/>
  <c r="L33" i="4" s="1"/>
  <c r="M34" i="4"/>
  <c r="G35" i="4"/>
  <c r="L35" i="4" s="1"/>
  <c r="M36" i="4"/>
  <c r="G37" i="4"/>
  <c r="L37" i="4" s="1"/>
  <c r="M38" i="4"/>
  <c r="G39" i="4"/>
  <c r="L39" i="4" s="1"/>
  <c r="G41" i="4"/>
  <c r="L41" i="4" s="1"/>
  <c r="M42" i="4"/>
  <c r="G43" i="4"/>
  <c r="L43" i="4" s="1"/>
  <c r="M44" i="4"/>
  <c r="G45" i="4"/>
  <c r="L45" i="4" s="1"/>
  <c r="M46" i="4"/>
  <c r="G47" i="4"/>
  <c r="L47" i="4" s="1"/>
  <c r="M48" i="4"/>
  <c r="G49" i="4"/>
  <c r="L49" i="4" s="1"/>
  <c r="M50" i="4"/>
  <c r="G51" i="4"/>
  <c r="L51" i="4" s="1"/>
  <c r="M52" i="4"/>
  <c r="G53" i="4"/>
  <c r="L53" i="4" s="1"/>
  <c r="M54" i="4"/>
  <c r="G55" i="4"/>
  <c r="L55" i="4" s="1"/>
  <c r="M56" i="4"/>
  <c r="G57" i="4"/>
  <c r="L57" i="4" s="1"/>
  <c r="M58" i="4"/>
  <c r="G59" i="4"/>
  <c r="L59" i="4" s="1"/>
  <c r="M60" i="4"/>
  <c r="G61" i="4"/>
  <c r="L61" i="4" s="1"/>
  <c r="M62" i="4"/>
  <c r="G63" i="4"/>
  <c r="L63" i="4" s="1"/>
  <c r="M64" i="4"/>
  <c r="G65" i="4"/>
  <c r="L65" i="4" s="1"/>
  <c r="M66" i="4"/>
  <c r="G67" i="4"/>
  <c r="L67" i="4" s="1"/>
  <c r="M68" i="4"/>
  <c r="G69" i="4"/>
  <c r="L69" i="4" s="1"/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7" i="2"/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5" i="1"/>
</calcChain>
</file>

<file path=xl/sharedStrings.xml><?xml version="1.0" encoding="utf-8"?>
<sst xmlns="http://schemas.openxmlformats.org/spreadsheetml/2006/main" count="813" uniqueCount="229">
  <si>
    <t>Quattro Plant</t>
  </si>
  <si>
    <t>Afleverbon</t>
  </si>
  <si>
    <t>Solisplant S.L.</t>
  </si>
  <si>
    <t>C/Giogonda no. 8</t>
  </si>
  <si>
    <t>04700 EL EJIDO - ALMERIA</t>
  </si>
  <si>
    <t>SPAIN</t>
  </si>
  <si>
    <t>Order</t>
  </si>
  <si>
    <t>12-4-2019</t>
  </si>
  <si>
    <t>KarNr</t>
  </si>
  <si>
    <t>AE</t>
  </si>
  <si>
    <t>Upc</t>
  </si>
  <si>
    <t>Código</t>
  </si>
  <si>
    <t>Descripción</t>
  </si>
  <si>
    <t>Mac.</t>
  </si>
  <si>
    <t>Alt</t>
  </si>
  <si>
    <t>Emb</t>
  </si>
  <si>
    <t>Precio</t>
  </si>
  <si>
    <t>Importe</t>
  </si>
  <si>
    <t>FP132-00</t>
  </si>
  <si>
    <t>Chrysanthemum ind. mixto 3 esqueje</t>
  </si>
  <si>
    <t>Foto</t>
  </si>
  <si>
    <t>A10MXRFH</t>
  </si>
  <si>
    <t>Kalanchoe roseflowers mixto</t>
  </si>
  <si>
    <t>2TGEMENG</t>
  </si>
  <si>
    <t>Phalaenopsis mixto royal collection 2 varas 18+ 70cm</t>
  </si>
  <si>
    <t>1BELHGE</t>
  </si>
  <si>
    <t>Begonia elatior du. mixto bellisima 1 amarillo / sin blanco</t>
  </si>
  <si>
    <t>GCU-410</t>
  </si>
  <si>
    <t>Guzmania mixto cupcake con funda de plástico</t>
  </si>
  <si>
    <t>PRIM15-S</t>
  </si>
  <si>
    <t>Aechmea primera xl</t>
  </si>
  <si>
    <t>BRMI</t>
  </si>
  <si>
    <t>Bromelia mixto</t>
  </si>
  <si>
    <t>C30CMNL</t>
  </si>
  <si>
    <t>Chameadorea elegans</t>
  </si>
  <si>
    <t>KAKAB252</t>
  </si>
  <si>
    <t>Kalanchoe rosalina mixto A2</t>
  </si>
  <si>
    <t>BEBEHL5</t>
  </si>
  <si>
    <t>Begonia pigonia</t>
  </si>
  <si>
    <t>BOMI</t>
  </si>
  <si>
    <t>Bonsai mixto outdoor</t>
  </si>
  <si>
    <t>CAPOS</t>
  </si>
  <si>
    <t>Campanula posch. violeta</t>
  </si>
  <si>
    <t>CRFO</t>
  </si>
  <si>
    <t>Crossandra fortuna</t>
  </si>
  <si>
    <t>DRCOM91</t>
  </si>
  <si>
    <t>Dracaena fragr. compacta cabezas</t>
  </si>
  <si>
    <t>Dracaena fragr. compacta de cabeza</t>
  </si>
  <si>
    <t>STMI</t>
  </si>
  <si>
    <t>Streptocarpus mixto</t>
  </si>
  <si>
    <t>VLE</t>
  </si>
  <si>
    <t>Plantas carnívoras en vidrio</t>
  </si>
  <si>
    <t>CAMAGN</t>
  </si>
  <si>
    <t>Castanospermum magnifico 3 pp</t>
  </si>
  <si>
    <t>HELSU</t>
  </si>
  <si>
    <t>Helianthus sunsation annuus</t>
  </si>
  <si>
    <t>PEPLI</t>
  </si>
  <si>
    <t>Peperomia lilian caperata</t>
  </si>
  <si>
    <t>PEPIX2</t>
  </si>
  <si>
    <t>Peperomia pixie 3 pp</t>
  </si>
  <si>
    <t>SOLEGR</t>
  </si>
  <si>
    <t>Soleirolia soleirolii VERDE</t>
  </si>
  <si>
    <t>AEPR</t>
  </si>
  <si>
    <t>Aechmea primera</t>
  </si>
  <si>
    <t>HYBLU</t>
  </si>
  <si>
    <t>Hyacinthus blue pearl orientalis 35+</t>
  </si>
  <si>
    <t>OVGEM122</t>
  </si>
  <si>
    <t>Plantas de interior mixto x24 + caja decorativa</t>
  </si>
  <si>
    <t>SPSSI</t>
  </si>
  <si>
    <t>Spathiphyllum sweet silvio 4+</t>
  </si>
  <si>
    <t>ALVE</t>
  </si>
  <si>
    <t>Aloe vera</t>
  </si>
  <si>
    <t>ASNI</t>
  </si>
  <si>
    <t>Asplenium nidus</t>
  </si>
  <si>
    <t>MIL</t>
  </si>
  <si>
    <t>Miltonia 1 tal</t>
  </si>
  <si>
    <t>ANI</t>
  </si>
  <si>
    <t>Anigozanthos rojo</t>
  </si>
  <si>
    <t>Anigozanthos</t>
  </si>
  <si>
    <t>DESTW</t>
  </si>
  <si>
    <t>Dendrobium star class white nobile 1 varas</t>
  </si>
  <si>
    <t>EUEUMI2</t>
  </si>
  <si>
    <t>Euphorbia miliiana rosata</t>
  </si>
  <si>
    <t>PHGE4</t>
  </si>
  <si>
    <t>Phalaenopsis mixto 1 varas</t>
  </si>
  <si>
    <t>AEBL</t>
  </si>
  <si>
    <t>Aechmea blue rain</t>
  </si>
  <si>
    <t>ANVAR</t>
  </si>
  <si>
    <t>Ananas comosus variegatus + flor</t>
  </si>
  <si>
    <t>JAPOL</t>
  </si>
  <si>
    <t>Jasminum polyanthum 100 fl.</t>
  </si>
  <si>
    <t>TRVI</t>
  </si>
  <si>
    <t>Tradescantia violet hill</t>
  </si>
  <si>
    <t>VMIX-50HS</t>
  </si>
  <si>
    <t>Vriesea mixto VRIESEA mixto 50% rojo - funda de plástico</t>
  </si>
  <si>
    <t>VRVRPO</t>
  </si>
  <si>
    <t>Vriesea porto</t>
  </si>
  <si>
    <t>LAMIAMIX</t>
  </si>
  <si>
    <t>Kalanchoe mixto favorita 2/2/2/2/2 sin blanco en cc</t>
  </si>
  <si>
    <t>CHRY</t>
  </si>
  <si>
    <t>Chrysanthemum</t>
  </si>
  <si>
    <t>DICAMI</t>
  </si>
  <si>
    <t>Dieffenbachia camilla + funda de plástico / altura</t>
  </si>
  <si>
    <t>EUEUMI</t>
  </si>
  <si>
    <t>Euphorbia Varios</t>
  </si>
  <si>
    <t>POMO</t>
  </si>
  <si>
    <t>Pogonatherum monica</t>
  </si>
  <si>
    <t>RHMI</t>
  </si>
  <si>
    <t>Rhipsalidopsis mixto 18+</t>
  </si>
  <si>
    <t>SAMI</t>
  </si>
  <si>
    <t>Saintpaulia mixto</t>
  </si>
  <si>
    <t>CAL19MIX</t>
  </si>
  <si>
    <t>Calathea mixto</t>
  </si>
  <si>
    <t>KAMA</t>
  </si>
  <si>
    <t>Kalanchoe magic bell</t>
  </si>
  <si>
    <t>KAGE60</t>
  </si>
  <si>
    <t>Kalanchoe mixto favorita 2/2/2/2/2 en CCT5</t>
  </si>
  <si>
    <t>RHI</t>
  </si>
  <si>
    <t>Rhipsalidopsis rosa 12+</t>
  </si>
  <si>
    <t>CELDEPHZN</t>
  </si>
  <si>
    <t>Celosia deep purple funda de plástico lange maat</t>
  </si>
  <si>
    <t>CUGOW</t>
  </si>
  <si>
    <t>Cupressus macr. goldcrest wilma</t>
  </si>
  <si>
    <t>.DRADRS</t>
  </si>
  <si>
    <t>Dracaena lucky bamboo recto</t>
  </si>
  <si>
    <t>DRMAG0</t>
  </si>
  <si>
    <t>Dracaena marg. magenta de cabeza</t>
  </si>
  <si>
    <t>PALOMA7</t>
  </si>
  <si>
    <t>Kalanchoe rosalina blanco paloma blanco blanco blanco belangrijke bestelling!</t>
  </si>
  <si>
    <t>2211951500121</t>
  </si>
  <si>
    <t>2200964500129</t>
  </si>
  <si>
    <t>2200846300069</t>
  </si>
  <si>
    <t>2202023500125</t>
  </si>
  <si>
    <t>2200835800129</t>
  </si>
  <si>
    <t>2202671200170</t>
  </si>
  <si>
    <t>2200935500097</t>
  </si>
  <si>
    <t>2200955700125</t>
  </si>
  <si>
    <t>2202861605105</t>
  </si>
  <si>
    <t>2200982100097</t>
  </si>
  <si>
    <t>2200886500122</t>
  </si>
  <si>
    <t>2211290900125</t>
  </si>
  <si>
    <t>2211290600155</t>
  </si>
  <si>
    <t>2200828200127</t>
  </si>
  <si>
    <t>2200845200124</t>
  </si>
  <si>
    <t>2200823400126</t>
  </si>
  <si>
    <t>2200968500095</t>
  </si>
  <si>
    <t>2210214205100</t>
  </si>
  <si>
    <t>2211699500070</t>
  </si>
  <si>
    <t>2202691200150</t>
  </si>
  <si>
    <t>2201108205108</t>
  </si>
  <si>
    <t>2202204600125</t>
  </si>
  <si>
    <t>2200831000073</t>
  </si>
  <si>
    <t>2201763000070</t>
  </si>
  <si>
    <t>2202440200127</t>
  </si>
  <si>
    <t>2200933100121</t>
  </si>
  <si>
    <t>2200927400114</t>
  </si>
  <si>
    <t>2211616500121</t>
  </si>
  <si>
    <t>2211431300128</t>
  </si>
  <si>
    <t>2211442600002</t>
  </si>
  <si>
    <t>2200976200123</t>
  </si>
  <si>
    <t>2200933900127</t>
  </si>
  <si>
    <t>2202455600127</t>
  </si>
  <si>
    <t>2200950700144</t>
  </si>
  <si>
    <t>2202731600094</t>
  </si>
  <si>
    <t>2200738200125</t>
  </si>
  <si>
    <t>2200965800099</t>
  </si>
  <si>
    <t>2211485800094</t>
  </si>
  <si>
    <t>2210532300129</t>
  </si>
  <si>
    <t>2201602100121</t>
  </si>
  <si>
    <t>2204147400121</t>
  </si>
  <si>
    <t>2200843000191</t>
  </si>
  <si>
    <t>2200896700123</t>
  </si>
  <si>
    <t>2202842800154</t>
  </si>
  <si>
    <t>2212189300125</t>
  </si>
  <si>
    <t>2200983000136</t>
  </si>
  <si>
    <t>2200903900126</t>
  </si>
  <si>
    <t>2200720100143</t>
  </si>
  <si>
    <t>2200902900158</t>
  </si>
  <si>
    <t>2201877805103</t>
  </si>
  <si>
    <t>2201748200150</t>
  </si>
  <si>
    <t>2202842100155</t>
  </si>
  <si>
    <t>EAN</t>
  </si>
  <si>
    <t>CpP</t>
  </si>
  <si>
    <t>PpC</t>
  </si>
  <si>
    <t>F</t>
  </si>
  <si>
    <t>Cant</t>
  </si>
  <si>
    <t>19003829</t>
  </si>
  <si>
    <t>FACTUUR - PRODUCTEN</t>
  </si>
  <si>
    <t>Quattro Plant B.V.</t>
  </si>
  <si>
    <t>Udes</t>
  </si>
  <si>
    <t>Ntro. Cod</t>
  </si>
  <si>
    <t>UDES</t>
  </si>
  <si>
    <t>NTRO COD.</t>
  </si>
  <si>
    <t>Suma de AE</t>
  </si>
  <si>
    <t>Datos</t>
  </si>
  <si>
    <t>Suma de Upc</t>
  </si>
  <si>
    <t>Suma de Udes</t>
  </si>
  <si>
    <t>Total general</t>
  </si>
  <si>
    <t>Total 1</t>
  </si>
  <si>
    <t>Total 2</t>
  </si>
  <si>
    <t>Total 3</t>
  </si>
  <si>
    <t>Total 4</t>
  </si>
  <si>
    <t>Total 5</t>
  </si>
  <si>
    <t>Total 6</t>
  </si>
  <si>
    <t>Total 7</t>
  </si>
  <si>
    <t>Total 8</t>
  </si>
  <si>
    <t>Total 9</t>
  </si>
  <si>
    <t>Total 10</t>
  </si>
  <si>
    <t>Total 11</t>
  </si>
  <si>
    <t>Total 12</t>
  </si>
  <si>
    <t>Total 13</t>
  </si>
  <si>
    <t>Total 14</t>
  </si>
  <si>
    <t>(en blanco)</t>
  </si>
  <si>
    <t>PC</t>
  </si>
  <si>
    <t>PC*(1+%)</t>
  </si>
  <si>
    <t>COD ART</t>
  </si>
  <si>
    <t>DESCRIPCION</t>
  </si>
  <si>
    <t>MAC</t>
  </si>
  <si>
    <t>UPC</t>
  </si>
  <si>
    <t>H*1,1</t>
  </si>
  <si>
    <t>B1*1,3</t>
  </si>
  <si>
    <t>PEDIDO</t>
  </si>
  <si>
    <t>FOTO</t>
  </si>
  <si>
    <t>G*K</t>
  </si>
  <si>
    <t>H*K</t>
  </si>
  <si>
    <t>TRANSPORTE</t>
  </si>
  <si>
    <t>PLANTA</t>
  </si>
  <si>
    <t>COMISIONES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</si>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</sst>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8" formatCode="0;[Red]0"/>
    <numFmt numFmtId="169" formatCode="0.0"/>
  </numFmts>
  <fonts count="25" x14ac:knownFonts="1">
    <font>
      <sz val="10"/>
      <name val="Arial"/>
    </font>
    <font>
      <sz val="10"/>
      <name val="Arial"/>
    </font>
    <font>
      <b/>
      <sz val="14"/>
      <name val="Arial"/>
    </font>
    <font>
      <b/>
      <sz val="14"/>
      <color indexed="9"/>
      <name val="Arial"/>
    </font>
    <font>
      <b/>
      <i/>
      <sz val="14"/>
      <name val="Arial"/>
    </font>
    <font>
      <b/>
      <sz val="10"/>
      <name val="Arial"/>
    </font>
    <font>
      <u/>
      <sz val="10"/>
      <color indexed="30"/>
      <name val="Arial"/>
    </font>
    <font>
      <sz val="11"/>
      <color theme="1"/>
      <name val="Calibri"/>
      <family val="2"/>
      <scheme val="minor"/>
    </font>
    <font>
      <u/>
      <sz val="10"/>
      <color indexed="12"/>
      <name val="Arial"/>
    </font>
    <font>
      <b/>
      <sz val="20"/>
      <name val="Arial"/>
    </font>
    <font>
      <b/>
      <sz val="14"/>
      <color rgb="FFFF0000"/>
      <name val="Arial"/>
      <family val="2"/>
    </font>
    <font>
      <sz val="10"/>
      <color rgb="FFFF0000"/>
      <name val="Arial"/>
      <family val="2"/>
    </font>
    <font>
      <b/>
      <i/>
      <sz val="14"/>
      <color rgb="FFFF0000"/>
      <name val="Arial"/>
      <family val="2"/>
    </font>
    <font>
      <b/>
      <sz val="10"/>
      <color rgb="FFFF0000"/>
      <name val="Arial"/>
      <family val="2"/>
    </font>
    <font>
      <u/>
      <sz val="10"/>
      <color indexed="30"/>
      <name val="Arial"/>
      <family val="2"/>
    </font>
    <font>
      <sz val="10"/>
      <name val="Arial"/>
      <family val="2"/>
    </font>
    <font>
      <sz val="10"/>
      <color rgb="FF00B0F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5" fillId="0" borderId="0"/>
    <xf numFmtId="0" fontId="24" fillId="0" borderId="0">
      <alignment vertical="top"/>
    </xf>
  </cellStyleXfs>
  <cellXfs count="101">
    <xf numFmtId="0" fontId="0" fillId="0" borderId="0" xfId="0"/>
    <xf numFmtId="0" fontId="0" fillId="0" borderId="0" xfId="0" applyAlignment="1"/>
    <xf numFmtId="0" fontId="3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0" fillId="3" borderId="0" xfId="0" applyFill="1" applyAlignment="1"/>
    <xf numFmtId="0" fontId="0" fillId="4" borderId="0" xfId="0" applyFill="1" applyAlignme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168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0" fontId="0" fillId="0" borderId="0" xfId="0"/>
    <xf numFmtId="0" fontId="8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3" borderId="0" xfId="0" applyFont="1" applyFill="1" applyAlignment="1">
      <alignment horizontal="right"/>
    </xf>
    <xf numFmtId="0" fontId="5" fillId="3" borderId="0" xfId="0" applyFont="1" applyFill="1" applyAlignment="1"/>
    <xf numFmtId="14" fontId="0" fillId="0" borderId="0" xfId="0" applyNumberFormat="1" applyAlignme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NumberFormat="1" applyAlignment="1">
      <alignment horizontal="right"/>
    </xf>
    <xf numFmtId="0" fontId="1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/>
    <xf numFmtId="0" fontId="13" fillId="0" borderId="0" xfId="0" applyFont="1" applyAlignment="1"/>
    <xf numFmtId="0" fontId="11" fillId="0" borderId="0" xfId="0" applyFont="1" applyAlignment="1"/>
    <xf numFmtId="168" fontId="11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11" fillId="5" borderId="0" xfId="0" applyFont="1" applyFill="1" applyAlignment="1"/>
    <xf numFmtId="0" fontId="0" fillId="5" borderId="0" xfId="0" applyFill="1" applyAlignment="1"/>
    <xf numFmtId="0" fontId="0" fillId="5" borderId="0" xfId="0" applyNumberFormat="1" applyFill="1" applyAlignment="1">
      <alignment horizontal="right"/>
    </xf>
    <xf numFmtId="0" fontId="15" fillId="5" borderId="0" xfId="0" applyFont="1" applyFill="1" applyAlignment="1"/>
    <xf numFmtId="0" fontId="17" fillId="3" borderId="0" xfId="0" applyFont="1" applyFill="1" applyAlignment="1">
      <alignment horizontal="right"/>
    </xf>
    <xf numFmtId="0" fontId="13" fillId="3" borderId="0" xfId="0" applyFont="1" applyFill="1" applyAlignment="1">
      <alignment horizontal="right"/>
    </xf>
    <xf numFmtId="0" fontId="11" fillId="0" borderId="0" xfId="0" applyNumberFormat="1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6" xfId="0" applyNumberFormat="1" applyBorder="1"/>
    <xf numFmtId="0" fontId="0" fillId="0" borderId="10" xfId="0" applyBorder="1"/>
    <xf numFmtId="0" fontId="0" fillId="6" borderId="1" xfId="0" applyFill="1" applyBorder="1"/>
    <xf numFmtId="0" fontId="0" fillId="6" borderId="2" xfId="0" applyFill="1" applyBorder="1"/>
    <xf numFmtId="0" fontId="0" fillId="6" borderId="1" xfId="0" applyNumberFormat="1" applyFill="1" applyBorder="1"/>
    <xf numFmtId="0" fontId="0" fillId="6" borderId="8" xfId="0" applyNumberFormat="1" applyFill="1" applyBorder="1"/>
    <xf numFmtId="0" fontId="0" fillId="6" borderId="6" xfId="0" applyNumberFormat="1" applyFill="1" applyBorder="1"/>
    <xf numFmtId="43" fontId="18" fillId="0" borderId="11" xfId="1" applyFont="1" applyFill="1" applyBorder="1" applyAlignment="1"/>
    <xf numFmtId="0" fontId="18" fillId="0" borderId="11" xfId="2" applyFont="1" applyFill="1" applyBorder="1" applyAlignment="1">
      <alignment horizontal="center"/>
    </xf>
    <xf numFmtId="0" fontId="19" fillId="0" borderId="11" xfId="2" applyFont="1" applyFill="1" applyBorder="1" applyAlignment="1">
      <alignment horizontal="center"/>
    </xf>
    <xf numFmtId="0" fontId="19" fillId="0" borderId="11" xfId="2" applyFont="1" applyFill="1" applyBorder="1" applyAlignment="1"/>
    <xf numFmtId="44" fontId="19" fillId="0" borderId="11" xfId="3" applyFont="1" applyFill="1" applyBorder="1" applyAlignment="1">
      <alignment horizontal="center"/>
    </xf>
    <xf numFmtId="0" fontId="20" fillId="0" borderId="12" xfId="2" applyFont="1" applyFill="1" applyBorder="1" applyAlignment="1"/>
    <xf numFmtId="0" fontId="20" fillId="0" borderId="11" xfId="2" applyFont="1" applyFill="1" applyBorder="1" applyAlignment="1">
      <alignment horizontal="center"/>
    </xf>
    <xf numFmtId="0" fontId="19" fillId="0" borderId="13" xfId="2" applyFont="1" applyFill="1" applyBorder="1" applyAlignment="1">
      <alignment horizontal="center"/>
    </xf>
    <xf numFmtId="43" fontId="19" fillId="0" borderId="11" xfId="4" applyFont="1" applyFill="1" applyBorder="1" applyAlignment="1">
      <alignment horizontal="center"/>
    </xf>
    <xf numFmtId="0" fontId="21" fillId="0" borderId="0" xfId="2" applyFont="1" applyFill="1" applyAlignment="1"/>
    <xf numFmtId="0" fontId="0" fillId="7" borderId="11" xfId="0" applyNumberFormat="1" applyFill="1" applyBorder="1" applyAlignment="1">
      <alignment horizontal="right"/>
    </xf>
    <xf numFmtId="2" fontId="18" fillId="7" borderId="11" xfId="2" applyNumberFormat="1" applyFont="1" applyFill="1" applyBorder="1" applyAlignment="1">
      <alignment horizontal="center"/>
    </xf>
    <xf numFmtId="0" fontId="11" fillId="7" borderId="11" xfId="0" applyNumberFormat="1" applyFont="1" applyFill="1" applyBorder="1" applyAlignment="1">
      <alignment horizontal="right"/>
    </xf>
    <xf numFmtId="0" fontId="0" fillId="7" borderId="11" xfId="0" applyFill="1" applyBorder="1" applyAlignment="1">
      <alignment horizontal="left"/>
    </xf>
    <xf numFmtId="43" fontId="18" fillId="7" borderId="11" xfId="4" applyFont="1" applyFill="1" applyBorder="1" applyAlignment="1">
      <alignment horizontal="center"/>
    </xf>
    <xf numFmtId="1" fontId="21" fillId="7" borderId="11" xfId="2" applyNumberFormat="1" applyFont="1" applyFill="1" applyBorder="1" applyAlignment="1"/>
    <xf numFmtId="0" fontId="22" fillId="0" borderId="11" xfId="0" applyFont="1" applyBorder="1" applyAlignment="1">
      <alignment horizontal="right"/>
    </xf>
    <xf numFmtId="0" fontId="23" fillId="7" borderId="11" xfId="0" applyNumberFormat="1" applyFont="1" applyFill="1" applyBorder="1" applyAlignment="1">
      <alignment horizontal="right"/>
    </xf>
    <xf numFmtId="0" fontId="20" fillId="0" borderId="0" xfId="2" applyFont="1" applyFill="1" applyAlignment="1"/>
    <xf numFmtId="0" fontId="21" fillId="7" borderId="11" xfId="2" applyFont="1" applyFill="1" applyBorder="1" applyAlignment="1"/>
    <xf numFmtId="2" fontId="21" fillId="7" borderId="11" xfId="5" applyNumberFormat="1" applyFont="1" applyFill="1" applyBorder="1" applyAlignment="1"/>
    <xf numFmtId="169" fontId="21" fillId="0" borderId="0" xfId="5" applyNumberFormat="1" applyFont="1" applyFill="1" applyBorder="1" applyAlignment="1"/>
    <xf numFmtId="1" fontId="21" fillId="0" borderId="0" xfId="5" applyNumberFormat="1" applyFont="1" applyFill="1" applyBorder="1" applyAlignment="1"/>
    <xf numFmtId="0" fontId="21" fillId="0" borderId="0" xfId="5" applyFont="1" applyFill="1" applyBorder="1" applyAlignment="1"/>
    <xf numFmtId="0" fontId="21" fillId="0" borderId="0" xfId="5" applyNumberFormat="1" applyFont="1" applyFill="1" applyBorder="1" applyAlignment="1"/>
    <xf numFmtId="0" fontId="21" fillId="0" borderId="0" xfId="5" applyFont="1" applyFill="1" applyAlignment="1"/>
    <xf numFmtId="1" fontId="0" fillId="7" borderId="11" xfId="0" applyNumberFormat="1" applyFill="1" applyBorder="1" applyAlignment="1">
      <alignment horizontal="right"/>
    </xf>
    <xf numFmtId="0" fontId="21" fillId="7" borderId="11" xfId="2" applyFont="1" applyFill="1" applyBorder="1" applyAlignment="1">
      <alignment wrapText="1"/>
    </xf>
    <xf numFmtId="0" fontId="21" fillId="0" borderId="0" xfId="2" applyFont="1" applyFill="1" applyAlignment="1">
      <alignment horizontal="center"/>
    </xf>
    <xf numFmtId="43" fontId="18" fillId="8" borderId="0" xfId="1" applyFont="1" applyFill="1" applyAlignment="1"/>
    <xf numFmtId="0" fontId="18" fillId="8" borderId="0" xfId="2" applyFont="1" applyFill="1" applyAlignment="1">
      <alignment horizontal="center"/>
    </xf>
    <xf numFmtId="44" fontId="18" fillId="8" borderId="0" xfId="3" applyFont="1" applyFill="1" applyAlignment="1">
      <alignment horizontal="center"/>
    </xf>
    <xf numFmtId="43" fontId="18" fillId="8" borderId="0" xfId="4" applyFont="1" applyFill="1" applyAlignment="1">
      <alignment horizontal="center"/>
    </xf>
    <xf numFmtId="0" fontId="18" fillId="8" borderId="0" xfId="2" applyFont="1" applyFill="1" applyAlignment="1"/>
    <xf numFmtId="0" fontId="15" fillId="0" borderId="0" xfId="5"/>
    <xf numFmtId="2" fontId="0" fillId="0" borderId="0" xfId="0" applyNumberFormat="1" applyAlignment="1">
      <alignment vertical="top"/>
    </xf>
    <xf numFmtId="0" fontId="16" fillId="0" borderId="0" xfId="5" applyFont="1"/>
    <xf numFmtId="43" fontId="16" fillId="0" borderId="0" xfId="4" applyFont="1"/>
  </cellXfs>
  <cellStyles count="7">
    <cellStyle name="Millares" xfId="1" builtinId="3"/>
    <cellStyle name="Millares 2" xfId="4"/>
    <cellStyle name="Moneda 2 2" xfId="3"/>
    <cellStyle name="Normal" xfId="0" builtinId="0"/>
    <cellStyle name="Normal 2" xfId="5"/>
    <cellStyle name="Normal 3 2" xfId="2"/>
    <cellStyle name="Normal 6" xfId="6"/>
  </cellStyles>
  <dxfs count="2"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F0000"/>
      <rgbColor rgb="00007F00"/>
      <rgbColor rgb="0000007F"/>
      <rgbColor rgb="007F7F00"/>
      <rgbColor rgb="007F007F"/>
      <rgbColor rgb="00007F7F"/>
      <rgbColor rgb="00C0C0C0"/>
      <rgbColor rgb="007F7F7F"/>
      <rgbColor rgb="009999FF"/>
      <rgbColor rgb="00993366"/>
      <rgbColor rgb="00FFFFCC"/>
      <rgbColor rgb="00CCFFFF"/>
      <rgbColor rgb="00660066"/>
      <rgbColor rgb="00FF7F7F"/>
      <rgbColor rgb="000066CC"/>
      <rgbColor rgb="00CCCCFF"/>
      <rgbColor rgb="0000007F"/>
      <rgbColor rgb="00FF00FF"/>
      <rgbColor rgb="00FFFF00"/>
      <rgbColor rgb="0000FFFF"/>
      <rgbColor rgb="007F007F"/>
      <rgbColor rgb="007F0000"/>
      <rgbColor rgb="00007F7F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3567.809926620372" createdVersion="5" refreshedVersion="5" recordCount="96">
  <cacheSource type="worksheet">
    <worksheetSource ref="A14:L110" sheet="NOTA QUATTRO"/>
  </cacheSource>
  <cacheFields count="12">
    <cacheField name="KarNr" numFmtId="0">
      <sharedItems containsSemiMixedTypes="0" containsString="0" containsNumber="1" containsInteger="1" minValue="1" maxValue="14" count="14">
        <n v="10"/>
        <n v="7"/>
        <n v="3"/>
        <n v="8"/>
        <n v="9"/>
        <n v="2"/>
        <n v="5"/>
        <n v="13"/>
        <n v="6"/>
        <n v="14"/>
        <n v="4"/>
        <n v="12"/>
        <n v="1"/>
        <n v="11"/>
      </sharedItems>
    </cacheField>
    <cacheField name="AE" numFmtId="0">
      <sharedItems containsSemiMixedTypes="0" containsString="0" containsNumber="1" containsInteger="1" minValue="1" maxValue="40"/>
    </cacheField>
    <cacheField name="Upc" numFmtId="0">
      <sharedItems containsSemiMixedTypes="0" containsString="0" containsNumber="1" containsInteger="1" minValue="1" maxValue="30"/>
    </cacheField>
    <cacheField name="Udes" numFmtId="0">
      <sharedItems containsSemiMixedTypes="0" containsString="0" containsNumber="1" containsInteger="1" minValue="6" maxValue="400"/>
    </cacheField>
    <cacheField name="Código" numFmtId="0">
      <sharedItems/>
    </cacheField>
    <cacheField name="Ntro. Cod" numFmtId="0">
      <sharedItems containsSemiMixedTypes="0" containsString="0" containsNumber="1" containsInteger="1" minValue="21" maxValue="10400" count="49">
        <n v="1577"/>
        <n v="21"/>
        <n v="10400"/>
        <n v="3901"/>
        <n v="67"/>
        <n v="114"/>
        <n v="5563"/>
        <n v="2361"/>
        <n v="176"/>
        <n v="191"/>
        <n v="1466"/>
        <n v="245"/>
        <n v="2959"/>
        <n v="263"/>
        <n v="287"/>
        <n v="296"/>
        <n v="297"/>
        <n v="3142"/>
        <n v="424"/>
        <n v="4092"/>
        <n v="476"/>
        <n v="353"/>
        <n v="3613"/>
        <n v="497"/>
        <n v="535"/>
        <n v="3252"/>
        <n v="675"/>
        <n v="773"/>
        <n v="9936"/>
        <n v="2579"/>
        <n v="3926"/>
        <n v="799"/>
        <n v="2284"/>
        <n v="801"/>
        <n v="907"/>
        <n v="3145"/>
        <n v="992"/>
        <n v="2598"/>
        <n v="3882"/>
        <n v="1039"/>
        <n v="1482"/>
        <n v="1139"/>
        <n v="1172"/>
        <n v="5096"/>
        <n v="1239"/>
        <n v="8025"/>
        <n v="2424"/>
        <n v="1401"/>
        <n v="6188" u="1"/>
      </sharedItems>
    </cacheField>
    <cacheField name="Descripción" numFmtId="0">
      <sharedItems count="56">
        <s v="Aechmea blue rain"/>
        <s v="Aechmea primera"/>
        <s v="Aechmea primera xl"/>
        <s v="Aloe vera"/>
        <s v="Ananas comosus variegatus + flor"/>
        <s v="Anigozanthos"/>
        <s v="Anigozanthos rojo"/>
        <s v="Asplenium nidus"/>
        <s v="Begonia elatior du. mixto bellisima 1 amarillo / sin blanco"/>
        <s v="Begonia pigonia"/>
        <s v="Bonsai mixto outdoor"/>
        <s v="Bromelia mixto"/>
        <s v="Calathea mixto"/>
        <s v="Campanula posch. violeta"/>
        <s v="Castanospermum magnifico 3 pp"/>
        <s v="Celosia deep purple funda de plástico lange maat"/>
        <s v="Chameadorea elegans"/>
        <s v="Chrysanthemum"/>
        <s v="Chrysanthemum ind. mixto 3 esqueje"/>
        <s v="Crossandra fortuna"/>
        <s v="Cupressus macr. goldcrest wilma"/>
        <s v="Dendrobium star class white nobile 1 varas"/>
        <s v="Dieffenbachia camilla + funda de plástico / altura"/>
        <s v="Dracaena fragr. compacta cabezas"/>
        <s v="Dracaena fragr. compacta de cabeza"/>
        <s v="Dracaena lucky bamboo recto"/>
        <s v="Dracaena marg. magenta de cabeza"/>
        <s v="Euphorbia miliiana rosata"/>
        <s v="Euphorbia Varios"/>
        <s v="Guzmania mixto cupcake con funda de plástico"/>
        <s v="Helianthus sunsation annuus"/>
        <s v="Hyacinthus blue pearl orientalis 35+"/>
        <s v="Jasminum polyanthum 100 fl."/>
        <s v="Kalanchoe magic bell"/>
        <s v="Kalanchoe mixto favorita 2/2/2/2/2 en CCT5"/>
        <s v="Kalanchoe mixto favorita 2/2/2/2/2 sin blanco en cc"/>
        <s v="Kalanchoe rosalina blanco paloma blanco blanco blanco belangrijke bestelling!"/>
        <s v="Kalanchoe rosalina mixto A2"/>
        <s v="Kalanchoe roseflowers mixto"/>
        <s v="Miltonia 1 tal"/>
        <s v="Peperomia lilian caperata"/>
        <s v="Peperomia pixie 3 pp"/>
        <s v="Phalaenopsis mixto 1 varas"/>
        <s v="Phalaenopsis mixto royal collection 2 varas 18+ 70cm"/>
        <s v="Plantas carnívoras en vidrio"/>
        <s v="Plantas de interior mixto x24 + caja decorativa"/>
        <s v="Pogonatherum monica"/>
        <s v="Rhipsalidopsis mixto 18+"/>
        <s v="Rhipsalidopsis rosa 12+"/>
        <s v="Saintpaulia mixto"/>
        <s v="Soleirolia soleirolii VERDE"/>
        <s v="Spathiphyllum sweet silvio 4+"/>
        <s v="Streptocarpus mixto"/>
        <s v="Tradescantia violet hill"/>
        <s v="Vriesea mixto VRIESEA mixto 50% rojo - funda de plástico"/>
        <s v="Vriesea porto"/>
      </sharedItems>
    </cacheField>
    <cacheField name="Mac." numFmtId="0">
      <sharedItems containsString="0" containsBlank="1" containsNumber="1" containsInteger="1" minValue="6" maxValue="510" count="12">
        <n v="15"/>
        <n v="510"/>
        <n v="14"/>
        <n v="12"/>
        <n v="13"/>
        <n v="19"/>
        <n v="9"/>
        <m/>
        <n v="11"/>
        <n v="7"/>
        <n v="6"/>
        <n v="17"/>
      </sharedItems>
    </cacheField>
    <cacheField name="Alt" numFmtId="0">
      <sharedItems containsSemiMixedTypes="0" containsString="0" containsNumber="1" containsInteger="1" minValue="10" maxValue="80"/>
    </cacheField>
    <cacheField name="Emb" numFmtId="0">
      <sharedItems containsString="0" containsBlank="1" containsNumber="1" containsInteger="1" minValue="204" maxValue="944"/>
    </cacheField>
    <cacheField name="Precio" numFmtId="0">
      <sharedItems containsSemiMixedTypes="0" containsString="0" containsNumber="1" minValue="0.33" maxValue="5.75"/>
    </cacheField>
    <cacheField name="Importe" numFmtId="0">
      <sharedItems containsSemiMixedTypes="0" containsString="0" containsNumber="1" minValue="8.1" maxValue="2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n v="2"/>
    <n v="8"/>
    <n v="16"/>
    <s v="AEBL"/>
    <x v="0"/>
    <x v="0"/>
    <x v="0"/>
    <n v="70"/>
    <n v="351"/>
    <n v="4.75"/>
    <n v="76"/>
  </r>
  <r>
    <x v="1"/>
    <n v="2"/>
    <n v="7"/>
    <n v="14"/>
    <s v="AEPR"/>
    <x v="1"/>
    <x v="1"/>
    <x v="0"/>
    <n v="60"/>
    <n v="353"/>
    <n v="2.72"/>
    <n v="38.08"/>
  </r>
  <r>
    <x v="2"/>
    <n v="2"/>
    <n v="6"/>
    <n v="12"/>
    <s v="PRIM15-S"/>
    <x v="1"/>
    <x v="2"/>
    <x v="0"/>
    <n v="65"/>
    <n v="353"/>
    <n v="3"/>
    <n v="36"/>
  </r>
  <r>
    <x v="2"/>
    <n v="2"/>
    <n v="6"/>
    <n v="12"/>
    <s v="PRIM15-S"/>
    <x v="1"/>
    <x v="2"/>
    <x v="0"/>
    <n v="65"/>
    <n v="353"/>
    <n v="3"/>
    <n v="36"/>
  </r>
  <r>
    <x v="1"/>
    <n v="3"/>
    <n v="6"/>
    <n v="18"/>
    <s v="PRIM15-S"/>
    <x v="1"/>
    <x v="2"/>
    <x v="0"/>
    <n v="65"/>
    <n v="353"/>
    <n v="3"/>
    <n v="54"/>
  </r>
  <r>
    <x v="3"/>
    <n v="3"/>
    <n v="12"/>
    <n v="36"/>
    <s v="ALVE"/>
    <x v="2"/>
    <x v="3"/>
    <x v="1"/>
    <n v="30"/>
    <n v="412"/>
    <n v="0.54"/>
    <n v="19.440000000000001"/>
  </r>
  <r>
    <x v="3"/>
    <n v="5"/>
    <n v="12"/>
    <n v="60"/>
    <s v="ALVE"/>
    <x v="2"/>
    <x v="3"/>
    <x v="1"/>
    <n v="30"/>
    <n v="412"/>
    <n v="0.54"/>
    <n v="32.4"/>
  </r>
  <r>
    <x v="3"/>
    <n v="5"/>
    <n v="12"/>
    <n v="60"/>
    <s v="ALVE"/>
    <x v="2"/>
    <x v="3"/>
    <x v="1"/>
    <n v="30"/>
    <n v="412"/>
    <n v="0.54"/>
    <n v="32.4"/>
  </r>
  <r>
    <x v="0"/>
    <n v="3"/>
    <n v="4"/>
    <n v="12"/>
    <s v="ANVAR"/>
    <x v="3"/>
    <x v="4"/>
    <x v="0"/>
    <n v="50"/>
    <n v="204"/>
    <n v="3.22"/>
    <n v="38.64"/>
  </r>
  <r>
    <x v="4"/>
    <n v="3"/>
    <n v="6"/>
    <n v="18"/>
    <s v="ANI"/>
    <x v="4"/>
    <x v="5"/>
    <x v="2"/>
    <n v="45"/>
    <n v="297"/>
    <n v="2.5499999999999998"/>
    <n v="45.9"/>
  </r>
  <r>
    <x v="4"/>
    <n v="3"/>
    <n v="6"/>
    <n v="18"/>
    <s v="ANI"/>
    <x v="4"/>
    <x v="6"/>
    <x v="2"/>
    <n v="45"/>
    <n v="297"/>
    <n v="2.2400000000000002"/>
    <n v="40.32"/>
  </r>
  <r>
    <x v="3"/>
    <n v="5"/>
    <n v="10"/>
    <n v="50"/>
    <s v="ASNI"/>
    <x v="5"/>
    <x v="7"/>
    <x v="3"/>
    <n v="35"/>
    <n v="480"/>
    <n v="0.89"/>
    <n v="44.5"/>
  </r>
  <r>
    <x v="5"/>
    <n v="4"/>
    <n v="6"/>
    <n v="24"/>
    <s v="1BELHGE"/>
    <x v="6"/>
    <x v="8"/>
    <x v="4"/>
    <n v="30"/>
    <n v="397"/>
    <n v="1.1499999999999999"/>
    <n v="27.6"/>
  </r>
  <r>
    <x v="5"/>
    <n v="4"/>
    <n v="6"/>
    <n v="24"/>
    <s v="1BELHGE"/>
    <x v="6"/>
    <x v="8"/>
    <x v="4"/>
    <n v="30"/>
    <n v="397"/>
    <n v="1.1499999999999999"/>
    <n v="27.6"/>
  </r>
  <r>
    <x v="5"/>
    <n v="4"/>
    <n v="6"/>
    <n v="24"/>
    <s v="1BELHGE"/>
    <x v="6"/>
    <x v="8"/>
    <x v="4"/>
    <n v="30"/>
    <n v="397"/>
    <n v="1.1499999999999999"/>
    <n v="27.6"/>
  </r>
  <r>
    <x v="6"/>
    <n v="3"/>
    <n v="6"/>
    <n v="18"/>
    <s v="BEBEHL5"/>
    <x v="7"/>
    <x v="9"/>
    <x v="3"/>
    <n v="32"/>
    <n v="395"/>
    <n v="1.65"/>
    <n v="29.7"/>
  </r>
  <r>
    <x v="6"/>
    <n v="1"/>
    <n v="8"/>
    <n v="8"/>
    <s v="BOMI"/>
    <x v="8"/>
    <x v="10"/>
    <x v="0"/>
    <n v="30"/>
    <n v="338"/>
    <n v="4.7300000000000004"/>
    <n v="37.840000000000003"/>
  </r>
  <r>
    <x v="0"/>
    <n v="4"/>
    <n v="8"/>
    <n v="32"/>
    <s v="BOMI"/>
    <x v="8"/>
    <x v="10"/>
    <x v="0"/>
    <n v="30"/>
    <n v="338"/>
    <n v="4.7300000000000004"/>
    <n v="151.36000000000001"/>
  </r>
  <r>
    <x v="2"/>
    <n v="1"/>
    <n v="6"/>
    <n v="6"/>
    <s v="BRMI"/>
    <x v="9"/>
    <x v="11"/>
    <x v="3"/>
    <n v="50"/>
    <n v="944"/>
    <n v="2.31"/>
    <n v="13.86"/>
  </r>
  <r>
    <x v="2"/>
    <n v="5"/>
    <n v="6"/>
    <n v="30"/>
    <s v="BRMI"/>
    <x v="9"/>
    <x v="11"/>
    <x v="3"/>
    <n v="50"/>
    <n v="944"/>
    <n v="2.31"/>
    <n v="69.3"/>
  </r>
  <r>
    <x v="7"/>
    <n v="12"/>
    <n v="1"/>
    <n v="12"/>
    <s v="CAL19MIX"/>
    <x v="10"/>
    <x v="12"/>
    <x v="5"/>
    <n v="80"/>
    <n v="800"/>
    <n v="5.75"/>
    <n v="69"/>
  </r>
  <r>
    <x v="7"/>
    <n v="21"/>
    <n v="1"/>
    <n v="21"/>
    <s v="CAL19MIX"/>
    <x v="10"/>
    <x v="12"/>
    <x v="5"/>
    <n v="80"/>
    <n v="800"/>
    <n v="5.75"/>
    <n v="120.75"/>
  </r>
  <r>
    <x v="6"/>
    <n v="5"/>
    <n v="8"/>
    <n v="40"/>
    <s v="CAPOS"/>
    <x v="11"/>
    <x v="13"/>
    <x v="3"/>
    <n v="20"/>
    <n v="495"/>
    <n v="0.97"/>
    <n v="38.799999999999997"/>
  </r>
  <r>
    <x v="6"/>
    <n v="5"/>
    <n v="8"/>
    <n v="40"/>
    <s v="CAPOS"/>
    <x v="11"/>
    <x v="13"/>
    <x v="3"/>
    <n v="20"/>
    <n v="495"/>
    <n v="0.97"/>
    <n v="38.799999999999997"/>
  </r>
  <r>
    <x v="8"/>
    <n v="6"/>
    <n v="5"/>
    <n v="30"/>
    <s v="CAMAGN"/>
    <x v="12"/>
    <x v="14"/>
    <x v="3"/>
    <n v="45"/>
    <n v="236"/>
    <n v="1.38"/>
    <n v="41.4"/>
  </r>
  <r>
    <x v="9"/>
    <n v="5"/>
    <n v="10"/>
    <n v="50"/>
    <s v="CELDEPHZN"/>
    <x v="13"/>
    <x v="15"/>
    <x v="3"/>
    <n v="35"/>
    <n v="480"/>
    <n v="0.88"/>
    <n v="44"/>
  </r>
  <r>
    <x v="9"/>
    <n v="3"/>
    <n v="10"/>
    <n v="30"/>
    <s v="CELDEPHZN"/>
    <x v="13"/>
    <x v="15"/>
    <x v="3"/>
    <n v="35"/>
    <n v="480"/>
    <n v="0.88"/>
    <n v="26.4"/>
  </r>
  <r>
    <x v="9"/>
    <n v="1"/>
    <n v="10"/>
    <n v="10"/>
    <s v="CELDEPHZN"/>
    <x v="13"/>
    <x v="15"/>
    <x v="3"/>
    <n v="35"/>
    <n v="480"/>
    <n v="0.88"/>
    <n v="8.8000000000000007"/>
  </r>
  <r>
    <x v="10"/>
    <n v="5"/>
    <n v="18"/>
    <n v="90"/>
    <s v="C30CMNL"/>
    <x v="14"/>
    <x v="16"/>
    <x v="6"/>
    <n v="30"/>
    <n v="418"/>
    <n v="0.52"/>
    <n v="46.8"/>
  </r>
  <r>
    <x v="4"/>
    <n v="5"/>
    <n v="18"/>
    <n v="90"/>
    <s v="C30CMNL"/>
    <x v="14"/>
    <x v="16"/>
    <x v="6"/>
    <n v="30"/>
    <n v="418"/>
    <n v="0.52"/>
    <n v="46.8"/>
  </r>
  <r>
    <x v="11"/>
    <n v="6"/>
    <n v="12"/>
    <n v="72"/>
    <s v="CHRY"/>
    <x v="15"/>
    <x v="17"/>
    <x v="6"/>
    <n v="22"/>
    <n v="212"/>
    <n v="0.41"/>
    <n v="29.52"/>
  </r>
  <r>
    <x v="12"/>
    <n v="5"/>
    <n v="10"/>
    <n v="50"/>
    <s v="FP132-00"/>
    <x v="16"/>
    <x v="18"/>
    <x v="3"/>
    <n v="25"/>
    <n v="490"/>
    <n v="0.6"/>
    <n v="30"/>
  </r>
  <r>
    <x v="5"/>
    <n v="5"/>
    <n v="10"/>
    <n v="50"/>
    <s v="FP132-00"/>
    <x v="16"/>
    <x v="18"/>
    <x v="3"/>
    <n v="25"/>
    <n v="490"/>
    <n v="0.6"/>
    <n v="30"/>
  </r>
  <r>
    <x v="2"/>
    <n v="5"/>
    <n v="10"/>
    <n v="50"/>
    <s v="FP132-00"/>
    <x v="16"/>
    <x v="18"/>
    <x v="3"/>
    <n v="25"/>
    <n v="490"/>
    <n v="0.6"/>
    <n v="30"/>
  </r>
  <r>
    <x v="6"/>
    <n v="4"/>
    <n v="10"/>
    <n v="40"/>
    <s v="CRFO"/>
    <x v="17"/>
    <x v="19"/>
    <x v="6"/>
    <n v="20"/>
    <n v="470"/>
    <n v="0.75"/>
    <n v="30"/>
  </r>
  <r>
    <x v="9"/>
    <n v="4"/>
    <n v="8"/>
    <n v="32"/>
    <s v="CUGOW"/>
    <x v="18"/>
    <x v="20"/>
    <x v="2"/>
    <n v="70"/>
    <n v="401"/>
    <n v="1.2"/>
    <n v="38.4"/>
  </r>
  <r>
    <x v="4"/>
    <n v="5"/>
    <n v="10"/>
    <n v="50"/>
    <s v="DESTW"/>
    <x v="19"/>
    <x v="21"/>
    <x v="3"/>
    <n v="40"/>
    <n v="495"/>
    <n v="1.21"/>
    <n v="60.5"/>
  </r>
  <r>
    <x v="11"/>
    <n v="5"/>
    <n v="10"/>
    <n v="50"/>
    <s v="DICAMI"/>
    <x v="20"/>
    <x v="22"/>
    <x v="3"/>
    <n v="40"/>
    <n v="401"/>
    <n v="0.94"/>
    <n v="47"/>
  </r>
  <r>
    <x v="6"/>
    <n v="2"/>
    <n v="10"/>
    <n v="20"/>
    <s v="DRCOM91"/>
    <x v="21"/>
    <x v="23"/>
    <x v="3"/>
    <n v="25"/>
    <n v="480"/>
    <n v="0.6"/>
    <n v="12"/>
  </r>
  <r>
    <x v="6"/>
    <n v="1"/>
    <n v="10"/>
    <n v="10"/>
    <s v="DRCOM91"/>
    <x v="21"/>
    <x v="24"/>
    <x v="3"/>
    <n v="25"/>
    <n v="480"/>
    <n v="0.81"/>
    <n v="8.1"/>
  </r>
  <r>
    <x v="6"/>
    <n v="2"/>
    <n v="10"/>
    <n v="20"/>
    <s v="DRCOM91"/>
    <x v="21"/>
    <x v="24"/>
    <x v="3"/>
    <n v="25"/>
    <n v="480"/>
    <n v="0.62"/>
    <n v="12.4"/>
  </r>
  <r>
    <x v="9"/>
    <n v="1"/>
    <n v="30"/>
    <n v="30"/>
    <s v=".DRADRS"/>
    <x v="22"/>
    <x v="25"/>
    <x v="7"/>
    <n v="60"/>
    <m/>
    <n v="0.33"/>
    <n v="9.9"/>
  </r>
  <r>
    <x v="9"/>
    <n v="5"/>
    <n v="10"/>
    <n v="50"/>
    <s v="DRMAG0"/>
    <x v="23"/>
    <x v="26"/>
    <x v="3"/>
    <n v="45"/>
    <n v="480"/>
    <n v="0.54"/>
    <n v="27"/>
  </r>
  <r>
    <x v="4"/>
    <n v="5"/>
    <n v="8"/>
    <n v="40"/>
    <s v="EUEUMI2"/>
    <x v="24"/>
    <x v="27"/>
    <x v="3"/>
    <n v="25"/>
    <n v="495"/>
    <n v="0.81"/>
    <n v="32.4"/>
  </r>
  <r>
    <x v="11"/>
    <n v="3"/>
    <n v="8"/>
    <n v="24"/>
    <s v="EUEUMI2"/>
    <x v="24"/>
    <x v="27"/>
    <x v="3"/>
    <n v="25"/>
    <n v="495"/>
    <n v="0.81"/>
    <n v="19.440000000000001"/>
  </r>
  <r>
    <x v="11"/>
    <n v="6"/>
    <n v="9"/>
    <n v="54"/>
    <s v="EUEUMI"/>
    <x v="24"/>
    <x v="28"/>
    <x v="8"/>
    <n v="25"/>
    <n v="209"/>
    <n v="1.02"/>
    <n v="55.08"/>
  </r>
  <r>
    <x v="5"/>
    <n v="5"/>
    <n v="10"/>
    <n v="50"/>
    <s v="GCU-410"/>
    <x v="25"/>
    <x v="29"/>
    <x v="3"/>
    <n v="45"/>
    <n v="410"/>
    <n v="2.75"/>
    <n v="137.5"/>
  </r>
  <r>
    <x v="8"/>
    <n v="5"/>
    <n v="8"/>
    <n v="40"/>
    <s v="HELSU"/>
    <x v="26"/>
    <x v="30"/>
    <x v="3"/>
    <n v="32"/>
    <n v="458"/>
    <n v="0.75"/>
    <n v="30"/>
  </r>
  <r>
    <x v="1"/>
    <n v="6"/>
    <n v="20"/>
    <n v="120"/>
    <s v="HYBLU"/>
    <x v="27"/>
    <x v="31"/>
    <x v="9"/>
    <n v="15"/>
    <n v="245"/>
    <n v="0.49"/>
    <n v="58.8"/>
  </r>
  <r>
    <x v="0"/>
    <n v="4"/>
    <n v="16"/>
    <n v="64"/>
    <s v="JAPOL"/>
    <x v="28"/>
    <x v="32"/>
    <x v="9"/>
    <n v="20"/>
    <n v="216"/>
    <n v="0.49"/>
    <n v="31.36"/>
  </r>
  <r>
    <x v="0"/>
    <n v="6"/>
    <n v="16"/>
    <n v="96"/>
    <s v="JAPOL"/>
    <x v="28"/>
    <x v="32"/>
    <x v="9"/>
    <n v="20"/>
    <n v="216"/>
    <n v="0.49"/>
    <n v="47.04"/>
  </r>
  <r>
    <x v="7"/>
    <n v="6"/>
    <n v="6"/>
    <n v="36"/>
    <s v="KAMA"/>
    <x v="29"/>
    <x v="33"/>
    <x v="3"/>
    <n v="55"/>
    <n v="297"/>
    <n v="0.91"/>
    <n v="32.76"/>
  </r>
  <r>
    <x v="7"/>
    <n v="5"/>
    <n v="10"/>
    <n v="50"/>
    <s v="KAGE60"/>
    <x v="30"/>
    <x v="34"/>
    <x v="1"/>
    <n v="24"/>
    <n v="812"/>
    <n v="0.69"/>
    <n v="34.5"/>
  </r>
  <r>
    <x v="9"/>
    <n v="5"/>
    <n v="10"/>
    <n v="50"/>
    <s v="KAGE60"/>
    <x v="30"/>
    <x v="34"/>
    <x v="1"/>
    <n v="24"/>
    <n v="812"/>
    <n v="0.69"/>
    <n v="34.5"/>
  </r>
  <r>
    <x v="13"/>
    <n v="40"/>
    <n v="10"/>
    <n v="400"/>
    <s v="LAMIAMIX"/>
    <x v="30"/>
    <x v="35"/>
    <x v="1"/>
    <n v="24"/>
    <n v="812"/>
    <n v="0.69"/>
    <n v="276"/>
  </r>
  <r>
    <x v="9"/>
    <n v="2"/>
    <n v="16"/>
    <n v="32"/>
    <s v="PALOMA7"/>
    <x v="31"/>
    <x v="36"/>
    <x v="9"/>
    <n v="15"/>
    <n v="216"/>
    <n v="0.63"/>
    <n v="20.16"/>
  </r>
  <r>
    <x v="10"/>
    <n v="4"/>
    <n v="6"/>
    <n v="24"/>
    <s v="KAKAB252"/>
    <x v="32"/>
    <x v="37"/>
    <x v="0"/>
    <n v="27"/>
    <n v="326"/>
    <n v="0.75"/>
    <n v="18"/>
  </r>
  <r>
    <x v="10"/>
    <n v="4"/>
    <n v="6"/>
    <n v="24"/>
    <s v="KAKAB252"/>
    <x v="32"/>
    <x v="37"/>
    <x v="0"/>
    <n v="27"/>
    <n v="326"/>
    <n v="0.75"/>
    <n v="18"/>
  </r>
  <r>
    <x v="10"/>
    <n v="4"/>
    <n v="6"/>
    <n v="24"/>
    <s v="KAKAB252"/>
    <x v="32"/>
    <x v="37"/>
    <x v="0"/>
    <n v="27"/>
    <n v="326"/>
    <n v="0.75"/>
    <n v="18"/>
  </r>
  <r>
    <x v="10"/>
    <n v="4"/>
    <n v="6"/>
    <n v="24"/>
    <s v="KAKAB252"/>
    <x v="32"/>
    <x v="37"/>
    <x v="0"/>
    <n v="27"/>
    <n v="326"/>
    <n v="0.75"/>
    <n v="18"/>
  </r>
  <r>
    <x v="10"/>
    <n v="4"/>
    <n v="6"/>
    <n v="24"/>
    <s v="KAKAB252"/>
    <x v="32"/>
    <x v="37"/>
    <x v="0"/>
    <n v="27"/>
    <n v="326"/>
    <n v="0.75"/>
    <n v="18"/>
  </r>
  <r>
    <x v="10"/>
    <n v="4"/>
    <n v="6"/>
    <n v="24"/>
    <s v="KAKAB252"/>
    <x v="32"/>
    <x v="37"/>
    <x v="0"/>
    <n v="27"/>
    <n v="326"/>
    <n v="0.75"/>
    <n v="18"/>
  </r>
  <r>
    <x v="12"/>
    <n v="5"/>
    <n v="10"/>
    <n v="50"/>
    <s v="A10MXRFH"/>
    <x v="33"/>
    <x v="38"/>
    <x v="1"/>
    <n v="22"/>
    <n v="410"/>
    <n v="0.65"/>
    <n v="32.5"/>
  </r>
  <r>
    <x v="5"/>
    <n v="5"/>
    <n v="10"/>
    <n v="50"/>
    <s v="A10MXRFH"/>
    <x v="33"/>
    <x v="38"/>
    <x v="1"/>
    <n v="22"/>
    <n v="410"/>
    <n v="0.65"/>
    <n v="32.5"/>
  </r>
  <r>
    <x v="6"/>
    <n v="5"/>
    <n v="10"/>
    <n v="50"/>
    <s v="A10MXRFH"/>
    <x v="33"/>
    <x v="38"/>
    <x v="1"/>
    <n v="22"/>
    <n v="410"/>
    <n v="0.65"/>
    <n v="32.5"/>
  </r>
  <r>
    <x v="8"/>
    <n v="5"/>
    <n v="10"/>
    <n v="50"/>
    <s v="A10MXRFH"/>
    <x v="33"/>
    <x v="38"/>
    <x v="1"/>
    <n v="22"/>
    <n v="410"/>
    <n v="0.65"/>
    <n v="32.5"/>
  </r>
  <r>
    <x v="8"/>
    <n v="5"/>
    <n v="10"/>
    <n v="50"/>
    <s v="A10MXRFH"/>
    <x v="33"/>
    <x v="38"/>
    <x v="1"/>
    <n v="22"/>
    <n v="410"/>
    <n v="0.65"/>
    <n v="32.5"/>
  </r>
  <r>
    <x v="8"/>
    <n v="5"/>
    <n v="10"/>
    <n v="50"/>
    <s v="A10MXRFH"/>
    <x v="33"/>
    <x v="38"/>
    <x v="1"/>
    <n v="22"/>
    <n v="410"/>
    <n v="0.65"/>
    <n v="32.5"/>
  </r>
  <r>
    <x v="3"/>
    <n v="5"/>
    <n v="10"/>
    <n v="50"/>
    <s v="A10MXRFH"/>
    <x v="33"/>
    <x v="38"/>
    <x v="1"/>
    <n v="22"/>
    <n v="410"/>
    <n v="0.65"/>
    <n v="32.5"/>
  </r>
  <r>
    <x v="0"/>
    <n v="5"/>
    <n v="10"/>
    <n v="50"/>
    <s v="A10MXRFH"/>
    <x v="33"/>
    <x v="38"/>
    <x v="1"/>
    <n v="22"/>
    <n v="410"/>
    <n v="0.65"/>
    <n v="32.5"/>
  </r>
  <r>
    <x v="3"/>
    <n v="5"/>
    <n v="10"/>
    <n v="50"/>
    <s v="MIL"/>
    <x v="34"/>
    <x v="39"/>
    <x v="3"/>
    <n v="40"/>
    <n v="490"/>
    <n v="1.52"/>
    <n v="76"/>
  </r>
  <r>
    <x v="8"/>
    <n v="4"/>
    <n v="8"/>
    <n v="32"/>
    <s v="PEPLI"/>
    <x v="35"/>
    <x v="40"/>
    <x v="3"/>
    <n v="30"/>
    <n v="308"/>
    <n v="1.07"/>
    <n v="34.24"/>
  </r>
  <r>
    <x v="8"/>
    <n v="5"/>
    <n v="8"/>
    <n v="40"/>
    <s v="PEPIX2"/>
    <x v="35"/>
    <x v="41"/>
    <x v="3"/>
    <n v="18"/>
    <n v="408"/>
    <n v="0.73"/>
    <n v="29.2"/>
  </r>
  <r>
    <x v="4"/>
    <n v="5"/>
    <n v="6"/>
    <n v="30"/>
    <s v="PHGE4"/>
    <x v="36"/>
    <x v="42"/>
    <x v="0"/>
    <n v="75"/>
    <n v="495"/>
    <n v="1.91"/>
    <n v="57.3"/>
  </r>
  <r>
    <x v="12"/>
    <n v="5"/>
    <n v="10"/>
    <n v="50"/>
    <s v="2TGEMENG"/>
    <x v="37"/>
    <x v="43"/>
    <x v="3"/>
    <n v="70"/>
    <n v="490"/>
    <n v="3.85"/>
    <n v="192.5"/>
  </r>
  <r>
    <x v="12"/>
    <n v="5"/>
    <n v="10"/>
    <n v="50"/>
    <s v="2TGEMENG"/>
    <x v="37"/>
    <x v="43"/>
    <x v="3"/>
    <n v="70"/>
    <n v="490"/>
    <n v="3.85"/>
    <n v="192.5"/>
  </r>
  <r>
    <x v="2"/>
    <n v="5"/>
    <n v="10"/>
    <n v="50"/>
    <s v="2TGEMENG"/>
    <x v="37"/>
    <x v="43"/>
    <x v="3"/>
    <n v="70"/>
    <n v="490"/>
    <n v="3.85"/>
    <n v="192.5"/>
  </r>
  <r>
    <x v="6"/>
    <n v="4"/>
    <n v="6"/>
    <n v="24"/>
    <s v="VLE"/>
    <x v="38"/>
    <x v="44"/>
    <x v="10"/>
    <n v="20"/>
    <n v="816"/>
    <n v="1.73"/>
    <n v="41.52"/>
  </r>
  <r>
    <x v="1"/>
    <n v="2"/>
    <n v="24"/>
    <n v="48"/>
    <s v="OVGEM122"/>
    <x v="39"/>
    <x v="45"/>
    <x v="6"/>
    <n v="35"/>
    <n v="830"/>
    <n v="0.52"/>
    <n v="24.96"/>
  </r>
  <r>
    <x v="1"/>
    <n v="2"/>
    <n v="24"/>
    <n v="48"/>
    <s v="OVGEM122"/>
    <x v="39"/>
    <x v="45"/>
    <x v="6"/>
    <n v="35"/>
    <n v="830"/>
    <n v="0.52"/>
    <n v="24.96"/>
  </r>
  <r>
    <x v="3"/>
    <n v="2"/>
    <n v="24"/>
    <n v="48"/>
    <s v="OVGEM122"/>
    <x v="39"/>
    <x v="45"/>
    <x v="6"/>
    <n v="35"/>
    <n v="830"/>
    <n v="0.52"/>
    <n v="24.96"/>
  </r>
  <r>
    <x v="9"/>
    <n v="2"/>
    <n v="24"/>
    <n v="48"/>
    <s v="OVGEM122"/>
    <x v="39"/>
    <x v="45"/>
    <x v="6"/>
    <n v="35"/>
    <n v="830"/>
    <n v="0.52"/>
    <n v="24.96"/>
  </r>
  <r>
    <x v="11"/>
    <n v="5"/>
    <n v="10"/>
    <n v="50"/>
    <s v="POMO"/>
    <x v="40"/>
    <x v="46"/>
    <x v="3"/>
    <n v="21"/>
    <n v="490"/>
    <n v="0.92"/>
    <n v="46"/>
  </r>
  <r>
    <x v="11"/>
    <n v="4"/>
    <n v="12"/>
    <n v="48"/>
    <s v="RHMI"/>
    <x v="41"/>
    <x v="47"/>
    <x v="1"/>
    <n v="20"/>
    <n v="412"/>
    <n v="0.75"/>
    <n v="36"/>
  </r>
  <r>
    <x v="11"/>
    <n v="5"/>
    <n v="12"/>
    <n v="60"/>
    <s v="RHMI"/>
    <x v="41"/>
    <x v="47"/>
    <x v="1"/>
    <n v="20"/>
    <n v="412"/>
    <n v="0.75"/>
    <n v="45"/>
  </r>
  <r>
    <x v="7"/>
    <n v="5"/>
    <n v="18"/>
    <n v="90"/>
    <s v="RHI"/>
    <x v="41"/>
    <x v="48"/>
    <x v="6"/>
    <n v="20"/>
    <n v="418"/>
    <n v="0.35"/>
    <n v="31.5"/>
  </r>
  <r>
    <x v="11"/>
    <n v="6"/>
    <n v="6"/>
    <n v="36"/>
    <s v="SAMI"/>
    <x v="42"/>
    <x v="49"/>
    <x v="3"/>
    <n v="20"/>
    <n v="236"/>
    <n v="0.56999999999999995"/>
    <n v="20.52"/>
  </r>
  <r>
    <x v="7"/>
    <n v="6"/>
    <n v="6"/>
    <n v="36"/>
    <s v="SAMI"/>
    <x v="42"/>
    <x v="49"/>
    <x v="3"/>
    <n v="20"/>
    <n v="236"/>
    <n v="0.56999999999999995"/>
    <n v="20.52"/>
  </r>
  <r>
    <x v="8"/>
    <n v="4"/>
    <n v="15"/>
    <n v="60"/>
    <s v="SOLEGR"/>
    <x v="43"/>
    <x v="50"/>
    <x v="6"/>
    <n v="11"/>
    <n v="315"/>
    <n v="0.6"/>
    <n v="36"/>
  </r>
  <r>
    <x v="1"/>
    <n v="2"/>
    <n v="6"/>
    <n v="12"/>
    <s v="SPSSI"/>
    <x v="44"/>
    <x v="51"/>
    <x v="11"/>
    <n v="70"/>
    <n v="306"/>
    <n v="1.82"/>
    <n v="21.84"/>
  </r>
  <r>
    <x v="1"/>
    <n v="4"/>
    <n v="6"/>
    <n v="24"/>
    <s v="SPSSI"/>
    <x v="44"/>
    <x v="51"/>
    <x v="11"/>
    <n v="70"/>
    <n v="306"/>
    <n v="1.82"/>
    <n v="43.68"/>
  </r>
  <r>
    <x v="6"/>
    <n v="4"/>
    <n v="8"/>
    <n v="32"/>
    <s v="STMI"/>
    <x v="45"/>
    <x v="52"/>
    <x v="3"/>
    <n v="30"/>
    <n v="308"/>
    <n v="0.89"/>
    <n v="28.48"/>
  </r>
  <r>
    <x v="0"/>
    <n v="2"/>
    <n v="8"/>
    <n v="16"/>
    <s v="TRVI"/>
    <x v="46"/>
    <x v="53"/>
    <x v="3"/>
    <n v="10"/>
    <n v="408"/>
    <n v="0.72"/>
    <n v="11.52"/>
  </r>
  <r>
    <x v="11"/>
    <n v="5"/>
    <n v="8"/>
    <n v="40"/>
    <s v="TRVI"/>
    <x v="46"/>
    <x v="53"/>
    <x v="3"/>
    <n v="10"/>
    <n v="408"/>
    <n v="0.72"/>
    <n v="28.8"/>
  </r>
  <r>
    <x v="0"/>
    <n v="4"/>
    <n v="10"/>
    <n v="40"/>
    <s v="VMIX-50HS"/>
    <x v="47"/>
    <x v="54"/>
    <x v="3"/>
    <n v="45"/>
    <n v="410"/>
    <n v="2.75"/>
    <n v="110"/>
  </r>
  <r>
    <x v="0"/>
    <n v="1"/>
    <n v="6"/>
    <n v="6"/>
    <s v="VRVRPO"/>
    <x v="47"/>
    <x v="55"/>
    <x v="3"/>
    <n v="50"/>
    <n v="944"/>
    <n v="2.04"/>
    <n v="12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3" applyNumberFormats="0" applyBorderFormats="0" applyFontFormats="0" applyPatternFormats="0" applyAlignmentFormats="0" applyWidthHeightFormats="1" dataCaption="Datos" updatedVersion="5" minRefreshableVersion="3" showMemberPropertyTips="0" useAutoFormatting="1" itemPrintTitles="1" createdVersion="5" indent="0" compact="0" compactData="0" gridDropZones="1">
  <location ref="A3:G92" firstHeaderRow="1" firstDataRow="2" firstDataCol="4"/>
  <pivotFields count="12">
    <pivotField axis="axisRow" compact="0" outline="0" subtotalTop="0" showAll="0" includeNewItemsInFilter="1">
      <items count="15">
        <item x="12"/>
        <item x="5"/>
        <item x="2"/>
        <item x="10"/>
        <item x="6"/>
        <item x="8"/>
        <item x="1"/>
        <item x="3"/>
        <item x="4"/>
        <item x="0"/>
        <item x="13"/>
        <item x="11"/>
        <item x="7"/>
        <item x="9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49">
        <item x="1"/>
        <item x="4"/>
        <item x="5"/>
        <item x="8"/>
        <item x="9"/>
        <item x="11"/>
        <item x="13"/>
        <item x="14"/>
        <item x="15"/>
        <item x="16"/>
        <item x="21"/>
        <item x="18"/>
        <item x="20"/>
        <item x="23"/>
        <item x="24"/>
        <item x="26"/>
        <item x="27"/>
        <item x="31"/>
        <item x="33"/>
        <item x="34"/>
        <item x="36"/>
        <item x="39"/>
        <item x="41"/>
        <item x="42"/>
        <item x="44"/>
        <item x="47"/>
        <item x="10"/>
        <item x="40"/>
        <item x="0"/>
        <item x="32"/>
        <item x="7"/>
        <item x="46"/>
        <item x="29"/>
        <item x="37"/>
        <item x="12"/>
        <item x="17"/>
        <item x="35"/>
        <item x="25"/>
        <item x="22"/>
        <item x="38"/>
        <item x="3"/>
        <item x="30"/>
        <item x="19"/>
        <item x="43"/>
        <item x="6"/>
        <item m="1" x="48"/>
        <item x="45"/>
        <item x="2"/>
        <item x="28"/>
      </items>
    </pivotField>
    <pivotField axis="axisRow" compact="0" outline="0" subtotalTop="0" showAll="0" includeNewItemsInFilter="1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axis="axisRow" compact="0" outline="0" subtotalTop="0" showAll="0" includeNewItemsInFilter="1">
      <items count="13">
        <item x="10"/>
        <item x="9"/>
        <item x="6"/>
        <item x="8"/>
        <item x="3"/>
        <item x="4"/>
        <item x="2"/>
        <item x="0"/>
        <item x="11"/>
        <item x="5"/>
        <item x="1"/>
        <item x="7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5"/>
    <field x="6"/>
    <field x="7"/>
  </rowFields>
  <rowItems count="88">
    <i>
      <x/>
      <x v="9"/>
      <x v="18"/>
      <x v="4"/>
    </i>
    <i r="1">
      <x v="18"/>
      <x v="38"/>
      <x v="10"/>
    </i>
    <i r="1">
      <x v="33"/>
      <x v="43"/>
      <x v="4"/>
    </i>
    <i t="default">
      <x/>
    </i>
    <i>
      <x v="1"/>
      <x v="9"/>
      <x v="18"/>
      <x v="4"/>
    </i>
    <i r="1">
      <x v="18"/>
      <x v="38"/>
      <x v="10"/>
    </i>
    <i r="1">
      <x v="37"/>
      <x v="29"/>
      <x v="4"/>
    </i>
    <i r="1">
      <x v="44"/>
      <x v="8"/>
      <x v="5"/>
    </i>
    <i t="default">
      <x v="1"/>
    </i>
    <i>
      <x v="2"/>
      <x/>
      <x v="2"/>
      <x v="7"/>
    </i>
    <i r="1">
      <x v="4"/>
      <x v="11"/>
      <x v="4"/>
    </i>
    <i r="1">
      <x v="9"/>
      <x v="18"/>
      <x v="4"/>
    </i>
    <i r="1">
      <x v="33"/>
      <x v="43"/>
      <x v="4"/>
    </i>
    <i t="default">
      <x v="2"/>
    </i>
    <i>
      <x v="3"/>
      <x v="7"/>
      <x v="16"/>
      <x v="2"/>
    </i>
    <i r="1">
      <x v="29"/>
      <x v="37"/>
      <x v="7"/>
    </i>
    <i t="default">
      <x v="3"/>
    </i>
    <i>
      <x v="4"/>
      <x v="3"/>
      <x v="10"/>
      <x v="7"/>
    </i>
    <i r="1">
      <x v="5"/>
      <x v="13"/>
      <x v="4"/>
    </i>
    <i r="1">
      <x v="10"/>
      <x v="23"/>
      <x v="4"/>
    </i>
    <i r="2">
      <x v="24"/>
      <x v="4"/>
    </i>
    <i r="1">
      <x v="18"/>
      <x v="38"/>
      <x v="10"/>
    </i>
    <i r="1">
      <x v="30"/>
      <x v="9"/>
      <x v="4"/>
    </i>
    <i r="1">
      <x v="35"/>
      <x v="19"/>
      <x v="2"/>
    </i>
    <i r="1">
      <x v="39"/>
      <x v="44"/>
      <x/>
    </i>
    <i r="1">
      <x v="46"/>
      <x v="52"/>
      <x v="4"/>
    </i>
    <i t="default">
      <x v="4"/>
    </i>
    <i>
      <x v="5"/>
      <x v="15"/>
      <x v="30"/>
      <x v="4"/>
    </i>
    <i r="1">
      <x v="18"/>
      <x v="38"/>
      <x v="10"/>
    </i>
    <i r="1">
      <x v="34"/>
      <x v="14"/>
      <x v="4"/>
    </i>
    <i r="1">
      <x v="36"/>
      <x v="40"/>
      <x v="4"/>
    </i>
    <i r="2">
      <x v="41"/>
      <x v="4"/>
    </i>
    <i r="1">
      <x v="43"/>
      <x v="50"/>
      <x v="2"/>
    </i>
    <i t="default">
      <x v="5"/>
    </i>
    <i>
      <x v="6"/>
      <x/>
      <x v="1"/>
      <x v="7"/>
    </i>
    <i r="2">
      <x v="2"/>
      <x v="7"/>
    </i>
    <i r="1">
      <x v="16"/>
      <x v="31"/>
      <x v="1"/>
    </i>
    <i r="1">
      <x v="21"/>
      <x v="45"/>
      <x v="2"/>
    </i>
    <i r="1">
      <x v="24"/>
      <x v="51"/>
      <x v="8"/>
    </i>
    <i t="default">
      <x v="6"/>
    </i>
    <i>
      <x v="7"/>
      <x v="2"/>
      <x v="7"/>
      <x v="4"/>
    </i>
    <i r="1">
      <x v="18"/>
      <x v="38"/>
      <x v="10"/>
    </i>
    <i r="1">
      <x v="19"/>
      <x v="39"/>
      <x v="4"/>
    </i>
    <i r="1">
      <x v="21"/>
      <x v="45"/>
      <x v="2"/>
    </i>
    <i r="1">
      <x v="47"/>
      <x v="3"/>
      <x v="10"/>
    </i>
    <i t="default">
      <x v="7"/>
    </i>
    <i>
      <x v="8"/>
      <x v="1"/>
      <x v="5"/>
      <x v="6"/>
    </i>
    <i r="2">
      <x v="6"/>
      <x v="6"/>
    </i>
    <i r="1">
      <x v="7"/>
      <x v="16"/>
      <x v="2"/>
    </i>
    <i r="1">
      <x v="14"/>
      <x v="27"/>
      <x v="4"/>
    </i>
    <i r="1">
      <x v="20"/>
      <x v="42"/>
      <x v="7"/>
    </i>
    <i r="1">
      <x v="42"/>
      <x v="21"/>
      <x v="4"/>
    </i>
    <i t="default">
      <x v="8"/>
    </i>
    <i>
      <x v="9"/>
      <x v="3"/>
      <x v="10"/>
      <x v="7"/>
    </i>
    <i r="1">
      <x v="18"/>
      <x v="38"/>
      <x v="10"/>
    </i>
    <i r="1">
      <x v="25"/>
      <x v="54"/>
      <x v="4"/>
    </i>
    <i r="2">
      <x v="55"/>
      <x v="4"/>
    </i>
    <i r="1">
      <x v="28"/>
      <x/>
      <x v="7"/>
    </i>
    <i r="1">
      <x v="31"/>
      <x v="53"/>
      <x v="4"/>
    </i>
    <i r="1">
      <x v="40"/>
      <x v="4"/>
      <x v="7"/>
    </i>
    <i r="1">
      <x v="48"/>
      <x v="32"/>
      <x v="1"/>
    </i>
    <i t="default">
      <x v="9"/>
    </i>
    <i>
      <x v="10"/>
      <x v="41"/>
      <x v="35"/>
      <x v="10"/>
    </i>
    <i t="default">
      <x v="10"/>
    </i>
    <i>
      <x v="11"/>
      <x v="8"/>
      <x v="17"/>
      <x v="2"/>
    </i>
    <i r="1">
      <x v="12"/>
      <x v="22"/>
      <x v="4"/>
    </i>
    <i r="1">
      <x v="14"/>
      <x v="27"/>
      <x v="4"/>
    </i>
    <i r="2">
      <x v="28"/>
      <x v="3"/>
    </i>
    <i r="1">
      <x v="22"/>
      <x v="47"/>
      <x v="10"/>
    </i>
    <i r="1">
      <x v="23"/>
      <x v="49"/>
      <x v="4"/>
    </i>
    <i r="1">
      <x v="27"/>
      <x v="46"/>
      <x v="4"/>
    </i>
    <i r="1">
      <x v="31"/>
      <x v="53"/>
      <x v="4"/>
    </i>
    <i t="default">
      <x v="11"/>
    </i>
    <i>
      <x v="12"/>
      <x v="22"/>
      <x v="48"/>
      <x v="2"/>
    </i>
    <i r="1">
      <x v="23"/>
      <x v="49"/>
      <x v="4"/>
    </i>
    <i r="1">
      <x v="26"/>
      <x v="12"/>
      <x v="9"/>
    </i>
    <i r="1">
      <x v="32"/>
      <x v="33"/>
      <x v="4"/>
    </i>
    <i r="1">
      <x v="41"/>
      <x v="34"/>
      <x v="10"/>
    </i>
    <i t="default">
      <x v="12"/>
    </i>
    <i>
      <x v="13"/>
      <x v="6"/>
      <x v="15"/>
      <x v="4"/>
    </i>
    <i r="1">
      <x v="11"/>
      <x v="20"/>
      <x v="6"/>
    </i>
    <i r="1">
      <x v="13"/>
      <x v="26"/>
      <x v="4"/>
    </i>
    <i r="1">
      <x v="17"/>
      <x v="36"/>
      <x v="1"/>
    </i>
    <i r="1">
      <x v="21"/>
      <x v="45"/>
      <x v="2"/>
    </i>
    <i r="1">
      <x v="38"/>
      <x v="25"/>
      <x v="11"/>
    </i>
    <i r="1">
      <x v="41"/>
      <x v="34"/>
      <x v="10"/>
    </i>
    <i t="default"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AE" fld="1" baseField="0" baseItem="0"/>
    <dataField name="Suma de Upc" fld="2" baseField="0" baseItem="0"/>
    <dataField name="Suma de Udes" fld="3" baseField="0" baseItem="0"/>
  </dataFields>
  <formats count="1">
    <format dxfId="1">
      <pivotArea dataOnly="0" outline="0" fieldPosition="0">
        <references count="1">
          <reference field="0" count="0" defaultSubtotal="1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mg20-s.match-test.nl/full/0454841F-C819-443D-BC63-862E0275998B.jpg" TargetMode="External"/><Relationship Id="rId21" Type="http://schemas.openxmlformats.org/officeDocument/2006/relationships/hyperlink" Target="http://img20-s.match-test.nl/full/0E7EF04D-9F87-409C-9111-FBF5E94F8BF0.jpg" TargetMode="External"/><Relationship Id="rId34" Type="http://schemas.openxmlformats.org/officeDocument/2006/relationships/hyperlink" Target="http://img20-s.match-test.nl/full/63ED0D19-EC18-42AC-9066-CDAF6C321475.jpg" TargetMode="External"/><Relationship Id="rId42" Type="http://schemas.openxmlformats.org/officeDocument/2006/relationships/hyperlink" Target="http://img20-s.match-test.nl/full/21656D64-D512-4824-B4B8-CA3B99FFA715.jpg" TargetMode="External"/><Relationship Id="rId47" Type="http://schemas.openxmlformats.org/officeDocument/2006/relationships/hyperlink" Target="http://img20-s.match-test.nl/full/C4E997F6-9452-417D-964A-8F84717B5731.jpg" TargetMode="External"/><Relationship Id="rId50" Type="http://schemas.openxmlformats.org/officeDocument/2006/relationships/hyperlink" Target="http://img20-s.match-test.nl/full/D465CCE9-0BE7-4F81-9904-E52E991081DA.jpg" TargetMode="External"/><Relationship Id="rId55" Type="http://schemas.openxmlformats.org/officeDocument/2006/relationships/hyperlink" Target="http://img20-s.match-test.nl/full/C4E997F6-9452-417D-964A-8F84717B5731.jpg" TargetMode="External"/><Relationship Id="rId63" Type="http://schemas.openxmlformats.org/officeDocument/2006/relationships/hyperlink" Target="http://img20-s.match-test.nl/full/198C1D39-30C5-4B65-BC14-857DEFADB765.jpg" TargetMode="External"/><Relationship Id="rId68" Type="http://schemas.openxmlformats.org/officeDocument/2006/relationships/hyperlink" Target="http://img20-s.match-test.nl/full/A42561AF-A2BE-4AE3-89AD-E16763A3689F.jpg" TargetMode="External"/><Relationship Id="rId76" Type="http://schemas.openxmlformats.org/officeDocument/2006/relationships/hyperlink" Target="http://img20-s.match-test.nl/full/8ED6BE7C-D79B-41CC-B6E0-EF2987F72F5E.jpg" TargetMode="External"/><Relationship Id="rId84" Type="http://schemas.openxmlformats.org/officeDocument/2006/relationships/hyperlink" Target="http://img20-s.match-test.nl/full/D14E629B-6844-4C89-BEB4-76118DD0651C.jpg" TargetMode="External"/><Relationship Id="rId89" Type="http://schemas.openxmlformats.org/officeDocument/2006/relationships/hyperlink" Target="http://img20-s.match-test.nl/full/40CCFF25-841F-440D-B7B5-F75AC9F83A5B.jpg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://img20-s.match-test.nl/full/4DA871BB-DB11-4E0A-93B4-E5266ED62982.jpg" TargetMode="External"/><Relationship Id="rId71" Type="http://schemas.openxmlformats.org/officeDocument/2006/relationships/hyperlink" Target="http://img20-s.match-test.nl/full/568C4C78-D62A-463F-8D3B-428EE7C4A5FF.jpg" TargetMode="External"/><Relationship Id="rId92" Type="http://schemas.openxmlformats.org/officeDocument/2006/relationships/hyperlink" Target="http://img20-s.match-test.nl/full/201975E4-AA44-4CE4-9FD0-CCD0DD8083BD.jpg" TargetMode="External"/><Relationship Id="rId2" Type="http://schemas.openxmlformats.org/officeDocument/2006/relationships/hyperlink" Target="http://img20-s.match-test.nl/full/A42561AF-A2BE-4AE3-89AD-E16763A3689F.jpg" TargetMode="External"/><Relationship Id="rId16" Type="http://schemas.openxmlformats.org/officeDocument/2006/relationships/hyperlink" Target="http://img20-s.match-test.nl/full/98373DB2-0517-411B-ABAC-2054A4E2E9D6.jpg" TargetMode="External"/><Relationship Id="rId29" Type="http://schemas.openxmlformats.org/officeDocument/2006/relationships/hyperlink" Target="http://img20-s.match-test.nl/full/A847D8B7-5F5D-4B8C-818D-5B5E0DB5E243.jpg" TargetMode="External"/><Relationship Id="rId11" Type="http://schemas.openxmlformats.org/officeDocument/2006/relationships/hyperlink" Target="http://img20-s.match-test.nl/full/D21A14CC-E8A1-4826-8A21-09F9B3533763.jpg" TargetMode="External"/><Relationship Id="rId24" Type="http://schemas.openxmlformats.org/officeDocument/2006/relationships/hyperlink" Target="http://img20-s.match-test.nl/full/B5599F4D-C8BC-4CC2-A178-0D12C5331757.jpg" TargetMode="External"/><Relationship Id="rId32" Type="http://schemas.openxmlformats.org/officeDocument/2006/relationships/hyperlink" Target="http://img20-s.match-test.nl/full/A42561AF-A2BE-4AE3-89AD-E16763A3689F.jpg" TargetMode="External"/><Relationship Id="rId37" Type="http://schemas.openxmlformats.org/officeDocument/2006/relationships/hyperlink" Target="http://img20-s.match-test.nl/full/A42561AF-A2BE-4AE3-89AD-E16763A3689F.jpg" TargetMode="External"/><Relationship Id="rId40" Type="http://schemas.openxmlformats.org/officeDocument/2006/relationships/hyperlink" Target="http://img20-s.match-test.nl/full/8E154A3F-96C1-4B12-BED2-5A08535627CC.jpg" TargetMode="External"/><Relationship Id="rId45" Type="http://schemas.openxmlformats.org/officeDocument/2006/relationships/hyperlink" Target="http://img20-s.match-test.nl/full/BE1BCDB2-5937-4EE0-BF9A-5E2560E2AF12.jpg" TargetMode="External"/><Relationship Id="rId53" Type="http://schemas.openxmlformats.org/officeDocument/2006/relationships/hyperlink" Target="http://img20-s.match-test.nl/full/BCB4CBAB-0044-48F7-8D35-4C2EEB26D9FC.jpg" TargetMode="External"/><Relationship Id="rId58" Type="http://schemas.openxmlformats.org/officeDocument/2006/relationships/hyperlink" Target="http://img20-s.match-test.nl/full/EA31920D-4840-4C99-A931-B9C60E9FFB88.jpg" TargetMode="External"/><Relationship Id="rId66" Type="http://schemas.openxmlformats.org/officeDocument/2006/relationships/hyperlink" Target="http://img20-s.match-test.nl/full/623DE26B-2D63-4006-9952-DA490DB2CC55.jpg" TargetMode="External"/><Relationship Id="rId74" Type="http://schemas.openxmlformats.org/officeDocument/2006/relationships/hyperlink" Target="http://img20-s.match-test.nl/full/2EF41B73-6314-46AE-B5C1-24EFACD955DC.jpg" TargetMode="External"/><Relationship Id="rId79" Type="http://schemas.openxmlformats.org/officeDocument/2006/relationships/hyperlink" Target="http://img20-s.match-test.nl/full/439960BD-6CBD-4DA1-8716-4CCC8C8A29F6.jpg" TargetMode="External"/><Relationship Id="rId87" Type="http://schemas.openxmlformats.org/officeDocument/2006/relationships/hyperlink" Target="http://img20-s.match-test.nl/full/6C054AEC-6CB1-4C31-ADB6-0A99CFE3FEA6.jpg" TargetMode="External"/><Relationship Id="rId5" Type="http://schemas.openxmlformats.org/officeDocument/2006/relationships/hyperlink" Target="http://img20-s.match-test.nl/full/4DA871BB-DB11-4E0A-93B4-E5266ED62982.jpg" TargetMode="External"/><Relationship Id="rId61" Type="http://schemas.openxmlformats.org/officeDocument/2006/relationships/hyperlink" Target="http://img20-s.match-test.nl/full/EBC41FA1-76BB-4863-A62B-976909D08AF4.jpg" TargetMode="External"/><Relationship Id="rId82" Type="http://schemas.openxmlformats.org/officeDocument/2006/relationships/hyperlink" Target="http://img20-s.match-test.nl/full/EABB84E1-9371-443B-98BA-D71222CC8C9F.jpg" TargetMode="External"/><Relationship Id="rId90" Type="http://schemas.openxmlformats.org/officeDocument/2006/relationships/hyperlink" Target="http://img20-s.match-test.nl/full/6D41F69E-0662-4D7F-9F97-27DE52377C05.jpg" TargetMode="External"/><Relationship Id="rId95" Type="http://schemas.openxmlformats.org/officeDocument/2006/relationships/hyperlink" Target="http://img20-s.match-test.nl/full/158213DA-EB04-4110-95A4-AC4E2DECEA97.jpg" TargetMode="External"/><Relationship Id="rId19" Type="http://schemas.openxmlformats.org/officeDocument/2006/relationships/hyperlink" Target="http://img20-s.match-test.nl/full/0E7EF04D-9F87-409C-9111-FBF5E94F8BF0.jpg" TargetMode="External"/><Relationship Id="rId14" Type="http://schemas.openxmlformats.org/officeDocument/2006/relationships/hyperlink" Target="http://img20-s.match-test.nl/full/F3FA5706-2D97-44FD-A3A6-2D636D68B534.jpg" TargetMode="External"/><Relationship Id="rId22" Type="http://schemas.openxmlformats.org/officeDocument/2006/relationships/hyperlink" Target="http://img20-s.match-test.nl/full/0E7EF04D-9F87-409C-9111-FBF5E94F8BF0.jpg" TargetMode="External"/><Relationship Id="rId27" Type="http://schemas.openxmlformats.org/officeDocument/2006/relationships/hyperlink" Target="http://img20-s.match-test.nl/full/0454841F-C819-443D-BC63-862E0275998B.jpg" TargetMode="External"/><Relationship Id="rId30" Type="http://schemas.openxmlformats.org/officeDocument/2006/relationships/hyperlink" Target="http://img20-s.match-test.nl/full/C233C22C-1DF1-448C-8DA5-9CADD24F321B.jpg" TargetMode="External"/><Relationship Id="rId35" Type="http://schemas.openxmlformats.org/officeDocument/2006/relationships/hyperlink" Target="http://img20-s.match-test.nl/full/61656DE6-CAC6-4F73-A618-DB67E78C95D6.jpg" TargetMode="External"/><Relationship Id="rId43" Type="http://schemas.openxmlformats.org/officeDocument/2006/relationships/hyperlink" Target="http://img20-s.match-test.nl/full/46523798-9F20-42AE-A180-E3DEF0EEC0AF.jpg" TargetMode="External"/><Relationship Id="rId48" Type="http://schemas.openxmlformats.org/officeDocument/2006/relationships/hyperlink" Target="http://img20-s.match-test.nl/full/A9A3DBE8-DC11-4A3F-8223-9E91694111F1.jpg" TargetMode="External"/><Relationship Id="rId56" Type="http://schemas.openxmlformats.org/officeDocument/2006/relationships/hyperlink" Target="http://img20-s.match-test.nl/full/CB3C6285-982F-4154-A842-0045DB7B0A2D.jpg" TargetMode="External"/><Relationship Id="rId64" Type="http://schemas.openxmlformats.org/officeDocument/2006/relationships/hyperlink" Target="http://img20-s.match-test.nl/full/D77609C2-7C7C-4F33-AC89-56CF76D042E1.jpg" TargetMode="External"/><Relationship Id="rId69" Type="http://schemas.openxmlformats.org/officeDocument/2006/relationships/hyperlink" Target="http://img20-s.match-test.nl/full/D752AF10-B8B4-4C42-AC40-9B465449914B.jpg" TargetMode="External"/><Relationship Id="rId77" Type="http://schemas.openxmlformats.org/officeDocument/2006/relationships/hyperlink" Target="http://img20-s.match-test.nl/full/6540C520-2090-4900-94BF-FB51ABE6E2CF.jpg" TargetMode="External"/><Relationship Id="rId8" Type="http://schemas.openxmlformats.org/officeDocument/2006/relationships/hyperlink" Target="http://img20-s.match-test.nl/full/01075BDD-9BC7-4E58-85BE-2C527509FC05.jpg" TargetMode="External"/><Relationship Id="rId51" Type="http://schemas.openxmlformats.org/officeDocument/2006/relationships/hyperlink" Target="http://img20-s.match-test.nl/full/D465CCE9-0BE7-4F81-9904-E52E991081DA.jpg" TargetMode="External"/><Relationship Id="rId72" Type="http://schemas.openxmlformats.org/officeDocument/2006/relationships/hyperlink" Target="http://img20-s.match-test.nl/full/9747CA11-80A8-48AB-A63B-49816D04A7A5.jpg" TargetMode="External"/><Relationship Id="rId80" Type="http://schemas.openxmlformats.org/officeDocument/2006/relationships/hyperlink" Target="http://img20-s.match-test.nl/full/6C054AEC-6CB1-4C31-ADB6-0A99CFE3FEA6.jpg" TargetMode="External"/><Relationship Id="rId85" Type="http://schemas.openxmlformats.org/officeDocument/2006/relationships/hyperlink" Target="http://img20-s.match-test.nl/full/E9677AFB-8AB9-4940-BB64-A0252E9F03A8.jpg" TargetMode="External"/><Relationship Id="rId93" Type="http://schemas.openxmlformats.org/officeDocument/2006/relationships/hyperlink" Target="http://img20-s.match-test.nl/full/DD03EF04-7952-49A9-A707-5C9BC4BCEC75.jpg" TargetMode="External"/><Relationship Id="rId3" Type="http://schemas.openxmlformats.org/officeDocument/2006/relationships/hyperlink" Target="http://img20-s.match-test.nl/full/98373DB2-0517-411B-ABAC-2054A4E2E9D6.jpg" TargetMode="External"/><Relationship Id="rId12" Type="http://schemas.openxmlformats.org/officeDocument/2006/relationships/hyperlink" Target="http://img20-s.match-test.nl/full/86F6806D-AA4E-4356-BF47-5C2257AA0D4D.jpg" TargetMode="External"/><Relationship Id="rId17" Type="http://schemas.openxmlformats.org/officeDocument/2006/relationships/hyperlink" Target="http://img20-s.match-test.nl/full/04CB617F-D8B6-41B6-B029-C894D68D73DD.jpg" TargetMode="External"/><Relationship Id="rId25" Type="http://schemas.openxmlformats.org/officeDocument/2006/relationships/hyperlink" Target="http://img20-s.match-test.nl/full/52EDA8CB-F8D7-4617-8413-A855AD843643.jpg" TargetMode="External"/><Relationship Id="rId33" Type="http://schemas.openxmlformats.org/officeDocument/2006/relationships/hyperlink" Target="http://img20-s.match-test.nl/full/FCAD5CBB-7F85-4A26-A65D-76FF7AD6B556.jpg" TargetMode="External"/><Relationship Id="rId38" Type="http://schemas.openxmlformats.org/officeDocument/2006/relationships/hyperlink" Target="http://img20-s.match-test.nl/full/A42561AF-A2BE-4AE3-89AD-E16763A3689F.jpg" TargetMode="External"/><Relationship Id="rId46" Type="http://schemas.openxmlformats.org/officeDocument/2006/relationships/hyperlink" Target="http://img20-s.match-test.nl/full/47748D2D-80C1-4300-B9A2-20A547A6A389.jpg" TargetMode="External"/><Relationship Id="rId59" Type="http://schemas.openxmlformats.org/officeDocument/2006/relationships/hyperlink" Target="http://img20-s.match-test.nl/full/04CB617F-D8B6-41B6-B029-C894D68D73DD.jpg" TargetMode="External"/><Relationship Id="rId67" Type="http://schemas.openxmlformats.org/officeDocument/2006/relationships/hyperlink" Target="http://img20-s.match-test.nl/full/623DE26B-2D63-4006-9952-DA490DB2CC55.jpg" TargetMode="External"/><Relationship Id="rId20" Type="http://schemas.openxmlformats.org/officeDocument/2006/relationships/hyperlink" Target="http://img20-s.match-test.nl/full/0E7EF04D-9F87-409C-9111-FBF5E94F8BF0.jpg" TargetMode="External"/><Relationship Id="rId41" Type="http://schemas.openxmlformats.org/officeDocument/2006/relationships/hyperlink" Target="http://img20-s.match-test.nl/full/0C70523A-377B-4417-921A-E6CB218A19BA.jpg" TargetMode="External"/><Relationship Id="rId54" Type="http://schemas.openxmlformats.org/officeDocument/2006/relationships/hyperlink" Target="http://img20-s.match-test.nl/full/A42561AF-A2BE-4AE3-89AD-E16763A3689F.jpg" TargetMode="External"/><Relationship Id="rId62" Type="http://schemas.openxmlformats.org/officeDocument/2006/relationships/hyperlink" Target="http://img20-s.match-test.nl/full/BED04519-874E-4DDB-B032-DDBFE385CAFD.jpg" TargetMode="External"/><Relationship Id="rId70" Type="http://schemas.openxmlformats.org/officeDocument/2006/relationships/hyperlink" Target="http://img20-s.match-test.nl/full/1CA16851-A617-4AA4-84EE-CF278E2400DA.jpg" TargetMode="External"/><Relationship Id="rId75" Type="http://schemas.openxmlformats.org/officeDocument/2006/relationships/hyperlink" Target="http://img20-s.match-test.nl/full/EBC41FA1-76BB-4863-A62B-976909D08AF4.jpg" TargetMode="External"/><Relationship Id="rId83" Type="http://schemas.openxmlformats.org/officeDocument/2006/relationships/hyperlink" Target="http://img20-s.match-test.nl/full/EABB84E1-9371-443B-98BA-D71222CC8C9F.jpg" TargetMode="External"/><Relationship Id="rId88" Type="http://schemas.openxmlformats.org/officeDocument/2006/relationships/hyperlink" Target="http://img20-s.match-test.nl/full/40CCFF25-841F-440D-B7B5-F75AC9F83A5B.jpg" TargetMode="External"/><Relationship Id="rId91" Type="http://schemas.openxmlformats.org/officeDocument/2006/relationships/hyperlink" Target="http://img20-s.match-test.nl/full/3336F499-BF2A-43B3-B453-C2C885C70DE0.jpg" TargetMode="External"/><Relationship Id="rId96" Type="http://schemas.openxmlformats.org/officeDocument/2006/relationships/hyperlink" Target="http://img20-s.match-test.nl/full/C4E997F6-9452-417D-964A-8F84717B5731.jpg" TargetMode="External"/><Relationship Id="rId1" Type="http://schemas.openxmlformats.org/officeDocument/2006/relationships/hyperlink" Target="http://img20-s.match-test.nl/full/01075BDD-9BC7-4E58-85BE-2C527509FC05.jpg" TargetMode="External"/><Relationship Id="rId6" Type="http://schemas.openxmlformats.org/officeDocument/2006/relationships/hyperlink" Target="http://img20-s.match-test.nl/full/4DA871BB-DB11-4E0A-93B4-E5266ED62982.jpg" TargetMode="External"/><Relationship Id="rId15" Type="http://schemas.openxmlformats.org/officeDocument/2006/relationships/hyperlink" Target="http://img20-s.match-test.nl/full/01075BDD-9BC7-4E58-85BE-2C527509FC05.jpg" TargetMode="External"/><Relationship Id="rId23" Type="http://schemas.openxmlformats.org/officeDocument/2006/relationships/hyperlink" Target="http://img20-s.match-test.nl/full/0E7EF04D-9F87-409C-9111-FBF5E94F8BF0.jpg" TargetMode="External"/><Relationship Id="rId28" Type="http://schemas.openxmlformats.org/officeDocument/2006/relationships/hyperlink" Target="http://img20-s.match-test.nl/full/CB3657EE-E874-42B5-9B49-6B82BACBBDCB.jpg" TargetMode="External"/><Relationship Id="rId36" Type="http://schemas.openxmlformats.org/officeDocument/2006/relationships/hyperlink" Target="http://img20-s.match-test.nl/full/8625DD72-8B28-4306-BBED-B5EBD636A28D.jpg" TargetMode="External"/><Relationship Id="rId49" Type="http://schemas.openxmlformats.org/officeDocument/2006/relationships/hyperlink" Target="http://img20-s.match-test.nl/full/A9A3DBE8-DC11-4A3F-8223-9E91694111F1.jpg" TargetMode="External"/><Relationship Id="rId57" Type="http://schemas.openxmlformats.org/officeDocument/2006/relationships/hyperlink" Target="http://img20-s.match-test.nl/full/162EC6CA-710C-4056-911A-5F1B5636707D.jpg" TargetMode="External"/><Relationship Id="rId10" Type="http://schemas.openxmlformats.org/officeDocument/2006/relationships/hyperlink" Target="http://img20-s.match-test.nl/full/A42561AF-A2BE-4AE3-89AD-E16763A3689F.jpg" TargetMode="External"/><Relationship Id="rId31" Type="http://schemas.openxmlformats.org/officeDocument/2006/relationships/hyperlink" Target="http://img20-s.match-test.nl/full/88DC9038-8B6F-4C7B-9576-077AFA81DF2F.jpg" TargetMode="External"/><Relationship Id="rId44" Type="http://schemas.openxmlformats.org/officeDocument/2006/relationships/hyperlink" Target="http://img20-s.match-test.nl/full/197E5F80-8A1F-447E-BC2F-99A9C3DBFFF5.jpg" TargetMode="External"/><Relationship Id="rId52" Type="http://schemas.openxmlformats.org/officeDocument/2006/relationships/hyperlink" Target="http://img20-s.match-test.nl/full/D465CCE9-0BE7-4F81-9904-E52E991081DA.jpg" TargetMode="External"/><Relationship Id="rId60" Type="http://schemas.openxmlformats.org/officeDocument/2006/relationships/hyperlink" Target="http://img20-s.match-test.nl/full/20E4A3FF-AA63-472F-A225-A458E8093DC0.jpg" TargetMode="External"/><Relationship Id="rId65" Type="http://schemas.openxmlformats.org/officeDocument/2006/relationships/hyperlink" Target="http://img20-s.match-test.nl/full/52EDA8CB-F8D7-4617-8413-A855AD843643.jpg" TargetMode="External"/><Relationship Id="rId73" Type="http://schemas.openxmlformats.org/officeDocument/2006/relationships/hyperlink" Target="http://img20-s.match-test.nl/full/3BBDEC84-54F1-446E-A6D9-EE22121AADC8.jpg" TargetMode="External"/><Relationship Id="rId78" Type="http://schemas.openxmlformats.org/officeDocument/2006/relationships/hyperlink" Target="http://img20-s.match-test.nl/full/439960BD-6CBD-4DA1-8716-4CCC8C8A29F6.jpg" TargetMode="External"/><Relationship Id="rId81" Type="http://schemas.openxmlformats.org/officeDocument/2006/relationships/hyperlink" Target="http://img20-s.match-test.nl/full/D752AF10-B8B4-4C42-AC40-9B465449914B.jpg" TargetMode="External"/><Relationship Id="rId86" Type="http://schemas.openxmlformats.org/officeDocument/2006/relationships/hyperlink" Target="http://img20-s.match-test.nl/full/1004C007-58BE-48D4-A772-21295882943D.jpg" TargetMode="External"/><Relationship Id="rId94" Type="http://schemas.openxmlformats.org/officeDocument/2006/relationships/hyperlink" Target="http://img20-s.match-test.nl/full/E9677AFB-8AB9-4940-BB64-A0252E9F03A8.jpg" TargetMode="External"/><Relationship Id="rId4" Type="http://schemas.openxmlformats.org/officeDocument/2006/relationships/hyperlink" Target="http://img20-s.match-test.nl/full/98373DB2-0517-411B-ABAC-2054A4E2E9D6.jpg" TargetMode="External"/><Relationship Id="rId9" Type="http://schemas.openxmlformats.org/officeDocument/2006/relationships/hyperlink" Target="http://img20-s.match-test.nl/full/BE921AA1-C854-4476-B19D-29673DB88B9A.jpg" TargetMode="External"/><Relationship Id="rId13" Type="http://schemas.openxmlformats.org/officeDocument/2006/relationships/hyperlink" Target="http://img20-s.match-test.nl/full/F3FA5706-2D97-44FD-A3A6-2D636D68B534.jpg" TargetMode="External"/><Relationship Id="rId18" Type="http://schemas.openxmlformats.org/officeDocument/2006/relationships/hyperlink" Target="http://img20-s.match-test.nl/full/0E7EF04D-9F87-409C-9111-FBF5E94F8BF0.jpg" TargetMode="External"/><Relationship Id="rId39" Type="http://schemas.openxmlformats.org/officeDocument/2006/relationships/hyperlink" Target="http://img20-s.match-test.nl/full/A42561AF-A2BE-4AE3-89AD-E16763A3689F.jpg" TargetMode="External"/><Relationship Id="rId99" Type="http://schemas.openxmlformats.org/officeDocument/2006/relationships/vmlDrawing" Target="../drawings/vmlDrawing1.vml"/><Relationship Id="rId98" Type="http://schemas.openxmlformats.org/officeDocument/2006/relationships/oleObject" Target="../embeddings/oleObject1.bin"/></Relationships>
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img20-s.match-test.nl/full/52EDA8CB-F8D7-4617-8413-A855AD843643.jpg" TargetMode="External"/><Relationship Id="rId18" Type="http://schemas.openxmlformats.org/officeDocument/2006/relationships/hyperlink" Target="http://img20-s.match-test.nl/full/40CCFF25-841F-440D-B7B5-F75AC9F83A5B.jpg" TargetMode="External"/><Relationship Id="rId26" Type="http://schemas.openxmlformats.org/officeDocument/2006/relationships/hyperlink" Target="http://img20-s.match-test.nl/full/20E4A3FF-AA63-472F-A225-A458E8093DC0.jpg" TargetMode="External"/><Relationship Id="rId39" Type="http://schemas.openxmlformats.org/officeDocument/2006/relationships/hyperlink" Target="http://img20-s.match-test.nl/full/D14E629B-6844-4C89-BEB4-76118DD0651C.jpg" TargetMode="External"/><Relationship Id="rId21" Type="http://schemas.openxmlformats.org/officeDocument/2006/relationships/hyperlink" Target="http://img20-s.match-test.nl/full/04CB617F-D8B6-41B6-B029-C894D68D73DD.jpg" TargetMode="External"/><Relationship Id="rId34" Type="http://schemas.openxmlformats.org/officeDocument/2006/relationships/hyperlink" Target="http://img20-s.match-test.nl/full/8ED6BE7C-D79B-41CC-B6E0-EF2987F72F5E.jpg" TargetMode="External"/><Relationship Id="rId42" Type="http://schemas.openxmlformats.org/officeDocument/2006/relationships/hyperlink" Target="http://img20-s.match-test.nl/full/0E7EF04D-9F87-409C-9111-FBF5E94F8BF0.jpg" TargetMode="External"/><Relationship Id="rId47" Type="http://schemas.openxmlformats.org/officeDocument/2006/relationships/hyperlink" Target="http://img20-s.match-test.nl/full/CB3C6285-982F-4154-A842-0045DB7B0A2D.jpg" TargetMode="External"/><Relationship Id="rId50" Type="http://schemas.openxmlformats.org/officeDocument/2006/relationships/hyperlink" Target="http://img20-s.match-test.nl/full/BED04519-874E-4DDB-B032-DDBFE385CAFD.jpg" TargetMode="External"/><Relationship Id="rId55" Type="http://schemas.openxmlformats.org/officeDocument/2006/relationships/hyperlink" Target="http://img20-s.match-test.nl/full/6C054AEC-6CB1-4C31-ADB6-0A99CFE3FEA6.jpg" TargetMode="External"/><Relationship Id="rId7" Type="http://schemas.openxmlformats.org/officeDocument/2006/relationships/hyperlink" Target="http://img20-s.match-test.nl/full/D77609C2-7C7C-4F33-AC89-56CF76D042E1.jpg" TargetMode="External"/><Relationship Id="rId2" Type="http://schemas.openxmlformats.org/officeDocument/2006/relationships/hyperlink" Target="http://img20-s.match-test.nl/full/46523798-9F20-42AE-A180-E3DEF0EEC0AF.jpg" TargetMode="External"/><Relationship Id="rId16" Type="http://schemas.openxmlformats.org/officeDocument/2006/relationships/hyperlink" Target="http://img20-s.match-test.nl/full/0454841F-C819-443D-BC63-862E0275998B.jpg" TargetMode="External"/><Relationship Id="rId20" Type="http://schemas.openxmlformats.org/officeDocument/2006/relationships/hyperlink" Target="http://img20-s.match-test.nl/full/40CCFF25-841F-440D-B7B5-F75AC9F83A5B.jpg" TargetMode="External"/><Relationship Id="rId29" Type="http://schemas.openxmlformats.org/officeDocument/2006/relationships/hyperlink" Target="http://img20-s.match-test.nl/full/A847D8B7-5F5D-4B8C-818D-5B5E0DB5E243.jpg" TargetMode="External"/><Relationship Id="rId41" Type="http://schemas.openxmlformats.org/officeDocument/2006/relationships/hyperlink" Target="http://img20-s.match-test.nl/full/9747CA11-80A8-48AB-A63B-49816D04A7A5.jpg" TargetMode="External"/><Relationship Id="rId54" Type="http://schemas.openxmlformats.org/officeDocument/2006/relationships/hyperlink" Target="http://img20-s.match-test.nl/full/439960BD-6CBD-4DA1-8716-4CCC8C8A29F6.jpg" TargetMode="External"/><Relationship Id="rId62" Type="http://schemas.openxmlformats.org/officeDocument/2006/relationships/hyperlink" Target="http://img20-s.match-test.nl/full/568C4C78-D62A-463F-8D3B-428EE7C4A5FF.jpg" TargetMode="External"/><Relationship Id="rId1" Type="http://schemas.openxmlformats.org/officeDocument/2006/relationships/hyperlink" Target="http://img20-s.match-test.nl/full/198C1D39-30C5-4B65-BC14-857DEFADB765.jpg" TargetMode="External"/><Relationship Id="rId6" Type="http://schemas.openxmlformats.org/officeDocument/2006/relationships/hyperlink" Target="http://img20-s.match-test.nl/full/D465CCE9-0BE7-4F81-9904-E52E991081DA.jpg" TargetMode="External"/><Relationship Id="rId11" Type="http://schemas.openxmlformats.org/officeDocument/2006/relationships/hyperlink" Target="http://img20-s.match-test.nl/full/4DA871BB-DB11-4E0A-93B4-E5266ED62982.jpg" TargetMode="External"/><Relationship Id="rId24" Type="http://schemas.openxmlformats.org/officeDocument/2006/relationships/hyperlink" Target="http://img20-s.match-test.nl/full/CB3657EE-E874-42B5-9B49-6B82BACBBDCB.jpg" TargetMode="External"/><Relationship Id="rId32" Type="http://schemas.openxmlformats.org/officeDocument/2006/relationships/hyperlink" Target="http://img20-s.match-test.nl/full/DD03EF04-7952-49A9-A707-5C9BC4BCEC75.jpg" TargetMode="External"/><Relationship Id="rId37" Type="http://schemas.openxmlformats.org/officeDocument/2006/relationships/hyperlink" Target="http://img20-s.match-test.nl/full/BE1BCDB2-5937-4EE0-BF9A-5E2560E2AF12.jpg" TargetMode="External"/><Relationship Id="rId40" Type="http://schemas.openxmlformats.org/officeDocument/2006/relationships/hyperlink" Target="http://img20-s.match-test.nl/full/E9677AFB-8AB9-4940-BB64-A0252E9F03A8.jpg" TargetMode="External"/><Relationship Id="rId45" Type="http://schemas.openxmlformats.org/officeDocument/2006/relationships/hyperlink" Target="http://img20-s.match-test.nl/full/47748D2D-80C1-4300-B9A2-20A547A6A389.jpg" TargetMode="External"/><Relationship Id="rId53" Type="http://schemas.openxmlformats.org/officeDocument/2006/relationships/hyperlink" Target="http://img20-s.match-test.nl/full/1004C007-58BE-48D4-A772-21295882943D.jpg" TargetMode="External"/><Relationship Id="rId58" Type="http://schemas.openxmlformats.org/officeDocument/2006/relationships/hyperlink" Target="http://img20-s.match-test.nl/full/FCAD5CBB-7F85-4A26-A65D-76FF7AD6B556.jpg" TargetMode="External"/><Relationship Id="rId5" Type="http://schemas.openxmlformats.org/officeDocument/2006/relationships/hyperlink" Target="http://img20-s.match-test.nl/full/86F6806D-AA4E-4356-BF47-5C2257AA0D4D.jpg" TargetMode="External"/><Relationship Id="rId15" Type="http://schemas.openxmlformats.org/officeDocument/2006/relationships/hyperlink" Target="http://img20-s.match-test.nl/full/EABB84E1-9371-443B-98BA-D71222CC8C9F.jpg" TargetMode="External"/><Relationship Id="rId23" Type="http://schemas.openxmlformats.org/officeDocument/2006/relationships/hyperlink" Target="http://img20-s.match-test.nl/full/01075BDD-9BC7-4E58-85BE-2C527509FC05.jpg" TargetMode="External"/><Relationship Id="rId28" Type="http://schemas.openxmlformats.org/officeDocument/2006/relationships/hyperlink" Target="http://img20-s.match-test.nl/full/C233C22C-1DF1-448C-8DA5-9CADD24F321B.jpg" TargetMode="External"/><Relationship Id="rId36" Type="http://schemas.openxmlformats.org/officeDocument/2006/relationships/hyperlink" Target="http://img20-s.match-test.nl/full/8625DD72-8B28-4306-BBED-B5EBD636A28D.jpg" TargetMode="External"/><Relationship Id="rId49" Type="http://schemas.openxmlformats.org/officeDocument/2006/relationships/hyperlink" Target="http://img20-s.match-test.nl/full/0C70523A-377B-4417-921A-E6CB218A19BA.jpg" TargetMode="External"/><Relationship Id="rId57" Type="http://schemas.openxmlformats.org/officeDocument/2006/relationships/hyperlink" Target="http://img20-s.match-test.nl/full/A9A3DBE8-DC11-4A3F-8223-9E91694111F1.jpg" TargetMode="External"/><Relationship Id="rId61" Type="http://schemas.openxmlformats.org/officeDocument/2006/relationships/hyperlink" Target="http://img20-s.match-test.nl/full/1CA16851-A617-4AA4-84EE-CF278E2400DA.jpg" TargetMode="External"/><Relationship Id="rId10" Type="http://schemas.openxmlformats.org/officeDocument/2006/relationships/hyperlink" Target="http://img20-s.match-test.nl/full/BCB4CBAB-0044-48F7-8D35-4C2EEB26D9FC.jpg" TargetMode="External"/><Relationship Id="rId19" Type="http://schemas.openxmlformats.org/officeDocument/2006/relationships/hyperlink" Target="http://img20-s.match-test.nl/full/6D41F69E-0662-4D7F-9F97-27DE52377C05.jpg" TargetMode="External"/><Relationship Id="rId31" Type="http://schemas.openxmlformats.org/officeDocument/2006/relationships/hyperlink" Target="http://img20-s.match-test.nl/full/201975E4-AA44-4CE4-9FD0-CCD0DD8083BD.jpg" TargetMode="External"/><Relationship Id="rId44" Type="http://schemas.openxmlformats.org/officeDocument/2006/relationships/hyperlink" Target="http://img20-s.match-test.nl/full/A42561AF-A2BE-4AE3-89AD-E16763A3689F.jpg" TargetMode="External"/><Relationship Id="rId52" Type="http://schemas.openxmlformats.org/officeDocument/2006/relationships/hyperlink" Target="http://img20-s.match-test.nl/full/6540C520-2090-4900-94BF-FB51ABE6E2CF.jpg" TargetMode="External"/><Relationship Id="rId60" Type="http://schemas.openxmlformats.org/officeDocument/2006/relationships/hyperlink" Target="http://img20-s.match-test.nl/full/63ED0D19-EC18-42AC-9066-CDAF6C321475.jpg" TargetMode="External"/><Relationship Id="rId4" Type="http://schemas.openxmlformats.org/officeDocument/2006/relationships/hyperlink" Target="http://img20-s.match-test.nl/full/D21A14CC-E8A1-4826-8A21-09F9B3533763.jpg" TargetMode="External"/><Relationship Id="rId9" Type="http://schemas.openxmlformats.org/officeDocument/2006/relationships/hyperlink" Target="http://img20-s.match-test.nl/full/162EC6CA-710C-4056-911A-5F1B5636707D.jpg" TargetMode="External"/><Relationship Id="rId14" Type="http://schemas.openxmlformats.org/officeDocument/2006/relationships/hyperlink" Target="http://img20-s.match-test.nl/full/F3FA5706-2D97-44FD-A3A6-2D636D68B534.jpg" TargetMode="External"/><Relationship Id="rId22" Type="http://schemas.openxmlformats.org/officeDocument/2006/relationships/hyperlink" Target="http://img20-s.match-test.nl/full/3BBDEC84-54F1-446E-A6D9-EE22121AADC8.jpg" TargetMode="External"/><Relationship Id="rId27" Type="http://schemas.openxmlformats.org/officeDocument/2006/relationships/hyperlink" Target="http://img20-s.match-test.nl/full/2EF41B73-6314-46AE-B5C1-24EFACD955DC.jpg" TargetMode="External"/><Relationship Id="rId30" Type="http://schemas.openxmlformats.org/officeDocument/2006/relationships/hyperlink" Target="http://img20-s.match-test.nl/full/88DC9038-8B6F-4C7B-9576-077AFA81DF2F.jpg" TargetMode="External"/><Relationship Id="rId35" Type="http://schemas.openxmlformats.org/officeDocument/2006/relationships/hyperlink" Target="http://img20-s.match-test.nl/full/BE921AA1-C854-4476-B19D-29673DB88B9A.jpg" TargetMode="External"/><Relationship Id="rId43" Type="http://schemas.openxmlformats.org/officeDocument/2006/relationships/hyperlink" Target="http://img20-s.match-test.nl/full/158213DA-EB04-4110-95A4-AC4E2DECEA97.jpg" TargetMode="External"/><Relationship Id="rId48" Type="http://schemas.openxmlformats.org/officeDocument/2006/relationships/hyperlink" Target="http://img20-s.match-test.nl/full/8E154A3F-96C1-4B12-BED2-5A08535627CC.jpg" TargetMode="External"/><Relationship Id="rId56" Type="http://schemas.openxmlformats.org/officeDocument/2006/relationships/hyperlink" Target="http://img20-s.match-test.nl/full/21656D64-D512-4824-B4B8-CA3B99FFA715.jpg" TargetMode="External"/><Relationship Id="rId8" Type="http://schemas.openxmlformats.org/officeDocument/2006/relationships/hyperlink" Target="http://img20-s.match-test.nl/full/EA31920D-4840-4C99-A931-B9C60E9FFB88.jpg" TargetMode="External"/><Relationship Id="rId51" Type="http://schemas.openxmlformats.org/officeDocument/2006/relationships/hyperlink" Target="http://img20-s.match-test.nl/full/98373DB2-0517-411B-ABAC-2054A4E2E9D6.jpg" TargetMode="External"/><Relationship Id="rId3" Type="http://schemas.openxmlformats.org/officeDocument/2006/relationships/hyperlink" Target="http://img20-s.match-test.nl/full/197E5F80-8A1F-447E-BC2F-99A9C3DBFFF5.jpg" TargetMode="External"/><Relationship Id="rId12" Type="http://schemas.openxmlformats.org/officeDocument/2006/relationships/hyperlink" Target="http://img20-s.match-test.nl/full/B5599F4D-C8BC-4CC2-A178-0D12C5331757.jpg" TargetMode="External"/><Relationship Id="rId17" Type="http://schemas.openxmlformats.org/officeDocument/2006/relationships/hyperlink" Target="http://img20-s.match-test.nl/full/61656DE6-CAC6-4F73-A618-DB67E78C95D6.jpg" TargetMode="External"/><Relationship Id="rId25" Type="http://schemas.openxmlformats.org/officeDocument/2006/relationships/hyperlink" Target="http://img20-s.match-test.nl/full/3336F499-BF2A-43B3-B453-C2C885C70DE0.jpg" TargetMode="External"/><Relationship Id="rId33" Type="http://schemas.openxmlformats.org/officeDocument/2006/relationships/hyperlink" Target="http://img20-s.match-test.nl/full/EBC41FA1-76BB-4863-A62B-976909D08AF4.jpg" TargetMode="External"/><Relationship Id="rId38" Type="http://schemas.openxmlformats.org/officeDocument/2006/relationships/hyperlink" Target="http://img20-s.match-test.nl/full/623DE26B-2D63-4006-9952-DA490DB2CC55.jpg" TargetMode="External"/><Relationship Id="rId46" Type="http://schemas.openxmlformats.org/officeDocument/2006/relationships/hyperlink" Target="http://img20-s.match-test.nl/full/C4E997F6-9452-417D-964A-8F84717B5731.jpg" TargetMode="External"/><Relationship Id="rId59" Type="http://schemas.openxmlformats.org/officeDocument/2006/relationships/hyperlink" Target="http://img20-s.match-test.nl/full/D752AF10-B8B4-4C42-AC40-9B465449914B.jp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img20-s.match-test.nl/full/52EDA8CB-F8D7-4617-8413-A855AD843643.jpg" TargetMode="External"/><Relationship Id="rId18" Type="http://schemas.openxmlformats.org/officeDocument/2006/relationships/hyperlink" Target="http://img20-s.match-test.nl/full/40CCFF25-841F-440D-B7B5-F75AC9F83A5B.jpg" TargetMode="External"/><Relationship Id="rId26" Type="http://schemas.openxmlformats.org/officeDocument/2006/relationships/hyperlink" Target="http://img20-s.match-test.nl/full/20E4A3FF-AA63-472F-A225-A458E8093DC0.jpg" TargetMode="External"/><Relationship Id="rId39" Type="http://schemas.openxmlformats.org/officeDocument/2006/relationships/hyperlink" Target="http://img20-s.match-test.nl/full/D14E629B-6844-4C89-BEB4-76118DD0651C.jpg" TargetMode="External"/><Relationship Id="rId21" Type="http://schemas.openxmlformats.org/officeDocument/2006/relationships/hyperlink" Target="http://img20-s.match-test.nl/full/04CB617F-D8B6-41B6-B029-C894D68D73DD.jpg" TargetMode="External"/><Relationship Id="rId34" Type="http://schemas.openxmlformats.org/officeDocument/2006/relationships/hyperlink" Target="http://img20-s.match-test.nl/full/8ED6BE7C-D79B-41CC-B6E0-EF2987F72F5E.jpg" TargetMode="External"/><Relationship Id="rId42" Type="http://schemas.openxmlformats.org/officeDocument/2006/relationships/hyperlink" Target="http://img20-s.match-test.nl/full/0E7EF04D-9F87-409C-9111-FBF5E94F8BF0.jpg" TargetMode="External"/><Relationship Id="rId47" Type="http://schemas.openxmlformats.org/officeDocument/2006/relationships/hyperlink" Target="http://img20-s.match-test.nl/full/CB3C6285-982F-4154-A842-0045DB7B0A2D.jpg" TargetMode="External"/><Relationship Id="rId50" Type="http://schemas.openxmlformats.org/officeDocument/2006/relationships/hyperlink" Target="http://img20-s.match-test.nl/full/BED04519-874E-4DDB-B032-DDBFE385CAFD.jpg" TargetMode="External"/><Relationship Id="rId55" Type="http://schemas.openxmlformats.org/officeDocument/2006/relationships/hyperlink" Target="http://img20-s.match-test.nl/full/6C054AEC-6CB1-4C31-ADB6-0A99CFE3FEA6.jpg" TargetMode="External"/><Relationship Id="rId7" Type="http://schemas.openxmlformats.org/officeDocument/2006/relationships/hyperlink" Target="http://img20-s.match-test.nl/full/D77609C2-7C7C-4F33-AC89-56CF76D042E1.jpg" TargetMode="External"/><Relationship Id="rId2" Type="http://schemas.openxmlformats.org/officeDocument/2006/relationships/hyperlink" Target="http://img20-s.match-test.nl/full/46523798-9F20-42AE-A180-E3DEF0EEC0AF.jpg" TargetMode="External"/><Relationship Id="rId16" Type="http://schemas.openxmlformats.org/officeDocument/2006/relationships/hyperlink" Target="http://img20-s.match-test.nl/full/0454841F-C819-443D-BC63-862E0275998B.jpg" TargetMode="External"/><Relationship Id="rId20" Type="http://schemas.openxmlformats.org/officeDocument/2006/relationships/hyperlink" Target="http://img20-s.match-test.nl/full/40CCFF25-841F-440D-B7B5-F75AC9F83A5B.jpg" TargetMode="External"/><Relationship Id="rId29" Type="http://schemas.openxmlformats.org/officeDocument/2006/relationships/hyperlink" Target="http://img20-s.match-test.nl/full/A847D8B7-5F5D-4B8C-818D-5B5E0DB5E243.jpg" TargetMode="External"/><Relationship Id="rId41" Type="http://schemas.openxmlformats.org/officeDocument/2006/relationships/hyperlink" Target="http://img20-s.match-test.nl/full/9747CA11-80A8-48AB-A63B-49816D04A7A5.jpg" TargetMode="External"/><Relationship Id="rId54" Type="http://schemas.openxmlformats.org/officeDocument/2006/relationships/hyperlink" Target="http://img20-s.match-test.nl/full/439960BD-6CBD-4DA1-8716-4CCC8C8A29F6.jpg" TargetMode="External"/><Relationship Id="rId62" Type="http://schemas.openxmlformats.org/officeDocument/2006/relationships/hyperlink" Target="http://img20-s.match-test.nl/full/568C4C78-D62A-463F-8D3B-428EE7C4A5FF.jpg" TargetMode="External"/><Relationship Id="rId1" Type="http://schemas.openxmlformats.org/officeDocument/2006/relationships/hyperlink" Target="http://img20-s.match-test.nl/full/198C1D39-30C5-4B65-BC14-857DEFADB765.jpg" TargetMode="External"/><Relationship Id="rId6" Type="http://schemas.openxmlformats.org/officeDocument/2006/relationships/hyperlink" Target="http://img20-s.match-test.nl/full/D465CCE9-0BE7-4F81-9904-E52E991081DA.jpg" TargetMode="External"/><Relationship Id="rId11" Type="http://schemas.openxmlformats.org/officeDocument/2006/relationships/hyperlink" Target="http://img20-s.match-test.nl/full/4DA871BB-DB11-4E0A-93B4-E5266ED62982.jpg" TargetMode="External"/><Relationship Id="rId24" Type="http://schemas.openxmlformats.org/officeDocument/2006/relationships/hyperlink" Target="http://img20-s.match-test.nl/full/CB3657EE-E874-42B5-9B49-6B82BACBBDCB.jpg" TargetMode="External"/><Relationship Id="rId32" Type="http://schemas.openxmlformats.org/officeDocument/2006/relationships/hyperlink" Target="http://img20-s.match-test.nl/full/DD03EF04-7952-49A9-A707-5C9BC4BCEC75.jpg" TargetMode="External"/><Relationship Id="rId37" Type="http://schemas.openxmlformats.org/officeDocument/2006/relationships/hyperlink" Target="http://img20-s.match-test.nl/full/BE1BCDB2-5937-4EE0-BF9A-5E2560E2AF12.jpg" TargetMode="External"/><Relationship Id="rId40" Type="http://schemas.openxmlformats.org/officeDocument/2006/relationships/hyperlink" Target="http://img20-s.match-test.nl/full/E9677AFB-8AB9-4940-BB64-A0252E9F03A8.jpg" TargetMode="External"/><Relationship Id="rId45" Type="http://schemas.openxmlformats.org/officeDocument/2006/relationships/hyperlink" Target="http://img20-s.match-test.nl/full/47748D2D-80C1-4300-B9A2-20A547A6A389.jpg" TargetMode="External"/><Relationship Id="rId53" Type="http://schemas.openxmlformats.org/officeDocument/2006/relationships/hyperlink" Target="http://img20-s.match-test.nl/full/1004C007-58BE-48D4-A772-21295882943D.jpg" TargetMode="External"/><Relationship Id="rId58" Type="http://schemas.openxmlformats.org/officeDocument/2006/relationships/hyperlink" Target="http://img20-s.match-test.nl/full/FCAD5CBB-7F85-4A26-A65D-76FF7AD6B556.jpg" TargetMode="External"/><Relationship Id="rId5" Type="http://schemas.openxmlformats.org/officeDocument/2006/relationships/hyperlink" Target="http://img20-s.match-test.nl/full/86F6806D-AA4E-4356-BF47-5C2257AA0D4D.jpg" TargetMode="External"/><Relationship Id="rId15" Type="http://schemas.openxmlformats.org/officeDocument/2006/relationships/hyperlink" Target="http://img20-s.match-test.nl/full/EABB84E1-9371-443B-98BA-D71222CC8C9F.jpg" TargetMode="External"/><Relationship Id="rId23" Type="http://schemas.openxmlformats.org/officeDocument/2006/relationships/hyperlink" Target="http://img20-s.match-test.nl/full/01075BDD-9BC7-4E58-85BE-2C527509FC05.jpg" TargetMode="External"/><Relationship Id="rId28" Type="http://schemas.openxmlformats.org/officeDocument/2006/relationships/hyperlink" Target="http://img20-s.match-test.nl/full/C233C22C-1DF1-448C-8DA5-9CADD24F321B.jpg" TargetMode="External"/><Relationship Id="rId36" Type="http://schemas.openxmlformats.org/officeDocument/2006/relationships/hyperlink" Target="http://img20-s.match-test.nl/full/8625DD72-8B28-4306-BBED-B5EBD636A28D.jpg" TargetMode="External"/><Relationship Id="rId49" Type="http://schemas.openxmlformats.org/officeDocument/2006/relationships/hyperlink" Target="http://img20-s.match-test.nl/full/0C70523A-377B-4417-921A-E6CB218A19BA.jpg" TargetMode="External"/><Relationship Id="rId57" Type="http://schemas.openxmlformats.org/officeDocument/2006/relationships/hyperlink" Target="http://img20-s.match-test.nl/full/A9A3DBE8-DC11-4A3F-8223-9E91694111F1.jpg" TargetMode="External"/><Relationship Id="rId61" Type="http://schemas.openxmlformats.org/officeDocument/2006/relationships/hyperlink" Target="http://img20-s.match-test.nl/full/1CA16851-A617-4AA4-84EE-CF278E2400DA.jpg" TargetMode="External"/><Relationship Id="rId10" Type="http://schemas.openxmlformats.org/officeDocument/2006/relationships/hyperlink" Target="http://img20-s.match-test.nl/full/BCB4CBAB-0044-48F7-8D35-4C2EEB26D9FC.jpg" TargetMode="External"/><Relationship Id="rId19" Type="http://schemas.openxmlformats.org/officeDocument/2006/relationships/hyperlink" Target="http://img20-s.match-test.nl/full/6D41F69E-0662-4D7F-9F97-27DE52377C05.jpg" TargetMode="External"/><Relationship Id="rId31" Type="http://schemas.openxmlformats.org/officeDocument/2006/relationships/hyperlink" Target="http://img20-s.match-test.nl/full/201975E4-AA44-4CE4-9FD0-CCD0DD8083BD.jpg" TargetMode="External"/><Relationship Id="rId44" Type="http://schemas.openxmlformats.org/officeDocument/2006/relationships/hyperlink" Target="http://img20-s.match-test.nl/full/A42561AF-A2BE-4AE3-89AD-E16763A3689F.jpg" TargetMode="External"/><Relationship Id="rId52" Type="http://schemas.openxmlformats.org/officeDocument/2006/relationships/hyperlink" Target="http://img20-s.match-test.nl/full/6540C520-2090-4900-94BF-FB51ABE6E2CF.jpg" TargetMode="External"/><Relationship Id="rId60" Type="http://schemas.openxmlformats.org/officeDocument/2006/relationships/hyperlink" Target="http://img20-s.match-test.nl/full/63ED0D19-EC18-42AC-9066-CDAF6C321475.jpg" TargetMode="External"/><Relationship Id="rId4" Type="http://schemas.openxmlformats.org/officeDocument/2006/relationships/hyperlink" Target="http://img20-s.match-test.nl/full/D21A14CC-E8A1-4826-8A21-09F9B3533763.jpg" TargetMode="External"/><Relationship Id="rId9" Type="http://schemas.openxmlformats.org/officeDocument/2006/relationships/hyperlink" Target="http://img20-s.match-test.nl/full/162EC6CA-710C-4056-911A-5F1B5636707D.jpg" TargetMode="External"/><Relationship Id="rId14" Type="http://schemas.openxmlformats.org/officeDocument/2006/relationships/hyperlink" Target="http://img20-s.match-test.nl/full/F3FA5706-2D97-44FD-A3A6-2D636D68B534.jpg" TargetMode="External"/><Relationship Id="rId22" Type="http://schemas.openxmlformats.org/officeDocument/2006/relationships/hyperlink" Target="http://img20-s.match-test.nl/full/3BBDEC84-54F1-446E-A6D9-EE22121AADC8.jpg" TargetMode="External"/><Relationship Id="rId27" Type="http://schemas.openxmlformats.org/officeDocument/2006/relationships/hyperlink" Target="http://img20-s.match-test.nl/full/2EF41B73-6314-46AE-B5C1-24EFACD955DC.jpg" TargetMode="External"/><Relationship Id="rId30" Type="http://schemas.openxmlformats.org/officeDocument/2006/relationships/hyperlink" Target="http://img20-s.match-test.nl/full/88DC9038-8B6F-4C7B-9576-077AFA81DF2F.jpg" TargetMode="External"/><Relationship Id="rId35" Type="http://schemas.openxmlformats.org/officeDocument/2006/relationships/hyperlink" Target="http://img20-s.match-test.nl/full/BE921AA1-C854-4476-B19D-29673DB88B9A.jpg" TargetMode="External"/><Relationship Id="rId43" Type="http://schemas.openxmlformats.org/officeDocument/2006/relationships/hyperlink" Target="http://img20-s.match-test.nl/full/158213DA-EB04-4110-95A4-AC4E2DECEA97.jpg" TargetMode="External"/><Relationship Id="rId48" Type="http://schemas.openxmlformats.org/officeDocument/2006/relationships/hyperlink" Target="http://img20-s.match-test.nl/full/8E154A3F-96C1-4B12-BED2-5A08535627CC.jpg" TargetMode="External"/><Relationship Id="rId56" Type="http://schemas.openxmlformats.org/officeDocument/2006/relationships/hyperlink" Target="http://img20-s.match-test.nl/full/21656D64-D512-4824-B4B8-CA3B99FFA715.jpg" TargetMode="External"/><Relationship Id="rId8" Type="http://schemas.openxmlformats.org/officeDocument/2006/relationships/hyperlink" Target="http://img20-s.match-test.nl/full/EA31920D-4840-4C99-A931-B9C60E9FFB88.jpg" TargetMode="External"/><Relationship Id="rId51" Type="http://schemas.openxmlformats.org/officeDocument/2006/relationships/hyperlink" Target="http://img20-s.match-test.nl/full/98373DB2-0517-411B-ABAC-2054A4E2E9D6.jpg" TargetMode="External"/><Relationship Id="rId3" Type="http://schemas.openxmlformats.org/officeDocument/2006/relationships/hyperlink" Target="http://img20-s.match-test.nl/full/197E5F80-8A1F-447E-BC2F-99A9C3DBFFF5.jpg" TargetMode="External"/><Relationship Id="rId12" Type="http://schemas.openxmlformats.org/officeDocument/2006/relationships/hyperlink" Target="http://img20-s.match-test.nl/full/B5599F4D-C8BC-4CC2-A178-0D12C5331757.jpg" TargetMode="External"/><Relationship Id="rId17" Type="http://schemas.openxmlformats.org/officeDocument/2006/relationships/hyperlink" Target="http://img20-s.match-test.nl/full/61656DE6-CAC6-4F73-A618-DB67E78C95D6.jpg" TargetMode="External"/><Relationship Id="rId25" Type="http://schemas.openxmlformats.org/officeDocument/2006/relationships/hyperlink" Target="http://img20-s.match-test.nl/full/3336F499-BF2A-43B3-B453-C2C885C70DE0.jpg" TargetMode="External"/><Relationship Id="rId33" Type="http://schemas.openxmlformats.org/officeDocument/2006/relationships/hyperlink" Target="http://img20-s.match-test.nl/full/EBC41FA1-76BB-4863-A62B-976909D08AF4.jpg" TargetMode="External"/><Relationship Id="rId38" Type="http://schemas.openxmlformats.org/officeDocument/2006/relationships/hyperlink" Target="http://img20-s.match-test.nl/full/623DE26B-2D63-4006-9952-DA490DB2CC55.jpg" TargetMode="External"/><Relationship Id="rId46" Type="http://schemas.openxmlformats.org/officeDocument/2006/relationships/hyperlink" Target="http://img20-s.match-test.nl/full/C4E997F6-9452-417D-964A-8F84717B5731.jpg" TargetMode="External"/><Relationship Id="rId59" Type="http://schemas.openxmlformats.org/officeDocument/2006/relationships/hyperlink" Target="http://img20-s.match-test.nl/full/D752AF10-B8B4-4C42-AC40-9B465449914B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topLeftCell="A35" workbookViewId="0">
      <selection activeCell="F66" sqref="F66"/>
    </sheetView>
  </sheetViews>
  <sheetFormatPr baseColWidth="10" defaultRowHeight="12.75" x14ac:dyDescent="0.2"/>
  <cols>
    <col min="1" max="1" width="7.42578125" customWidth="1"/>
    <col min="2" max="4" width="7.5703125" customWidth="1"/>
    <col min="5" max="5" width="18.28515625" customWidth="1"/>
    <col min="6" max="6" width="18.28515625" style="31" customWidth="1"/>
    <col min="7" max="7" width="40.85546875" customWidth="1"/>
    <col min="8" max="8" width="18.140625" customWidth="1"/>
    <col min="9" max="9" width="7.5703125" customWidth="1"/>
    <col min="10" max="10" width="6.42578125" customWidth="1"/>
    <col min="11" max="11" width="6.28515625" customWidth="1"/>
    <col min="12" max="12" width="15.85546875" customWidth="1"/>
    <col min="13" max="13" width="9.5703125" customWidth="1"/>
    <col min="14" max="256" width="9.140625" customWidth="1"/>
  </cols>
  <sheetData>
    <row r="1" spans="1:13" ht="18" customHeight="1" x14ac:dyDescent="0.25">
      <c r="A1" s="2"/>
      <c r="B1" s="5"/>
      <c r="C1" s="2"/>
      <c r="D1" s="2"/>
      <c r="E1" s="5" t="s">
        <v>0</v>
      </c>
      <c r="F1" s="27"/>
      <c r="G1" s="5"/>
      <c r="H1" s="5"/>
      <c r="I1" s="5"/>
      <c r="J1" s="5"/>
      <c r="K1" s="5"/>
    </row>
    <row r="2" spans="1:13" ht="18" customHeight="1" x14ac:dyDescent="0.25">
      <c r="A2" s="4"/>
      <c r="B2" s="4"/>
      <c r="C2" s="4"/>
      <c r="D2" s="4"/>
      <c r="E2" s="4"/>
      <c r="F2" s="28"/>
      <c r="G2" s="4"/>
      <c r="H2" s="4"/>
      <c r="I2" s="4"/>
      <c r="J2" s="4"/>
      <c r="K2" s="4"/>
    </row>
    <row r="3" spans="1:13" x14ac:dyDescent="0.2">
      <c r="A3" s="3"/>
      <c r="B3" s="3"/>
      <c r="C3" s="3"/>
      <c r="D3" s="3"/>
      <c r="E3" s="3"/>
      <c r="F3" s="29"/>
      <c r="G3" s="3"/>
      <c r="H3" s="3"/>
      <c r="I3" s="3"/>
      <c r="J3" s="3"/>
      <c r="K3" s="3"/>
    </row>
    <row r="4" spans="1:13" ht="18" customHeight="1" x14ac:dyDescent="0.3">
      <c r="A4" s="6" t="s">
        <v>1</v>
      </c>
      <c r="B4" s="7"/>
      <c r="C4" s="7"/>
      <c r="D4" s="7"/>
      <c r="E4" s="7"/>
      <c r="F4" s="30"/>
      <c r="G4" s="7"/>
      <c r="H4" s="7"/>
      <c r="I4" s="7"/>
      <c r="J4" s="7"/>
      <c r="K4" s="7"/>
    </row>
    <row r="5" spans="1:13" ht="13.5" customHeight="1" x14ac:dyDescent="0.2"/>
    <row r="6" spans="1:13" x14ac:dyDescent="0.2">
      <c r="A6" s="8" t="s">
        <v>2</v>
      </c>
      <c r="B6" s="8"/>
      <c r="C6" s="8"/>
      <c r="D6" s="8"/>
      <c r="E6" s="8"/>
      <c r="F6" s="32"/>
      <c r="G6" s="8"/>
      <c r="H6" s="8"/>
    </row>
    <row r="7" spans="1:13" x14ac:dyDescent="0.2">
      <c r="A7" s="8" t="s">
        <v>3</v>
      </c>
      <c r="B7" s="8"/>
      <c r="C7" s="8"/>
      <c r="D7" s="8"/>
      <c r="E7" s="8"/>
      <c r="F7" s="32"/>
      <c r="G7" s="8"/>
      <c r="H7" s="8"/>
    </row>
    <row r="8" spans="1:13" x14ac:dyDescent="0.2">
      <c r="A8" s="8" t="s">
        <v>4</v>
      </c>
      <c r="B8" s="8"/>
      <c r="C8" s="8"/>
      <c r="D8" s="8"/>
      <c r="E8" s="8"/>
      <c r="F8" s="32"/>
      <c r="G8" s="8"/>
      <c r="H8" s="8"/>
    </row>
    <row r="9" spans="1:13" x14ac:dyDescent="0.2">
      <c r="A9" s="8" t="s">
        <v>5</v>
      </c>
      <c r="B9" s="8"/>
      <c r="C9" s="8"/>
      <c r="D9" s="8"/>
      <c r="E9" s="8"/>
      <c r="F9" s="32"/>
      <c r="G9" s="8"/>
      <c r="H9" s="8"/>
    </row>
    <row r="12" spans="1:13" x14ac:dyDescent="0.2">
      <c r="A12" s="1" t="s">
        <v>6</v>
      </c>
      <c r="B12" s="9" t="s">
        <v>7</v>
      </c>
      <c r="C12" s="9"/>
      <c r="D12" s="9"/>
    </row>
    <row r="13" spans="1:13" x14ac:dyDescent="0.2">
      <c r="B13" s="10"/>
      <c r="C13" s="1"/>
      <c r="D13" s="1"/>
    </row>
    <row r="14" spans="1:13" x14ac:dyDescent="0.2">
      <c r="A14" s="12" t="s">
        <v>8</v>
      </c>
      <c r="B14" s="12" t="s">
        <v>9</v>
      </c>
      <c r="C14" s="12" t="s">
        <v>10</v>
      </c>
      <c r="D14" s="12" t="s">
        <v>189</v>
      </c>
      <c r="E14" s="1" t="s">
        <v>11</v>
      </c>
      <c r="F14" s="33" t="s">
        <v>190</v>
      </c>
      <c r="G14" s="1" t="s">
        <v>12</v>
      </c>
      <c r="H14" s="12" t="s">
        <v>13</v>
      </c>
      <c r="I14" s="12" t="s">
        <v>14</v>
      </c>
      <c r="J14" s="12" t="s">
        <v>15</v>
      </c>
      <c r="K14" s="12" t="s">
        <v>16</v>
      </c>
      <c r="L14" s="12" t="s">
        <v>17</v>
      </c>
      <c r="M14" s="12"/>
    </row>
    <row r="15" spans="1:13" x14ac:dyDescent="0.2">
      <c r="A15" s="26">
        <v>10</v>
      </c>
      <c r="B15" s="26">
        <v>2</v>
      </c>
      <c r="C15" s="26">
        <v>8</v>
      </c>
      <c r="D15" s="26">
        <f>B15*C15</f>
        <v>16</v>
      </c>
      <c r="E15" s="1" t="s">
        <v>85</v>
      </c>
      <c r="F15" s="33">
        <v>1577</v>
      </c>
      <c r="G15" s="1" t="s">
        <v>86</v>
      </c>
      <c r="H15" s="26">
        <v>15</v>
      </c>
      <c r="I15" s="26">
        <v>70</v>
      </c>
      <c r="J15" s="26">
        <v>351</v>
      </c>
      <c r="K15" s="26">
        <v>4.75</v>
      </c>
      <c r="L15" s="26">
        <v>76</v>
      </c>
      <c r="M15" s="35" t="s">
        <v>20</v>
      </c>
    </row>
    <row r="16" spans="1:13" x14ac:dyDescent="0.2">
      <c r="A16" s="26">
        <v>7</v>
      </c>
      <c r="B16" s="26">
        <v>2</v>
      </c>
      <c r="C16" s="26">
        <v>7</v>
      </c>
      <c r="D16" s="26">
        <f>B16*C16</f>
        <v>14</v>
      </c>
      <c r="E16" s="1" t="s">
        <v>62</v>
      </c>
      <c r="F16" s="33">
        <v>21</v>
      </c>
      <c r="G16" s="1" t="s">
        <v>63</v>
      </c>
      <c r="H16" s="26">
        <v>15</v>
      </c>
      <c r="I16" s="26">
        <v>60</v>
      </c>
      <c r="J16" s="26">
        <v>353</v>
      </c>
      <c r="K16" s="26">
        <v>2.72</v>
      </c>
      <c r="L16" s="26">
        <v>38.08</v>
      </c>
      <c r="M16" s="15" t="s">
        <v>20</v>
      </c>
    </row>
    <row r="17" spans="1:13" x14ac:dyDescent="0.2">
      <c r="A17" s="26">
        <v>3</v>
      </c>
      <c r="B17" s="26">
        <v>2</v>
      </c>
      <c r="C17" s="26">
        <v>6</v>
      </c>
      <c r="D17" s="26">
        <f>B17*C17</f>
        <v>12</v>
      </c>
      <c r="E17" s="1" t="s">
        <v>29</v>
      </c>
      <c r="F17" s="33">
        <v>21</v>
      </c>
      <c r="G17" s="1" t="s">
        <v>30</v>
      </c>
      <c r="H17" s="26">
        <v>15</v>
      </c>
      <c r="I17" s="26">
        <v>65</v>
      </c>
      <c r="J17" s="26">
        <v>353</v>
      </c>
      <c r="K17" s="26">
        <v>3</v>
      </c>
      <c r="L17" s="26">
        <v>36</v>
      </c>
      <c r="M17" s="15" t="s">
        <v>20</v>
      </c>
    </row>
    <row r="18" spans="1:13" x14ac:dyDescent="0.2">
      <c r="A18" s="26">
        <v>3</v>
      </c>
      <c r="B18" s="26">
        <v>2</v>
      </c>
      <c r="C18" s="26">
        <v>6</v>
      </c>
      <c r="D18" s="26">
        <f>B18*C18</f>
        <v>12</v>
      </c>
      <c r="E18" s="1" t="s">
        <v>29</v>
      </c>
      <c r="F18" s="33">
        <v>21</v>
      </c>
      <c r="G18" s="1" t="s">
        <v>30</v>
      </c>
      <c r="H18" s="26">
        <v>15</v>
      </c>
      <c r="I18" s="26">
        <v>65</v>
      </c>
      <c r="J18" s="26">
        <v>353</v>
      </c>
      <c r="K18" s="26">
        <v>3</v>
      </c>
      <c r="L18" s="26">
        <v>36</v>
      </c>
      <c r="M18" s="15" t="s">
        <v>20</v>
      </c>
    </row>
    <row r="19" spans="1:13" x14ac:dyDescent="0.2">
      <c r="A19" s="26">
        <v>7</v>
      </c>
      <c r="B19" s="26">
        <v>3</v>
      </c>
      <c r="C19" s="26">
        <v>6</v>
      </c>
      <c r="D19" s="26">
        <f>B19*C19</f>
        <v>18</v>
      </c>
      <c r="E19" s="1" t="s">
        <v>29</v>
      </c>
      <c r="F19" s="33">
        <v>21</v>
      </c>
      <c r="G19" s="1" t="s">
        <v>30</v>
      </c>
      <c r="H19" s="26">
        <v>15</v>
      </c>
      <c r="I19" s="26">
        <v>65</v>
      </c>
      <c r="J19" s="26">
        <v>353</v>
      </c>
      <c r="K19" s="26">
        <v>3</v>
      </c>
      <c r="L19" s="26">
        <v>54</v>
      </c>
      <c r="M19" s="15" t="s">
        <v>20</v>
      </c>
    </row>
    <row r="20" spans="1:13" x14ac:dyDescent="0.2">
      <c r="A20" s="26">
        <v>8</v>
      </c>
      <c r="B20" s="26">
        <v>3</v>
      </c>
      <c r="C20" s="26">
        <v>12</v>
      </c>
      <c r="D20" s="26">
        <f>B20*C20</f>
        <v>36</v>
      </c>
      <c r="E20" s="1" t="s">
        <v>70</v>
      </c>
      <c r="F20" s="33">
        <v>10400</v>
      </c>
      <c r="G20" s="1" t="s">
        <v>71</v>
      </c>
      <c r="H20" s="26">
        <v>510</v>
      </c>
      <c r="I20" s="26">
        <v>30</v>
      </c>
      <c r="J20" s="26">
        <v>412</v>
      </c>
      <c r="K20" s="26">
        <v>0.54</v>
      </c>
      <c r="L20" s="26">
        <v>19.440000000000001</v>
      </c>
      <c r="M20" s="35" t="s">
        <v>20</v>
      </c>
    </row>
    <row r="21" spans="1:13" x14ac:dyDescent="0.2">
      <c r="A21" s="26">
        <v>8</v>
      </c>
      <c r="B21" s="26">
        <v>5</v>
      </c>
      <c r="C21" s="26">
        <v>12</v>
      </c>
      <c r="D21" s="26">
        <f>B21*C21</f>
        <v>60</v>
      </c>
      <c r="E21" s="1" t="s">
        <v>70</v>
      </c>
      <c r="F21" s="33">
        <v>10400</v>
      </c>
      <c r="G21" s="1" t="s">
        <v>71</v>
      </c>
      <c r="H21" s="26">
        <v>510</v>
      </c>
      <c r="I21" s="26">
        <v>30</v>
      </c>
      <c r="J21" s="26">
        <v>412</v>
      </c>
      <c r="K21" s="26">
        <v>0.54</v>
      </c>
      <c r="L21" s="26">
        <v>32.4</v>
      </c>
      <c r="M21" s="15" t="s">
        <v>20</v>
      </c>
    </row>
    <row r="22" spans="1:13" x14ac:dyDescent="0.2">
      <c r="A22" s="26">
        <v>8</v>
      </c>
      <c r="B22" s="26">
        <v>5</v>
      </c>
      <c r="C22" s="26">
        <v>12</v>
      </c>
      <c r="D22" s="26">
        <f>B22*C22</f>
        <v>60</v>
      </c>
      <c r="E22" s="1" t="s">
        <v>70</v>
      </c>
      <c r="F22" s="33">
        <v>10400</v>
      </c>
      <c r="G22" s="1" t="s">
        <v>71</v>
      </c>
      <c r="H22" s="26">
        <v>510</v>
      </c>
      <c r="I22" s="26">
        <v>30</v>
      </c>
      <c r="J22" s="26">
        <v>412</v>
      </c>
      <c r="K22" s="26">
        <v>0.54</v>
      </c>
      <c r="L22" s="26">
        <v>32.4</v>
      </c>
      <c r="M22" s="15" t="s">
        <v>20</v>
      </c>
    </row>
    <row r="23" spans="1:13" x14ac:dyDescent="0.2">
      <c r="A23" s="26">
        <v>10</v>
      </c>
      <c r="B23" s="26">
        <v>3</v>
      </c>
      <c r="C23" s="26">
        <v>4</v>
      </c>
      <c r="D23" s="26">
        <f>B23*C23</f>
        <v>12</v>
      </c>
      <c r="E23" s="1" t="s">
        <v>87</v>
      </c>
      <c r="F23" s="33">
        <v>3901</v>
      </c>
      <c r="G23" s="1" t="s">
        <v>88</v>
      </c>
      <c r="H23" s="26">
        <v>15</v>
      </c>
      <c r="I23" s="26">
        <v>50</v>
      </c>
      <c r="J23" s="26">
        <v>204</v>
      </c>
      <c r="K23" s="26">
        <v>3.22</v>
      </c>
      <c r="L23" s="26">
        <v>38.64</v>
      </c>
      <c r="M23" s="15" t="s">
        <v>20</v>
      </c>
    </row>
    <row r="24" spans="1:13" x14ac:dyDescent="0.2">
      <c r="A24" s="26">
        <v>9</v>
      </c>
      <c r="B24" s="26">
        <v>3</v>
      </c>
      <c r="C24" s="26">
        <v>6</v>
      </c>
      <c r="D24" s="26">
        <f>B24*C24</f>
        <v>18</v>
      </c>
      <c r="E24" s="1" t="s">
        <v>76</v>
      </c>
      <c r="F24" s="36">
        <v>67</v>
      </c>
      <c r="G24" s="37" t="s">
        <v>78</v>
      </c>
      <c r="H24" s="38">
        <v>14</v>
      </c>
      <c r="I24" s="38">
        <v>45</v>
      </c>
      <c r="J24" s="38">
        <v>297</v>
      </c>
      <c r="K24" s="38">
        <v>2.5499999999999998</v>
      </c>
      <c r="L24" s="26">
        <v>45.9</v>
      </c>
      <c r="M24" s="35" t="s">
        <v>20</v>
      </c>
    </row>
    <row r="25" spans="1:13" x14ac:dyDescent="0.2">
      <c r="A25" s="26">
        <v>9</v>
      </c>
      <c r="B25" s="26">
        <v>3</v>
      </c>
      <c r="C25" s="26">
        <v>6</v>
      </c>
      <c r="D25" s="26">
        <f>B25*C25</f>
        <v>18</v>
      </c>
      <c r="E25" s="1" t="s">
        <v>76</v>
      </c>
      <c r="F25" s="36">
        <v>67</v>
      </c>
      <c r="G25" s="37" t="s">
        <v>77</v>
      </c>
      <c r="H25" s="38">
        <v>14</v>
      </c>
      <c r="I25" s="38">
        <v>45</v>
      </c>
      <c r="J25" s="38">
        <v>297</v>
      </c>
      <c r="K25" s="38">
        <v>2.2400000000000002</v>
      </c>
      <c r="L25" s="26">
        <v>40.32</v>
      </c>
      <c r="M25" s="15" t="s">
        <v>20</v>
      </c>
    </row>
    <row r="26" spans="1:13" x14ac:dyDescent="0.2">
      <c r="A26" s="26">
        <v>8</v>
      </c>
      <c r="B26" s="26">
        <v>5</v>
      </c>
      <c r="C26" s="26">
        <v>10</v>
      </c>
      <c r="D26" s="26">
        <f>B26*C26</f>
        <v>50</v>
      </c>
      <c r="E26" s="1" t="s">
        <v>72</v>
      </c>
      <c r="F26" s="33">
        <v>114</v>
      </c>
      <c r="G26" s="1" t="s">
        <v>73</v>
      </c>
      <c r="H26" s="26">
        <v>12</v>
      </c>
      <c r="I26" s="26">
        <v>35</v>
      </c>
      <c r="J26" s="26">
        <v>480</v>
      </c>
      <c r="K26" s="26">
        <v>0.89</v>
      </c>
      <c r="L26" s="26">
        <v>44.5</v>
      </c>
      <c r="M26" s="15" t="s">
        <v>20</v>
      </c>
    </row>
    <row r="27" spans="1:13" x14ac:dyDescent="0.2">
      <c r="A27" s="26">
        <v>2</v>
      </c>
      <c r="B27" s="26">
        <v>4</v>
      </c>
      <c r="C27" s="26">
        <v>6</v>
      </c>
      <c r="D27" s="26">
        <f>B27*C27</f>
        <v>24</v>
      </c>
      <c r="E27" s="1" t="s">
        <v>25</v>
      </c>
      <c r="F27" s="33">
        <v>5563</v>
      </c>
      <c r="G27" s="1" t="s">
        <v>26</v>
      </c>
      <c r="H27" s="26">
        <v>13</v>
      </c>
      <c r="I27" s="26">
        <v>30</v>
      </c>
      <c r="J27" s="26">
        <v>397</v>
      </c>
      <c r="K27" s="26">
        <v>1.1499999999999999</v>
      </c>
      <c r="L27" s="26">
        <v>27.6</v>
      </c>
      <c r="M27" s="15" t="s">
        <v>20</v>
      </c>
    </row>
    <row r="28" spans="1:13" x14ac:dyDescent="0.2">
      <c r="A28" s="26">
        <v>2</v>
      </c>
      <c r="B28" s="26">
        <v>4</v>
      </c>
      <c r="C28" s="26">
        <v>6</v>
      </c>
      <c r="D28" s="26">
        <f>B28*C28</f>
        <v>24</v>
      </c>
      <c r="E28" s="1" t="s">
        <v>25</v>
      </c>
      <c r="F28" s="33">
        <v>5563</v>
      </c>
      <c r="G28" s="1" t="s">
        <v>26</v>
      </c>
      <c r="H28" s="26">
        <v>13</v>
      </c>
      <c r="I28" s="26">
        <v>30</v>
      </c>
      <c r="J28" s="26">
        <v>397</v>
      </c>
      <c r="K28" s="26">
        <v>1.1499999999999999</v>
      </c>
      <c r="L28" s="26">
        <v>27.6</v>
      </c>
      <c r="M28" s="15" t="s">
        <v>20</v>
      </c>
    </row>
    <row r="29" spans="1:13" x14ac:dyDescent="0.2">
      <c r="A29" s="26">
        <v>2</v>
      </c>
      <c r="B29" s="26">
        <v>4</v>
      </c>
      <c r="C29" s="26">
        <v>6</v>
      </c>
      <c r="D29" s="26">
        <f>B29*C29</f>
        <v>24</v>
      </c>
      <c r="E29" s="1" t="s">
        <v>25</v>
      </c>
      <c r="F29" s="33">
        <v>5563</v>
      </c>
      <c r="G29" s="1" t="s">
        <v>26</v>
      </c>
      <c r="H29" s="26">
        <v>13</v>
      </c>
      <c r="I29" s="26">
        <v>30</v>
      </c>
      <c r="J29" s="26">
        <v>397</v>
      </c>
      <c r="K29" s="26">
        <v>1.1499999999999999</v>
      </c>
      <c r="L29" s="26">
        <v>27.6</v>
      </c>
      <c r="M29" s="15" t="s">
        <v>20</v>
      </c>
    </row>
    <row r="30" spans="1:13" x14ac:dyDescent="0.2">
      <c r="A30" s="26">
        <v>5</v>
      </c>
      <c r="B30" s="26">
        <v>3</v>
      </c>
      <c r="C30" s="26">
        <v>6</v>
      </c>
      <c r="D30" s="26">
        <f>B30*C30</f>
        <v>18</v>
      </c>
      <c r="E30" s="1" t="s">
        <v>37</v>
      </c>
      <c r="F30" s="33">
        <v>2361</v>
      </c>
      <c r="G30" s="1" t="s">
        <v>38</v>
      </c>
      <c r="H30" s="26">
        <v>12</v>
      </c>
      <c r="I30" s="26">
        <v>32</v>
      </c>
      <c r="J30" s="26">
        <v>395</v>
      </c>
      <c r="K30" s="26">
        <v>1.65</v>
      </c>
      <c r="L30" s="26">
        <v>29.7</v>
      </c>
      <c r="M30" s="15" t="s">
        <v>20</v>
      </c>
    </row>
    <row r="31" spans="1:13" x14ac:dyDescent="0.2">
      <c r="A31" s="26">
        <v>5</v>
      </c>
      <c r="B31" s="26">
        <v>1</v>
      </c>
      <c r="C31" s="26">
        <v>8</v>
      </c>
      <c r="D31" s="26">
        <f>B31*C31</f>
        <v>8</v>
      </c>
      <c r="E31" s="1" t="s">
        <v>39</v>
      </c>
      <c r="F31" s="33">
        <v>176</v>
      </c>
      <c r="G31" s="1" t="s">
        <v>40</v>
      </c>
      <c r="H31" s="26">
        <v>15</v>
      </c>
      <c r="I31" s="26">
        <v>30</v>
      </c>
      <c r="J31" s="26">
        <v>338</v>
      </c>
      <c r="K31" s="26">
        <v>4.7300000000000004</v>
      </c>
      <c r="L31" s="26">
        <v>37.840000000000003</v>
      </c>
      <c r="M31" s="15" t="s">
        <v>20</v>
      </c>
    </row>
    <row r="32" spans="1:13" x14ac:dyDescent="0.2">
      <c r="A32" s="26">
        <v>10</v>
      </c>
      <c r="B32" s="26">
        <v>4</v>
      </c>
      <c r="C32" s="26">
        <v>8</v>
      </c>
      <c r="D32" s="26">
        <f>B32*C32</f>
        <v>32</v>
      </c>
      <c r="E32" s="1" t="s">
        <v>39</v>
      </c>
      <c r="F32" s="33">
        <v>176</v>
      </c>
      <c r="G32" s="1" t="s">
        <v>40</v>
      </c>
      <c r="H32" s="26">
        <v>15</v>
      </c>
      <c r="I32" s="26">
        <v>30</v>
      </c>
      <c r="J32" s="26">
        <v>338</v>
      </c>
      <c r="K32" s="26">
        <v>4.7300000000000004</v>
      </c>
      <c r="L32" s="26">
        <v>151.36000000000001</v>
      </c>
      <c r="M32" s="15" t="s">
        <v>20</v>
      </c>
    </row>
    <row r="33" spans="1:13" x14ac:dyDescent="0.2">
      <c r="A33" s="26">
        <v>3</v>
      </c>
      <c r="B33" s="26">
        <v>1</v>
      </c>
      <c r="C33" s="26">
        <v>6</v>
      </c>
      <c r="D33" s="26">
        <f>B33*C33</f>
        <v>6</v>
      </c>
      <c r="E33" s="1" t="s">
        <v>31</v>
      </c>
      <c r="F33" s="33">
        <v>191</v>
      </c>
      <c r="G33" s="1" t="s">
        <v>32</v>
      </c>
      <c r="H33" s="26">
        <v>12</v>
      </c>
      <c r="I33" s="26">
        <v>50</v>
      </c>
      <c r="J33" s="26">
        <v>944</v>
      </c>
      <c r="K33" s="26">
        <v>2.31</v>
      </c>
      <c r="L33" s="26">
        <v>13.86</v>
      </c>
      <c r="M33" s="15" t="s">
        <v>20</v>
      </c>
    </row>
    <row r="34" spans="1:13" x14ac:dyDescent="0.2">
      <c r="A34" s="26">
        <v>3</v>
      </c>
      <c r="B34" s="26">
        <v>5</v>
      </c>
      <c r="C34" s="26">
        <v>6</v>
      </c>
      <c r="D34" s="26">
        <f>B34*C34</f>
        <v>30</v>
      </c>
      <c r="E34" s="1" t="s">
        <v>31</v>
      </c>
      <c r="F34" s="33">
        <v>191</v>
      </c>
      <c r="G34" s="1" t="s">
        <v>32</v>
      </c>
      <c r="H34" s="26">
        <v>12</v>
      </c>
      <c r="I34" s="26">
        <v>50</v>
      </c>
      <c r="J34" s="26">
        <v>944</v>
      </c>
      <c r="K34" s="26">
        <v>2.31</v>
      </c>
      <c r="L34" s="26">
        <v>69.3</v>
      </c>
      <c r="M34" s="15" t="s">
        <v>20</v>
      </c>
    </row>
    <row r="35" spans="1:13" x14ac:dyDescent="0.2">
      <c r="A35" s="26">
        <v>13</v>
      </c>
      <c r="B35" s="26">
        <v>12</v>
      </c>
      <c r="C35" s="26">
        <v>1</v>
      </c>
      <c r="D35" s="26">
        <f>B35*C35</f>
        <v>12</v>
      </c>
      <c r="E35" s="1" t="s">
        <v>111</v>
      </c>
      <c r="F35" s="33">
        <v>1466</v>
      </c>
      <c r="G35" s="1" t="s">
        <v>112</v>
      </c>
      <c r="H35" s="26">
        <v>19</v>
      </c>
      <c r="I35" s="26">
        <v>80</v>
      </c>
      <c r="J35" s="26">
        <v>800</v>
      </c>
      <c r="K35" s="26">
        <v>5.75</v>
      </c>
      <c r="L35" s="26">
        <v>69</v>
      </c>
      <c r="M35" s="35" t="s">
        <v>20</v>
      </c>
    </row>
    <row r="36" spans="1:13" x14ac:dyDescent="0.2">
      <c r="A36" s="26">
        <v>13</v>
      </c>
      <c r="B36" s="26">
        <v>21</v>
      </c>
      <c r="C36" s="26">
        <v>1</v>
      </c>
      <c r="D36" s="26">
        <f>B36*C36</f>
        <v>21</v>
      </c>
      <c r="E36" s="1" t="s">
        <v>111</v>
      </c>
      <c r="F36" s="33">
        <v>1466</v>
      </c>
      <c r="G36" s="1" t="s">
        <v>112</v>
      </c>
      <c r="H36" s="26">
        <v>19</v>
      </c>
      <c r="I36" s="26">
        <v>80</v>
      </c>
      <c r="J36" s="26">
        <v>800</v>
      </c>
      <c r="K36" s="26">
        <v>5.75</v>
      </c>
      <c r="L36" s="26">
        <v>120.75</v>
      </c>
      <c r="M36" s="15" t="s">
        <v>20</v>
      </c>
    </row>
    <row r="37" spans="1:13" x14ac:dyDescent="0.2">
      <c r="A37" s="26">
        <v>5</v>
      </c>
      <c r="B37" s="26">
        <v>5</v>
      </c>
      <c r="C37" s="26">
        <v>8</v>
      </c>
      <c r="D37" s="26">
        <f>B37*C37</f>
        <v>40</v>
      </c>
      <c r="E37" s="1" t="s">
        <v>41</v>
      </c>
      <c r="F37" s="33">
        <v>245</v>
      </c>
      <c r="G37" s="1" t="s">
        <v>42</v>
      </c>
      <c r="H37" s="26">
        <v>12</v>
      </c>
      <c r="I37" s="26">
        <v>20</v>
      </c>
      <c r="J37" s="26">
        <v>495</v>
      </c>
      <c r="K37" s="26">
        <v>0.97</v>
      </c>
      <c r="L37" s="26">
        <v>38.799999999999997</v>
      </c>
      <c r="M37" s="15" t="s">
        <v>20</v>
      </c>
    </row>
    <row r="38" spans="1:13" x14ac:dyDescent="0.2">
      <c r="A38" s="26">
        <v>5</v>
      </c>
      <c r="B38" s="26">
        <v>5</v>
      </c>
      <c r="C38" s="26">
        <v>8</v>
      </c>
      <c r="D38" s="26">
        <f>B38*C38</f>
        <v>40</v>
      </c>
      <c r="E38" s="1" t="s">
        <v>41</v>
      </c>
      <c r="F38" s="33">
        <v>245</v>
      </c>
      <c r="G38" s="1" t="s">
        <v>42</v>
      </c>
      <c r="H38" s="26">
        <v>12</v>
      </c>
      <c r="I38" s="26">
        <v>20</v>
      </c>
      <c r="J38" s="26">
        <v>495</v>
      </c>
      <c r="K38" s="26">
        <v>0.97</v>
      </c>
      <c r="L38" s="26">
        <v>38.799999999999997</v>
      </c>
      <c r="M38" s="15" t="s">
        <v>20</v>
      </c>
    </row>
    <row r="39" spans="1:13" x14ac:dyDescent="0.2">
      <c r="A39" s="26">
        <v>6</v>
      </c>
      <c r="B39" s="26">
        <v>6</v>
      </c>
      <c r="C39" s="26">
        <v>5</v>
      </c>
      <c r="D39" s="26">
        <f>B39*C39</f>
        <v>30</v>
      </c>
      <c r="E39" s="1" t="s">
        <v>52</v>
      </c>
      <c r="F39" s="33">
        <v>2959</v>
      </c>
      <c r="G39" s="1" t="s">
        <v>53</v>
      </c>
      <c r="H39" s="26">
        <v>12</v>
      </c>
      <c r="I39" s="26">
        <v>45</v>
      </c>
      <c r="J39" s="26">
        <v>236</v>
      </c>
      <c r="K39" s="26">
        <v>1.38</v>
      </c>
      <c r="L39" s="26">
        <v>41.4</v>
      </c>
      <c r="M39" s="15" t="s">
        <v>20</v>
      </c>
    </row>
    <row r="40" spans="1:13" x14ac:dyDescent="0.2">
      <c r="A40" s="26">
        <v>14</v>
      </c>
      <c r="B40" s="26">
        <v>5</v>
      </c>
      <c r="C40" s="26">
        <v>10</v>
      </c>
      <c r="D40" s="26">
        <f>B40*C40</f>
        <v>50</v>
      </c>
      <c r="E40" s="1" t="s">
        <v>119</v>
      </c>
      <c r="F40" s="33">
        <v>263</v>
      </c>
      <c r="G40" s="1" t="s">
        <v>120</v>
      </c>
      <c r="H40" s="26">
        <v>12</v>
      </c>
      <c r="I40" s="26">
        <v>35</v>
      </c>
      <c r="J40" s="26">
        <v>480</v>
      </c>
      <c r="K40" s="26">
        <v>0.88</v>
      </c>
      <c r="L40" s="26">
        <v>44</v>
      </c>
      <c r="M40" s="15" t="s">
        <v>20</v>
      </c>
    </row>
    <row r="41" spans="1:13" x14ac:dyDescent="0.2">
      <c r="A41" s="26">
        <v>14</v>
      </c>
      <c r="B41" s="26">
        <v>3</v>
      </c>
      <c r="C41" s="26">
        <v>10</v>
      </c>
      <c r="D41" s="26">
        <f>B41*C41</f>
        <v>30</v>
      </c>
      <c r="E41" s="1" t="s">
        <v>119</v>
      </c>
      <c r="F41" s="33">
        <v>263</v>
      </c>
      <c r="G41" s="1" t="s">
        <v>120</v>
      </c>
      <c r="H41" s="26">
        <v>12</v>
      </c>
      <c r="I41" s="26">
        <v>35</v>
      </c>
      <c r="J41" s="26">
        <v>480</v>
      </c>
      <c r="K41" s="26">
        <v>0.88</v>
      </c>
      <c r="L41" s="26">
        <v>26.4</v>
      </c>
      <c r="M41" s="15" t="s">
        <v>20</v>
      </c>
    </row>
    <row r="42" spans="1:13" x14ac:dyDescent="0.2">
      <c r="A42" s="26">
        <v>14</v>
      </c>
      <c r="B42" s="26">
        <v>1</v>
      </c>
      <c r="C42" s="26">
        <v>10</v>
      </c>
      <c r="D42" s="26">
        <f>B42*C42</f>
        <v>10</v>
      </c>
      <c r="E42" s="1" t="s">
        <v>119</v>
      </c>
      <c r="F42" s="33">
        <v>263</v>
      </c>
      <c r="G42" s="1" t="s">
        <v>120</v>
      </c>
      <c r="H42" s="26">
        <v>12</v>
      </c>
      <c r="I42" s="26">
        <v>35</v>
      </c>
      <c r="J42" s="26">
        <v>480</v>
      </c>
      <c r="K42" s="26">
        <v>0.88</v>
      </c>
      <c r="L42" s="26">
        <v>8.8000000000000007</v>
      </c>
      <c r="M42" s="15" t="s">
        <v>20</v>
      </c>
    </row>
    <row r="43" spans="1:13" x14ac:dyDescent="0.2">
      <c r="A43" s="26">
        <v>4</v>
      </c>
      <c r="B43" s="26">
        <v>5</v>
      </c>
      <c r="C43" s="26">
        <v>18</v>
      </c>
      <c r="D43" s="26">
        <f>B43*C43</f>
        <v>90</v>
      </c>
      <c r="E43" s="1" t="s">
        <v>33</v>
      </c>
      <c r="F43" s="33">
        <v>287</v>
      </c>
      <c r="G43" s="1" t="s">
        <v>34</v>
      </c>
      <c r="H43" s="26">
        <v>9</v>
      </c>
      <c r="I43" s="26">
        <v>30</v>
      </c>
      <c r="J43" s="26">
        <v>418</v>
      </c>
      <c r="K43" s="26">
        <v>0.52</v>
      </c>
      <c r="L43" s="26">
        <v>46.8</v>
      </c>
      <c r="M43" s="15" t="s">
        <v>20</v>
      </c>
    </row>
    <row r="44" spans="1:13" x14ac:dyDescent="0.2">
      <c r="A44" s="26">
        <v>9</v>
      </c>
      <c r="B44" s="26">
        <v>5</v>
      </c>
      <c r="C44" s="26">
        <v>18</v>
      </c>
      <c r="D44" s="26">
        <f>B44*C44</f>
        <v>90</v>
      </c>
      <c r="E44" s="1" t="s">
        <v>33</v>
      </c>
      <c r="F44" s="33">
        <v>287</v>
      </c>
      <c r="G44" s="1" t="s">
        <v>34</v>
      </c>
      <c r="H44" s="26">
        <v>9</v>
      </c>
      <c r="I44" s="26">
        <v>30</v>
      </c>
      <c r="J44" s="26">
        <v>418</v>
      </c>
      <c r="K44" s="26">
        <v>0.52</v>
      </c>
      <c r="L44" s="26">
        <v>46.8</v>
      </c>
      <c r="M44" s="15" t="s">
        <v>20</v>
      </c>
    </row>
    <row r="45" spans="1:13" x14ac:dyDescent="0.2">
      <c r="A45" s="26">
        <v>12</v>
      </c>
      <c r="B45" s="26">
        <v>6</v>
      </c>
      <c r="C45" s="26">
        <v>12</v>
      </c>
      <c r="D45" s="26">
        <f>B45*C45</f>
        <v>72</v>
      </c>
      <c r="E45" s="1" t="s">
        <v>99</v>
      </c>
      <c r="F45" s="33">
        <v>296</v>
      </c>
      <c r="G45" s="1" t="s">
        <v>100</v>
      </c>
      <c r="H45" s="26">
        <v>9</v>
      </c>
      <c r="I45" s="26">
        <v>22</v>
      </c>
      <c r="J45" s="26">
        <v>212</v>
      </c>
      <c r="K45" s="26">
        <v>0.41</v>
      </c>
      <c r="L45" s="26">
        <v>29.52</v>
      </c>
      <c r="M45" s="15" t="s">
        <v>20</v>
      </c>
    </row>
    <row r="46" spans="1:13" x14ac:dyDescent="0.2">
      <c r="A46" s="26">
        <v>1</v>
      </c>
      <c r="B46" s="26">
        <v>5</v>
      </c>
      <c r="C46" s="26">
        <v>10</v>
      </c>
      <c r="D46" s="26">
        <f>B46*C46</f>
        <v>50</v>
      </c>
      <c r="E46" s="1" t="s">
        <v>18</v>
      </c>
      <c r="F46" s="33">
        <v>297</v>
      </c>
      <c r="G46" s="1" t="s">
        <v>19</v>
      </c>
      <c r="H46" s="26">
        <v>12</v>
      </c>
      <c r="I46" s="26">
        <v>25</v>
      </c>
      <c r="J46" s="26">
        <v>490</v>
      </c>
      <c r="K46" s="26">
        <v>0.6</v>
      </c>
      <c r="L46" s="26">
        <v>30</v>
      </c>
      <c r="M46" s="15" t="s">
        <v>20</v>
      </c>
    </row>
    <row r="47" spans="1:13" x14ac:dyDescent="0.2">
      <c r="A47" s="26">
        <v>2</v>
      </c>
      <c r="B47" s="26">
        <v>5</v>
      </c>
      <c r="C47" s="26">
        <v>10</v>
      </c>
      <c r="D47" s="26">
        <f>B47*C47</f>
        <v>50</v>
      </c>
      <c r="E47" s="1" t="s">
        <v>18</v>
      </c>
      <c r="F47" s="33">
        <v>297</v>
      </c>
      <c r="G47" s="1" t="s">
        <v>19</v>
      </c>
      <c r="H47" s="26">
        <v>12</v>
      </c>
      <c r="I47" s="26">
        <v>25</v>
      </c>
      <c r="J47" s="26">
        <v>490</v>
      </c>
      <c r="K47" s="26">
        <v>0.6</v>
      </c>
      <c r="L47" s="26">
        <v>30</v>
      </c>
      <c r="M47" s="15" t="s">
        <v>20</v>
      </c>
    </row>
    <row r="48" spans="1:13" x14ac:dyDescent="0.2">
      <c r="A48" s="26">
        <v>3</v>
      </c>
      <c r="B48" s="26">
        <v>5</v>
      </c>
      <c r="C48" s="26">
        <v>10</v>
      </c>
      <c r="D48" s="26">
        <f>B48*C48</f>
        <v>50</v>
      </c>
      <c r="E48" s="1" t="s">
        <v>18</v>
      </c>
      <c r="F48" s="33">
        <v>297</v>
      </c>
      <c r="G48" s="1" t="s">
        <v>19</v>
      </c>
      <c r="H48" s="26">
        <v>12</v>
      </c>
      <c r="I48" s="26">
        <v>25</v>
      </c>
      <c r="J48" s="26">
        <v>490</v>
      </c>
      <c r="K48" s="26">
        <v>0.6</v>
      </c>
      <c r="L48" s="26">
        <v>30</v>
      </c>
      <c r="M48" s="15" t="s">
        <v>20</v>
      </c>
    </row>
    <row r="49" spans="1:13" x14ac:dyDescent="0.2">
      <c r="A49" s="26">
        <v>5</v>
      </c>
      <c r="B49" s="26">
        <v>4</v>
      </c>
      <c r="C49" s="26">
        <v>10</v>
      </c>
      <c r="D49" s="26">
        <f>B49*C49</f>
        <v>40</v>
      </c>
      <c r="E49" s="1" t="s">
        <v>43</v>
      </c>
      <c r="F49" s="33">
        <v>3142</v>
      </c>
      <c r="G49" s="1" t="s">
        <v>44</v>
      </c>
      <c r="H49" s="26">
        <v>9</v>
      </c>
      <c r="I49" s="26">
        <v>20</v>
      </c>
      <c r="J49" s="26">
        <v>470</v>
      </c>
      <c r="K49" s="26">
        <v>0.75</v>
      </c>
      <c r="L49" s="26">
        <v>30</v>
      </c>
      <c r="M49" s="15" t="s">
        <v>20</v>
      </c>
    </row>
    <row r="50" spans="1:13" x14ac:dyDescent="0.2">
      <c r="A50" s="26">
        <v>14</v>
      </c>
      <c r="B50" s="26">
        <v>4</v>
      </c>
      <c r="C50" s="26">
        <v>8</v>
      </c>
      <c r="D50" s="26">
        <f>B50*C50</f>
        <v>32</v>
      </c>
      <c r="E50" s="1" t="s">
        <v>121</v>
      </c>
      <c r="F50" s="33">
        <v>424</v>
      </c>
      <c r="G50" s="1" t="s">
        <v>122</v>
      </c>
      <c r="H50" s="26">
        <v>14</v>
      </c>
      <c r="I50" s="26">
        <v>70</v>
      </c>
      <c r="J50" s="26">
        <v>401</v>
      </c>
      <c r="K50" s="26">
        <v>1.2</v>
      </c>
      <c r="L50" s="26">
        <v>38.4</v>
      </c>
      <c r="M50" s="15" t="s">
        <v>20</v>
      </c>
    </row>
    <row r="51" spans="1:13" x14ac:dyDescent="0.2">
      <c r="A51" s="26">
        <v>9</v>
      </c>
      <c r="B51" s="26">
        <v>5</v>
      </c>
      <c r="C51" s="26">
        <v>10</v>
      </c>
      <c r="D51" s="26">
        <f>B51*C51</f>
        <v>50</v>
      </c>
      <c r="E51" s="1" t="s">
        <v>79</v>
      </c>
      <c r="F51" s="33">
        <v>4092</v>
      </c>
      <c r="G51" s="1" t="s">
        <v>80</v>
      </c>
      <c r="H51" s="26">
        <v>12</v>
      </c>
      <c r="I51" s="26">
        <v>40</v>
      </c>
      <c r="J51" s="26">
        <v>495</v>
      </c>
      <c r="K51" s="26">
        <v>1.21</v>
      </c>
      <c r="L51" s="26">
        <v>60.5</v>
      </c>
      <c r="M51" s="15" t="s">
        <v>20</v>
      </c>
    </row>
    <row r="52" spans="1:13" x14ac:dyDescent="0.2">
      <c r="A52" s="26">
        <v>12</v>
      </c>
      <c r="B52" s="26">
        <v>5</v>
      </c>
      <c r="C52" s="26">
        <v>10</v>
      </c>
      <c r="D52" s="26">
        <f>B52*C52</f>
        <v>50</v>
      </c>
      <c r="E52" s="1" t="s">
        <v>101</v>
      </c>
      <c r="F52" s="33">
        <v>476</v>
      </c>
      <c r="G52" s="1" t="s">
        <v>102</v>
      </c>
      <c r="H52" s="26">
        <v>12</v>
      </c>
      <c r="I52" s="26">
        <v>40</v>
      </c>
      <c r="J52" s="26">
        <v>401</v>
      </c>
      <c r="K52" s="26">
        <v>0.94</v>
      </c>
      <c r="L52" s="26">
        <v>47</v>
      </c>
      <c r="M52" s="15" t="s">
        <v>20</v>
      </c>
    </row>
    <row r="53" spans="1:13" x14ac:dyDescent="0.2">
      <c r="A53" s="26">
        <v>5</v>
      </c>
      <c r="B53" s="26">
        <v>2</v>
      </c>
      <c r="C53" s="26">
        <v>10</v>
      </c>
      <c r="D53" s="26">
        <f>B53*C53</f>
        <v>20</v>
      </c>
      <c r="E53" s="1" t="s">
        <v>45</v>
      </c>
      <c r="F53" s="33">
        <v>353</v>
      </c>
      <c r="G53" s="1" t="s">
        <v>46</v>
      </c>
      <c r="H53" s="26">
        <v>12</v>
      </c>
      <c r="I53" s="26">
        <v>25</v>
      </c>
      <c r="J53" s="26">
        <v>480</v>
      </c>
      <c r="K53" s="26">
        <v>0.6</v>
      </c>
      <c r="L53" s="26">
        <v>12</v>
      </c>
      <c r="M53" s="15" t="s">
        <v>20</v>
      </c>
    </row>
    <row r="54" spans="1:13" x14ac:dyDescent="0.2">
      <c r="A54" s="26">
        <v>5</v>
      </c>
      <c r="B54" s="26">
        <v>1</v>
      </c>
      <c r="C54" s="26">
        <v>10</v>
      </c>
      <c r="D54" s="26">
        <f>B54*C54</f>
        <v>10</v>
      </c>
      <c r="E54" s="1" t="s">
        <v>45</v>
      </c>
      <c r="F54" s="33">
        <v>353</v>
      </c>
      <c r="G54" s="1" t="s">
        <v>47</v>
      </c>
      <c r="H54" s="26">
        <v>12</v>
      </c>
      <c r="I54" s="26">
        <v>25</v>
      </c>
      <c r="J54" s="26">
        <v>480</v>
      </c>
      <c r="K54" s="26">
        <v>0.81</v>
      </c>
      <c r="L54" s="26">
        <v>8.1</v>
      </c>
      <c r="M54" s="15" t="s">
        <v>20</v>
      </c>
    </row>
    <row r="55" spans="1:13" x14ac:dyDescent="0.2">
      <c r="A55" s="26">
        <v>5</v>
      </c>
      <c r="B55" s="26">
        <v>2</v>
      </c>
      <c r="C55" s="26">
        <v>10</v>
      </c>
      <c r="D55" s="26">
        <f>B55*C55</f>
        <v>20</v>
      </c>
      <c r="E55" s="1" t="s">
        <v>45</v>
      </c>
      <c r="F55" s="33">
        <v>353</v>
      </c>
      <c r="G55" s="1" t="s">
        <v>47</v>
      </c>
      <c r="H55" s="26">
        <v>12</v>
      </c>
      <c r="I55" s="26">
        <v>25</v>
      </c>
      <c r="J55" s="26">
        <v>480</v>
      </c>
      <c r="K55" s="26">
        <v>0.62</v>
      </c>
      <c r="L55" s="26">
        <v>12.4</v>
      </c>
      <c r="M55" s="15" t="s">
        <v>20</v>
      </c>
    </row>
    <row r="56" spans="1:13" x14ac:dyDescent="0.2">
      <c r="A56" s="26">
        <v>14</v>
      </c>
      <c r="B56" s="26">
        <v>1</v>
      </c>
      <c r="C56" s="26">
        <v>30</v>
      </c>
      <c r="D56" s="26">
        <f>B56*C56</f>
        <v>30</v>
      </c>
      <c r="E56" s="1" t="s">
        <v>123</v>
      </c>
      <c r="F56" s="33">
        <v>3613</v>
      </c>
      <c r="G56" s="1" t="s">
        <v>124</v>
      </c>
      <c r="H56" s="14"/>
      <c r="I56" s="26">
        <v>60</v>
      </c>
      <c r="J56" s="14"/>
      <c r="K56" s="26">
        <v>0.33</v>
      </c>
      <c r="L56" s="26">
        <v>9.9</v>
      </c>
      <c r="M56" s="15" t="s">
        <v>20</v>
      </c>
    </row>
    <row r="57" spans="1:13" x14ac:dyDescent="0.2">
      <c r="A57" s="26">
        <v>14</v>
      </c>
      <c r="B57" s="26">
        <v>5</v>
      </c>
      <c r="C57" s="26">
        <v>10</v>
      </c>
      <c r="D57" s="26">
        <f>B57*C57</f>
        <v>50</v>
      </c>
      <c r="E57" s="1" t="s">
        <v>125</v>
      </c>
      <c r="F57" s="33">
        <v>497</v>
      </c>
      <c r="G57" s="1" t="s">
        <v>126</v>
      </c>
      <c r="H57" s="26">
        <v>12</v>
      </c>
      <c r="I57" s="26">
        <v>45</v>
      </c>
      <c r="J57" s="26">
        <v>480</v>
      </c>
      <c r="K57" s="26">
        <v>0.54</v>
      </c>
      <c r="L57" s="26">
        <v>27</v>
      </c>
      <c r="M57" s="15" t="s">
        <v>20</v>
      </c>
    </row>
    <row r="58" spans="1:13" x14ac:dyDescent="0.2">
      <c r="A58" s="26">
        <v>9</v>
      </c>
      <c r="B58" s="26">
        <v>5</v>
      </c>
      <c r="C58" s="26">
        <v>8</v>
      </c>
      <c r="D58" s="26">
        <f>B58*C58</f>
        <v>40</v>
      </c>
      <c r="E58" s="1" t="s">
        <v>81</v>
      </c>
      <c r="F58" s="36">
        <v>535</v>
      </c>
      <c r="G58" s="37" t="s">
        <v>82</v>
      </c>
      <c r="H58" s="38">
        <v>12</v>
      </c>
      <c r="I58" s="38">
        <v>25</v>
      </c>
      <c r="J58" s="38">
        <v>495</v>
      </c>
      <c r="K58" s="38">
        <v>0.81</v>
      </c>
      <c r="L58" s="26">
        <v>32.4</v>
      </c>
      <c r="M58" s="15" t="s">
        <v>20</v>
      </c>
    </row>
    <row r="59" spans="1:13" x14ac:dyDescent="0.2">
      <c r="A59" s="26">
        <v>12</v>
      </c>
      <c r="B59" s="26">
        <v>3</v>
      </c>
      <c r="C59" s="26">
        <v>8</v>
      </c>
      <c r="D59" s="26">
        <f>B59*C59</f>
        <v>24</v>
      </c>
      <c r="E59" s="1" t="s">
        <v>81</v>
      </c>
      <c r="F59" s="36">
        <v>535</v>
      </c>
      <c r="G59" s="37" t="s">
        <v>82</v>
      </c>
      <c r="H59" s="38">
        <v>12</v>
      </c>
      <c r="I59" s="38">
        <v>25</v>
      </c>
      <c r="J59" s="38">
        <v>495</v>
      </c>
      <c r="K59" s="38">
        <v>0.81</v>
      </c>
      <c r="L59" s="26">
        <v>19.440000000000001</v>
      </c>
      <c r="M59" s="15" t="s">
        <v>20</v>
      </c>
    </row>
    <row r="60" spans="1:13" x14ac:dyDescent="0.2">
      <c r="A60" s="26">
        <v>12</v>
      </c>
      <c r="B60" s="26">
        <v>6</v>
      </c>
      <c r="C60" s="26">
        <v>9</v>
      </c>
      <c r="D60" s="26">
        <f>B60*C60</f>
        <v>54</v>
      </c>
      <c r="E60" s="1" t="s">
        <v>103</v>
      </c>
      <c r="F60" s="36">
        <v>535</v>
      </c>
      <c r="G60" s="37" t="s">
        <v>104</v>
      </c>
      <c r="H60" s="38">
        <v>11</v>
      </c>
      <c r="I60" s="38">
        <v>25</v>
      </c>
      <c r="J60" s="38">
        <v>209</v>
      </c>
      <c r="K60" s="38">
        <v>1.02</v>
      </c>
      <c r="L60" s="26">
        <v>55.08</v>
      </c>
      <c r="M60" s="15" t="s">
        <v>20</v>
      </c>
    </row>
    <row r="61" spans="1:13" x14ac:dyDescent="0.2">
      <c r="A61" s="26">
        <v>2</v>
      </c>
      <c r="B61" s="26">
        <v>5</v>
      </c>
      <c r="C61" s="26">
        <v>10</v>
      </c>
      <c r="D61" s="26">
        <f>B61*C61</f>
        <v>50</v>
      </c>
      <c r="E61" s="1" t="s">
        <v>27</v>
      </c>
      <c r="F61" s="33">
        <v>3252</v>
      </c>
      <c r="G61" s="1" t="s">
        <v>28</v>
      </c>
      <c r="H61" s="26">
        <v>12</v>
      </c>
      <c r="I61" s="26">
        <v>45</v>
      </c>
      <c r="J61" s="26">
        <v>410</v>
      </c>
      <c r="K61" s="26">
        <v>2.75</v>
      </c>
      <c r="L61" s="26">
        <v>137.5</v>
      </c>
      <c r="M61" s="15" t="s">
        <v>20</v>
      </c>
    </row>
    <row r="62" spans="1:13" x14ac:dyDescent="0.2">
      <c r="A62" s="26">
        <v>6</v>
      </c>
      <c r="B62" s="26">
        <v>5</v>
      </c>
      <c r="C62" s="26">
        <v>8</v>
      </c>
      <c r="D62" s="26">
        <f>B62*C62</f>
        <v>40</v>
      </c>
      <c r="E62" s="1" t="s">
        <v>54</v>
      </c>
      <c r="F62" s="33">
        <v>675</v>
      </c>
      <c r="G62" s="1" t="s">
        <v>55</v>
      </c>
      <c r="H62" s="26">
        <v>12</v>
      </c>
      <c r="I62" s="26">
        <v>32</v>
      </c>
      <c r="J62" s="26">
        <v>458</v>
      </c>
      <c r="K62" s="26">
        <v>0.75</v>
      </c>
      <c r="L62" s="26">
        <v>30</v>
      </c>
      <c r="M62" s="15" t="s">
        <v>20</v>
      </c>
    </row>
    <row r="63" spans="1:13" x14ac:dyDescent="0.2">
      <c r="A63" s="26">
        <v>7</v>
      </c>
      <c r="B63" s="26">
        <v>6</v>
      </c>
      <c r="C63" s="26">
        <v>20</v>
      </c>
      <c r="D63" s="26">
        <f>B63*C63</f>
        <v>120</v>
      </c>
      <c r="E63" s="1" t="s">
        <v>64</v>
      </c>
      <c r="F63" s="33">
        <v>773</v>
      </c>
      <c r="G63" s="1" t="s">
        <v>65</v>
      </c>
      <c r="H63" s="26">
        <v>7</v>
      </c>
      <c r="I63" s="26">
        <v>15</v>
      </c>
      <c r="J63" s="26">
        <v>245</v>
      </c>
      <c r="K63" s="26">
        <v>0.49</v>
      </c>
      <c r="L63" s="26">
        <v>58.8</v>
      </c>
      <c r="M63" s="15" t="s">
        <v>20</v>
      </c>
    </row>
    <row r="64" spans="1:13" x14ac:dyDescent="0.2">
      <c r="A64" s="26">
        <v>10</v>
      </c>
      <c r="B64" s="26">
        <v>4</v>
      </c>
      <c r="C64" s="26">
        <v>16</v>
      </c>
      <c r="D64" s="26">
        <f>B64*C64</f>
        <v>64</v>
      </c>
      <c r="E64" s="1" t="s">
        <v>89</v>
      </c>
      <c r="F64" s="36">
        <v>9936</v>
      </c>
      <c r="G64" s="39" t="s">
        <v>90</v>
      </c>
      <c r="H64" s="38">
        <v>7</v>
      </c>
      <c r="I64" s="38">
        <v>20</v>
      </c>
      <c r="J64" s="38">
        <v>216</v>
      </c>
      <c r="K64" s="38">
        <v>0.49</v>
      </c>
      <c r="L64" s="26">
        <v>31.36</v>
      </c>
      <c r="M64" s="15" t="s">
        <v>20</v>
      </c>
    </row>
    <row r="65" spans="1:13" x14ac:dyDescent="0.2">
      <c r="A65" s="26">
        <v>10</v>
      </c>
      <c r="B65" s="26">
        <v>6</v>
      </c>
      <c r="C65" s="26">
        <v>16</v>
      </c>
      <c r="D65" s="26">
        <f>B65*C65</f>
        <v>96</v>
      </c>
      <c r="E65" s="1" t="s">
        <v>89</v>
      </c>
      <c r="F65" s="36">
        <v>9936</v>
      </c>
      <c r="G65" s="37" t="s">
        <v>90</v>
      </c>
      <c r="H65" s="38">
        <v>7</v>
      </c>
      <c r="I65" s="38">
        <v>20</v>
      </c>
      <c r="J65" s="38">
        <v>216</v>
      </c>
      <c r="K65" s="38">
        <v>0.49</v>
      </c>
      <c r="L65" s="26">
        <v>47.04</v>
      </c>
      <c r="M65" s="15" t="s">
        <v>20</v>
      </c>
    </row>
    <row r="66" spans="1:13" x14ac:dyDescent="0.2">
      <c r="A66" s="26">
        <v>13</v>
      </c>
      <c r="B66" s="26">
        <v>6</v>
      </c>
      <c r="C66" s="26">
        <v>6</v>
      </c>
      <c r="D66" s="26">
        <f>B66*C66</f>
        <v>36</v>
      </c>
      <c r="E66" s="1" t="s">
        <v>113</v>
      </c>
      <c r="F66" s="33">
        <v>2579</v>
      </c>
      <c r="G66" s="1" t="s">
        <v>114</v>
      </c>
      <c r="H66" s="26">
        <v>12</v>
      </c>
      <c r="I66" s="26">
        <v>55</v>
      </c>
      <c r="J66" s="26">
        <v>297</v>
      </c>
      <c r="K66" s="26">
        <v>0.91</v>
      </c>
      <c r="L66" s="26">
        <v>32.76</v>
      </c>
      <c r="M66" s="15" t="s">
        <v>20</v>
      </c>
    </row>
    <row r="67" spans="1:13" x14ac:dyDescent="0.2">
      <c r="A67" s="26">
        <v>13</v>
      </c>
      <c r="B67" s="26">
        <v>5</v>
      </c>
      <c r="C67" s="26">
        <v>10</v>
      </c>
      <c r="D67" s="26">
        <f>B67*C67</f>
        <v>50</v>
      </c>
      <c r="E67" s="1" t="s">
        <v>115</v>
      </c>
      <c r="F67" s="33">
        <v>3926</v>
      </c>
      <c r="G67" s="1" t="s">
        <v>116</v>
      </c>
      <c r="H67" s="26">
        <v>510</v>
      </c>
      <c r="I67" s="26">
        <v>24</v>
      </c>
      <c r="J67" s="26">
        <v>812</v>
      </c>
      <c r="K67" s="26">
        <v>0.69</v>
      </c>
      <c r="L67" s="26">
        <v>34.5</v>
      </c>
      <c r="M67" s="15" t="s">
        <v>20</v>
      </c>
    </row>
    <row r="68" spans="1:13" x14ac:dyDescent="0.2">
      <c r="A68" s="26">
        <v>14</v>
      </c>
      <c r="B68" s="26">
        <v>5</v>
      </c>
      <c r="C68" s="26">
        <v>10</v>
      </c>
      <c r="D68" s="26">
        <f>B68*C68</f>
        <v>50</v>
      </c>
      <c r="E68" s="1" t="s">
        <v>115</v>
      </c>
      <c r="F68" s="33">
        <v>3926</v>
      </c>
      <c r="G68" s="1" t="s">
        <v>116</v>
      </c>
      <c r="H68" s="26">
        <v>510</v>
      </c>
      <c r="I68" s="26">
        <v>24</v>
      </c>
      <c r="J68" s="26">
        <v>812</v>
      </c>
      <c r="K68" s="26">
        <v>0.69</v>
      </c>
      <c r="L68" s="26">
        <v>34.5</v>
      </c>
      <c r="M68" s="15" t="s">
        <v>20</v>
      </c>
    </row>
    <row r="69" spans="1:13" x14ac:dyDescent="0.2">
      <c r="A69" s="26">
        <v>11</v>
      </c>
      <c r="B69" s="26">
        <v>40</v>
      </c>
      <c r="C69" s="26">
        <v>10</v>
      </c>
      <c r="D69" s="26">
        <f>B69*C69</f>
        <v>400</v>
      </c>
      <c r="E69" s="1" t="s">
        <v>97</v>
      </c>
      <c r="F69" s="33">
        <v>3926</v>
      </c>
      <c r="G69" s="1" t="s">
        <v>98</v>
      </c>
      <c r="H69" s="26">
        <v>510</v>
      </c>
      <c r="I69" s="26">
        <v>24</v>
      </c>
      <c r="J69" s="26">
        <v>812</v>
      </c>
      <c r="K69" s="26">
        <v>0.69</v>
      </c>
      <c r="L69" s="26">
        <v>276</v>
      </c>
      <c r="M69" s="15" t="s">
        <v>20</v>
      </c>
    </row>
    <row r="70" spans="1:13" x14ac:dyDescent="0.2">
      <c r="A70" s="26">
        <v>14</v>
      </c>
      <c r="B70" s="26">
        <v>2</v>
      </c>
      <c r="C70" s="26">
        <v>16</v>
      </c>
      <c r="D70" s="26">
        <f>B70*C70</f>
        <v>32</v>
      </c>
      <c r="E70" s="1" t="s">
        <v>127</v>
      </c>
      <c r="F70" s="33">
        <v>799</v>
      </c>
      <c r="G70" s="1" t="s">
        <v>128</v>
      </c>
      <c r="H70" s="26">
        <v>7</v>
      </c>
      <c r="I70" s="26">
        <v>15</v>
      </c>
      <c r="J70" s="26">
        <v>216</v>
      </c>
      <c r="K70" s="26">
        <v>0.63</v>
      </c>
      <c r="L70" s="26">
        <v>20.16</v>
      </c>
      <c r="M70" s="15" t="s">
        <v>20</v>
      </c>
    </row>
    <row r="71" spans="1:13" x14ac:dyDescent="0.2">
      <c r="A71" s="26">
        <v>4</v>
      </c>
      <c r="B71" s="26">
        <v>4</v>
      </c>
      <c r="C71" s="26">
        <v>6</v>
      </c>
      <c r="D71" s="26">
        <f>B71*C71</f>
        <v>24</v>
      </c>
      <c r="E71" s="1" t="s">
        <v>35</v>
      </c>
      <c r="F71" s="33">
        <v>2284</v>
      </c>
      <c r="G71" s="1" t="s">
        <v>36</v>
      </c>
      <c r="H71" s="26">
        <v>15</v>
      </c>
      <c r="I71" s="26">
        <v>27</v>
      </c>
      <c r="J71" s="26">
        <v>326</v>
      </c>
      <c r="K71" s="26">
        <v>0.75</v>
      </c>
      <c r="L71" s="26">
        <v>18</v>
      </c>
      <c r="M71" s="15" t="s">
        <v>20</v>
      </c>
    </row>
    <row r="72" spans="1:13" x14ac:dyDescent="0.2">
      <c r="A72" s="26">
        <v>4</v>
      </c>
      <c r="B72" s="26">
        <v>4</v>
      </c>
      <c r="C72" s="26">
        <v>6</v>
      </c>
      <c r="D72" s="26">
        <f>B72*C72</f>
        <v>24</v>
      </c>
      <c r="E72" s="1" t="s">
        <v>35</v>
      </c>
      <c r="F72" s="33">
        <v>2284</v>
      </c>
      <c r="G72" s="1" t="s">
        <v>36</v>
      </c>
      <c r="H72" s="26">
        <v>15</v>
      </c>
      <c r="I72" s="26">
        <v>27</v>
      </c>
      <c r="J72" s="26">
        <v>326</v>
      </c>
      <c r="K72" s="26">
        <v>0.75</v>
      </c>
      <c r="L72" s="26">
        <v>18</v>
      </c>
      <c r="M72" s="15" t="s">
        <v>20</v>
      </c>
    </row>
    <row r="73" spans="1:13" x14ac:dyDescent="0.2">
      <c r="A73" s="26">
        <v>4</v>
      </c>
      <c r="B73" s="26">
        <v>4</v>
      </c>
      <c r="C73" s="26">
        <v>6</v>
      </c>
      <c r="D73" s="26">
        <f>B73*C73</f>
        <v>24</v>
      </c>
      <c r="E73" s="1" t="s">
        <v>35</v>
      </c>
      <c r="F73" s="33">
        <v>2284</v>
      </c>
      <c r="G73" s="1" t="s">
        <v>36</v>
      </c>
      <c r="H73" s="26">
        <v>15</v>
      </c>
      <c r="I73" s="26">
        <v>27</v>
      </c>
      <c r="J73" s="26">
        <v>326</v>
      </c>
      <c r="K73" s="26">
        <v>0.75</v>
      </c>
      <c r="L73" s="26">
        <v>18</v>
      </c>
      <c r="M73" s="15" t="s">
        <v>20</v>
      </c>
    </row>
    <row r="74" spans="1:13" x14ac:dyDescent="0.2">
      <c r="A74" s="26">
        <v>4</v>
      </c>
      <c r="B74" s="26">
        <v>4</v>
      </c>
      <c r="C74" s="26">
        <v>6</v>
      </c>
      <c r="D74" s="26">
        <f>B74*C74</f>
        <v>24</v>
      </c>
      <c r="E74" s="1" t="s">
        <v>35</v>
      </c>
      <c r="F74" s="33">
        <v>2284</v>
      </c>
      <c r="G74" s="1" t="s">
        <v>36</v>
      </c>
      <c r="H74" s="26">
        <v>15</v>
      </c>
      <c r="I74" s="26">
        <v>27</v>
      </c>
      <c r="J74" s="26">
        <v>326</v>
      </c>
      <c r="K74" s="26">
        <v>0.75</v>
      </c>
      <c r="L74" s="26">
        <v>18</v>
      </c>
      <c r="M74" s="15" t="s">
        <v>20</v>
      </c>
    </row>
    <row r="75" spans="1:13" x14ac:dyDescent="0.2">
      <c r="A75" s="26">
        <v>4</v>
      </c>
      <c r="B75" s="26">
        <v>4</v>
      </c>
      <c r="C75" s="26">
        <v>6</v>
      </c>
      <c r="D75" s="26">
        <f>B75*C75</f>
        <v>24</v>
      </c>
      <c r="E75" s="1" t="s">
        <v>35</v>
      </c>
      <c r="F75" s="33">
        <v>2284</v>
      </c>
      <c r="G75" s="1" t="s">
        <v>36</v>
      </c>
      <c r="H75" s="26">
        <v>15</v>
      </c>
      <c r="I75" s="26">
        <v>27</v>
      </c>
      <c r="J75" s="26">
        <v>326</v>
      </c>
      <c r="K75" s="26">
        <v>0.75</v>
      </c>
      <c r="L75" s="26">
        <v>18</v>
      </c>
      <c r="M75" s="15" t="s">
        <v>20</v>
      </c>
    </row>
    <row r="76" spans="1:13" x14ac:dyDescent="0.2">
      <c r="A76" s="26">
        <v>4</v>
      </c>
      <c r="B76" s="26">
        <v>4</v>
      </c>
      <c r="C76" s="26">
        <v>6</v>
      </c>
      <c r="D76" s="26">
        <f>B76*C76</f>
        <v>24</v>
      </c>
      <c r="E76" s="1" t="s">
        <v>35</v>
      </c>
      <c r="F76" s="33">
        <v>2284</v>
      </c>
      <c r="G76" s="1" t="s">
        <v>36</v>
      </c>
      <c r="H76" s="26">
        <v>15</v>
      </c>
      <c r="I76" s="26">
        <v>27</v>
      </c>
      <c r="J76" s="26">
        <v>326</v>
      </c>
      <c r="K76" s="26">
        <v>0.75</v>
      </c>
      <c r="L76" s="26">
        <v>18</v>
      </c>
      <c r="M76" s="15" t="s">
        <v>20</v>
      </c>
    </row>
    <row r="77" spans="1:13" x14ac:dyDescent="0.2">
      <c r="A77" s="26">
        <v>1</v>
      </c>
      <c r="B77" s="26">
        <v>5</v>
      </c>
      <c r="C77" s="26">
        <v>10</v>
      </c>
      <c r="D77" s="26">
        <f>B77*C77</f>
        <v>50</v>
      </c>
      <c r="E77" s="1" t="s">
        <v>21</v>
      </c>
      <c r="F77" s="33">
        <v>801</v>
      </c>
      <c r="G77" s="1" t="s">
        <v>22</v>
      </c>
      <c r="H77" s="26">
        <v>510</v>
      </c>
      <c r="I77" s="26">
        <v>22</v>
      </c>
      <c r="J77" s="26">
        <v>410</v>
      </c>
      <c r="K77" s="26">
        <v>0.65</v>
      </c>
      <c r="L77" s="26">
        <v>32.5</v>
      </c>
      <c r="M77" s="15" t="s">
        <v>20</v>
      </c>
    </row>
    <row r="78" spans="1:13" x14ac:dyDescent="0.2">
      <c r="A78" s="26">
        <v>2</v>
      </c>
      <c r="B78" s="26">
        <v>5</v>
      </c>
      <c r="C78" s="26">
        <v>10</v>
      </c>
      <c r="D78" s="26">
        <f>B78*C78</f>
        <v>50</v>
      </c>
      <c r="E78" s="1" t="s">
        <v>21</v>
      </c>
      <c r="F78" s="33">
        <v>801</v>
      </c>
      <c r="G78" s="1" t="s">
        <v>22</v>
      </c>
      <c r="H78" s="26">
        <v>510</v>
      </c>
      <c r="I78" s="26">
        <v>22</v>
      </c>
      <c r="J78" s="26">
        <v>410</v>
      </c>
      <c r="K78" s="26">
        <v>0.65</v>
      </c>
      <c r="L78" s="26">
        <v>32.5</v>
      </c>
      <c r="M78" s="15" t="s">
        <v>20</v>
      </c>
    </row>
    <row r="79" spans="1:13" x14ac:dyDescent="0.2">
      <c r="A79" s="26">
        <v>5</v>
      </c>
      <c r="B79" s="26">
        <v>5</v>
      </c>
      <c r="C79" s="26">
        <v>10</v>
      </c>
      <c r="D79" s="26">
        <f>B79*C79</f>
        <v>50</v>
      </c>
      <c r="E79" s="1" t="s">
        <v>21</v>
      </c>
      <c r="F79" s="33">
        <v>801</v>
      </c>
      <c r="G79" s="1" t="s">
        <v>22</v>
      </c>
      <c r="H79" s="26">
        <v>510</v>
      </c>
      <c r="I79" s="26">
        <v>22</v>
      </c>
      <c r="J79" s="26">
        <v>410</v>
      </c>
      <c r="K79" s="26">
        <v>0.65</v>
      </c>
      <c r="L79" s="26">
        <v>32.5</v>
      </c>
      <c r="M79" s="15" t="s">
        <v>20</v>
      </c>
    </row>
    <row r="80" spans="1:13" x14ac:dyDescent="0.2">
      <c r="A80" s="26">
        <v>6</v>
      </c>
      <c r="B80" s="26">
        <v>5</v>
      </c>
      <c r="C80" s="26">
        <v>10</v>
      </c>
      <c r="D80" s="26">
        <f>B80*C80</f>
        <v>50</v>
      </c>
      <c r="E80" s="1" t="s">
        <v>21</v>
      </c>
      <c r="F80" s="33">
        <v>801</v>
      </c>
      <c r="G80" s="1" t="s">
        <v>22</v>
      </c>
      <c r="H80" s="26">
        <v>510</v>
      </c>
      <c r="I80" s="26">
        <v>22</v>
      </c>
      <c r="J80" s="26">
        <v>410</v>
      </c>
      <c r="K80" s="26">
        <v>0.65</v>
      </c>
      <c r="L80" s="26">
        <v>32.5</v>
      </c>
      <c r="M80" s="15" t="s">
        <v>20</v>
      </c>
    </row>
    <row r="81" spans="1:13" x14ac:dyDescent="0.2">
      <c r="A81" s="26">
        <v>6</v>
      </c>
      <c r="B81" s="26">
        <v>5</v>
      </c>
      <c r="C81" s="26">
        <v>10</v>
      </c>
      <c r="D81" s="26">
        <f>B81*C81</f>
        <v>50</v>
      </c>
      <c r="E81" s="1" t="s">
        <v>21</v>
      </c>
      <c r="F81" s="33">
        <v>801</v>
      </c>
      <c r="G81" s="1" t="s">
        <v>22</v>
      </c>
      <c r="H81" s="26">
        <v>510</v>
      </c>
      <c r="I81" s="26">
        <v>22</v>
      </c>
      <c r="J81" s="26">
        <v>410</v>
      </c>
      <c r="K81" s="26">
        <v>0.65</v>
      </c>
      <c r="L81" s="26">
        <v>32.5</v>
      </c>
      <c r="M81" s="15" t="s">
        <v>20</v>
      </c>
    </row>
    <row r="82" spans="1:13" x14ac:dyDescent="0.2">
      <c r="A82" s="26">
        <v>6</v>
      </c>
      <c r="B82" s="26">
        <v>5</v>
      </c>
      <c r="C82" s="26">
        <v>10</v>
      </c>
      <c r="D82" s="26">
        <f>B82*C82</f>
        <v>50</v>
      </c>
      <c r="E82" s="1" t="s">
        <v>21</v>
      </c>
      <c r="F82" s="33">
        <v>801</v>
      </c>
      <c r="G82" s="1" t="s">
        <v>22</v>
      </c>
      <c r="H82" s="26">
        <v>510</v>
      </c>
      <c r="I82" s="26">
        <v>22</v>
      </c>
      <c r="J82" s="26">
        <v>410</v>
      </c>
      <c r="K82" s="26">
        <v>0.65</v>
      </c>
      <c r="L82" s="26">
        <v>32.5</v>
      </c>
      <c r="M82" s="15" t="s">
        <v>20</v>
      </c>
    </row>
    <row r="83" spans="1:13" x14ac:dyDescent="0.2">
      <c r="A83" s="26">
        <v>8</v>
      </c>
      <c r="B83" s="26">
        <v>5</v>
      </c>
      <c r="C83" s="26">
        <v>10</v>
      </c>
      <c r="D83" s="26">
        <f>B83*C83</f>
        <v>50</v>
      </c>
      <c r="E83" s="1" t="s">
        <v>21</v>
      </c>
      <c r="F83" s="33">
        <v>801</v>
      </c>
      <c r="G83" s="1" t="s">
        <v>22</v>
      </c>
      <c r="H83" s="26">
        <v>510</v>
      </c>
      <c r="I83" s="26">
        <v>22</v>
      </c>
      <c r="J83" s="26">
        <v>410</v>
      </c>
      <c r="K83" s="26">
        <v>0.65</v>
      </c>
      <c r="L83" s="26">
        <v>32.5</v>
      </c>
      <c r="M83" s="15" t="s">
        <v>20</v>
      </c>
    </row>
    <row r="84" spans="1:13" x14ac:dyDescent="0.2">
      <c r="A84" s="26">
        <v>10</v>
      </c>
      <c r="B84" s="26">
        <v>5</v>
      </c>
      <c r="C84" s="26">
        <v>10</v>
      </c>
      <c r="D84" s="26">
        <f>B84*C84</f>
        <v>50</v>
      </c>
      <c r="E84" s="1" t="s">
        <v>21</v>
      </c>
      <c r="F84" s="33">
        <v>801</v>
      </c>
      <c r="G84" s="1" t="s">
        <v>22</v>
      </c>
      <c r="H84" s="26">
        <v>510</v>
      </c>
      <c r="I84" s="26">
        <v>22</v>
      </c>
      <c r="J84" s="26">
        <v>410</v>
      </c>
      <c r="K84" s="26">
        <v>0.65</v>
      </c>
      <c r="L84" s="26">
        <v>32.5</v>
      </c>
      <c r="M84" s="15" t="s">
        <v>20</v>
      </c>
    </row>
    <row r="85" spans="1:13" x14ac:dyDescent="0.2">
      <c r="A85" s="26">
        <v>8</v>
      </c>
      <c r="B85" s="26">
        <v>5</v>
      </c>
      <c r="C85" s="26">
        <v>10</v>
      </c>
      <c r="D85" s="26">
        <f>B85*C85</f>
        <v>50</v>
      </c>
      <c r="E85" s="1" t="s">
        <v>74</v>
      </c>
      <c r="F85" s="33">
        <v>907</v>
      </c>
      <c r="G85" s="1" t="s">
        <v>75</v>
      </c>
      <c r="H85" s="26">
        <v>12</v>
      </c>
      <c r="I85" s="26">
        <v>40</v>
      </c>
      <c r="J85" s="26">
        <v>490</v>
      </c>
      <c r="K85" s="26">
        <v>1.52</v>
      </c>
      <c r="L85" s="26">
        <v>76</v>
      </c>
      <c r="M85" s="15" t="s">
        <v>20</v>
      </c>
    </row>
    <row r="86" spans="1:13" x14ac:dyDescent="0.2">
      <c r="A86" s="26">
        <v>6</v>
      </c>
      <c r="B86" s="26">
        <v>4</v>
      </c>
      <c r="C86" s="26">
        <v>8</v>
      </c>
      <c r="D86" s="26">
        <f>B86*C86</f>
        <v>32</v>
      </c>
      <c r="E86" s="1" t="s">
        <v>56</v>
      </c>
      <c r="F86" s="33">
        <v>3145</v>
      </c>
      <c r="G86" s="1" t="s">
        <v>57</v>
      </c>
      <c r="H86" s="26">
        <v>12</v>
      </c>
      <c r="I86" s="26">
        <v>30</v>
      </c>
      <c r="J86" s="26">
        <v>308</v>
      </c>
      <c r="K86" s="26">
        <v>1.07</v>
      </c>
      <c r="L86" s="26">
        <v>34.24</v>
      </c>
      <c r="M86" s="15" t="s">
        <v>20</v>
      </c>
    </row>
    <row r="87" spans="1:13" x14ac:dyDescent="0.2">
      <c r="A87" s="26">
        <v>6</v>
      </c>
      <c r="B87" s="26">
        <v>5</v>
      </c>
      <c r="C87" s="26">
        <v>8</v>
      </c>
      <c r="D87" s="26">
        <f>B87*C87</f>
        <v>40</v>
      </c>
      <c r="E87" s="1" t="s">
        <v>58</v>
      </c>
      <c r="F87" s="33">
        <v>3145</v>
      </c>
      <c r="G87" s="1" t="s">
        <v>59</v>
      </c>
      <c r="H87" s="26">
        <v>12</v>
      </c>
      <c r="I87" s="26">
        <v>18</v>
      </c>
      <c r="J87" s="26">
        <v>408</v>
      </c>
      <c r="K87" s="26">
        <v>0.73</v>
      </c>
      <c r="L87" s="26">
        <v>29.2</v>
      </c>
      <c r="M87" s="15" t="s">
        <v>20</v>
      </c>
    </row>
    <row r="88" spans="1:13" x14ac:dyDescent="0.2">
      <c r="A88" s="26">
        <v>9</v>
      </c>
      <c r="B88" s="26">
        <v>5</v>
      </c>
      <c r="C88" s="26">
        <v>6</v>
      </c>
      <c r="D88" s="26">
        <f>B88*C88</f>
        <v>30</v>
      </c>
      <c r="E88" s="1" t="s">
        <v>83</v>
      </c>
      <c r="F88" s="36">
        <v>992</v>
      </c>
      <c r="G88" s="37" t="s">
        <v>84</v>
      </c>
      <c r="H88" s="38">
        <v>15</v>
      </c>
      <c r="I88" s="38">
        <v>75</v>
      </c>
      <c r="J88" s="38">
        <v>495</v>
      </c>
      <c r="K88" s="38">
        <v>1.91</v>
      </c>
      <c r="L88" s="26">
        <v>57.3</v>
      </c>
      <c r="M88" s="15" t="s">
        <v>20</v>
      </c>
    </row>
    <row r="89" spans="1:13" x14ac:dyDescent="0.2">
      <c r="A89" s="26">
        <v>1</v>
      </c>
      <c r="B89" s="26">
        <v>5</v>
      </c>
      <c r="C89" s="26">
        <v>10</v>
      </c>
      <c r="D89" s="26">
        <f>B89*C89</f>
        <v>50</v>
      </c>
      <c r="E89" s="1" t="s">
        <v>23</v>
      </c>
      <c r="F89" s="33">
        <v>2598</v>
      </c>
      <c r="G89" s="1" t="s">
        <v>24</v>
      </c>
      <c r="H89" s="26">
        <v>12</v>
      </c>
      <c r="I89" s="26">
        <v>70</v>
      </c>
      <c r="J89" s="26">
        <v>490</v>
      </c>
      <c r="K89" s="26">
        <v>3.85</v>
      </c>
      <c r="L89" s="26">
        <v>192.5</v>
      </c>
      <c r="M89" s="15" t="s">
        <v>20</v>
      </c>
    </row>
    <row r="90" spans="1:13" x14ac:dyDescent="0.2">
      <c r="A90" s="26">
        <v>1</v>
      </c>
      <c r="B90" s="26">
        <v>5</v>
      </c>
      <c r="C90" s="26">
        <v>10</v>
      </c>
      <c r="D90" s="26">
        <f>B90*C90</f>
        <v>50</v>
      </c>
      <c r="E90" s="1" t="s">
        <v>23</v>
      </c>
      <c r="F90" s="33">
        <v>2598</v>
      </c>
      <c r="G90" s="1" t="s">
        <v>24</v>
      </c>
      <c r="H90" s="26">
        <v>12</v>
      </c>
      <c r="I90" s="26">
        <v>70</v>
      </c>
      <c r="J90" s="26">
        <v>490</v>
      </c>
      <c r="K90" s="26">
        <v>3.85</v>
      </c>
      <c r="L90" s="26">
        <v>192.5</v>
      </c>
      <c r="M90" s="15" t="s">
        <v>20</v>
      </c>
    </row>
    <row r="91" spans="1:13" x14ac:dyDescent="0.2">
      <c r="A91" s="26">
        <v>3</v>
      </c>
      <c r="B91" s="26">
        <v>5</v>
      </c>
      <c r="C91" s="26">
        <v>10</v>
      </c>
      <c r="D91" s="26">
        <f>B91*C91</f>
        <v>50</v>
      </c>
      <c r="E91" s="1" t="s">
        <v>23</v>
      </c>
      <c r="F91" s="33">
        <v>2598</v>
      </c>
      <c r="G91" s="1" t="s">
        <v>24</v>
      </c>
      <c r="H91" s="26">
        <v>12</v>
      </c>
      <c r="I91" s="26">
        <v>70</v>
      </c>
      <c r="J91" s="26">
        <v>490</v>
      </c>
      <c r="K91" s="26">
        <v>3.85</v>
      </c>
      <c r="L91" s="26">
        <v>192.5</v>
      </c>
      <c r="M91" s="15" t="s">
        <v>20</v>
      </c>
    </row>
    <row r="92" spans="1:13" x14ac:dyDescent="0.2">
      <c r="A92" s="26">
        <v>5</v>
      </c>
      <c r="B92" s="26">
        <v>4</v>
      </c>
      <c r="C92" s="26">
        <v>6</v>
      </c>
      <c r="D92" s="26">
        <f>B92*C92</f>
        <v>24</v>
      </c>
      <c r="E92" s="1" t="s">
        <v>50</v>
      </c>
      <c r="F92" s="33">
        <v>3882</v>
      </c>
      <c r="G92" s="1" t="s">
        <v>51</v>
      </c>
      <c r="H92" s="26">
        <v>6</v>
      </c>
      <c r="I92" s="26">
        <v>20</v>
      </c>
      <c r="J92" s="26">
        <v>816</v>
      </c>
      <c r="K92" s="26">
        <v>1.73</v>
      </c>
      <c r="L92" s="26">
        <v>41.52</v>
      </c>
      <c r="M92" s="15" t="s">
        <v>20</v>
      </c>
    </row>
    <row r="93" spans="1:13" x14ac:dyDescent="0.2">
      <c r="A93" s="26">
        <v>7</v>
      </c>
      <c r="B93" s="26">
        <v>2</v>
      </c>
      <c r="C93" s="26">
        <v>24</v>
      </c>
      <c r="D93" s="26">
        <f>B93*C93</f>
        <v>48</v>
      </c>
      <c r="E93" s="1" t="s">
        <v>66</v>
      </c>
      <c r="F93" s="33">
        <v>1039</v>
      </c>
      <c r="G93" s="1" t="s">
        <v>67</v>
      </c>
      <c r="H93" s="26">
        <v>9</v>
      </c>
      <c r="I93" s="26">
        <v>35</v>
      </c>
      <c r="J93" s="26">
        <v>830</v>
      </c>
      <c r="K93" s="26">
        <v>0.52</v>
      </c>
      <c r="L93" s="26">
        <v>24.96</v>
      </c>
      <c r="M93" s="15" t="s">
        <v>20</v>
      </c>
    </row>
    <row r="94" spans="1:13" x14ac:dyDescent="0.2">
      <c r="A94" s="26">
        <v>7</v>
      </c>
      <c r="B94" s="26">
        <v>2</v>
      </c>
      <c r="C94" s="26">
        <v>24</v>
      </c>
      <c r="D94" s="26">
        <f>B94*C94</f>
        <v>48</v>
      </c>
      <c r="E94" s="1" t="s">
        <v>66</v>
      </c>
      <c r="F94" s="33">
        <v>1039</v>
      </c>
      <c r="G94" s="1" t="s">
        <v>67</v>
      </c>
      <c r="H94" s="26">
        <v>9</v>
      </c>
      <c r="I94" s="26">
        <v>35</v>
      </c>
      <c r="J94" s="26">
        <v>830</v>
      </c>
      <c r="K94" s="26">
        <v>0.52</v>
      </c>
      <c r="L94" s="26">
        <v>24.96</v>
      </c>
      <c r="M94" s="15" t="s">
        <v>20</v>
      </c>
    </row>
    <row r="95" spans="1:13" x14ac:dyDescent="0.2">
      <c r="A95" s="26">
        <v>8</v>
      </c>
      <c r="B95" s="26">
        <v>2</v>
      </c>
      <c r="C95" s="26">
        <v>24</v>
      </c>
      <c r="D95" s="26">
        <f>B95*C95</f>
        <v>48</v>
      </c>
      <c r="E95" s="1" t="s">
        <v>66</v>
      </c>
      <c r="F95" s="33">
        <v>1039</v>
      </c>
      <c r="G95" s="1" t="s">
        <v>67</v>
      </c>
      <c r="H95" s="26">
        <v>9</v>
      </c>
      <c r="I95" s="26">
        <v>35</v>
      </c>
      <c r="J95" s="26">
        <v>830</v>
      </c>
      <c r="K95" s="26">
        <v>0.52</v>
      </c>
      <c r="L95" s="26">
        <v>24.96</v>
      </c>
      <c r="M95" s="15" t="s">
        <v>20</v>
      </c>
    </row>
    <row r="96" spans="1:13" x14ac:dyDescent="0.2">
      <c r="A96" s="26">
        <v>14</v>
      </c>
      <c r="B96" s="26">
        <v>2</v>
      </c>
      <c r="C96" s="26">
        <v>24</v>
      </c>
      <c r="D96" s="26">
        <f>B96*C96</f>
        <v>48</v>
      </c>
      <c r="E96" s="1" t="s">
        <v>66</v>
      </c>
      <c r="F96" s="33">
        <v>1039</v>
      </c>
      <c r="G96" s="1" t="s">
        <v>67</v>
      </c>
      <c r="H96" s="26">
        <v>9</v>
      </c>
      <c r="I96" s="26">
        <v>35</v>
      </c>
      <c r="J96" s="26">
        <v>830</v>
      </c>
      <c r="K96" s="26">
        <v>0.52</v>
      </c>
      <c r="L96" s="26">
        <v>24.96</v>
      </c>
      <c r="M96" s="15" t="s">
        <v>20</v>
      </c>
    </row>
    <row r="97" spans="1:13" x14ac:dyDescent="0.2">
      <c r="A97" s="26">
        <v>12</v>
      </c>
      <c r="B97" s="26">
        <v>5</v>
      </c>
      <c r="C97" s="26">
        <v>10</v>
      </c>
      <c r="D97" s="26">
        <f>B97*C97</f>
        <v>50</v>
      </c>
      <c r="E97" s="1" t="s">
        <v>105</v>
      </c>
      <c r="F97" s="33">
        <v>1482</v>
      </c>
      <c r="G97" s="1" t="s">
        <v>106</v>
      </c>
      <c r="H97" s="26">
        <v>12</v>
      </c>
      <c r="I97" s="26">
        <v>21</v>
      </c>
      <c r="J97" s="26">
        <v>490</v>
      </c>
      <c r="K97" s="26">
        <v>0.92</v>
      </c>
      <c r="L97" s="26">
        <v>46</v>
      </c>
      <c r="M97" s="15" t="s">
        <v>20</v>
      </c>
    </row>
    <row r="98" spans="1:13" x14ac:dyDescent="0.2">
      <c r="A98" s="26">
        <v>12</v>
      </c>
      <c r="B98" s="26">
        <v>4</v>
      </c>
      <c r="C98" s="26">
        <v>12</v>
      </c>
      <c r="D98" s="26">
        <f>B98*C98</f>
        <v>48</v>
      </c>
      <c r="E98" s="1" t="s">
        <v>107</v>
      </c>
      <c r="F98" s="33">
        <v>1139</v>
      </c>
      <c r="G98" s="1" t="s">
        <v>108</v>
      </c>
      <c r="H98" s="26">
        <v>510</v>
      </c>
      <c r="I98" s="26">
        <v>20</v>
      </c>
      <c r="J98" s="26">
        <v>412</v>
      </c>
      <c r="K98" s="26">
        <v>0.75</v>
      </c>
      <c r="L98" s="26">
        <v>36</v>
      </c>
      <c r="M98" s="15" t="s">
        <v>20</v>
      </c>
    </row>
    <row r="99" spans="1:13" x14ac:dyDescent="0.2">
      <c r="A99" s="26">
        <v>12</v>
      </c>
      <c r="B99" s="26">
        <v>5</v>
      </c>
      <c r="C99" s="26">
        <v>12</v>
      </c>
      <c r="D99" s="26">
        <f>B99*C99</f>
        <v>60</v>
      </c>
      <c r="E99" s="1" t="s">
        <v>107</v>
      </c>
      <c r="F99" s="33">
        <v>1139</v>
      </c>
      <c r="G99" s="1" t="s">
        <v>108</v>
      </c>
      <c r="H99" s="26">
        <v>510</v>
      </c>
      <c r="I99" s="26">
        <v>20</v>
      </c>
      <c r="J99" s="26">
        <v>412</v>
      </c>
      <c r="K99" s="26">
        <v>0.75</v>
      </c>
      <c r="L99" s="26">
        <v>45</v>
      </c>
      <c r="M99" s="15" t="s">
        <v>20</v>
      </c>
    </row>
    <row r="100" spans="1:13" x14ac:dyDescent="0.2">
      <c r="A100" s="26">
        <v>13</v>
      </c>
      <c r="B100" s="26">
        <v>5</v>
      </c>
      <c r="C100" s="26">
        <v>18</v>
      </c>
      <c r="D100" s="26">
        <f>B100*C100</f>
        <v>90</v>
      </c>
      <c r="E100" s="1" t="s">
        <v>117</v>
      </c>
      <c r="F100" s="33">
        <v>1139</v>
      </c>
      <c r="G100" s="1" t="s">
        <v>118</v>
      </c>
      <c r="H100" s="26">
        <v>9</v>
      </c>
      <c r="I100" s="26">
        <v>20</v>
      </c>
      <c r="J100" s="26">
        <v>418</v>
      </c>
      <c r="K100" s="26">
        <v>0.35</v>
      </c>
      <c r="L100" s="26">
        <v>31.5</v>
      </c>
      <c r="M100" s="15" t="s">
        <v>20</v>
      </c>
    </row>
    <row r="101" spans="1:13" x14ac:dyDescent="0.2">
      <c r="A101" s="26">
        <v>12</v>
      </c>
      <c r="B101" s="26">
        <v>6</v>
      </c>
      <c r="C101" s="26">
        <v>6</v>
      </c>
      <c r="D101" s="26">
        <f>B101*C101</f>
        <v>36</v>
      </c>
      <c r="E101" s="1" t="s">
        <v>109</v>
      </c>
      <c r="F101" s="33">
        <v>1172</v>
      </c>
      <c r="G101" s="1" t="s">
        <v>110</v>
      </c>
      <c r="H101" s="26">
        <v>12</v>
      </c>
      <c r="I101" s="26">
        <v>20</v>
      </c>
      <c r="J101" s="26">
        <v>236</v>
      </c>
      <c r="K101" s="26">
        <v>0.56999999999999995</v>
      </c>
      <c r="L101" s="26">
        <v>20.52</v>
      </c>
      <c r="M101" s="15" t="s">
        <v>20</v>
      </c>
    </row>
    <row r="102" spans="1:13" x14ac:dyDescent="0.2">
      <c r="A102" s="26">
        <v>13</v>
      </c>
      <c r="B102" s="26">
        <v>6</v>
      </c>
      <c r="C102" s="26">
        <v>6</v>
      </c>
      <c r="D102" s="26">
        <f>B102*C102</f>
        <v>36</v>
      </c>
      <c r="E102" s="1" t="s">
        <v>109</v>
      </c>
      <c r="F102" s="33">
        <v>1172</v>
      </c>
      <c r="G102" s="1" t="s">
        <v>110</v>
      </c>
      <c r="H102" s="26">
        <v>12</v>
      </c>
      <c r="I102" s="26">
        <v>20</v>
      </c>
      <c r="J102" s="26">
        <v>236</v>
      </c>
      <c r="K102" s="26">
        <v>0.56999999999999995</v>
      </c>
      <c r="L102" s="26">
        <v>20.52</v>
      </c>
      <c r="M102" s="15" t="s">
        <v>20</v>
      </c>
    </row>
    <row r="103" spans="1:13" x14ac:dyDescent="0.2">
      <c r="A103" s="26">
        <v>6</v>
      </c>
      <c r="B103" s="26">
        <v>4</v>
      </c>
      <c r="C103" s="26">
        <v>15</v>
      </c>
      <c r="D103" s="26">
        <f>B103*C103</f>
        <v>60</v>
      </c>
      <c r="E103" s="1" t="s">
        <v>60</v>
      </c>
      <c r="F103" s="33">
        <v>5096</v>
      </c>
      <c r="G103" s="1" t="s">
        <v>61</v>
      </c>
      <c r="H103" s="26">
        <v>9</v>
      </c>
      <c r="I103" s="26">
        <v>11</v>
      </c>
      <c r="J103" s="26">
        <v>315</v>
      </c>
      <c r="K103" s="26">
        <v>0.6</v>
      </c>
      <c r="L103" s="26">
        <v>36</v>
      </c>
      <c r="M103" s="15" t="s">
        <v>20</v>
      </c>
    </row>
    <row r="104" spans="1:13" x14ac:dyDescent="0.2">
      <c r="A104" s="26">
        <v>7</v>
      </c>
      <c r="B104" s="26">
        <v>2</v>
      </c>
      <c r="C104" s="26">
        <v>6</v>
      </c>
      <c r="D104" s="26">
        <f>B104*C104</f>
        <v>12</v>
      </c>
      <c r="E104" s="1" t="s">
        <v>68</v>
      </c>
      <c r="F104" s="33">
        <v>1239</v>
      </c>
      <c r="G104" s="1" t="s">
        <v>69</v>
      </c>
      <c r="H104" s="26">
        <v>17</v>
      </c>
      <c r="I104" s="26">
        <v>70</v>
      </c>
      <c r="J104" s="26">
        <v>306</v>
      </c>
      <c r="K104" s="26">
        <v>1.82</v>
      </c>
      <c r="L104" s="26">
        <v>21.84</v>
      </c>
      <c r="M104" s="15" t="s">
        <v>20</v>
      </c>
    </row>
    <row r="105" spans="1:13" x14ac:dyDescent="0.2">
      <c r="A105" s="26">
        <v>7</v>
      </c>
      <c r="B105" s="26">
        <v>4</v>
      </c>
      <c r="C105" s="26">
        <v>6</v>
      </c>
      <c r="D105" s="26">
        <f>B105*C105</f>
        <v>24</v>
      </c>
      <c r="E105" s="1" t="s">
        <v>68</v>
      </c>
      <c r="F105" s="33">
        <v>1239</v>
      </c>
      <c r="G105" s="1" t="s">
        <v>69</v>
      </c>
      <c r="H105" s="26">
        <v>17</v>
      </c>
      <c r="I105" s="26">
        <v>70</v>
      </c>
      <c r="J105" s="26">
        <v>306</v>
      </c>
      <c r="K105" s="26">
        <v>1.82</v>
      </c>
      <c r="L105" s="26">
        <v>43.68</v>
      </c>
      <c r="M105" s="15" t="s">
        <v>20</v>
      </c>
    </row>
    <row r="106" spans="1:13" x14ac:dyDescent="0.2">
      <c r="A106" s="26">
        <v>5</v>
      </c>
      <c r="B106" s="26">
        <v>4</v>
      </c>
      <c r="C106" s="26">
        <v>8</v>
      </c>
      <c r="D106" s="26">
        <f>B106*C106</f>
        <v>32</v>
      </c>
      <c r="E106" s="1" t="s">
        <v>48</v>
      </c>
      <c r="F106" s="33">
        <v>8025</v>
      </c>
      <c r="G106" s="1" t="s">
        <v>49</v>
      </c>
      <c r="H106" s="26">
        <v>12</v>
      </c>
      <c r="I106" s="26">
        <v>30</v>
      </c>
      <c r="J106" s="26">
        <v>308</v>
      </c>
      <c r="K106" s="26">
        <v>0.89</v>
      </c>
      <c r="L106" s="26">
        <v>28.48</v>
      </c>
      <c r="M106" s="15" t="s">
        <v>20</v>
      </c>
    </row>
    <row r="107" spans="1:13" x14ac:dyDescent="0.2">
      <c r="A107" s="26">
        <v>10</v>
      </c>
      <c r="B107" s="26">
        <v>2</v>
      </c>
      <c r="C107" s="26">
        <v>8</v>
      </c>
      <c r="D107" s="26">
        <f>B107*C107</f>
        <v>16</v>
      </c>
      <c r="E107" s="1" t="s">
        <v>91</v>
      </c>
      <c r="F107" s="33">
        <v>2424</v>
      </c>
      <c r="G107" s="1" t="s">
        <v>92</v>
      </c>
      <c r="H107" s="26">
        <v>12</v>
      </c>
      <c r="I107" s="26">
        <v>10</v>
      </c>
      <c r="J107" s="26">
        <v>408</v>
      </c>
      <c r="K107" s="26">
        <v>0.72</v>
      </c>
      <c r="L107" s="26">
        <v>11.52</v>
      </c>
      <c r="M107" s="15" t="s">
        <v>20</v>
      </c>
    </row>
    <row r="108" spans="1:13" x14ac:dyDescent="0.2">
      <c r="A108" s="26">
        <v>12</v>
      </c>
      <c r="B108" s="26">
        <v>5</v>
      </c>
      <c r="C108" s="26">
        <v>8</v>
      </c>
      <c r="D108" s="26">
        <f>B108*C108</f>
        <v>40</v>
      </c>
      <c r="E108" s="1" t="s">
        <v>91</v>
      </c>
      <c r="F108" s="33">
        <v>2424</v>
      </c>
      <c r="G108" s="1" t="s">
        <v>92</v>
      </c>
      <c r="H108" s="26">
        <v>12</v>
      </c>
      <c r="I108" s="26">
        <v>10</v>
      </c>
      <c r="J108" s="26">
        <v>408</v>
      </c>
      <c r="K108" s="26">
        <v>0.72</v>
      </c>
      <c r="L108" s="26">
        <v>28.8</v>
      </c>
      <c r="M108" s="15" t="s">
        <v>20</v>
      </c>
    </row>
    <row r="109" spans="1:13" x14ac:dyDescent="0.2">
      <c r="A109" s="26">
        <v>10</v>
      </c>
      <c r="B109" s="26">
        <v>4</v>
      </c>
      <c r="C109" s="26">
        <v>10</v>
      </c>
      <c r="D109" s="26">
        <f>B109*C109</f>
        <v>40</v>
      </c>
      <c r="E109" s="1" t="s">
        <v>93</v>
      </c>
      <c r="F109" s="33">
        <v>1401</v>
      </c>
      <c r="G109" s="1" t="s">
        <v>94</v>
      </c>
      <c r="H109" s="26">
        <v>12</v>
      </c>
      <c r="I109" s="26">
        <v>45</v>
      </c>
      <c r="J109" s="26">
        <v>410</v>
      </c>
      <c r="K109" s="26">
        <v>2.75</v>
      </c>
      <c r="L109" s="26">
        <v>110</v>
      </c>
      <c r="M109" s="15" t="s">
        <v>20</v>
      </c>
    </row>
    <row r="110" spans="1:13" x14ac:dyDescent="0.2">
      <c r="A110" s="26">
        <v>10</v>
      </c>
      <c r="B110" s="26">
        <v>1</v>
      </c>
      <c r="C110" s="26">
        <v>6</v>
      </c>
      <c r="D110" s="26">
        <f>B110*C110</f>
        <v>6</v>
      </c>
      <c r="E110" s="1" t="s">
        <v>95</v>
      </c>
      <c r="F110" s="33">
        <v>1401</v>
      </c>
      <c r="G110" s="1" t="s">
        <v>96</v>
      </c>
      <c r="H110" s="26">
        <v>12</v>
      </c>
      <c r="I110" s="26">
        <v>50</v>
      </c>
      <c r="J110" s="26">
        <v>944</v>
      </c>
      <c r="K110" s="26">
        <v>2.04</v>
      </c>
      <c r="L110" s="26">
        <v>12.24</v>
      </c>
      <c r="M110" s="15" t="s">
        <v>20</v>
      </c>
    </row>
    <row r="111" spans="1:13" x14ac:dyDescent="0.2">
      <c r="K111" s="16"/>
    </row>
    <row r="112" spans="1:13" x14ac:dyDescent="0.2">
      <c r="L112" s="11"/>
    </row>
    <row r="113" spans="1:12" x14ac:dyDescent="0.2">
      <c r="A113" s="17"/>
      <c r="B113" s="17"/>
      <c r="C113" s="17"/>
      <c r="D113" s="17"/>
      <c r="E113" s="16"/>
      <c r="F113" s="34"/>
      <c r="G113" s="16"/>
      <c r="H113" s="14"/>
      <c r="I113" s="14"/>
      <c r="J113" s="13"/>
      <c r="K113" s="13"/>
      <c r="L113" s="13"/>
    </row>
    <row r="114" spans="1:12" x14ac:dyDescent="0.2">
      <c r="A114" s="17"/>
      <c r="B114" s="17"/>
      <c r="C114" s="17"/>
      <c r="D114" s="17"/>
      <c r="E114" s="16"/>
      <c r="F114" s="34"/>
      <c r="G114" s="16"/>
      <c r="H114" s="14"/>
      <c r="I114" s="14"/>
      <c r="J114" s="13"/>
    </row>
  </sheetData>
  <autoFilter ref="A14:M14">
    <sortState ref="A15:M110">
      <sortCondition ref="G14"/>
    </sortState>
  </autoFilter>
  <hyperlinks>
    <hyperlink ref="M46" r:id="rId1" display="http://img20-s.match-test.nl/full/01075BDD-9BC7-4E58-85BE-2C527509FC05.jpg"/>
    <hyperlink ref="M77" r:id="rId2" display="http://img20-s.match-test.nl/full/A42561AF-A2BE-4AE3-89AD-E16763A3689F.jpg"/>
    <hyperlink ref="M89" r:id="rId3" display="http://img20-s.match-test.nl/full/98373DB2-0517-411B-ABAC-2054A4E2E9D6.jpg"/>
    <hyperlink ref="M90" r:id="rId4" display="http://img20-s.match-test.nl/full/98373DB2-0517-411B-ABAC-2054A4E2E9D6.jpg"/>
    <hyperlink ref="M27" r:id="rId5" display="http://img20-s.match-test.nl/full/4DA871BB-DB11-4E0A-93B4-E5266ED62982.jpg"/>
    <hyperlink ref="M28" r:id="rId6" display="http://img20-s.match-test.nl/full/4DA871BB-DB11-4E0A-93B4-E5266ED62982.jpg"/>
    <hyperlink ref="M29" r:id="rId7" display="http://img20-s.match-test.nl/full/4DA871BB-DB11-4E0A-93B4-E5266ED62982.jpg"/>
    <hyperlink ref="M47" r:id="rId8" display="http://img20-s.match-test.nl/full/01075BDD-9BC7-4E58-85BE-2C527509FC05.jpg"/>
    <hyperlink ref="M61" r:id="rId9" display="http://img20-s.match-test.nl/full/BE921AA1-C854-4476-B19D-29673DB88B9A.jpg"/>
    <hyperlink ref="M78" r:id="rId10" display="http://img20-s.match-test.nl/full/A42561AF-A2BE-4AE3-89AD-E16763A3689F.jpg"/>
    <hyperlink ref="M17" r:id="rId11" display="http://img20-s.match-test.nl/full/D21A14CC-E8A1-4826-8A21-09F9B3533763.jpg"/>
    <hyperlink ref="M18" r:id="rId12" display="http://img20-s.match-test.nl/full/86F6806D-AA4E-4356-BF47-5C2257AA0D4D.jpg"/>
    <hyperlink ref="M33" r:id="rId13" display="http://img20-s.match-test.nl/full/F3FA5706-2D97-44FD-A3A6-2D636D68B534.jpg"/>
    <hyperlink ref="M34" r:id="rId14" display="http://img20-s.match-test.nl/full/F3FA5706-2D97-44FD-A3A6-2D636D68B534.jpg"/>
    <hyperlink ref="M48" r:id="rId15" display="http://img20-s.match-test.nl/full/01075BDD-9BC7-4E58-85BE-2C527509FC05.jpg"/>
    <hyperlink ref="M91" r:id="rId16" display="http://img20-s.match-test.nl/full/98373DB2-0517-411B-ABAC-2054A4E2E9D6.jpg"/>
    <hyperlink ref="M43" r:id="rId17" display="http://img20-s.match-test.nl/full/04CB617F-D8B6-41B6-B029-C894D68D73DD.jpg"/>
    <hyperlink ref="M71" r:id="rId18" display="http://img20-s.match-test.nl/full/0E7EF04D-9F87-409C-9111-FBF5E94F8BF0.jpg"/>
    <hyperlink ref="M72" r:id="rId19" display="http://img20-s.match-test.nl/full/0E7EF04D-9F87-409C-9111-FBF5E94F8BF0.jpg"/>
    <hyperlink ref="M73" r:id="rId20" display="http://img20-s.match-test.nl/full/0E7EF04D-9F87-409C-9111-FBF5E94F8BF0.jpg"/>
    <hyperlink ref="M74" r:id="rId21" display="http://img20-s.match-test.nl/full/0E7EF04D-9F87-409C-9111-FBF5E94F8BF0.jpg"/>
    <hyperlink ref="M75" r:id="rId22" display="http://img20-s.match-test.nl/full/0E7EF04D-9F87-409C-9111-FBF5E94F8BF0.jpg"/>
    <hyperlink ref="M76" r:id="rId23" display="http://img20-s.match-test.nl/full/0E7EF04D-9F87-409C-9111-FBF5E94F8BF0.jpg"/>
    <hyperlink ref="M30" r:id="rId24" display="http://img20-s.match-test.nl/full/B5599F4D-C8BC-4CC2-A178-0D12C5331757.jpg"/>
    <hyperlink ref="M31" r:id="rId25" display="http://img20-s.match-test.nl/full/52EDA8CB-F8D7-4617-8413-A855AD843643.jpg"/>
    <hyperlink ref="M37" r:id="rId26" display="http://img20-s.match-test.nl/full/0454841F-C819-443D-BC63-862E0275998B.jpg"/>
    <hyperlink ref="M38" r:id="rId27" display="http://img20-s.match-test.nl/full/0454841F-C819-443D-BC63-862E0275998B.jpg"/>
    <hyperlink ref="M49" r:id="rId28" display="http://img20-s.match-test.nl/full/CB3657EE-E874-42B5-9B49-6B82BACBBDCB.jpg"/>
    <hyperlink ref="M53" r:id="rId29" display="http://img20-s.match-test.nl/full/A847D8B7-5F5D-4B8C-818D-5B5E0DB5E243.jpg"/>
    <hyperlink ref="M54" r:id="rId30" display="http://img20-s.match-test.nl/full/C233C22C-1DF1-448C-8DA5-9CADD24F321B.jpg"/>
    <hyperlink ref="M55" r:id="rId31" display="http://img20-s.match-test.nl/full/88DC9038-8B6F-4C7B-9576-077AFA81DF2F.jpg"/>
    <hyperlink ref="M79" r:id="rId32" display="http://img20-s.match-test.nl/full/A42561AF-A2BE-4AE3-89AD-E16763A3689F.jpg"/>
    <hyperlink ref="M106" r:id="rId33" display="http://img20-s.match-test.nl/full/FCAD5CBB-7F85-4A26-A65D-76FF7AD6B556.jpg"/>
    <hyperlink ref="M92" r:id="rId34" display="http://img20-s.match-test.nl/full/63ED0D19-EC18-42AC-9066-CDAF6C321475.jpg"/>
    <hyperlink ref="M39" r:id="rId35" display="http://img20-s.match-test.nl/full/61656DE6-CAC6-4F73-A618-DB67E78C95D6.jpg"/>
    <hyperlink ref="M62" r:id="rId36" display="http://img20-s.match-test.nl/full/8625DD72-8B28-4306-BBED-B5EBD636A28D.jpg"/>
    <hyperlink ref="M80" r:id="rId37" display="http://img20-s.match-test.nl/full/A42561AF-A2BE-4AE3-89AD-E16763A3689F.jpg"/>
    <hyperlink ref="M81" r:id="rId38" display="http://img20-s.match-test.nl/full/A42561AF-A2BE-4AE3-89AD-E16763A3689F.jpg"/>
    <hyperlink ref="M82" r:id="rId39" display="http://img20-s.match-test.nl/full/A42561AF-A2BE-4AE3-89AD-E16763A3689F.jpg"/>
    <hyperlink ref="M86" r:id="rId40" display="http://img20-s.match-test.nl/full/8E154A3F-96C1-4B12-BED2-5A08535627CC.jpg"/>
    <hyperlink ref="M87" r:id="rId41" display="http://img20-s.match-test.nl/full/0C70523A-377B-4417-921A-E6CB218A19BA.jpg"/>
    <hyperlink ref="M103" r:id="rId42" display="http://img20-s.match-test.nl/full/21656D64-D512-4824-B4B8-CA3B99FFA715.jpg"/>
    <hyperlink ref="M16" r:id="rId43" display="http://img20-s.match-test.nl/full/46523798-9F20-42AE-A180-E3DEF0EEC0AF.jpg"/>
    <hyperlink ref="M19" r:id="rId44" display="http://img20-s.match-test.nl/full/197E5F80-8A1F-447E-BC2F-99A9C3DBFFF5.jpg"/>
    <hyperlink ref="M63" r:id="rId45" display="http://img20-s.match-test.nl/full/BE1BCDB2-5937-4EE0-BF9A-5E2560E2AF12.jpg"/>
    <hyperlink ref="M93" r:id="rId46" display="http://img20-s.match-test.nl/full/47748D2D-80C1-4300-B9A2-20A547A6A389.jpg"/>
    <hyperlink ref="M94" r:id="rId47" display="http://img20-s.match-test.nl/full/C4E997F6-9452-417D-964A-8F84717B5731.jpg"/>
    <hyperlink ref="M104" r:id="rId48" display="http://img20-s.match-test.nl/full/A9A3DBE8-DC11-4A3F-8223-9E91694111F1.jpg"/>
    <hyperlink ref="M105" r:id="rId49" display="http://img20-s.match-test.nl/full/A9A3DBE8-DC11-4A3F-8223-9E91694111F1.jpg"/>
    <hyperlink ref="M20" r:id="rId50" display="http://img20-s.match-test.nl/full/D465CCE9-0BE7-4F81-9904-E52E991081DA.jpg"/>
    <hyperlink ref="M21" r:id="rId51" display="http://img20-s.match-test.nl/full/D465CCE9-0BE7-4F81-9904-E52E991081DA.jpg"/>
    <hyperlink ref="M22" r:id="rId52" display="http://img20-s.match-test.nl/full/D465CCE9-0BE7-4F81-9904-E52E991081DA.jpg"/>
    <hyperlink ref="M26" r:id="rId53" display="http://img20-s.match-test.nl/full/BCB4CBAB-0044-48F7-8D35-4C2EEB26D9FC.jpg"/>
    <hyperlink ref="M83" r:id="rId54" display="http://img20-s.match-test.nl/full/A42561AF-A2BE-4AE3-89AD-E16763A3689F.jpg"/>
    <hyperlink ref="M95" r:id="rId55" display="http://img20-s.match-test.nl/full/C4E997F6-9452-417D-964A-8F84717B5731.jpg"/>
    <hyperlink ref="M85" r:id="rId56" display="http://img20-s.match-test.nl/full/CB3C6285-982F-4154-A842-0045DB7B0A2D.jpg"/>
    <hyperlink ref="M25" r:id="rId57" display="http://img20-s.match-test.nl/full/162EC6CA-710C-4056-911A-5F1B5636707D.jpg"/>
    <hyperlink ref="M24" r:id="rId58" display="http://img20-s.match-test.nl/full/EA31920D-4840-4C99-A931-B9C60E9FFB88.jpg"/>
    <hyperlink ref="M44" r:id="rId59" display="http://img20-s.match-test.nl/full/04CB617F-D8B6-41B6-B029-C894D68D73DD.jpg"/>
    <hyperlink ref="M51" r:id="rId60" display="http://img20-s.match-test.nl/full/20E4A3FF-AA63-472F-A225-A458E8093DC0.jpg"/>
    <hyperlink ref="M58" r:id="rId61" display="http://img20-s.match-test.nl/full/EBC41FA1-76BB-4863-A62B-976909D08AF4.jpg"/>
    <hyperlink ref="M88" r:id="rId62" display="http://img20-s.match-test.nl/full/BED04519-874E-4DDB-B032-DDBFE385CAFD.jpg"/>
    <hyperlink ref="M15" r:id="rId63" display="http://img20-s.match-test.nl/full/198C1D39-30C5-4B65-BC14-857DEFADB765.jpg"/>
    <hyperlink ref="M23" r:id="rId64" display="http://img20-s.match-test.nl/full/D77609C2-7C7C-4F33-AC89-56CF76D042E1.jpg"/>
    <hyperlink ref="M32" r:id="rId65" display="http://img20-s.match-test.nl/full/52EDA8CB-F8D7-4617-8413-A855AD843643.jpg"/>
    <hyperlink ref="M64" r:id="rId66" display="http://img20-s.match-test.nl/full/623DE26B-2D63-4006-9952-DA490DB2CC55.jpg"/>
    <hyperlink ref="M65" r:id="rId67" display="http://img20-s.match-test.nl/full/623DE26B-2D63-4006-9952-DA490DB2CC55.jpg"/>
    <hyperlink ref="M84" r:id="rId68" display="http://img20-s.match-test.nl/full/A42561AF-A2BE-4AE3-89AD-E16763A3689F.jpg"/>
    <hyperlink ref="M107" r:id="rId69" display="http://img20-s.match-test.nl/full/D752AF10-B8B4-4C42-AC40-9B465449914B.jpg"/>
    <hyperlink ref="M109" r:id="rId70" display="http://img20-s.match-test.nl/full/1CA16851-A617-4AA4-84EE-CF278E2400DA.jpg"/>
    <hyperlink ref="M110" r:id="rId71" display="http://img20-s.match-test.nl/full/568C4C78-D62A-463F-8D3B-428EE7C4A5FF.jpg"/>
    <hyperlink ref="M69" r:id="rId72" display="http://img20-s.match-test.nl/full/9747CA11-80A8-48AB-A63B-49816D04A7A5.jpg"/>
    <hyperlink ref="M45" r:id="rId73" display="http://img20-s.match-test.nl/full/3BBDEC84-54F1-446E-A6D9-EE22121AADC8.jpg"/>
    <hyperlink ref="M52" r:id="rId74" display="http://img20-s.match-test.nl/full/2EF41B73-6314-46AE-B5C1-24EFACD955DC.jpg"/>
    <hyperlink ref="M59" r:id="rId75" display="http://img20-s.match-test.nl/full/EBC41FA1-76BB-4863-A62B-976909D08AF4.jpg"/>
    <hyperlink ref="M60" r:id="rId76" display="http://img20-s.match-test.nl/full/8ED6BE7C-D79B-41CC-B6E0-EF2987F72F5E.jpg"/>
    <hyperlink ref="M97" r:id="rId77" display="http://img20-s.match-test.nl/full/6540C520-2090-4900-94BF-FB51ABE6E2CF.jpg"/>
    <hyperlink ref="M98" r:id="rId78" display="http://img20-s.match-test.nl/full/439960BD-6CBD-4DA1-8716-4CCC8C8A29F6.jpg"/>
    <hyperlink ref="M99" r:id="rId79" display="http://img20-s.match-test.nl/full/439960BD-6CBD-4DA1-8716-4CCC8C8A29F6.jpg"/>
    <hyperlink ref="M101" r:id="rId80" display="http://img20-s.match-test.nl/full/6C054AEC-6CB1-4C31-ADB6-0A99CFE3FEA6.jpg"/>
    <hyperlink ref="M108" r:id="rId81" display="http://img20-s.match-test.nl/full/D752AF10-B8B4-4C42-AC40-9B465449914B.jpg"/>
    <hyperlink ref="M35" r:id="rId82" display="http://img20-s.match-test.nl/full/EABB84E1-9371-443B-98BA-D71222CC8C9F.jpg"/>
    <hyperlink ref="M36" r:id="rId83" display="http://img20-s.match-test.nl/full/EABB84E1-9371-443B-98BA-D71222CC8C9F.jpg"/>
    <hyperlink ref="M66" r:id="rId84" display="http://img20-s.match-test.nl/full/D14E629B-6844-4C89-BEB4-76118DD0651C.jpg"/>
    <hyperlink ref="M67" r:id="rId85" display="http://img20-s.match-test.nl/full/E9677AFB-8AB9-4940-BB64-A0252E9F03A8.jpg"/>
    <hyperlink ref="M100" r:id="rId86" display="http://img20-s.match-test.nl/full/1004C007-58BE-48D4-A772-21295882943D.jpg"/>
    <hyperlink ref="M102" r:id="rId87" display="http://img20-s.match-test.nl/full/6C054AEC-6CB1-4C31-ADB6-0A99CFE3FEA6.jpg"/>
    <hyperlink ref="M40" r:id="rId88" display="http://img20-s.match-test.nl/full/40CCFF25-841F-440D-B7B5-F75AC9F83A5B.jpg"/>
    <hyperlink ref="M41" r:id="rId89" display="http://img20-s.match-test.nl/full/40CCFF25-841F-440D-B7B5-F75AC9F83A5B.jpg"/>
    <hyperlink ref="M42" r:id="rId90" display="http://img20-s.match-test.nl/full/6D41F69E-0662-4D7F-9F97-27DE52377C05.jpg"/>
    <hyperlink ref="M50" r:id="rId91" display="http://img20-s.match-test.nl/full/3336F499-BF2A-43B3-B453-C2C885C70DE0.jpg"/>
    <hyperlink ref="M56" r:id="rId92" display="http://img20-s.match-test.nl/full/201975E4-AA44-4CE4-9FD0-CCD0DD8083BD.jpg"/>
    <hyperlink ref="M57" r:id="rId93" display="http://img20-s.match-test.nl/full/DD03EF04-7952-49A9-A707-5C9BC4BCEC75.jpg"/>
    <hyperlink ref="M68" r:id="rId94" display="http://img20-s.match-test.nl/full/E9677AFB-8AB9-4940-BB64-A0252E9F03A8.jpg"/>
    <hyperlink ref="M70" r:id="rId95" display="http://img20-s.match-test.nl/full/158213DA-EB04-4110-95A4-AC4E2DECEA97.jpg"/>
    <hyperlink ref="M96" r:id="rId96" display="http://img20-s.match-test.nl/full/C4E997F6-9452-417D-964A-8F84717B5731.jpg"/>
  </hyperlinks>
  <pageMargins left="0.78740157499999996" right="0.78740157499999996" top="0.984251969" bottom="0.984251969" header="0.5" footer="0.5"/>
  <pageSetup paperSize="9" fitToWidth="0" fitToHeight="0" orientation="portrait" r:id="rId97"/>
  <headerFooter alignWithMargins="0"/>
  <legacyDrawing r:id="rId99"/>
  <oleObjects>
    <oleObject progId="L68pPpSbzdgEQXcolQJkA0aARlkh6" shapeId="1659" r:id="rId98" autoLoad="true"/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2"/>
  <sheetViews>
    <sheetView topLeftCell="A31" workbookViewId="0">
      <selection activeCell="C9" activeCellId="1" sqref="C5:C7 C9:C12 C14:C17 C19:C20 C22:C30 C32:C37 C39:C43 C45:C49 C51:C56 C58:C65 C67 C69:C76 C78:C82 C84:C90"/>
      <pivotSelection pane="bottomRight" showHeader="1" dimension="2" activeRow="8" activeCol="2" click="1" r:id="rId1">
        <pivotArea dataOnly="0" labelOnly="1" outline="0" fieldPosition="0">
          <references count="1">
            <reference field="6" count="0"/>
          </references>
        </pivotArea>
      </pivotSelection>
    </sheetView>
  </sheetViews>
  <sheetFormatPr baseColWidth="10" defaultRowHeight="12.75" x14ac:dyDescent="0.2"/>
  <cols>
    <col min="1" max="1" width="11.5703125" bestFit="1" customWidth="1"/>
    <col min="2" max="2" width="11.140625" bestFit="1" customWidth="1"/>
    <col min="3" max="3" width="67" bestFit="1" customWidth="1"/>
    <col min="4" max="4" width="10.140625" bestFit="1" customWidth="1"/>
    <col min="5" max="5" width="11.5703125" bestFit="1" customWidth="1"/>
    <col min="6" max="6" width="12.28515625" bestFit="1" customWidth="1"/>
    <col min="7" max="7" width="13.28515625" bestFit="1" customWidth="1"/>
  </cols>
  <sheetData>
    <row r="3" spans="1:7" x14ac:dyDescent="0.2">
      <c r="A3" s="43"/>
      <c r="B3" s="44"/>
      <c r="C3" s="44"/>
      <c r="D3" s="44"/>
      <c r="E3" s="47" t="s">
        <v>194</v>
      </c>
      <c r="F3" s="44"/>
      <c r="G3" s="45"/>
    </row>
    <row r="4" spans="1:7" x14ac:dyDescent="0.2">
      <c r="A4" s="47" t="s">
        <v>8</v>
      </c>
      <c r="B4" s="47" t="s">
        <v>190</v>
      </c>
      <c r="C4" s="47" t="s">
        <v>12</v>
      </c>
      <c r="D4" s="47" t="s">
        <v>13</v>
      </c>
      <c r="E4" s="43" t="s">
        <v>193</v>
      </c>
      <c r="F4" s="52" t="s">
        <v>195</v>
      </c>
      <c r="G4" s="49" t="s">
        <v>196</v>
      </c>
    </row>
    <row r="5" spans="1:7" x14ac:dyDescent="0.2">
      <c r="A5" s="43">
        <v>1</v>
      </c>
      <c r="B5" s="43">
        <v>297</v>
      </c>
      <c r="C5" s="43" t="s">
        <v>19</v>
      </c>
      <c r="D5" s="43">
        <v>12</v>
      </c>
      <c r="E5" s="54">
        <v>5</v>
      </c>
      <c r="F5" s="55">
        <v>10</v>
      </c>
      <c r="G5" s="56">
        <v>50</v>
      </c>
    </row>
    <row r="6" spans="1:7" x14ac:dyDescent="0.2">
      <c r="A6" s="46"/>
      <c r="B6" s="43">
        <v>801</v>
      </c>
      <c r="C6" s="43" t="s">
        <v>22</v>
      </c>
      <c r="D6" s="43">
        <v>510</v>
      </c>
      <c r="E6" s="54">
        <v>5</v>
      </c>
      <c r="F6" s="55">
        <v>10</v>
      </c>
      <c r="G6" s="56">
        <v>50</v>
      </c>
    </row>
    <row r="7" spans="1:7" x14ac:dyDescent="0.2">
      <c r="A7" s="46"/>
      <c r="B7" s="43">
        <v>2598</v>
      </c>
      <c r="C7" s="43" t="s">
        <v>24</v>
      </c>
      <c r="D7" s="43">
        <v>12</v>
      </c>
      <c r="E7" s="54">
        <v>10</v>
      </c>
      <c r="F7" s="55">
        <v>20</v>
      </c>
      <c r="G7" s="56">
        <v>100</v>
      </c>
    </row>
    <row r="8" spans="1:7" x14ac:dyDescent="0.2">
      <c r="A8" s="58" t="s">
        <v>198</v>
      </c>
      <c r="B8" s="59"/>
      <c r="C8" s="59"/>
      <c r="D8" s="59"/>
      <c r="E8" s="60">
        <v>20</v>
      </c>
      <c r="F8" s="61">
        <v>40</v>
      </c>
      <c r="G8" s="62">
        <v>200</v>
      </c>
    </row>
    <row r="9" spans="1:7" x14ac:dyDescent="0.2">
      <c r="A9" s="43">
        <v>2</v>
      </c>
      <c r="B9" s="43">
        <v>297</v>
      </c>
      <c r="C9" s="43" t="s">
        <v>19</v>
      </c>
      <c r="D9" s="43">
        <v>12</v>
      </c>
      <c r="E9" s="54">
        <v>5</v>
      </c>
      <c r="F9" s="55">
        <v>10</v>
      </c>
      <c r="G9" s="56">
        <v>50</v>
      </c>
    </row>
    <row r="10" spans="1:7" x14ac:dyDescent="0.2">
      <c r="A10" s="46"/>
      <c r="B10" s="43">
        <v>801</v>
      </c>
      <c r="C10" s="43" t="s">
        <v>22</v>
      </c>
      <c r="D10" s="43">
        <v>510</v>
      </c>
      <c r="E10" s="54">
        <v>5</v>
      </c>
      <c r="F10" s="55">
        <v>10</v>
      </c>
      <c r="G10" s="56">
        <v>50</v>
      </c>
    </row>
    <row r="11" spans="1:7" x14ac:dyDescent="0.2">
      <c r="A11" s="46"/>
      <c r="B11" s="43">
        <v>3252</v>
      </c>
      <c r="C11" s="43" t="s">
        <v>28</v>
      </c>
      <c r="D11" s="43">
        <v>12</v>
      </c>
      <c r="E11" s="54">
        <v>5</v>
      </c>
      <c r="F11" s="55">
        <v>10</v>
      </c>
      <c r="G11" s="56">
        <v>50</v>
      </c>
    </row>
    <row r="12" spans="1:7" x14ac:dyDescent="0.2">
      <c r="A12" s="46"/>
      <c r="B12" s="43">
        <v>5563</v>
      </c>
      <c r="C12" s="43" t="s">
        <v>26</v>
      </c>
      <c r="D12" s="43">
        <v>13</v>
      </c>
      <c r="E12" s="54">
        <v>12</v>
      </c>
      <c r="F12" s="55">
        <v>18</v>
      </c>
      <c r="G12" s="56">
        <v>72</v>
      </c>
    </row>
    <row r="13" spans="1:7" x14ac:dyDescent="0.2">
      <c r="A13" s="58" t="s">
        <v>199</v>
      </c>
      <c r="B13" s="59"/>
      <c r="C13" s="59"/>
      <c r="D13" s="59"/>
      <c r="E13" s="60">
        <v>27</v>
      </c>
      <c r="F13" s="61">
        <v>48</v>
      </c>
      <c r="G13" s="62">
        <v>222</v>
      </c>
    </row>
    <row r="14" spans="1:7" x14ac:dyDescent="0.2">
      <c r="A14" s="43">
        <v>3</v>
      </c>
      <c r="B14" s="43">
        <v>21</v>
      </c>
      <c r="C14" s="43" t="s">
        <v>30</v>
      </c>
      <c r="D14" s="43">
        <v>15</v>
      </c>
      <c r="E14" s="54">
        <v>4</v>
      </c>
      <c r="F14" s="55">
        <v>12</v>
      </c>
      <c r="G14" s="56">
        <v>24</v>
      </c>
    </row>
    <row r="15" spans="1:7" x14ac:dyDescent="0.2">
      <c r="A15" s="46"/>
      <c r="B15" s="43">
        <v>191</v>
      </c>
      <c r="C15" s="43" t="s">
        <v>32</v>
      </c>
      <c r="D15" s="43">
        <v>12</v>
      </c>
      <c r="E15" s="54">
        <v>6</v>
      </c>
      <c r="F15" s="55">
        <v>12</v>
      </c>
      <c r="G15" s="56">
        <v>36</v>
      </c>
    </row>
    <row r="16" spans="1:7" x14ac:dyDescent="0.2">
      <c r="A16" s="46"/>
      <c r="B16" s="43">
        <v>297</v>
      </c>
      <c r="C16" s="43" t="s">
        <v>19</v>
      </c>
      <c r="D16" s="43">
        <v>12</v>
      </c>
      <c r="E16" s="54">
        <v>5</v>
      </c>
      <c r="F16" s="55">
        <v>10</v>
      </c>
      <c r="G16" s="56">
        <v>50</v>
      </c>
    </row>
    <row r="17" spans="1:7" x14ac:dyDescent="0.2">
      <c r="A17" s="46"/>
      <c r="B17" s="43">
        <v>2598</v>
      </c>
      <c r="C17" s="43" t="s">
        <v>24</v>
      </c>
      <c r="D17" s="43">
        <v>12</v>
      </c>
      <c r="E17" s="54">
        <v>5</v>
      </c>
      <c r="F17" s="55">
        <v>10</v>
      </c>
      <c r="G17" s="56">
        <v>50</v>
      </c>
    </row>
    <row r="18" spans="1:7" x14ac:dyDescent="0.2">
      <c r="A18" s="58" t="s">
        <v>200</v>
      </c>
      <c r="B18" s="59"/>
      <c r="C18" s="59"/>
      <c r="D18" s="59"/>
      <c r="E18" s="60">
        <v>20</v>
      </c>
      <c r="F18" s="61">
        <v>44</v>
      </c>
      <c r="G18" s="62">
        <v>160</v>
      </c>
    </row>
    <row r="19" spans="1:7" x14ac:dyDescent="0.2">
      <c r="A19" s="43">
        <v>4</v>
      </c>
      <c r="B19" s="43">
        <v>287</v>
      </c>
      <c r="C19" s="43" t="s">
        <v>34</v>
      </c>
      <c r="D19" s="43">
        <v>9</v>
      </c>
      <c r="E19" s="54">
        <v>5</v>
      </c>
      <c r="F19" s="55">
        <v>18</v>
      </c>
      <c r="G19" s="56">
        <v>90</v>
      </c>
    </row>
    <row r="20" spans="1:7" x14ac:dyDescent="0.2">
      <c r="A20" s="46"/>
      <c r="B20" s="43">
        <v>2284</v>
      </c>
      <c r="C20" s="43" t="s">
        <v>36</v>
      </c>
      <c r="D20" s="43">
        <v>15</v>
      </c>
      <c r="E20" s="54">
        <v>24</v>
      </c>
      <c r="F20" s="55">
        <v>36</v>
      </c>
      <c r="G20" s="56">
        <v>144</v>
      </c>
    </row>
    <row r="21" spans="1:7" x14ac:dyDescent="0.2">
      <c r="A21" s="58" t="s">
        <v>201</v>
      </c>
      <c r="B21" s="59"/>
      <c r="C21" s="59"/>
      <c r="D21" s="59"/>
      <c r="E21" s="60">
        <v>29</v>
      </c>
      <c r="F21" s="61">
        <v>54</v>
      </c>
      <c r="G21" s="62">
        <v>234</v>
      </c>
    </row>
    <row r="22" spans="1:7" x14ac:dyDescent="0.2">
      <c r="A22" s="43">
        <v>5</v>
      </c>
      <c r="B22" s="43">
        <v>176</v>
      </c>
      <c r="C22" s="43" t="s">
        <v>40</v>
      </c>
      <c r="D22" s="43">
        <v>15</v>
      </c>
      <c r="E22" s="54">
        <v>1</v>
      </c>
      <c r="F22" s="55">
        <v>8</v>
      </c>
      <c r="G22" s="56">
        <v>8</v>
      </c>
    </row>
    <row r="23" spans="1:7" x14ac:dyDescent="0.2">
      <c r="A23" s="46"/>
      <c r="B23" s="43">
        <v>245</v>
      </c>
      <c r="C23" s="43" t="s">
        <v>42</v>
      </c>
      <c r="D23" s="43">
        <v>12</v>
      </c>
      <c r="E23" s="54">
        <v>10</v>
      </c>
      <c r="F23" s="55">
        <v>16</v>
      </c>
      <c r="G23" s="56">
        <v>80</v>
      </c>
    </row>
    <row r="24" spans="1:7" x14ac:dyDescent="0.2">
      <c r="A24" s="46"/>
      <c r="B24" s="43">
        <v>353</v>
      </c>
      <c r="C24" s="43" t="s">
        <v>46</v>
      </c>
      <c r="D24" s="43">
        <v>12</v>
      </c>
      <c r="E24" s="54">
        <v>2</v>
      </c>
      <c r="F24" s="55">
        <v>10</v>
      </c>
      <c r="G24" s="56">
        <v>20</v>
      </c>
    </row>
    <row r="25" spans="1:7" x14ac:dyDescent="0.2">
      <c r="A25" s="46"/>
      <c r="B25" s="46"/>
      <c r="C25" s="43" t="s">
        <v>47</v>
      </c>
      <c r="D25" s="43">
        <v>12</v>
      </c>
      <c r="E25" s="54">
        <v>3</v>
      </c>
      <c r="F25" s="55">
        <v>20</v>
      </c>
      <c r="G25" s="56">
        <v>30</v>
      </c>
    </row>
    <row r="26" spans="1:7" x14ac:dyDescent="0.2">
      <c r="A26" s="46"/>
      <c r="B26" s="43">
        <v>801</v>
      </c>
      <c r="C26" s="43" t="s">
        <v>22</v>
      </c>
      <c r="D26" s="43">
        <v>510</v>
      </c>
      <c r="E26" s="54">
        <v>5</v>
      </c>
      <c r="F26" s="55">
        <v>10</v>
      </c>
      <c r="G26" s="56">
        <v>50</v>
      </c>
    </row>
    <row r="27" spans="1:7" x14ac:dyDescent="0.2">
      <c r="A27" s="46"/>
      <c r="B27" s="43">
        <v>2361</v>
      </c>
      <c r="C27" s="43" t="s">
        <v>38</v>
      </c>
      <c r="D27" s="43">
        <v>12</v>
      </c>
      <c r="E27" s="54">
        <v>3</v>
      </c>
      <c r="F27" s="55">
        <v>6</v>
      </c>
      <c r="G27" s="56">
        <v>18</v>
      </c>
    </row>
    <row r="28" spans="1:7" x14ac:dyDescent="0.2">
      <c r="A28" s="46"/>
      <c r="B28" s="43">
        <v>3142</v>
      </c>
      <c r="C28" s="43" t="s">
        <v>44</v>
      </c>
      <c r="D28" s="43">
        <v>9</v>
      </c>
      <c r="E28" s="54">
        <v>4</v>
      </c>
      <c r="F28" s="55">
        <v>10</v>
      </c>
      <c r="G28" s="56">
        <v>40</v>
      </c>
    </row>
    <row r="29" spans="1:7" x14ac:dyDescent="0.2">
      <c r="A29" s="46"/>
      <c r="B29" s="43">
        <v>3882</v>
      </c>
      <c r="C29" s="43" t="s">
        <v>51</v>
      </c>
      <c r="D29" s="43">
        <v>6</v>
      </c>
      <c r="E29" s="54">
        <v>4</v>
      </c>
      <c r="F29" s="55">
        <v>6</v>
      </c>
      <c r="G29" s="56">
        <v>24</v>
      </c>
    </row>
    <row r="30" spans="1:7" x14ac:dyDescent="0.2">
      <c r="A30" s="46"/>
      <c r="B30" s="43">
        <v>8025</v>
      </c>
      <c r="C30" s="43" t="s">
        <v>49</v>
      </c>
      <c r="D30" s="43">
        <v>12</v>
      </c>
      <c r="E30" s="54">
        <v>4</v>
      </c>
      <c r="F30" s="55">
        <v>8</v>
      </c>
      <c r="G30" s="56">
        <v>32</v>
      </c>
    </row>
    <row r="31" spans="1:7" x14ac:dyDescent="0.2">
      <c r="A31" s="58" t="s">
        <v>202</v>
      </c>
      <c r="B31" s="59"/>
      <c r="C31" s="59"/>
      <c r="D31" s="59"/>
      <c r="E31" s="60">
        <v>36</v>
      </c>
      <c r="F31" s="61">
        <v>94</v>
      </c>
      <c r="G31" s="62">
        <v>302</v>
      </c>
    </row>
    <row r="32" spans="1:7" x14ac:dyDescent="0.2">
      <c r="A32" s="43">
        <v>6</v>
      </c>
      <c r="B32" s="43">
        <v>675</v>
      </c>
      <c r="C32" s="43" t="s">
        <v>55</v>
      </c>
      <c r="D32" s="43">
        <v>12</v>
      </c>
      <c r="E32" s="54">
        <v>5</v>
      </c>
      <c r="F32" s="55">
        <v>8</v>
      </c>
      <c r="G32" s="56">
        <v>40</v>
      </c>
    </row>
    <row r="33" spans="1:7" x14ac:dyDescent="0.2">
      <c r="A33" s="46"/>
      <c r="B33" s="43">
        <v>801</v>
      </c>
      <c r="C33" s="43" t="s">
        <v>22</v>
      </c>
      <c r="D33" s="43">
        <v>510</v>
      </c>
      <c r="E33" s="54">
        <v>15</v>
      </c>
      <c r="F33" s="55">
        <v>30</v>
      </c>
      <c r="G33" s="56">
        <v>150</v>
      </c>
    </row>
    <row r="34" spans="1:7" x14ac:dyDescent="0.2">
      <c r="A34" s="46"/>
      <c r="B34" s="43">
        <v>2959</v>
      </c>
      <c r="C34" s="43" t="s">
        <v>53</v>
      </c>
      <c r="D34" s="43">
        <v>12</v>
      </c>
      <c r="E34" s="54">
        <v>6</v>
      </c>
      <c r="F34" s="55">
        <v>5</v>
      </c>
      <c r="G34" s="56">
        <v>30</v>
      </c>
    </row>
    <row r="35" spans="1:7" x14ac:dyDescent="0.2">
      <c r="A35" s="46"/>
      <c r="B35" s="43">
        <v>3145</v>
      </c>
      <c r="C35" s="43" t="s">
        <v>57</v>
      </c>
      <c r="D35" s="43">
        <v>12</v>
      </c>
      <c r="E35" s="54">
        <v>4</v>
      </c>
      <c r="F35" s="55">
        <v>8</v>
      </c>
      <c r="G35" s="56">
        <v>32</v>
      </c>
    </row>
    <row r="36" spans="1:7" x14ac:dyDescent="0.2">
      <c r="A36" s="46"/>
      <c r="B36" s="46"/>
      <c r="C36" s="43" t="s">
        <v>59</v>
      </c>
      <c r="D36" s="43">
        <v>12</v>
      </c>
      <c r="E36" s="54">
        <v>5</v>
      </c>
      <c r="F36" s="55">
        <v>8</v>
      </c>
      <c r="G36" s="56">
        <v>40</v>
      </c>
    </row>
    <row r="37" spans="1:7" x14ac:dyDescent="0.2">
      <c r="A37" s="46"/>
      <c r="B37" s="43">
        <v>5096</v>
      </c>
      <c r="C37" s="43" t="s">
        <v>61</v>
      </c>
      <c r="D37" s="43">
        <v>9</v>
      </c>
      <c r="E37" s="54">
        <v>4</v>
      </c>
      <c r="F37" s="55">
        <v>15</v>
      </c>
      <c r="G37" s="56">
        <v>60</v>
      </c>
    </row>
    <row r="38" spans="1:7" x14ac:dyDescent="0.2">
      <c r="A38" s="58" t="s">
        <v>203</v>
      </c>
      <c r="B38" s="59"/>
      <c r="C38" s="59"/>
      <c r="D38" s="59"/>
      <c r="E38" s="60">
        <v>39</v>
      </c>
      <c r="F38" s="61">
        <v>74</v>
      </c>
      <c r="G38" s="62">
        <v>352</v>
      </c>
    </row>
    <row r="39" spans="1:7" x14ac:dyDescent="0.2">
      <c r="A39" s="43">
        <v>7</v>
      </c>
      <c r="B39" s="43">
        <v>21</v>
      </c>
      <c r="C39" s="43" t="s">
        <v>63</v>
      </c>
      <c r="D39" s="43">
        <v>15</v>
      </c>
      <c r="E39" s="54">
        <v>2</v>
      </c>
      <c r="F39" s="55">
        <v>7</v>
      </c>
      <c r="G39" s="56">
        <v>14</v>
      </c>
    </row>
    <row r="40" spans="1:7" x14ac:dyDescent="0.2">
      <c r="A40" s="46"/>
      <c r="B40" s="46"/>
      <c r="C40" s="43" t="s">
        <v>30</v>
      </c>
      <c r="D40" s="43">
        <v>15</v>
      </c>
      <c r="E40" s="54">
        <v>3</v>
      </c>
      <c r="F40" s="55">
        <v>6</v>
      </c>
      <c r="G40" s="56">
        <v>18</v>
      </c>
    </row>
    <row r="41" spans="1:7" x14ac:dyDescent="0.2">
      <c r="A41" s="46"/>
      <c r="B41" s="43">
        <v>773</v>
      </c>
      <c r="C41" s="43" t="s">
        <v>65</v>
      </c>
      <c r="D41" s="43">
        <v>7</v>
      </c>
      <c r="E41" s="54">
        <v>6</v>
      </c>
      <c r="F41" s="55">
        <v>20</v>
      </c>
      <c r="G41" s="56">
        <v>120</v>
      </c>
    </row>
    <row r="42" spans="1:7" x14ac:dyDescent="0.2">
      <c r="A42" s="46"/>
      <c r="B42" s="43">
        <v>1039</v>
      </c>
      <c r="C42" s="43" t="s">
        <v>67</v>
      </c>
      <c r="D42" s="43">
        <v>9</v>
      </c>
      <c r="E42" s="54">
        <v>4</v>
      </c>
      <c r="F42" s="55">
        <v>48</v>
      </c>
      <c r="G42" s="56">
        <v>96</v>
      </c>
    </row>
    <row r="43" spans="1:7" x14ac:dyDescent="0.2">
      <c r="A43" s="46"/>
      <c r="B43" s="43">
        <v>1239</v>
      </c>
      <c r="C43" s="43" t="s">
        <v>69</v>
      </c>
      <c r="D43" s="43">
        <v>17</v>
      </c>
      <c r="E43" s="54">
        <v>6</v>
      </c>
      <c r="F43" s="55">
        <v>12</v>
      </c>
      <c r="G43" s="56">
        <v>36</v>
      </c>
    </row>
    <row r="44" spans="1:7" x14ac:dyDescent="0.2">
      <c r="A44" s="58" t="s">
        <v>204</v>
      </c>
      <c r="B44" s="59"/>
      <c r="C44" s="59"/>
      <c r="D44" s="59"/>
      <c r="E44" s="60">
        <v>21</v>
      </c>
      <c r="F44" s="61">
        <v>93</v>
      </c>
      <c r="G44" s="62">
        <v>284</v>
      </c>
    </row>
    <row r="45" spans="1:7" x14ac:dyDescent="0.2">
      <c r="A45" s="43">
        <v>8</v>
      </c>
      <c r="B45" s="43">
        <v>114</v>
      </c>
      <c r="C45" s="43" t="s">
        <v>73</v>
      </c>
      <c r="D45" s="43">
        <v>12</v>
      </c>
      <c r="E45" s="54">
        <v>5</v>
      </c>
      <c r="F45" s="55">
        <v>10</v>
      </c>
      <c r="G45" s="56">
        <v>50</v>
      </c>
    </row>
    <row r="46" spans="1:7" x14ac:dyDescent="0.2">
      <c r="A46" s="46"/>
      <c r="B46" s="43">
        <v>801</v>
      </c>
      <c r="C46" s="43" t="s">
        <v>22</v>
      </c>
      <c r="D46" s="43">
        <v>510</v>
      </c>
      <c r="E46" s="54">
        <v>5</v>
      </c>
      <c r="F46" s="55">
        <v>10</v>
      </c>
      <c r="G46" s="56">
        <v>50</v>
      </c>
    </row>
    <row r="47" spans="1:7" x14ac:dyDescent="0.2">
      <c r="A47" s="46"/>
      <c r="B47" s="43">
        <v>907</v>
      </c>
      <c r="C47" s="43" t="s">
        <v>75</v>
      </c>
      <c r="D47" s="43">
        <v>12</v>
      </c>
      <c r="E47" s="54">
        <v>5</v>
      </c>
      <c r="F47" s="55">
        <v>10</v>
      </c>
      <c r="G47" s="56">
        <v>50</v>
      </c>
    </row>
    <row r="48" spans="1:7" x14ac:dyDescent="0.2">
      <c r="A48" s="46"/>
      <c r="B48" s="43">
        <v>1039</v>
      </c>
      <c r="C48" s="43" t="s">
        <v>67</v>
      </c>
      <c r="D48" s="43">
        <v>9</v>
      </c>
      <c r="E48" s="54">
        <v>2</v>
      </c>
      <c r="F48" s="55">
        <v>24</v>
      </c>
      <c r="G48" s="56">
        <v>48</v>
      </c>
    </row>
    <row r="49" spans="1:7" x14ac:dyDescent="0.2">
      <c r="A49" s="46"/>
      <c r="B49" s="43">
        <v>10400</v>
      </c>
      <c r="C49" s="43" t="s">
        <v>71</v>
      </c>
      <c r="D49" s="43">
        <v>510</v>
      </c>
      <c r="E49" s="54">
        <v>13</v>
      </c>
      <c r="F49" s="55">
        <v>36</v>
      </c>
      <c r="G49" s="56">
        <v>156</v>
      </c>
    </row>
    <row r="50" spans="1:7" x14ac:dyDescent="0.2">
      <c r="A50" s="58" t="s">
        <v>205</v>
      </c>
      <c r="B50" s="59"/>
      <c r="C50" s="59"/>
      <c r="D50" s="59"/>
      <c r="E50" s="60">
        <v>30</v>
      </c>
      <c r="F50" s="61">
        <v>90</v>
      </c>
      <c r="G50" s="62">
        <v>354</v>
      </c>
    </row>
    <row r="51" spans="1:7" x14ac:dyDescent="0.2">
      <c r="A51" s="43">
        <v>9</v>
      </c>
      <c r="B51" s="43">
        <v>67</v>
      </c>
      <c r="C51" s="43" t="s">
        <v>78</v>
      </c>
      <c r="D51" s="43">
        <v>14</v>
      </c>
      <c r="E51" s="54">
        <v>3</v>
      </c>
      <c r="F51" s="55">
        <v>6</v>
      </c>
      <c r="G51" s="56">
        <v>18</v>
      </c>
    </row>
    <row r="52" spans="1:7" x14ac:dyDescent="0.2">
      <c r="A52" s="46"/>
      <c r="B52" s="46"/>
      <c r="C52" s="43" t="s">
        <v>77</v>
      </c>
      <c r="D52" s="43">
        <v>14</v>
      </c>
      <c r="E52" s="54">
        <v>3</v>
      </c>
      <c r="F52" s="55">
        <v>6</v>
      </c>
      <c r="G52" s="56">
        <v>18</v>
      </c>
    </row>
    <row r="53" spans="1:7" x14ac:dyDescent="0.2">
      <c r="A53" s="46"/>
      <c r="B53" s="43">
        <v>287</v>
      </c>
      <c r="C53" s="43" t="s">
        <v>34</v>
      </c>
      <c r="D53" s="43">
        <v>9</v>
      </c>
      <c r="E53" s="54">
        <v>5</v>
      </c>
      <c r="F53" s="55">
        <v>18</v>
      </c>
      <c r="G53" s="56">
        <v>90</v>
      </c>
    </row>
    <row r="54" spans="1:7" x14ac:dyDescent="0.2">
      <c r="A54" s="46"/>
      <c r="B54" s="43">
        <v>535</v>
      </c>
      <c r="C54" s="43" t="s">
        <v>82</v>
      </c>
      <c r="D54" s="43">
        <v>12</v>
      </c>
      <c r="E54" s="54">
        <v>5</v>
      </c>
      <c r="F54" s="55">
        <v>8</v>
      </c>
      <c r="G54" s="56">
        <v>40</v>
      </c>
    </row>
    <row r="55" spans="1:7" x14ac:dyDescent="0.2">
      <c r="A55" s="46"/>
      <c r="B55" s="43">
        <v>992</v>
      </c>
      <c r="C55" s="43" t="s">
        <v>84</v>
      </c>
      <c r="D55" s="43">
        <v>15</v>
      </c>
      <c r="E55" s="54">
        <v>5</v>
      </c>
      <c r="F55" s="55">
        <v>6</v>
      </c>
      <c r="G55" s="56">
        <v>30</v>
      </c>
    </row>
    <row r="56" spans="1:7" x14ac:dyDescent="0.2">
      <c r="A56" s="46"/>
      <c r="B56" s="43">
        <v>4092</v>
      </c>
      <c r="C56" s="43" t="s">
        <v>80</v>
      </c>
      <c r="D56" s="43">
        <v>12</v>
      </c>
      <c r="E56" s="54">
        <v>5</v>
      </c>
      <c r="F56" s="55">
        <v>10</v>
      </c>
      <c r="G56" s="56">
        <v>50</v>
      </c>
    </row>
    <row r="57" spans="1:7" x14ac:dyDescent="0.2">
      <c r="A57" s="58" t="s">
        <v>206</v>
      </c>
      <c r="B57" s="59"/>
      <c r="C57" s="59"/>
      <c r="D57" s="59"/>
      <c r="E57" s="60">
        <v>26</v>
      </c>
      <c r="F57" s="61">
        <v>54</v>
      </c>
      <c r="G57" s="62">
        <v>246</v>
      </c>
    </row>
    <row r="58" spans="1:7" x14ac:dyDescent="0.2">
      <c r="A58" s="43">
        <v>10</v>
      </c>
      <c r="B58" s="43">
        <v>176</v>
      </c>
      <c r="C58" s="43" t="s">
        <v>40</v>
      </c>
      <c r="D58" s="43">
        <v>15</v>
      </c>
      <c r="E58" s="54">
        <v>4</v>
      </c>
      <c r="F58" s="55">
        <v>8</v>
      </c>
      <c r="G58" s="56">
        <v>32</v>
      </c>
    </row>
    <row r="59" spans="1:7" x14ac:dyDescent="0.2">
      <c r="A59" s="46"/>
      <c r="B59" s="43">
        <v>801</v>
      </c>
      <c r="C59" s="43" t="s">
        <v>22</v>
      </c>
      <c r="D59" s="43">
        <v>510</v>
      </c>
      <c r="E59" s="54">
        <v>5</v>
      </c>
      <c r="F59" s="55">
        <v>10</v>
      </c>
      <c r="G59" s="56">
        <v>50</v>
      </c>
    </row>
    <row r="60" spans="1:7" x14ac:dyDescent="0.2">
      <c r="A60" s="46"/>
      <c r="B60" s="43">
        <v>1401</v>
      </c>
      <c r="C60" s="43" t="s">
        <v>94</v>
      </c>
      <c r="D60" s="43">
        <v>12</v>
      </c>
      <c r="E60" s="54">
        <v>4</v>
      </c>
      <c r="F60" s="55">
        <v>10</v>
      </c>
      <c r="G60" s="56">
        <v>40</v>
      </c>
    </row>
    <row r="61" spans="1:7" x14ac:dyDescent="0.2">
      <c r="A61" s="46"/>
      <c r="B61" s="46"/>
      <c r="C61" s="43" t="s">
        <v>96</v>
      </c>
      <c r="D61" s="43">
        <v>12</v>
      </c>
      <c r="E61" s="54">
        <v>1</v>
      </c>
      <c r="F61" s="55">
        <v>6</v>
      </c>
      <c r="G61" s="56">
        <v>6</v>
      </c>
    </row>
    <row r="62" spans="1:7" x14ac:dyDescent="0.2">
      <c r="A62" s="46"/>
      <c r="B62" s="43">
        <v>1577</v>
      </c>
      <c r="C62" s="43" t="s">
        <v>86</v>
      </c>
      <c r="D62" s="43">
        <v>15</v>
      </c>
      <c r="E62" s="54">
        <v>2</v>
      </c>
      <c r="F62" s="55">
        <v>8</v>
      </c>
      <c r="G62" s="56">
        <v>16</v>
      </c>
    </row>
    <row r="63" spans="1:7" x14ac:dyDescent="0.2">
      <c r="A63" s="46"/>
      <c r="B63" s="43">
        <v>2424</v>
      </c>
      <c r="C63" s="43" t="s">
        <v>92</v>
      </c>
      <c r="D63" s="43">
        <v>12</v>
      </c>
      <c r="E63" s="54">
        <v>2</v>
      </c>
      <c r="F63" s="55">
        <v>8</v>
      </c>
      <c r="G63" s="56">
        <v>16</v>
      </c>
    </row>
    <row r="64" spans="1:7" x14ac:dyDescent="0.2">
      <c r="A64" s="46"/>
      <c r="B64" s="43">
        <v>3901</v>
      </c>
      <c r="C64" s="43" t="s">
        <v>88</v>
      </c>
      <c r="D64" s="43">
        <v>15</v>
      </c>
      <c r="E64" s="54">
        <v>3</v>
      </c>
      <c r="F64" s="55">
        <v>4</v>
      </c>
      <c r="G64" s="56">
        <v>12</v>
      </c>
    </row>
    <row r="65" spans="1:7" x14ac:dyDescent="0.2">
      <c r="A65" s="46"/>
      <c r="B65" s="43">
        <v>9936</v>
      </c>
      <c r="C65" s="43" t="s">
        <v>90</v>
      </c>
      <c r="D65" s="43">
        <v>7</v>
      </c>
      <c r="E65" s="54">
        <v>10</v>
      </c>
      <c r="F65" s="55">
        <v>32</v>
      </c>
      <c r="G65" s="56">
        <v>160</v>
      </c>
    </row>
    <row r="66" spans="1:7" x14ac:dyDescent="0.2">
      <c r="A66" s="58" t="s">
        <v>207</v>
      </c>
      <c r="B66" s="59"/>
      <c r="C66" s="59"/>
      <c r="D66" s="59"/>
      <c r="E66" s="60">
        <v>31</v>
      </c>
      <c r="F66" s="61">
        <v>86</v>
      </c>
      <c r="G66" s="62">
        <v>332</v>
      </c>
    </row>
    <row r="67" spans="1:7" x14ac:dyDescent="0.2">
      <c r="A67" s="43">
        <v>11</v>
      </c>
      <c r="B67" s="43">
        <v>3926</v>
      </c>
      <c r="C67" s="43" t="s">
        <v>98</v>
      </c>
      <c r="D67" s="43">
        <v>510</v>
      </c>
      <c r="E67" s="54">
        <v>40</v>
      </c>
      <c r="F67" s="55">
        <v>10</v>
      </c>
      <c r="G67" s="56">
        <v>400</v>
      </c>
    </row>
    <row r="68" spans="1:7" x14ac:dyDescent="0.2">
      <c r="A68" s="58" t="s">
        <v>208</v>
      </c>
      <c r="B68" s="59"/>
      <c r="C68" s="59"/>
      <c r="D68" s="59"/>
      <c r="E68" s="60">
        <v>40</v>
      </c>
      <c r="F68" s="61">
        <v>10</v>
      </c>
      <c r="G68" s="62">
        <v>400</v>
      </c>
    </row>
    <row r="69" spans="1:7" x14ac:dyDescent="0.2">
      <c r="A69" s="43">
        <v>12</v>
      </c>
      <c r="B69" s="43">
        <v>296</v>
      </c>
      <c r="C69" s="43" t="s">
        <v>100</v>
      </c>
      <c r="D69" s="43">
        <v>9</v>
      </c>
      <c r="E69" s="54">
        <v>6</v>
      </c>
      <c r="F69" s="55">
        <v>12</v>
      </c>
      <c r="G69" s="56">
        <v>72</v>
      </c>
    </row>
    <row r="70" spans="1:7" x14ac:dyDescent="0.2">
      <c r="A70" s="46"/>
      <c r="B70" s="43">
        <v>476</v>
      </c>
      <c r="C70" s="43" t="s">
        <v>102</v>
      </c>
      <c r="D70" s="43">
        <v>12</v>
      </c>
      <c r="E70" s="54">
        <v>5</v>
      </c>
      <c r="F70" s="55">
        <v>10</v>
      </c>
      <c r="G70" s="56">
        <v>50</v>
      </c>
    </row>
    <row r="71" spans="1:7" x14ac:dyDescent="0.2">
      <c r="A71" s="46"/>
      <c r="B71" s="43">
        <v>535</v>
      </c>
      <c r="C71" s="43" t="s">
        <v>82</v>
      </c>
      <c r="D71" s="43">
        <v>12</v>
      </c>
      <c r="E71" s="54">
        <v>3</v>
      </c>
      <c r="F71" s="55">
        <v>8</v>
      </c>
      <c r="G71" s="56">
        <v>24</v>
      </c>
    </row>
    <row r="72" spans="1:7" x14ac:dyDescent="0.2">
      <c r="A72" s="46"/>
      <c r="B72" s="46"/>
      <c r="C72" s="43" t="s">
        <v>104</v>
      </c>
      <c r="D72" s="43">
        <v>11</v>
      </c>
      <c r="E72" s="54">
        <v>6</v>
      </c>
      <c r="F72" s="55">
        <v>9</v>
      </c>
      <c r="G72" s="56">
        <v>54</v>
      </c>
    </row>
    <row r="73" spans="1:7" x14ac:dyDescent="0.2">
      <c r="A73" s="46"/>
      <c r="B73" s="43">
        <v>1139</v>
      </c>
      <c r="C73" s="43" t="s">
        <v>108</v>
      </c>
      <c r="D73" s="43">
        <v>510</v>
      </c>
      <c r="E73" s="54">
        <v>9</v>
      </c>
      <c r="F73" s="55">
        <v>24</v>
      </c>
      <c r="G73" s="56">
        <v>108</v>
      </c>
    </row>
    <row r="74" spans="1:7" x14ac:dyDescent="0.2">
      <c r="A74" s="46"/>
      <c r="B74" s="43">
        <v>1172</v>
      </c>
      <c r="C74" s="43" t="s">
        <v>110</v>
      </c>
      <c r="D74" s="43">
        <v>12</v>
      </c>
      <c r="E74" s="54">
        <v>6</v>
      </c>
      <c r="F74" s="55">
        <v>6</v>
      </c>
      <c r="G74" s="56">
        <v>36</v>
      </c>
    </row>
    <row r="75" spans="1:7" x14ac:dyDescent="0.2">
      <c r="A75" s="46"/>
      <c r="B75" s="43">
        <v>1482</v>
      </c>
      <c r="C75" s="43" t="s">
        <v>106</v>
      </c>
      <c r="D75" s="43">
        <v>12</v>
      </c>
      <c r="E75" s="54">
        <v>5</v>
      </c>
      <c r="F75" s="55">
        <v>10</v>
      </c>
      <c r="G75" s="56">
        <v>50</v>
      </c>
    </row>
    <row r="76" spans="1:7" x14ac:dyDescent="0.2">
      <c r="A76" s="46"/>
      <c r="B76" s="43">
        <v>2424</v>
      </c>
      <c r="C76" s="43" t="s">
        <v>92</v>
      </c>
      <c r="D76" s="43">
        <v>12</v>
      </c>
      <c r="E76" s="54">
        <v>5</v>
      </c>
      <c r="F76" s="55">
        <v>8</v>
      </c>
      <c r="G76" s="56">
        <v>40</v>
      </c>
    </row>
    <row r="77" spans="1:7" x14ac:dyDescent="0.2">
      <c r="A77" s="58" t="s">
        <v>209</v>
      </c>
      <c r="B77" s="59"/>
      <c r="C77" s="59"/>
      <c r="D77" s="59"/>
      <c r="E77" s="60">
        <v>45</v>
      </c>
      <c r="F77" s="61">
        <v>87</v>
      </c>
      <c r="G77" s="62">
        <v>434</v>
      </c>
    </row>
    <row r="78" spans="1:7" x14ac:dyDescent="0.2">
      <c r="A78" s="43">
        <v>13</v>
      </c>
      <c r="B78" s="43">
        <v>1139</v>
      </c>
      <c r="C78" s="43" t="s">
        <v>118</v>
      </c>
      <c r="D78" s="43">
        <v>9</v>
      </c>
      <c r="E78" s="54">
        <v>5</v>
      </c>
      <c r="F78" s="55">
        <v>18</v>
      </c>
      <c r="G78" s="56">
        <v>90</v>
      </c>
    </row>
    <row r="79" spans="1:7" x14ac:dyDescent="0.2">
      <c r="A79" s="46"/>
      <c r="B79" s="43">
        <v>1172</v>
      </c>
      <c r="C79" s="43" t="s">
        <v>110</v>
      </c>
      <c r="D79" s="43">
        <v>12</v>
      </c>
      <c r="E79" s="54">
        <v>6</v>
      </c>
      <c r="F79" s="55">
        <v>6</v>
      </c>
      <c r="G79" s="56">
        <v>36</v>
      </c>
    </row>
    <row r="80" spans="1:7" x14ac:dyDescent="0.2">
      <c r="A80" s="46"/>
      <c r="B80" s="43">
        <v>1466</v>
      </c>
      <c r="C80" s="43" t="s">
        <v>112</v>
      </c>
      <c r="D80" s="43">
        <v>19</v>
      </c>
      <c r="E80" s="54">
        <v>33</v>
      </c>
      <c r="F80" s="55">
        <v>2</v>
      </c>
      <c r="G80" s="56">
        <v>33</v>
      </c>
    </row>
    <row r="81" spans="1:7" x14ac:dyDescent="0.2">
      <c r="A81" s="46"/>
      <c r="B81" s="43">
        <v>2579</v>
      </c>
      <c r="C81" s="43" t="s">
        <v>114</v>
      </c>
      <c r="D81" s="43">
        <v>12</v>
      </c>
      <c r="E81" s="54">
        <v>6</v>
      </c>
      <c r="F81" s="55">
        <v>6</v>
      </c>
      <c r="G81" s="56">
        <v>36</v>
      </c>
    </row>
    <row r="82" spans="1:7" x14ac:dyDescent="0.2">
      <c r="A82" s="46"/>
      <c r="B82" s="43">
        <v>3926</v>
      </c>
      <c r="C82" s="43" t="s">
        <v>116</v>
      </c>
      <c r="D82" s="43">
        <v>510</v>
      </c>
      <c r="E82" s="54">
        <v>5</v>
      </c>
      <c r="F82" s="55">
        <v>10</v>
      </c>
      <c r="G82" s="56">
        <v>50</v>
      </c>
    </row>
    <row r="83" spans="1:7" x14ac:dyDescent="0.2">
      <c r="A83" s="58" t="s">
        <v>210</v>
      </c>
      <c r="B83" s="59"/>
      <c r="C83" s="59"/>
      <c r="D83" s="59"/>
      <c r="E83" s="60">
        <v>55</v>
      </c>
      <c r="F83" s="61">
        <v>42</v>
      </c>
      <c r="G83" s="62">
        <v>245</v>
      </c>
    </row>
    <row r="84" spans="1:7" x14ac:dyDescent="0.2">
      <c r="A84" s="43">
        <v>14</v>
      </c>
      <c r="B84" s="43">
        <v>263</v>
      </c>
      <c r="C84" s="43" t="s">
        <v>120</v>
      </c>
      <c r="D84" s="43">
        <v>12</v>
      </c>
      <c r="E84" s="54">
        <v>9</v>
      </c>
      <c r="F84" s="55">
        <v>30</v>
      </c>
      <c r="G84" s="56">
        <v>90</v>
      </c>
    </row>
    <row r="85" spans="1:7" x14ac:dyDescent="0.2">
      <c r="A85" s="46"/>
      <c r="B85" s="43">
        <v>424</v>
      </c>
      <c r="C85" s="43" t="s">
        <v>122</v>
      </c>
      <c r="D85" s="43">
        <v>14</v>
      </c>
      <c r="E85" s="54">
        <v>4</v>
      </c>
      <c r="F85" s="55">
        <v>8</v>
      </c>
      <c r="G85" s="56">
        <v>32</v>
      </c>
    </row>
    <row r="86" spans="1:7" x14ac:dyDescent="0.2">
      <c r="A86" s="46"/>
      <c r="B86" s="43">
        <v>497</v>
      </c>
      <c r="C86" s="43" t="s">
        <v>126</v>
      </c>
      <c r="D86" s="43">
        <v>12</v>
      </c>
      <c r="E86" s="54">
        <v>5</v>
      </c>
      <c r="F86" s="55">
        <v>10</v>
      </c>
      <c r="G86" s="56">
        <v>50</v>
      </c>
    </row>
    <row r="87" spans="1:7" x14ac:dyDescent="0.2">
      <c r="A87" s="46"/>
      <c r="B87" s="43">
        <v>799</v>
      </c>
      <c r="C87" s="43" t="s">
        <v>128</v>
      </c>
      <c r="D87" s="43">
        <v>7</v>
      </c>
      <c r="E87" s="54">
        <v>2</v>
      </c>
      <c r="F87" s="55">
        <v>16</v>
      </c>
      <c r="G87" s="56">
        <v>32</v>
      </c>
    </row>
    <row r="88" spans="1:7" x14ac:dyDescent="0.2">
      <c r="A88" s="46"/>
      <c r="B88" s="43">
        <v>1039</v>
      </c>
      <c r="C88" s="43" t="s">
        <v>67</v>
      </c>
      <c r="D88" s="43">
        <v>9</v>
      </c>
      <c r="E88" s="54">
        <v>2</v>
      </c>
      <c r="F88" s="55">
        <v>24</v>
      </c>
      <c r="G88" s="56">
        <v>48</v>
      </c>
    </row>
    <row r="89" spans="1:7" x14ac:dyDescent="0.2">
      <c r="A89" s="46"/>
      <c r="B89" s="43">
        <v>3613</v>
      </c>
      <c r="C89" s="43" t="s">
        <v>124</v>
      </c>
      <c r="D89" s="43" t="s">
        <v>212</v>
      </c>
      <c r="E89" s="54">
        <v>1</v>
      </c>
      <c r="F89" s="55">
        <v>30</v>
      </c>
      <c r="G89" s="56">
        <v>30</v>
      </c>
    </row>
    <row r="90" spans="1:7" x14ac:dyDescent="0.2">
      <c r="A90" s="46"/>
      <c r="B90" s="43">
        <v>3926</v>
      </c>
      <c r="C90" s="43" t="s">
        <v>116</v>
      </c>
      <c r="D90" s="43">
        <v>510</v>
      </c>
      <c r="E90" s="54">
        <v>5</v>
      </c>
      <c r="F90" s="55">
        <v>10</v>
      </c>
      <c r="G90" s="56">
        <v>50</v>
      </c>
    </row>
    <row r="91" spans="1:7" x14ac:dyDescent="0.2">
      <c r="A91" s="58" t="s">
        <v>211</v>
      </c>
      <c r="B91" s="59"/>
      <c r="C91" s="59"/>
      <c r="D91" s="59"/>
      <c r="E91" s="60">
        <v>28</v>
      </c>
      <c r="F91" s="61">
        <v>128</v>
      </c>
      <c r="G91" s="62">
        <v>332</v>
      </c>
    </row>
    <row r="92" spans="1:7" x14ac:dyDescent="0.2">
      <c r="A92" s="48" t="s">
        <v>197</v>
      </c>
      <c r="B92" s="57"/>
      <c r="C92" s="57"/>
      <c r="D92" s="57"/>
      <c r="E92" s="50">
        <v>447</v>
      </c>
      <c r="F92" s="53">
        <v>944</v>
      </c>
      <c r="G92" s="51">
        <v>4097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selection activeCell="L7" sqref="L7:L68"/>
    </sheetView>
  </sheetViews>
  <sheetFormatPr baseColWidth="10" defaultRowHeight="12.75" x14ac:dyDescent="0.2"/>
  <cols>
    <col min="1" max="1" width="7.42578125" customWidth="1"/>
    <col min="2" max="3" width="7.5703125" customWidth="1"/>
    <col min="4" max="4" width="13.140625" style="31" customWidth="1"/>
    <col min="5" max="5" width="12.140625" customWidth="1"/>
    <col min="6" max="6" width="41" customWidth="1"/>
    <col min="7" max="8" width="6" customWidth="1"/>
    <col min="9" max="9" width="9.140625" customWidth="1"/>
    <col min="10" max="10" width="7.85546875" customWidth="1"/>
    <col min="11" max="11" width="8.7109375" customWidth="1"/>
    <col min="12" max="12" width="9.7109375" customWidth="1"/>
    <col min="13" max="13" width="3.7109375" customWidth="1"/>
    <col min="14" max="15" width="6" customWidth="1"/>
    <col min="16" max="16" width="16.42578125" customWidth="1"/>
    <col min="17" max="256" width="9.140625" customWidth="1"/>
  </cols>
  <sheetData>
    <row r="1" spans="1:17" ht="26.25" customHeight="1" x14ac:dyDescent="0.4">
      <c r="A1" s="25" t="s">
        <v>188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7" ht="18" customHeight="1" x14ac:dyDescent="0.25">
      <c r="A2" s="24" t="s">
        <v>187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7" ht="18" customHeight="1" x14ac:dyDescent="0.25">
      <c r="A3" s="24" t="s">
        <v>186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7" x14ac:dyDescent="0.2">
      <c r="A4" s="1"/>
      <c r="B4" s="1"/>
      <c r="C4" s="1"/>
      <c r="D4" s="33"/>
      <c r="E4" s="11"/>
      <c r="F4" s="23"/>
      <c r="G4" s="1"/>
      <c r="H4" s="1"/>
      <c r="I4" s="1"/>
      <c r="J4" s="11"/>
      <c r="K4" s="11"/>
    </row>
    <row r="5" spans="1:17" x14ac:dyDescent="0.2">
      <c r="A5" s="1"/>
      <c r="B5" s="1"/>
      <c r="C5" s="1"/>
      <c r="D5" s="33"/>
      <c r="E5" s="11"/>
      <c r="F5" s="23"/>
      <c r="G5" s="1"/>
      <c r="H5" s="1"/>
      <c r="I5" s="1"/>
      <c r="J5" s="11"/>
      <c r="K5" s="11"/>
      <c r="L5" s="1"/>
      <c r="M5" s="8"/>
      <c r="N5" s="1"/>
      <c r="O5" s="1"/>
      <c r="P5" s="1"/>
    </row>
    <row r="6" spans="1:17" x14ac:dyDescent="0.2">
      <c r="A6" s="21" t="s">
        <v>185</v>
      </c>
      <c r="B6" s="21" t="s">
        <v>10</v>
      </c>
      <c r="C6" s="40" t="s">
        <v>191</v>
      </c>
      <c r="D6" s="41" t="s">
        <v>192</v>
      </c>
      <c r="E6" s="21" t="s">
        <v>11</v>
      </c>
      <c r="F6" s="22" t="s">
        <v>12</v>
      </c>
      <c r="G6" s="21" t="s">
        <v>13</v>
      </c>
      <c r="H6" s="21" t="s">
        <v>14</v>
      </c>
      <c r="I6" s="21" t="s">
        <v>15</v>
      </c>
      <c r="J6" s="21" t="s">
        <v>16</v>
      </c>
      <c r="K6" s="21" t="s">
        <v>17</v>
      </c>
      <c r="L6" s="21" t="s">
        <v>184</v>
      </c>
      <c r="M6" s="21" t="s">
        <v>183</v>
      </c>
      <c r="N6" s="21" t="s">
        <v>182</v>
      </c>
      <c r="O6" s="21" t="s">
        <v>10</v>
      </c>
      <c r="P6" s="21" t="s">
        <v>181</v>
      </c>
      <c r="Q6" s="12"/>
    </row>
    <row r="7" spans="1:17" x14ac:dyDescent="0.2">
      <c r="A7" s="26">
        <v>2</v>
      </c>
      <c r="B7" s="26">
        <v>8</v>
      </c>
      <c r="C7" s="26">
        <f>A7*B7</f>
        <v>16</v>
      </c>
      <c r="D7" s="42">
        <v>1577</v>
      </c>
      <c r="E7" s="14" t="s">
        <v>85</v>
      </c>
      <c r="F7" s="20" t="s">
        <v>86</v>
      </c>
      <c r="G7" s="26">
        <v>15</v>
      </c>
      <c r="H7" s="26">
        <v>70</v>
      </c>
      <c r="I7" s="26">
        <v>351</v>
      </c>
      <c r="J7" s="26">
        <v>4.75</v>
      </c>
      <c r="K7" s="26">
        <v>76</v>
      </c>
      <c r="L7" s="19" t="s">
        <v>20</v>
      </c>
      <c r="M7" s="26">
        <v>3</v>
      </c>
      <c r="N7" s="26">
        <v>4</v>
      </c>
      <c r="O7" s="26">
        <v>8</v>
      </c>
      <c r="P7" s="14" t="s">
        <v>180</v>
      </c>
      <c r="Q7" s="13"/>
    </row>
    <row r="8" spans="1:17" x14ac:dyDescent="0.2">
      <c r="A8" s="26">
        <v>2</v>
      </c>
      <c r="B8" s="26">
        <v>7</v>
      </c>
      <c r="C8" s="26">
        <f t="shared" ref="C8:C68" si="0">A8*B8</f>
        <v>14</v>
      </c>
      <c r="D8" s="42">
        <v>21</v>
      </c>
      <c r="E8" s="14" t="s">
        <v>62</v>
      </c>
      <c r="F8" s="20" t="s">
        <v>63</v>
      </c>
      <c r="G8" s="26">
        <v>15</v>
      </c>
      <c r="H8" s="26">
        <v>60</v>
      </c>
      <c r="I8" s="26">
        <v>353</v>
      </c>
      <c r="J8" s="26">
        <v>2.72</v>
      </c>
      <c r="K8" s="26">
        <v>38.08</v>
      </c>
      <c r="L8" s="19" t="s">
        <v>20</v>
      </c>
      <c r="M8" s="26">
        <v>3</v>
      </c>
      <c r="N8" s="26">
        <v>4</v>
      </c>
      <c r="O8" s="26">
        <v>7</v>
      </c>
      <c r="P8" s="14" t="s">
        <v>179</v>
      </c>
      <c r="Q8" s="13"/>
    </row>
    <row r="9" spans="1:17" x14ac:dyDescent="0.2">
      <c r="A9" s="26">
        <v>3</v>
      </c>
      <c r="B9" s="26">
        <v>6</v>
      </c>
      <c r="C9" s="26">
        <f t="shared" si="0"/>
        <v>18</v>
      </c>
      <c r="D9" s="42">
        <v>21</v>
      </c>
      <c r="E9" s="14" t="s">
        <v>29</v>
      </c>
      <c r="F9" s="20" t="s">
        <v>30</v>
      </c>
      <c r="G9" s="26">
        <v>15</v>
      </c>
      <c r="H9" s="26">
        <v>65</v>
      </c>
      <c r="I9" s="26">
        <v>353</v>
      </c>
      <c r="J9" s="26">
        <v>3</v>
      </c>
      <c r="K9" s="26">
        <v>54</v>
      </c>
      <c r="L9" s="19" t="s">
        <v>20</v>
      </c>
      <c r="M9" s="26">
        <v>3</v>
      </c>
      <c r="N9" s="26">
        <v>4</v>
      </c>
      <c r="O9" s="26">
        <v>6</v>
      </c>
      <c r="P9" s="14" t="s">
        <v>179</v>
      </c>
      <c r="Q9" s="13"/>
    </row>
    <row r="10" spans="1:17" x14ac:dyDescent="0.2">
      <c r="A10" s="26">
        <v>2</v>
      </c>
      <c r="B10" s="26">
        <v>6</v>
      </c>
      <c r="C10" s="26">
        <f t="shared" si="0"/>
        <v>12</v>
      </c>
      <c r="D10" s="42">
        <v>21</v>
      </c>
      <c r="E10" s="14" t="s">
        <v>29</v>
      </c>
      <c r="F10" s="20" t="s">
        <v>30</v>
      </c>
      <c r="G10" s="26">
        <v>15</v>
      </c>
      <c r="H10" s="26">
        <v>65</v>
      </c>
      <c r="I10" s="26">
        <v>353</v>
      </c>
      <c r="J10" s="26">
        <v>3</v>
      </c>
      <c r="K10" s="26">
        <v>36</v>
      </c>
      <c r="L10" s="19" t="s">
        <v>20</v>
      </c>
      <c r="M10" s="26">
        <v>3</v>
      </c>
      <c r="N10" s="26">
        <v>4</v>
      </c>
      <c r="O10" s="26">
        <v>6</v>
      </c>
      <c r="P10" s="14" t="s">
        <v>179</v>
      </c>
      <c r="Q10" s="13"/>
    </row>
    <row r="11" spans="1:17" x14ac:dyDescent="0.2">
      <c r="A11" s="26">
        <v>2</v>
      </c>
      <c r="B11" s="26">
        <v>6</v>
      </c>
      <c r="C11" s="26">
        <f t="shared" si="0"/>
        <v>12</v>
      </c>
      <c r="D11" s="42">
        <v>21</v>
      </c>
      <c r="E11" s="14" t="s">
        <v>29</v>
      </c>
      <c r="F11" s="20" t="s">
        <v>30</v>
      </c>
      <c r="G11" s="26">
        <v>15</v>
      </c>
      <c r="H11" s="26">
        <v>65</v>
      </c>
      <c r="I11" s="26">
        <v>353</v>
      </c>
      <c r="J11" s="26">
        <v>3</v>
      </c>
      <c r="K11" s="26">
        <v>36</v>
      </c>
      <c r="L11" s="19" t="s">
        <v>20</v>
      </c>
      <c r="M11" s="26">
        <v>3</v>
      </c>
      <c r="N11" s="26">
        <v>4</v>
      </c>
      <c r="O11" s="26">
        <v>6</v>
      </c>
      <c r="P11" s="14" t="s">
        <v>179</v>
      </c>
      <c r="Q11" s="13"/>
    </row>
    <row r="12" spans="1:17" x14ac:dyDescent="0.2">
      <c r="A12" s="26">
        <v>13</v>
      </c>
      <c r="B12" s="26">
        <v>12</v>
      </c>
      <c r="C12" s="26">
        <f t="shared" si="0"/>
        <v>156</v>
      </c>
      <c r="D12" s="42">
        <v>10400</v>
      </c>
      <c r="E12" s="14" t="s">
        <v>70</v>
      </c>
      <c r="F12" s="20" t="s">
        <v>71</v>
      </c>
      <c r="G12" s="26">
        <v>510</v>
      </c>
      <c r="H12" s="26">
        <v>30</v>
      </c>
      <c r="I12" s="26">
        <v>412</v>
      </c>
      <c r="J12" s="26">
        <v>0.54</v>
      </c>
      <c r="K12" s="26">
        <v>84.24</v>
      </c>
      <c r="L12" s="19" t="s">
        <v>20</v>
      </c>
      <c r="M12" s="26">
        <v>7</v>
      </c>
      <c r="N12" s="26">
        <v>5</v>
      </c>
      <c r="O12" s="26">
        <v>12</v>
      </c>
      <c r="P12" s="14" t="s">
        <v>178</v>
      </c>
      <c r="Q12" s="13"/>
    </row>
    <row r="13" spans="1:17" x14ac:dyDescent="0.2">
      <c r="A13" s="26">
        <v>3</v>
      </c>
      <c r="B13" s="26">
        <v>4</v>
      </c>
      <c r="C13" s="26">
        <f t="shared" si="0"/>
        <v>12</v>
      </c>
      <c r="D13" s="42">
        <v>3901</v>
      </c>
      <c r="E13" s="14" t="s">
        <v>87</v>
      </c>
      <c r="F13" s="20" t="s">
        <v>88</v>
      </c>
      <c r="G13" s="26">
        <v>15</v>
      </c>
      <c r="H13" s="26">
        <v>50</v>
      </c>
      <c r="I13" s="26">
        <v>204</v>
      </c>
      <c r="J13" s="26">
        <v>3.22</v>
      </c>
      <c r="K13" s="26">
        <v>38.64</v>
      </c>
      <c r="L13" s="19" t="s">
        <v>20</v>
      </c>
      <c r="M13" s="26">
        <v>4</v>
      </c>
      <c r="N13" s="26">
        <v>6</v>
      </c>
      <c r="O13" s="26">
        <v>4</v>
      </c>
      <c r="P13" s="14" t="s">
        <v>177</v>
      </c>
      <c r="Q13" s="13"/>
    </row>
    <row r="14" spans="1:17" x14ac:dyDescent="0.2">
      <c r="A14" s="26">
        <v>3</v>
      </c>
      <c r="B14" s="26">
        <v>6</v>
      </c>
      <c r="C14" s="26">
        <f t="shared" si="0"/>
        <v>18</v>
      </c>
      <c r="D14" s="42">
        <v>67</v>
      </c>
      <c r="E14" s="14" t="s">
        <v>76</v>
      </c>
      <c r="F14" s="20" t="s">
        <v>78</v>
      </c>
      <c r="G14" s="26">
        <v>14</v>
      </c>
      <c r="H14" s="26">
        <v>45</v>
      </c>
      <c r="I14" s="26">
        <v>297</v>
      </c>
      <c r="J14" s="26">
        <v>2.5499999999999998</v>
      </c>
      <c r="K14" s="26">
        <v>45.9</v>
      </c>
      <c r="L14" s="19" t="s">
        <v>20</v>
      </c>
      <c r="M14" s="26">
        <v>5</v>
      </c>
      <c r="N14" s="26">
        <v>6</v>
      </c>
      <c r="O14" s="26">
        <v>6</v>
      </c>
      <c r="P14" s="14" t="s">
        <v>176</v>
      </c>
      <c r="Q14" s="13"/>
    </row>
    <row r="15" spans="1:17" x14ac:dyDescent="0.2">
      <c r="A15" s="26">
        <v>3</v>
      </c>
      <c r="B15" s="26">
        <v>6</v>
      </c>
      <c r="C15" s="26">
        <f t="shared" si="0"/>
        <v>18</v>
      </c>
      <c r="D15" s="42">
        <v>67</v>
      </c>
      <c r="E15" s="14" t="s">
        <v>76</v>
      </c>
      <c r="F15" s="20" t="s">
        <v>77</v>
      </c>
      <c r="G15" s="26">
        <v>14</v>
      </c>
      <c r="H15" s="26">
        <v>45</v>
      </c>
      <c r="I15" s="26">
        <v>297</v>
      </c>
      <c r="J15" s="26">
        <v>2.2400000000000002</v>
      </c>
      <c r="K15" s="26">
        <v>40.32</v>
      </c>
      <c r="L15" s="19" t="s">
        <v>20</v>
      </c>
      <c r="M15" s="26">
        <v>5</v>
      </c>
      <c r="N15" s="26">
        <v>6</v>
      </c>
      <c r="O15" s="26">
        <v>6</v>
      </c>
      <c r="P15" s="14" t="s">
        <v>176</v>
      </c>
      <c r="Q15" s="13"/>
    </row>
    <row r="16" spans="1:17" x14ac:dyDescent="0.2">
      <c r="A16" s="26">
        <v>5</v>
      </c>
      <c r="B16" s="26">
        <v>10</v>
      </c>
      <c r="C16" s="26">
        <f t="shared" si="0"/>
        <v>50</v>
      </c>
      <c r="D16" s="42">
        <v>114</v>
      </c>
      <c r="E16" s="14" t="s">
        <v>72</v>
      </c>
      <c r="F16" s="20" t="s">
        <v>73</v>
      </c>
      <c r="G16" s="26">
        <v>12</v>
      </c>
      <c r="H16" s="26">
        <v>35</v>
      </c>
      <c r="I16" s="26">
        <v>480</v>
      </c>
      <c r="J16" s="26">
        <v>0.89</v>
      </c>
      <c r="K16" s="26">
        <v>44.5</v>
      </c>
      <c r="L16" s="19" t="s">
        <v>20</v>
      </c>
      <c r="M16" s="26">
        <v>6</v>
      </c>
      <c r="N16" s="26">
        <v>5</v>
      </c>
      <c r="O16" s="26">
        <v>10</v>
      </c>
      <c r="P16" s="14" t="s">
        <v>175</v>
      </c>
      <c r="Q16" s="13"/>
    </row>
    <row r="17" spans="1:17" x14ac:dyDescent="0.2">
      <c r="A17" s="26">
        <v>12</v>
      </c>
      <c r="B17" s="26">
        <v>6</v>
      </c>
      <c r="C17" s="26">
        <f t="shared" si="0"/>
        <v>72</v>
      </c>
      <c r="D17" s="42">
        <v>5563</v>
      </c>
      <c r="E17" s="14" t="s">
        <v>25</v>
      </c>
      <c r="F17" s="20" t="s">
        <v>26</v>
      </c>
      <c r="G17" s="26">
        <v>13</v>
      </c>
      <c r="H17" s="26">
        <v>30</v>
      </c>
      <c r="I17" s="26">
        <v>397</v>
      </c>
      <c r="J17" s="26">
        <v>1.1499999999999999</v>
      </c>
      <c r="K17" s="26">
        <v>82.8</v>
      </c>
      <c r="L17" s="19" t="s">
        <v>20</v>
      </c>
      <c r="M17" s="26">
        <v>6</v>
      </c>
      <c r="N17" s="26">
        <v>4</v>
      </c>
      <c r="O17" s="26">
        <v>6</v>
      </c>
      <c r="P17" s="14" t="s">
        <v>174</v>
      </c>
      <c r="Q17" s="13"/>
    </row>
    <row r="18" spans="1:17" x14ac:dyDescent="0.2">
      <c r="A18" s="26">
        <v>3</v>
      </c>
      <c r="B18" s="26">
        <v>6</v>
      </c>
      <c r="C18" s="26">
        <f t="shared" si="0"/>
        <v>18</v>
      </c>
      <c r="D18" s="42">
        <v>2361</v>
      </c>
      <c r="E18" s="14" t="s">
        <v>37</v>
      </c>
      <c r="F18" s="20" t="s">
        <v>38</v>
      </c>
      <c r="G18" s="26">
        <v>12</v>
      </c>
      <c r="H18" s="26">
        <v>32</v>
      </c>
      <c r="I18" s="26">
        <v>395</v>
      </c>
      <c r="J18" s="26">
        <v>1.65</v>
      </c>
      <c r="K18" s="26">
        <v>29.7</v>
      </c>
      <c r="L18" s="19" t="s">
        <v>20</v>
      </c>
      <c r="M18" s="26">
        <v>5</v>
      </c>
      <c r="N18" s="26">
        <v>4</v>
      </c>
      <c r="O18" s="26">
        <v>6</v>
      </c>
      <c r="P18" s="14" t="s">
        <v>173</v>
      </c>
      <c r="Q18" s="13"/>
    </row>
    <row r="19" spans="1:17" x14ac:dyDescent="0.2">
      <c r="A19" s="26">
        <v>5</v>
      </c>
      <c r="B19" s="26">
        <v>8</v>
      </c>
      <c r="C19" s="26">
        <f t="shared" si="0"/>
        <v>40</v>
      </c>
      <c r="D19" s="42">
        <v>176</v>
      </c>
      <c r="E19" s="14" t="s">
        <v>39</v>
      </c>
      <c r="F19" s="20" t="s">
        <v>40</v>
      </c>
      <c r="G19" s="26">
        <v>15</v>
      </c>
      <c r="H19" s="26">
        <v>30</v>
      </c>
      <c r="I19" s="26">
        <v>338</v>
      </c>
      <c r="J19" s="26">
        <v>4.7300000000000004</v>
      </c>
      <c r="K19" s="26">
        <v>189.2</v>
      </c>
      <c r="L19" s="19" t="s">
        <v>20</v>
      </c>
      <c r="M19" s="26">
        <v>5</v>
      </c>
      <c r="N19" s="26">
        <v>4</v>
      </c>
      <c r="O19" s="26">
        <v>8</v>
      </c>
      <c r="P19" s="14" t="s">
        <v>172</v>
      </c>
      <c r="Q19" s="13"/>
    </row>
    <row r="20" spans="1:17" x14ac:dyDescent="0.2">
      <c r="A20" s="26">
        <v>6</v>
      </c>
      <c r="B20" s="26">
        <v>6</v>
      </c>
      <c r="C20" s="26">
        <f t="shared" si="0"/>
        <v>36</v>
      </c>
      <c r="D20" s="42">
        <v>191</v>
      </c>
      <c r="E20" s="14" t="s">
        <v>31</v>
      </c>
      <c r="F20" s="20" t="s">
        <v>32</v>
      </c>
      <c r="G20" s="26">
        <v>12</v>
      </c>
      <c r="H20" s="26">
        <v>50</v>
      </c>
      <c r="I20" s="26">
        <v>944</v>
      </c>
      <c r="J20" s="26">
        <v>2.31</v>
      </c>
      <c r="K20" s="26">
        <v>83.16</v>
      </c>
      <c r="L20" s="19" t="s">
        <v>20</v>
      </c>
      <c r="M20" s="26">
        <v>4</v>
      </c>
      <c r="N20" s="26">
        <v>5</v>
      </c>
      <c r="O20" s="26">
        <v>6</v>
      </c>
      <c r="P20" s="14" t="s">
        <v>171</v>
      </c>
      <c r="Q20" s="13"/>
    </row>
    <row r="21" spans="1:17" x14ac:dyDescent="0.2">
      <c r="A21" s="26">
        <v>33</v>
      </c>
      <c r="B21" s="26">
        <v>1</v>
      </c>
      <c r="C21" s="26">
        <f t="shared" si="0"/>
        <v>33</v>
      </c>
      <c r="D21" s="42">
        <v>1466</v>
      </c>
      <c r="E21" s="14" t="s">
        <v>111</v>
      </c>
      <c r="F21" s="20" t="s">
        <v>112</v>
      </c>
      <c r="G21" s="26">
        <v>19</v>
      </c>
      <c r="H21" s="26">
        <v>80</v>
      </c>
      <c r="I21" s="26">
        <v>800</v>
      </c>
      <c r="J21" s="26">
        <v>5.75</v>
      </c>
      <c r="K21" s="26">
        <v>189.75</v>
      </c>
      <c r="L21" s="19" t="s">
        <v>20</v>
      </c>
      <c r="M21" s="26">
        <v>2</v>
      </c>
      <c r="N21" s="26">
        <v>21</v>
      </c>
      <c r="O21" s="26">
        <v>1</v>
      </c>
      <c r="P21" s="14" t="s">
        <v>170</v>
      </c>
      <c r="Q21" s="13"/>
    </row>
    <row r="22" spans="1:17" x14ac:dyDescent="0.2">
      <c r="A22" s="26">
        <v>10</v>
      </c>
      <c r="B22" s="26">
        <v>8</v>
      </c>
      <c r="C22" s="26">
        <f t="shared" si="0"/>
        <v>80</v>
      </c>
      <c r="D22" s="42">
        <v>245</v>
      </c>
      <c r="E22" s="14" t="s">
        <v>41</v>
      </c>
      <c r="F22" s="20" t="s">
        <v>42</v>
      </c>
      <c r="G22" s="26">
        <v>12</v>
      </c>
      <c r="H22" s="26">
        <v>20</v>
      </c>
      <c r="I22" s="26">
        <v>495</v>
      </c>
      <c r="J22" s="26">
        <v>0.97</v>
      </c>
      <c r="K22" s="26">
        <v>77.599999999999994</v>
      </c>
      <c r="L22" s="19" t="s">
        <v>20</v>
      </c>
      <c r="M22" s="26">
        <v>7</v>
      </c>
      <c r="N22" s="26">
        <v>5</v>
      </c>
      <c r="O22" s="26">
        <v>8</v>
      </c>
      <c r="P22" s="14" t="s">
        <v>169</v>
      </c>
      <c r="Q22" s="13"/>
    </row>
    <row r="23" spans="1:17" x14ac:dyDescent="0.2">
      <c r="A23" s="26">
        <v>6</v>
      </c>
      <c r="B23" s="26">
        <v>5</v>
      </c>
      <c r="C23" s="26">
        <f t="shared" si="0"/>
        <v>30</v>
      </c>
      <c r="D23" s="42">
        <v>2959</v>
      </c>
      <c r="E23" s="14" t="s">
        <v>52</v>
      </c>
      <c r="F23" s="20" t="s">
        <v>53</v>
      </c>
      <c r="G23" s="26">
        <v>12</v>
      </c>
      <c r="H23" s="26">
        <v>45</v>
      </c>
      <c r="I23" s="26">
        <v>236</v>
      </c>
      <c r="J23" s="26">
        <v>1.38</v>
      </c>
      <c r="K23" s="26">
        <v>41.4</v>
      </c>
      <c r="L23" s="19" t="s">
        <v>20</v>
      </c>
      <c r="M23" s="26">
        <v>5</v>
      </c>
      <c r="N23" s="26">
        <v>6</v>
      </c>
      <c r="O23" s="26">
        <v>5</v>
      </c>
      <c r="P23" s="14" t="s">
        <v>168</v>
      </c>
      <c r="Q23" s="13"/>
    </row>
    <row r="24" spans="1:17" x14ac:dyDescent="0.2">
      <c r="A24" s="26">
        <v>3</v>
      </c>
      <c r="B24" s="26">
        <v>10</v>
      </c>
      <c r="C24" s="26">
        <f t="shared" si="0"/>
        <v>30</v>
      </c>
      <c r="D24" s="42">
        <v>263</v>
      </c>
      <c r="E24" s="14" t="s">
        <v>119</v>
      </c>
      <c r="F24" s="20" t="s">
        <v>120</v>
      </c>
      <c r="G24" s="26">
        <v>12</v>
      </c>
      <c r="H24" s="26">
        <v>35</v>
      </c>
      <c r="I24" s="26">
        <v>480</v>
      </c>
      <c r="J24" s="26">
        <v>0.88</v>
      </c>
      <c r="K24" s="26">
        <v>26.4</v>
      </c>
      <c r="L24" s="19" t="s">
        <v>20</v>
      </c>
      <c r="M24" s="26">
        <v>5</v>
      </c>
      <c r="N24" s="26">
        <v>5</v>
      </c>
      <c r="O24" s="26">
        <v>10</v>
      </c>
      <c r="P24" s="14" t="s">
        <v>167</v>
      </c>
      <c r="Q24" s="13"/>
    </row>
    <row r="25" spans="1:17" x14ac:dyDescent="0.2">
      <c r="A25" s="26">
        <v>1</v>
      </c>
      <c r="B25" s="26">
        <v>10</v>
      </c>
      <c r="C25" s="26">
        <f t="shared" si="0"/>
        <v>10</v>
      </c>
      <c r="D25" s="42">
        <v>263</v>
      </c>
      <c r="E25" s="14" t="s">
        <v>119</v>
      </c>
      <c r="F25" s="20" t="s">
        <v>120</v>
      </c>
      <c r="G25" s="26">
        <v>12</v>
      </c>
      <c r="H25" s="26">
        <v>35</v>
      </c>
      <c r="I25" s="26">
        <v>480</v>
      </c>
      <c r="J25" s="26">
        <v>0.88</v>
      </c>
      <c r="K25" s="26">
        <v>8.8000000000000007</v>
      </c>
      <c r="L25" s="19" t="s">
        <v>20</v>
      </c>
      <c r="M25" s="26">
        <v>5</v>
      </c>
      <c r="N25" s="26">
        <v>5</v>
      </c>
      <c r="O25" s="26">
        <v>10</v>
      </c>
      <c r="P25" s="14" t="s">
        <v>167</v>
      </c>
      <c r="Q25" s="13"/>
    </row>
    <row r="26" spans="1:17" x14ac:dyDescent="0.2">
      <c r="A26" s="26">
        <v>5</v>
      </c>
      <c r="B26" s="26">
        <v>10</v>
      </c>
      <c r="C26" s="26">
        <f t="shared" si="0"/>
        <v>50</v>
      </c>
      <c r="D26" s="42">
        <v>263</v>
      </c>
      <c r="E26" s="14" t="s">
        <v>119</v>
      </c>
      <c r="F26" s="20" t="s">
        <v>120</v>
      </c>
      <c r="G26" s="26">
        <v>12</v>
      </c>
      <c r="H26" s="26">
        <v>35</v>
      </c>
      <c r="I26" s="26">
        <v>480</v>
      </c>
      <c r="J26" s="26">
        <v>0.88</v>
      </c>
      <c r="K26" s="26">
        <v>44</v>
      </c>
      <c r="L26" s="19" t="s">
        <v>20</v>
      </c>
      <c r="M26" s="26">
        <v>5</v>
      </c>
      <c r="N26" s="26">
        <v>5</v>
      </c>
      <c r="O26" s="26">
        <v>10</v>
      </c>
      <c r="P26" s="14" t="s">
        <v>167</v>
      </c>
      <c r="Q26" s="13"/>
    </row>
    <row r="27" spans="1:17" x14ac:dyDescent="0.2">
      <c r="A27" s="26">
        <v>10</v>
      </c>
      <c r="B27" s="26">
        <v>18</v>
      </c>
      <c r="C27" s="26">
        <f t="shared" si="0"/>
        <v>180</v>
      </c>
      <c r="D27" s="42">
        <v>287</v>
      </c>
      <c r="E27" s="14" t="s">
        <v>33</v>
      </c>
      <c r="F27" s="20" t="s">
        <v>34</v>
      </c>
      <c r="G27" s="26">
        <v>9</v>
      </c>
      <c r="H27" s="26">
        <v>30</v>
      </c>
      <c r="I27" s="26">
        <v>418</v>
      </c>
      <c r="J27" s="26">
        <v>0.52</v>
      </c>
      <c r="K27" s="26">
        <v>93.6</v>
      </c>
      <c r="L27" s="19" t="s">
        <v>20</v>
      </c>
      <c r="M27" s="26">
        <v>6</v>
      </c>
      <c r="N27" s="26">
        <v>5</v>
      </c>
      <c r="O27" s="26">
        <v>18</v>
      </c>
      <c r="P27" s="14" t="s">
        <v>166</v>
      </c>
      <c r="Q27" s="13"/>
    </row>
    <row r="28" spans="1:17" x14ac:dyDescent="0.2">
      <c r="A28" s="26">
        <v>6</v>
      </c>
      <c r="B28" s="26">
        <v>12</v>
      </c>
      <c r="C28" s="26">
        <f t="shared" si="0"/>
        <v>72</v>
      </c>
      <c r="D28" s="42">
        <v>296</v>
      </c>
      <c r="E28" s="14" t="s">
        <v>99</v>
      </c>
      <c r="F28" s="20" t="s">
        <v>100</v>
      </c>
      <c r="G28" s="26">
        <v>9</v>
      </c>
      <c r="H28" s="26">
        <v>22</v>
      </c>
      <c r="I28" s="26">
        <v>212</v>
      </c>
      <c r="J28" s="26">
        <v>0.41</v>
      </c>
      <c r="K28" s="26">
        <v>29.52</v>
      </c>
      <c r="L28" s="19" t="s">
        <v>20</v>
      </c>
      <c r="M28" s="26">
        <v>10</v>
      </c>
      <c r="N28" s="26">
        <v>6</v>
      </c>
      <c r="O28" s="26">
        <v>12</v>
      </c>
      <c r="P28" s="14" t="s">
        <v>165</v>
      </c>
      <c r="Q28" s="13"/>
    </row>
    <row r="29" spans="1:17" x14ac:dyDescent="0.2">
      <c r="A29" s="26">
        <v>15</v>
      </c>
      <c r="B29" s="26">
        <v>10</v>
      </c>
      <c r="C29" s="26">
        <f t="shared" si="0"/>
        <v>150</v>
      </c>
      <c r="D29" s="42">
        <v>297</v>
      </c>
      <c r="E29" s="14" t="s">
        <v>18</v>
      </c>
      <c r="F29" s="20" t="s">
        <v>19</v>
      </c>
      <c r="G29" s="26">
        <v>12</v>
      </c>
      <c r="H29" s="26">
        <v>25</v>
      </c>
      <c r="I29" s="26">
        <v>490</v>
      </c>
      <c r="J29" s="26">
        <v>0.6</v>
      </c>
      <c r="K29" s="26">
        <v>90</v>
      </c>
      <c r="L29" s="19" t="s">
        <v>20</v>
      </c>
      <c r="M29" s="26">
        <v>7</v>
      </c>
      <c r="N29" s="26">
        <v>5</v>
      </c>
      <c r="O29" s="26">
        <v>10</v>
      </c>
      <c r="P29" s="14" t="s">
        <v>164</v>
      </c>
      <c r="Q29" s="13"/>
    </row>
    <row r="30" spans="1:17" x14ac:dyDescent="0.2">
      <c r="A30" s="26">
        <v>4</v>
      </c>
      <c r="B30" s="26">
        <v>10</v>
      </c>
      <c r="C30" s="26">
        <f t="shared" si="0"/>
        <v>40</v>
      </c>
      <c r="D30" s="42">
        <v>3142</v>
      </c>
      <c r="E30" s="14" t="s">
        <v>43</v>
      </c>
      <c r="F30" s="20" t="s">
        <v>44</v>
      </c>
      <c r="G30" s="26">
        <v>9</v>
      </c>
      <c r="H30" s="26">
        <v>20</v>
      </c>
      <c r="I30" s="26">
        <v>470</v>
      </c>
      <c r="J30" s="26">
        <v>0.75</v>
      </c>
      <c r="K30" s="26">
        <v>30</v>
      </c>
      <c r="L30" s="19" t="s">
        <v>20</v>
      </c>
      <c r="M30" s="26">
        <v>8</v>
      </c>
      <c r="N30" s="26">
        <v>5</v>
      </c>
      <c r="O30" s="26">
        <v>10</v>
      </c>
      <c r="P30" s="14" t="s">
        <v>163</v>
      </c>
      <c r="Q30" s="13"/>
    </row>
    <row r="31" spans="1:17" x14ac:dyDescent="0.2">
      <c r="A31" s="26">
        <v>4</v>
      </c>
      <c r="B31" s="26">
        <v>8</v>
      </c>
      <c r="C31" s="26">
        <f t="shared" si="0"/>
        <v>32</v>
      </c>
      <c r="D31" s="42">
        <v>424</v>
      </c>
      <c r="E31" s="14" t="s">
        <v>121</v>
      </c>
      <c r="F31" s="20" t="s">
        <v>122</v>
      </c>
      <c r="G31" s="26">
        <v>14</v>
      </c>
      <c r="H31" s="26">
        <v>70</v>
      </c>
      <c r="I31" s="26">
        <v>401</v>
      </c>
      <c r="J31" s="26">
        <v>1.2</v>
      </c>
      <c r="K31" s="26">
        <v>38.4</v>
      </c>
      <c r="L31" s="19" t="s">
        <v>20</v>
      </c>
      <c r="M31" s="26">
        <v>3</v>
      </c>
      <c r="N31" s="26">
        <v>5</v>
      </c>
      <c r="O31" s="26">
        <v>8</v>
      </c>
      <c r="P31" s="14" t="s">
        <v>162</v>
      </c>
      <c r="Q31" s="13"/>
    </row>
    <row r="32" spans="1:17" x14ac:dyDescent="0.2">
      <c r="A32" s="26">
        <v>5</v>
      </c>
      <c r="B32" s="26">
        <v>10</v>
      </c>
      <c r="C32" s="26">
        <f t="shared" si="0"/>
        <v>50</v>
      </c>
      <c r="D32" s="42">
        <v>4092</v>
      </c>
      <c r="E32" s="14" t="s">
        <v>79</v>
      </c>
      <c r="F32" s="20" t="s">
        <v>80</v>
      </c>
      <c r="G32" s="26">
        <v>12</v>
      </c>
      <c r="H32" s="26">
        <v>40</v>
      </c>
      <c r="I32" s="26">
        <v>495</v>
      </c>
      <c r="J32" s="26">
        <v>1.21</v>
      </c>
      <c r="K32" s="26">
        <v>60.5</v>
      </c>
      <c r="L32" s="19" t="s">
        <v>20</v>
      </c>
      <c r="M32" s="26">
        <v>5</v>
      </c>
      <c r="N32" s="26">
        <v>5</v>
      </c>
      <c r="O32" s="26">
        <v>10</v>
      </c>
      <c r="P32" s="14" t="s">
        <v>161</v>
      </c>
      <c r="Q32" s="13"/>
    </row>
    <row r="33" spans="1:17" x14ac:dyDescent="0.2">
      <c r="A33" s="26">
        <v>5</v>
      </c>
      <c r="B33" s="26">
        <v>10</v>
      </c>
      <c r="C33" s="26">
        <f t="shared" si="0"/>
        <v>50</v>
      </c>
      <c r="D33" s="42">
        <v>476</v>
      </c>
      <c r="E33" s="14" t="s">
        <v>101</v>
      </c>
      <c r="F33" s="20" t="s">
        <v>102</v>
      </c>
      <c r="G33" s="26">
        <v>12</v>
      </c>
      <c r="H33" s="26">
        <v>40</v>
      </c>
      <c r="I33" s="26">
        <v>401</v>
      </c>
      <c r="J33" s="26">
        <v>0.94</v>
      </c>
      <c r="K33" s="26">
        <v>47</v>
      </c>
      <c r="L33" s="19" t="s">
        <v>20</v>
      </c>
      <c r="M33" s="26">
        <v>5</v>
      </c>
      <c r="N33" s="26">
        <v>5</v>
      </c>
      <c r="O33" s="26">
        <v>10</v>
      </c>
      <c r="P33" s="14" t="s">
        <v>160</v>
      </c>
      <c r="Q33" s="13"/>
    </row>
    <row r="34" spans="1:17" x14ac:dyDescent="0.2">
      <c r="A34" s="26">
        <v>2</v>
      </c>
      <c r="B34" s="26">
        <v>10</v>
      </c>
      <c r="C34" s="26">
        <f t="shared" si="0"/>
        <v>20</v>
      </c>
      <c r="D34" s="42">
        <v>353</v>
      </c>
      <c r="E34" s="14" t="s">
        <v>45</v>
      </c>
      <c r="F34" s="20" t="s">
        <v>46</v>
      </c>
      <c r="G34" s="26">
        <v>12</v>
      </c>
      <c r="H34" s="26">
        <v>25</v>
      </c>
      <c r="I34" s="26">
        <v>480</v>
      </c>
      <c r="J34" s="26">
        <v>0.6</v>
      </c>
      <c r="K34" s="26">
        <v>12</v>
      </c>
      <c r="L34" s="19" t="s">
        <v>20</v>
      </c>
      <c r="M34" s="26">
        <v>8</v>
      </c>
      <c r="N34" s="26">
        <v>5</v>
      </c>
      <c r="O34" s="26">
        <v>10</v>
      </c>
      <c r="P34" s="14" t="s">
        <v>159</v>
      </c>
      <c r="Q34" s="13"/>
    </row>
    <row r="35" spans="1:17" x14ac:dyDescent="0.2">
      <c r="A35" s="26">
        <v>1</v>
      </c>
      <c r="B35" s="26">
        <v>10</v>
      </c>
      <c r="C35" s="26">
        <f t="shared" si="0"/>
        <v>10</v>
      </c>
      <c r="D35" s="42">
        <v>353</v>
      </c>
      <c r="E35" s="14" t="s">
        <v>45</v>
      </c>
      <c r="F35" s="20" t="s">
        <v>47</v>
      </c>
      <c r="G35" s="26">
        <v>12</v>
      </c>
      <c r="H35" s="26">
        <v>25</v>
      </c>
      <c r="I35" s="26">
        <v>480</v>
      </c>
      <c r="J35" s="26">
        <v>0.81</v>
      </c>
      <c r="K35" s="26">
        <v>8.1</v>
      </c>
      <c r="L35" s="19" t="s">
        <v>20</v>
      </c>
      <c r="M35" s="26">
        <v>8</v>
      </c>
      <c r="N35" s="26">
        <v>5</v>
      </c>
      <c r="O35" s="26">
        <v>10</v>
      </c>
      <c r="P35" s="14" t="s">
        <v>159</v>
      </c>
      <c r="Q35" s="13"/>
    </row>
    <row r="36" spans="1:17" x14ac:dyDescent="0.2">
      <c r="A36" s="26">
        <v>2</v>
      </c>
      <c r="B36" s="26">
        <v>10</v>
      </c>
      <c r="C36" s="26">
        <f t="shared" si="0"/>
        <v>20</v>
      </c>
      <c r="D36" s="42">
        <v>353</v>
      </c>
      <c r="E36" s="14" t="s">
        <v>45</v>
      </c>
      <c r="F36" s="20" t="s">
        <v>47</v>
      </c>
      <c r="G36" s="26">
        <v>12</v>
      </c>
      <c r="H36" s="26">
        <v>25</v>
      </c>
      <c r="I36" s="26">
        <v>480</v>
      </c>
      <c r="J36" s="26">
        <v>0.62</v>
      </c>
      <c r="K36" s="26">
        <v>12.4</v>
      </c>
      <c r="L36" s="19" t="s">
        <v>20</v>
      </c>
      <c r="M36" s="26">
        <v>8</v>
      </c>
      <c r="N36" s="26">
        <v>5</v>
      </c>
      <c r="O36" s="26">
        <v>10</v>
      </c>
      <c r="P36" s="14" t="s">
        <v>159</v>
      </c>
      <c r="Q36" s="13"/>
    </row>
    <row r="37" spans="1:17" x14ac:dyDescent="0.2">
      <c r="A37" s="26">
        <v>1</v>
      </c>
      <c r="B37" s="26">
        <v>30</v>
      </c>
      <c r="C37" s="26">
        <f t="shared" si="0"/>
        <v>30</v>
      </c>
      <c r="D37" s="42">
        <v>3613</v>
      </c>
      <c r="E37" s="14" t="s">
        <v>123</v>
      </c>
      <c r="F37" s="20" t="s">
        <v>124</v>
      </c>
      <c r="G37" s="14"/>
      <c r="H37" s="26">
        <v>60</v>
      </c>
      <c r="I37" s="11"/>
      <c r="J37" s="26">
        <v>0.33</v>
      </c>
      <c r="K37" s="26">
        <v>9.9</v>
      </c>
      <c r="L37" s="19" t="s">
        <v>20</v>
      </c>
      <c r="M37" s="26">
        <v>3</v>
      </c>
      <c r="N37" s="26">
        <v>1</v>
      </c>
      <c r="O37" s="26">
        <v>30</v>
      </c>
      <c r="P37" s="14" t="s">
        <v>158</v>
      </c>
      <c r="Q37" s="13"/>
    </row>
    <row r="38" spans="1:17" x14ac:dyDescent="0.2">
      <c r="A38" s="26">
        <v>5</v>
      </c>
      <c r="B38" s="26">
        <v>10</v>
      </c>
      <c r="C38" s="26">
        <f t="shared" si="0"/>
        <v>50</v>
      </c>
      <c r="D38" s="42">
        <v>497</v>
      </c>
      <c r="E38" s="14" t="s">
        <v>125</v>
      </c>
      <c r="F38" s="20" t="s">
        <v>126</v>
      </c>
      <c r="G38" s="26">
        <v>12</v>
      </c>
      <c r="H38" s="26">
        <v>45</v>
      </c>
      <c r="I38" s="26">
        <v>480</v>
      </c>
      <c r="J38" s="26">
        <v>0.54</v>
      </c>
      <c r="K38" s="26">
        <v>27</v>
      </c>
      <c r="L38" s="19" t="s">
        <v>20</v>
      </c>
      <c r="M38" s="26">
        <v>5</v>
      </c>
      <c r="N38" s="26">
        <v>5</v>
      </c>
      <c r="O38" s="26">
        <v>10</v>
      </c>
      <c r="P38" s="14" t="s">
        <v>157</v>
      </c>
      <c r="Q38" s="13"/>
    </row>
    <row r="39" spans="1:17" x14ac:dyDescent="0.2">
      <c r="A39" s="26">
        <v>8</v>
      </c>
      <c r="B39" s="26">
        <v>8</v>
      </c>
      <c r="C39" s="26">
        <f t="shared" si="0"/>
        <v>64</v>
      </c>
      <c r="D39" s="42">
        <v>535</v>
      </c>
      <c r="E39" s="14" t="s">
        <v>81</v>
      </c>
      <c r="F39" s="20" t="s">
        <v>82</v>
      </c>
      <c r="G39" s="26">
        <v>12</v>
      </c>
      <c r="H39" s="26">
        <v>25</v>
      </c>
      <c r="I39" s="26">
        <v>495</v>
      </c>
      <c r="J39" s="26">
        <v>0.81</v>
      </c>
      <c r="K39" s="26">
        <v>51.84</v>
      </c>
      <c r="L39" s="19" t="s">
        <v>20</v>
      </c>
      <c r="M39" s="26">
        <v>8</v>
      </c>
      <c r="N39" s="26">
        <v>5</v>
      </c>
      <c r="O39" s="26">
        <v>8</v>
      </c>
      <c r="P39" s="14" t="s">
        <v>156</v>
      </c>
      <c r="Q39" s="13"/>
    </row>
    <row r="40" spans="1:17" x14ac:dyDescent="0.2">
      <c r="A40" s="26">
        <v>6</v>
      </c>
      <c r="B40" s="26">
        <v>9</v>
      </c>
      <c r="C40" s="26">
        <f t="shared" si="0"/>
        <v>54</v>
      </c>
      <c r="D40" s="42">
        <v>535</v>
      </c>
      <c r="E40" s="14" t="s">
        <v>103</v>
      </c>
      <c r="F40" s="20" t="s">
        <v>104</v>
      </c>
      <c r="G40" s="26">
        <v>11</v>
      </c>
      <c r="H40" s="26">
        <v>25</v>
      </c>
      <c r="I40" s="26">
        <v>209</v>
      </c>
      <c r="J40" s="26">
        <v>1.02</v>
      </c>
      <c r="K40" s="26">
        <v>55.08</v>
      </c>
      <c r="L40" s="19" t="s">
        <v>20</v>
      </c>
      <c r="M40" s="26">
        <v>8</v>
      </c>
      <c r="N40" s="26">
        <v>6</v>
      </c>
      <c r="O40" s="26">
        <v>9</v>
      </c>
      <c r="P40" s="14" t="s">
        <v>155</v>
      </c>
      <c r="Q40" s="13"/>
    </row>
    <row r="41" spans="1:17" x14ac:dyDescent="0.2">
      <c r="A41" s="26">
        <v>5</v>
      </c>
      <c r="B41" s="26">
        <v>10</v>
      </c>
      <c r="C41" s="26">
        <f t="shared" si="0"/>
        <v>50</v>
      </c>
      <c r="D41" s="42">
        <v>3252</v>
      </c>
      <c r="E41" s="14" t="s">
        <v>27</v>
      </c>
      <c r="F41" s="20" t="s">
        <v>28</v>
      </c>
      <c r="G41" s="26">
        <v>12</v>
      </c>
      <c r="H41" s="26">
        <v>45</v>
      </c>
      <c r="I41" s="26">
        <v>410</v>
      </c>
      <c r="J41" s="26">
        <v>2.75</v>
      </c>
      <c r="K41" s="26">
        <v>137.5</v>
      </c>
      <c r="L41" s="19" t="s">
        <v>20</v>
      </c>
      <c r="M41" s="26">
        <v>4</v>
      </c>
      <c r="N41" s="26">
        <v>5</v>
      </c>
      <c r="O41" s="26">
        <v>10</v>
      </c>
      <c r="P41" s="14" t="s">
        <v>154</v>
      </c>
      <c r="Q41" s="13"/>
    </row>
    <row r="42" spans="1:17" x14ac:dyDescent="0.2">
      <c r="A42" s="26">
        <v>5</v>
      </c>
      <c r="B42" s="26">
        <v>8</v>
      </c>
      <c r="C42" s="26">
        <f t="shared" si="0"/>
        <v>40</v>
      </c>
      <c r="D42" s="42">
        <v>675</v>
      </c>
      <c r="E42" s="14" t="s">
        <v>54</v>
      </c>
      <c r="F42" s="20" t="s">
        <v>55</v>
      </c>
      <c r="G42" s="26">
        <v>12</v>
      </c>
      <c r="H42" s="26">
        <v>32</v>
      </c>
      <c r="I42" s="26">
        <v>458</v>
      </c>
      <c r="J42" s="26">
        <v>0.75</v>
      </c>
      <c r="K42" s="26">
        <v>30</v>
      </c>
      <c r="L42" s="19" t="s">
        <v>20</v>
      </c>
      <c r="M42" s="26">
        <v>6</v>
      </c>
      <c r="N42" s="26">
        <v>5</v>
      </c>
      <c r="O42" s="26">
        <v>8</v>
      </c>
      <c r="P42" s="14" t="s">
        <v>153</v>
      </c>
      <c r="Q42" s="13"/>
    </row>
    <row r="43" spans="1:17" x14ac:dyDescent="0.2">
      <c r="A43" s="26">
        <v>6</v>
      </c>
      <c r="B43" s="26">
        <v>20</v>
      </c>
      <c r="C43" s="26">
        <f t="shared" si="0"/>
        <v>120</v>
      </c>
      <c r="D43" s="42">
        <v>773</v>
      </c>
      <c r="E43" s="14" t="s">
        <v>64</v>
      </c>
      <c r="F43" s="20" t="s">
        <v>65</v>
      </c>
      <c r="G43" s="26">
        <v>7</v>
      </c>
      <c r="H43" s="26">
        <v>15</v>
      </c>
      <c r="I43" s="26">
        <v>245</v>
      </c>
      <c r="J43" s="26">
        <v>0.49</v>
      </c>
      <c r="K43" s="26">
        <v>58.8</v>
      </c>
      <c r="L43" s="19" t="s">
        <v>20</v>
      </c>
      <c r="M43" s="26">
        <v>10</v>
      </c>
      <c r="N43" s="26">
        <v>6</v>
      </c>
      <c r="O43" s="26">
        <v>20</v>
      </c>
      <c r="P43" s="14" t="s">
        <v>152</v>
      </c>
      <c r="Q43" s="13"/>
    </row>
    <row r="44" spans="1:17" x14ac:dyDescent="0.2">
      <c r="A44" s="26">
        <v>10</v>
      </c>
      <c r="B44" s="26">
        <v>16</v>
      </c>
      <c r="C44" s="26">
        <f t="shared" si="0"/>
        <v>160</v>
      </c>
      <c r="D44" s="42">
        <v>9936</v>
      </c>
      <c r="E44" s="14" t="s">
        <v>89</v>
      </c>
      <c r="F44" s="20" t="s">
        <v>90</v>
      </c>
      <c r="G44" s="26">
        <v>7</v>
      </c>
      <c r="H44" s="26">
        <v>20</v>
      </c>
      <c r="I44" s="26">
        <v>216</v>
      </c>
      <c r="J44" s="26">
        <v>0.49</v>
      </c>
      <c r="K44" s="26">
        <v>78.400000000000006</v>
      </c>
      <c r="L44" s="19" t="s">
        <v>20</v>
      </c>
      <c r="M44" s="26">
        <v>10</v>
      </c>
      <c r="N44" s="26">
        <v>6</v>
      </c>
      <c r="O44" s="26">
        <v>16</v>
      </c>
      <c r="P44" s="14" t="s">
        <v>151</v>
      </c>
      <c r="Q44" s="13"/>
    </row>
    <row r="45" spans="1:17" x14ac:dyDescent="0.2">
      <c r="A45" s="26">
        <v>6</v>
      </c>
      <c r="B45" s="26">
        <v>6</v>
      </c>
      <c r="C45" s="26">
        <f t="shared" si="0"/>
        <v>36</v>
      </c>
      <c r="D45" s="42">
        <v>2579</v>
      </c>
      <c r="E45" s="14" t="s">
        <v>113</v>
      </c>
      <c r="F45" s="20" t="s">
        <v>114</v>
      </c>
      <c r="G45" s="26">
        <v>12</v>
      </c>
      <c r="H45" s="26">
        <v>55</v>
      </c>
      <c r="I45" s="26">
        <v>297</v>
      </c>
      <c r="J45" s="26">
        <v>0.91</v>
      </c>
      <c r="K45" s="26">
        <v>32.76</v>
      </c>
      <c r="L45" s="19" t="s">
        <v>20</v>
      </c>
      <c r="M45" s="26">
        <v>4</v>
      </c>
      <c r="N45" s="26">
        <v>6</v>
      </c>
      <c r="O45" s="26">
        <v>6</v>
      </c>
      <c r="P45" s="14" t="s">
        <v>150</v>
      </c>
      <c r="Q45" s="13"/>
    </row>
    <row r="46" spans="1:17" x14ac:dyDescent="0.2">
      <c r="A46" s="26">
        <v>10</v>
      </c>
      <c r="B46" s="26">
        <v>10</v>
      </c>
      <c r="C46" s="26">
        <f t="shared" si="0"/>
        <v>100</v>
      </c>
      <c r="D46" s="42">
        <v>3926</v>
      </c>
      <c r="E46" s="14" t="s">
        <v>115</v>
      </c>
      <c r="F46" s="20" t="s">
        <v>116</v>
      </c>
      <c r="G46" s="26">
        <v>510</v>
      </c>
      <c r="H46" s="26">
        <v>24</v>
      </c>
      <c r="I46" s="26">
        <v>812</v>
      </c>
      <c r="J46" s="26">
        <v>0.69</v>
      </c>
      <c r="K46" s="26">
        <v>69</v>
      </c>
      <c r="L46" s="19" t="s">
        <v>20</v>
      </c>
      <c r="M46" s="26">
        <v>8</v>
      </c>
      <c r="N46" s="26">
        <v>5</v>
      </c>
      <c r="O46" s="26">
        <v>10</v>
      </c>
      <c r="P46" s="14" t="s">
        <v>149</v>
      </c>
      <c r="Q46" s="13"/>
    </row>
    <row r="47" spans="1:17" x14ac:dyDescent="0.2">
      <c r="A47" s="26">
        <v>40</v>
      </c>
      <c r="B47" s="26">
        <v>10</v>
      </c>
      <c r="C47" s="26">
        <f t="shared" si="0"/>
        <v>400</v>
      </c>
      <c r="D47" s="42">
        <v>3926</v>
      </c>
      <c r="E47" s="14" t="s">
        <v>97</v>
      </c>
      <c r="F47" s="20" t="s">
        <v>98</v>
      </c>
      <c r="G47" s="26">
        <v>510</v>
      </c>
      <c r="H47" s="26">
        <v>24</v>
      </c>
      <c r="I47" s="26">
        <v>812</v>
      </c>
      <c r="J47" s="26">
        <v>0.69</v>
      </c>
      <c r="K47" s="26">
        <v>276</v>
      </c>
      <c r="L47" s="19" t="s">
        <v>20</v>
      </c>
      <c r="M47" s="26">
        <v>8</v>
      </c>
      <c r="N47" s="26">
        <v>6</v>
      </c>
      <c r="O47" s="26">
        <v>10</v>
      </c>
      <c r="P47" s="14" t="s">
        <v>149</v>
      </c>
      <c r="Q47" s="13"/>
    </row>
    <row r="48" spans="1:17" x14ac:dyDescent="0.2">
      <c r="A48" s="26">
        <v>2</v>
      </c>
      <c r="B48" s="26">
        <v>16</v>
      </c>
      <c r="C48" s="26">
        <f t="shared" si="0"/>
        <v>32</v>
      </c>
      <c r="D48" s="42">
        <v>799</v>
      </c>
      <c r="E48" s="14" t="s">
        <v>127</v>
      </c>
      <c r="F48" s="20" t="s">
        <v>128</v>
      </c>
      <c r="G48" s="26">
        <v>7</v>
      </c>
      <c r="H48" s="26">
        <v>15</v>
      </c>
      <c r="I48" s="26">
        <v>216</v>
      </c>
      <c r="J48" s="26">
        <v>0.63</v>
      </c>
      <c r="K48" s="26">
        <v>20.16</v>
      </c>
      <c r="L48" s="19" t="s">
        <v>20</v>
      </c>
      <c r="M48" s="26">
        <v>10</v>
      </c>
      <c r="N48" s="26">
        <v>6</v>
      </c>
      <c r="O48" s="26">
        <v>16</v>
      </c>
      <c r="P48" s="14" t="s">
        <v>147</v>
      </c>
      <c r="Q48" s="13"/>
    </row>
    <row r="49" spans="1:17" x14ac:dyDescent="0.2">
      <c r="A49" s="26">
        <v>24</v>
      </c>
      <c r="B49" s="26">
        <v>6</v>
      </c>
      <c r="C49" s="26">
        <f t="shared" si="0"/>
        <v>144</v>
      </c>
      <c r="D49" s="42">
        <v>2284</v>
      </c>
      <c r="E49" s="14" t="s">
        <v>35</v>
      </c>
      <c r="F49" s="20" t="s">
        <v>36</v>
      </c>
      <c r="G49" s="26">
        <v>15</v>
      </c>
      <c r="H49" s="26">
        <v>27</v>
      </c>
      <c r="I49" s="26">
        <v>326</v>
      </c>
      <c r="J49" s="26">
        <v>0.75</v>
      </c>
      <c r="K49" s="26">
        <v>108</v>
      </c>
      <c r="L49" s="19" t="s">
        <v>20</v>
      </c>
      <c r="M49" s="26">
        <v>8</v>
      </c>
      <c r="N49" s="26">
        <v>4</v>
      </c>
      <c r="O49" s="26">
        <v>6</v>
      </c>
      <c r="P49" s="14" t="s">
        <v>148</v>
      </c>
      <c r="Q49" s="13"/>
    </row>
    <row r="50" spans="1:17" x14ac:dyDescent="0.2">
      <c r="A50" s="26">
        <v>40</v>
      </c>
      <c r="B50" s="26">
        <v>10</v>
      </c>
      <c r="C50" s="26">
        <f t="shared" si="0"/>
        <v>400</v>
      </c>
      <c r="D50" s="42">
        <v>801</v>
      </c>
      <c r="E50" s="14" t="s">
        <v>21</v>
      </c>
      <c r="F50" s="20" t="s">
        <v>22</v>
      </c>
      <c r="G50" s="26">
        <v>510</v>
      </c>
      <c r="H50" s="26">
        <v>22</v>
      </c>
      <c r="I50" s="26">
        <v>410</v>
      </c>
      <c r="J50" s="26">
        <v>0.65</v>
      </c>
      <c r="K50" s="26">
        <v>260</v>
      </c>
      <c r="L50" s="19" t="s">
        <v>20</v>
      </c>
      <c r="M50" s="26">
        <v>7</v>
      </c>
      <c r="N50" s="26">
        <v>5</v>
      </c>
      <c r="O50" s="26">
        <v>10</v>
      </c>
      <c r="P50" s="14" t="s">
        <v>146</v>
      </c>
      <c r="Q50" s="13"/>
    </row>
    <row r="51" spans="1:17" x14ac:dyDescent="0.2">
      <c r="A51" s="26">
        <v>5</v>
      </c>
      <c r="B51" s="26">
        <v>10</v>
      </c>
      <c r="C51" s="26">
        <f t="shared" si="0"/>
        <v>50</v>
      </c>
      <c r="D51" s="42">
        <v>907</v>
      </c>
      <c r="E51" s="14" t="s">
        <v>74</v>
      </c>
      <c r="F51" s="20" t="s">
        <v>75</v>
      </c>
      <c r="G51" s="26">
        <v>12</v>
      </c>
      <c r="H51" s="26">
        <v>40</v>
      </c>
      <c r="I51" s="26">
        <v>490</v>
      </c>
      <c r="J51" s="26">
        <v>1.52</v>
      </c>
      <c r="K51" s="26">
        <v>76</v>
      </c>
      <c r="L51" s="19" t="s">
        <v>20</v>
      </c>
      <c r="M51" s="26">
        <v>5</v>
      </c>
      <c r="N51" s="26">
        <v>5</v>
      </c>
      <c r="O51" s="26">
        <v>10</v>
      </c>
      <c r="P51" s="14" t="s">
        <v>144</v>
      </c>
      <c r="Q51" s="13"/>
    </row>
    <row r="52" spans="1:17" x14ac:dyDescent="0.2">
      <c r="A52" s="26">
        <v>4</v>
      </c>
      <c r="B52" s="26">
        <v>8</v>
      </c>
      <c r="C52" s="26">
        <f t="shared" si="0"/>
        <v>32</v>
      </c>
      <c r="D52" s="42">
        <v>3145</v>
      </c>
      <c r="E52" s="14" t="s">
        <v>56</v>
      </c>
      <c r="F52" s="20" t="s">
        <v>57</v>
      </c>
      <c r="G52" s="26">
        <v>12</v>
      </c>
      <c r="H52" s="26">
        <v>30</v>
      </c>
      <c r="I52" s="26">
        <v>308</v>
      </c>
      <c r="J52" s="26">
        <v>1.07</v>
      </c>
      <c r="K52" s="26">
        <v>34.24</v>
      </c>
      <c r="L52" s="19" t="s">
        <v>20</v>
      </c>
      <c r="M52" s="26">
        <v>8</v>
      </c>
      <c r="N52" s="26">
        <v>70</v>
      </c>
      <c r="O52" s="26">
        <v>8</v>
      </c>
      <c r="P52" s="14" t="s">
        <v>143</v>
      </c>
      <c r="Q52" s="13"/>
    </row>
    <row r="53" spans="1:17" x14ac:dyDescent="0.2">
      <c r="A53" s="26">
        <v>5</v>
      </c>
      <c r="B53" s="26">
        <v>8</v>
      </c>
      <c r="C53" s="26">
        <f t="shared" si="0"/>
        <v>40</v>
      </c>
      <c r="D53" s="42">
        <v>3145</v>
      </c>
      <c r="E53" s="14" t="s">
        <v>58</v>
      </c>
      <c r="F53" s="20" t="s">
        <v>59</v>
      </c>
      <c r="G53" s="26">
        <v>12</v>
      </c>
      <c r="H53" s="26">
        <v>18</v>
      </c>
      <c r="I53" s="26">
        <v>408</v>
      </c>
      <c r="J53" s="26">
        <v>0.73</v>
      </c>
      <c r="K53" s="26">
        <v>29.2</v>
      </c>
      <c r="L53" s="19" t="s">
        <v>20</v>
      </c>
      <c r="M53" s="26">
        <v>10</v>
      </c>
      <c r="N53" s="26">
        <v>5</v>
      </c>
      <c r="O53" s="26">
        <v>8</v>
      </c>
      <c r="P53" s="14" t="s">
        <v>142</v>
      </c>
      <c r="Q53" s="13"/>
    </row>
    <row r="54" spans="1:17" x14ac:dyDescent="0.2">
      <c r="A54" s="26">
        <v>5</v>
      </c>
      <c r="B54" s="26">
        <v>6</v>
      </c>
      <c r="C54" s="26">
        <f t="shared" si="0"/>
        <v>30</v>
      </c>
      <c r="D54" s="42">
        <v>992</v>
      </c>
      <c r="E54" s="14" t="s">
        <v>83</v>
      </c>
      <c r="F54" s="20" t="s">
        <v>84</v>
      </c>
      <c r="G54" s="26">
        <v>15</v>
      </c>
      <c r="H54" s="26">
        <v>75</v>
      </c>
      <c r="I54" s="26">
        <v>495</v>
      </c>
      <c r="J54" s="26">
        <v>1.91</v>
      </c>
      <c r="K54" s="26">
        <v>57.3</v>
      </c>
      <c r="L54" s="19" t="s">
        <v>20</v>
      </c>
      <c r="M54" s="26">
        <v>2</v>
      </c>
      <c r="N54" s="26">
        <v>5</v>
      </c>
      <c r="O54" s="26">
        <v>6</v>
      </c>
      <c r="P54" s="14" t="s">
        <v>141</v>
      </c>
      <c r="Q54" s="13"/>
    </row>
    <row r="55" spans="1:17" x14ac:dyDescent="0.2">
      <c r="A55" s="26">
        <v>15</v>
      </c>
      <c r="B55" s="26">
        <v>10</v>
      </c>
      <c r="C55" s="26">
        <f t="shared" si="0"/>
        <v>150</v>
      </c>
      <c r="D55" s="42">
        <v>2598</v>
      </c>
      <c r="E55" s="14" t="s">
        <v>23</v>
      </c>
      <c r="F55" s="20" t="s">
        <v>24</v>
      </c>
      <c r="G55" s="26">
        <v>12</v>
      </c>
      <c r="H55" s="26">
        <v>70</v>
      </c>
      <c r="I55" s="26">
        <v>490</v>
      </c>
      <c r="J55" s="26">
        <v>3.85</v>
      </c>
      <c r="K55" s="26">
        <v>577.5</v>
      </c>
      <c r="L55" s="19" t="s">
        <v>20</v>
      </c>
      <c r="M55" s="26">
        <v>3</v>
      </c>
      <c r="N55" s="26">
        <v>5</v>
      </c>
      <c r="O55" s="26">
        <v>10</v>
      </c>
      <c r="P55" s="14" t="s">
        <v>140</v>
      </c>
      <c r="Q55" s="13"/>
    </row>
    <row r="56" spans="1:17" x14ac:dyDescent="0.2">
      <c r="A56" s="26">
        <v>4</v>
      </c>
      <c r="B56" s="26">
        <v>6</v>
      </c>
      <c r="C56" s="26">
        <f t="shared" si="0"/>
        <v>24</v>
      </c>
      <c r="D56" s="42">
        <v>3882</v>
      </c>
      <c r="E56" s="14" t="s">
        <v>50</v>
      </c>
      <c r="F56" s="20" t="s">
        <v>51</v>
      </c>
      <c r="G56" s="26">
        <v>6</v>
      </c>
      <c r="H56" s="26">
        <v>20</v>
      </c>
      <c r="I56" s="26">
        <v>816</v>
      </c>
      <c r="J56" s="26">
        <v>1.73</v>
      </c>
      <c r="K56" s="26">
        <v>41.52</v>
      </c>
      <c r="L56" s="19" t="s">
        <v>20</v>
      </c>
      <c r="M56" s="26">
        <v>6</v>
      </c>
      <c r="N56" s="26">
        <v>4</v>
      </c>
      <c r="O56" s="26">
        <v>6</v>
      </c>
      <c r="P56" s="14" t="s">
        <v>131</v>
      </c>
      <c r="Q56" s="13"/>
    </row>
    <row r="57" spans="1:17" x14ac:dyDescent="0.2">
      <c r="A57" s="26">
        <v>2</v>
      </c>
      <c r="B57" s="26">
        <v>24</v>
      </c>
      <c r="C57" s="26">
        <f t="shared" si="0"/>
        <v>48</v>
      </c>
      <c r="D57" s="42">
        <v>1039</v>
      </c>
      <c r="E57" s="14" t="s">
        <v>66</v>
      </c>
      <c r="F57" s="20" t="s">
        <v>67</v>
      </c>
      <c r="G57" s="26">
        <v>9</v>
      </c>
      <c r="H57" s="26">
        <v>35</v>
      </c>
      <c r="I57" s="26">
        <v>830</v>
      </c>
      <c r="J57" s="26">
        <v>0.52</v>
      </c>
      <c r="K57" s="26">
        <v>24.96</v>
      </c>
      <c r="L57" s="19" t="s">
        <v>20</v>
      </c>
      <c r="M57" s="26">
        <v>5</v>
      </c>
      <c r="N57" s="26">
        <v>4</v>
      </c>
      <c r="O57" s="26">
        <v>24</v>
      </c>
      <c r="P57" s="14" t="s">
        <v>145</v>
      </c>
      <c r="Q57" s="13"/>
    </row>
    <row r="58" spans="1:17" x14ac:dyDescent="0.2">
      <c r="A58" s="26">
        <v>6</v>
      </c>
      <c r="B58" s="26">
        <v>24</v>
      </c>
      <c r="C58" s="26">
        <f t="shared" si="0"/>
        <v>144</v>
      </c>
      <c r="D58" s="42">
        <v>1039</v>
      </c>
      <c r="E58" s="14" t="s">
        <v>66</v>
      </c>
      <c r="F58" s="20" t="s">
        <v>67</v>
      </c>
      <c r="G58" s="26">
        <v>9</v>
      </c>
      <c r="H58" s="26">
        <v>35</v>
      </c>
      <c r="I58" s="26">
        <v>830</v>
      </c>
      <c r="J58" s="26">
        <v>0.52</v>
      </c>
      <c r="K58" s="26">
        <v>74.88</v>
      </c>
      <c r="L58" s="19" t="s">
        <v>20</v>
      </c>
      <c r="M58" s="26">
        <v>5</v>
      </c>
      <c r="N58" s="26">
        <v>4</v>
      </c>
      <c r="O58" s="26">
        <v>24</v>
      </c>
      <c r="P58" s="14" t="s">
        <v>145</v>
      </c>
      <c r="Q58" s="13"/>
    </row>
    <row r="59" spans="1:17" x14ac:dyDescent="0.2">
      <c r="A59" s="26">
        <v>5</v>
      </c>
      <c r="B59" s="26">
        <v>10</v>
      </c>
      <c r="C59" s="26">
        <f t="shared" si="0"/>
        <v>50</v>
      </c>
      <c r="D59" s="42">
        <v>1482</v>
      </c>
      <c r="E59" s="14" t="s">
        <v>105</v>
      </c>
      <c r="F59" s="20" t="s">
        <v>106</v>
      </c>
      <c r="G59" s="26">
        <v>12</v>
      </c>
      <c r="H59" s="26">
        <v>21</v>
      </c>
      <c r="I59" s="26">
        <v>490</v>
      </c>
      <c r="J59" s="26">
        <v>0.92</v>
      </c>
      <c r="K59" s="26">
        <v>46</v>
      </c>
      <c r="L59" s="19" t="s">
        <v>20</v>
      </c>
      <c r="M59" s="26">
        <v>10</v>
      </c>
      <c r="N59" s="26">
        <v>5</v>
      </c>
      <c r="O59" s="26">
        <v>10</v>
      </c>
      <c r="P59" s="14" t="s">
        <v>139</v>
      </c>
      <c r="Q59" s="13"/>
    </row>
    <row r="60" spans="1:17" x14ac:dyDescent="0.2">
      <c r="A60" s="26">
        <v>9</v>
      </c>
      <c r="B60" s="26">
        <v>12</v>
      </c>
      <c r="C60" s="26">
        <f t="shared" si="0"/>
        <v>108</v>
      </c>
      <c r="D60" s="42">
        <v>1139</v>
      </c>
      <c r="E60" s="14" t="s">
        <v>107</v>
      </c>
      <c r="F60" s="20" t="s">
        <v>108</v>
      </c>
      <c r="G60" s="26">
        <v>510</v>
      </c>
      <c r="H60" s="26">
        <v>20</v>
      </c>
      <c r="I60" s="26">
        <v>412</v>
      </c>
      <c r="J60" s="26">
        <v>0.75</v>
      </c>
      <c r="K60" s="26">
        <v>81</v>
      </c>
      <c r="L60" s="19" t="s">
        <v>20</v>
      </c>
      <c r="M60" s="26">
        <v>10</v>
      </c>
      <c r="N60" s="26">
        <v>5</v>
      </c>
      <c r="O60" s="26">
        <v>12</v>
      </c>
      <c r="P60" s="14" t="s">
        <v>137</v>
      </c>
      <c r="Q60" s="13"/>
    </row>
    <row r="61" spans="1:17" x14ac:dyDescent="0.2">
      <c r="A61" s="26">
        <v>5</v>
      </c>
      <c r="B61" s="26">
        <v>18</v>
      </c>
      <c r="C61" s="26">
        <f t="shared" si="0"/>
        <v>90</v>
      </c>
      <c r="D61" s="42">
        <v>1139</v>
      </c>
      <c r="E61" s="14" t="s">
        <v>117</v>
      </c>
      <c r="F61" s="20" t="s">
        <v>118</v>
      </c>
      <c r="G61" s="26">
        <v>9</v>
      </c>
      <c r="H61" s="26">
        <v>20</v>
      </c>
      <c r="I61" s="26">
        <v>418</v>
      </c>
      <c r="J61" s="26">
        <v>0.35</v>
      </c>
      <c r="K61" s="26">
        <v>31.5</v>
      </c>
      <c r="L61" s="19" t="s">
        <v>20</v>
      </c>
      <c r="M61" s="26">
        <v>10</v>
      </c>
      <c r="N61" s="26">
        <v>5</v>
      </c>
      <c r="O61" s="26">
        <v>18</v>
      </c>
      <c r="P61" s="14" t="s">
        <v>138</v>
      </c>
      <c r="Q61" s="13"/>
    </row>
    <row r="62" spans="1:17" x14ac:dyDescent="0.2">
      <c r="A62" s="26">
        <v>12</v>
      </c>
      <c r="B62" s="26">
        <v>6</v>
      </c>
      <c r="C62" s="26">
        <f t="shared" si="0"/>
        <v>72</v>
      </c>
      <c r="D62" s="42">
        <v>1172</v>
      </c>
      <c r="E62" s="14" t="s">
        <v>109</v>
      </c>
      <c r="F62" s="20" t="s">
        <v>110</v>
      </c>
      <c r="G62" s="26">
        <v>12</v>
      </c>
      <c r="H62" s="26">
        <v>20</v>
      </c>
      <c r="I62" s="26">
        <v>236</v>
      </c>
      <c r="J62" s="26">
        <v>0.56999999999999995</v>
      </c>
      <c r="K62" s="26">
        <v>41.04</v>
      </c>
      <c r="L62" s="19" t="s">
        <v>20</v>
      </c>
      <c r="M62" s="26">
        <v>8</v>
      </c>
      <c r="N62" s="26">
        <v>6</v>
      </c>
      <c r="O62" s="26">
        <v>6</v>
      </c>
      <c r="P62" s="14" t="s">
        <v>136</v>
      </c>
      <c r="Q62" s="13"/>
    </row>
    <row r="63" spans="1:17" x14ac:dyDescent="0.2">
      <c r="A63" s="26">
        <v>4</v>
      </c>
      <c r="B63" s="26">
        <v>15</v>
      </c>
      <c r="C63" s="26">
        <f t="shared" si="0"/>
        <v>60</v>
      </c>
      <c r="D63" s="42">
        <v>5096</v>
      </c>
      <c r="E63" s="14" t="s">
        <v>60</v>
      </c>
      <c r="F63" s="20" t="s">
        <v>61</v>
      </c>
      <c r="G63" s="26">
        <v>9</v>
      </c>
      <c r="H63" s="26">
        <v>11</v>
      </c>
      <c r="I63" s="26">
        <v>315</v>
      </c>
      <c r="J63" s="26">
        <v>0.6</v>
      </c>
      <c r="K63" s="26">
        <v>36</v>
      </c>
      <c r="L63" s="19" t="s">
        <v>20</v>
      </c>
      <c r="M63" s="26">
        <v>16</v>
      </c>
      <c r="N63" s="26">
        <v>4</v>
      </c>
      <c r="O63" s="26">
        <v>15</v>
      </c>
      <c r="P63" s="14" t="s">
        <v>135</v>
      </c>
      <c r="Q63" s="13"/>
    </row>
    <row r="64" spans="1:17" x14ac:dyDescent="0.2">
      <c r="A64" s="26">
        <v>6</v>
      </c>
      <c r="B64" s="26">
        <v>6</v>
      </c>
      <c r="C64" s="26">
        <f t="shared" si="0"/>
        <v>36</v>
      </c>
      <c r="D64" s="42">
        <v>1239</v>
      </c>
      <c r="E64" s="14" t="s">
        <v>68</v>
      </c>
      <c r="F64" s="20" t="s">
        <v>69</v>
      </c>
      <c r="G64" s="26">
        <v>17</v>
      </c>
      <c r="H64" s="26">
        <v>70</v>
      </c>
      <c r="I64" s="26">
        <v>306</v>
      </c>
      <c r="J64" s="26">
        <v>1.82</v>
      </c>
      <c r="K64" s="26">
        <v>65.52</v>
      </c>
      <c r="L64" s="19" t="s">
        <v>20</v>
      </c>
      <c r="M64" s="26">
        <v>3</v>
      </c>
      <c r="N64" s="26">
        <v>4</v>
      </c>
      <c r="O64" s="26">
        <v>6</v>
      </c>
      <c r="P64" s="14" t="s">
        <v>134</v>
      </c>
      <c r="Q64" s="13"/>
    </row>
    <row r="65" spans="1:17" x14ac:dyDescent="0.2">
      <c r="A65" s="26">
        <v>4</v>
      </c>
      <c r="B65" s="26">
        <v>8</v>
      </c>
      <c r="C65" s="26">
        <f t="shared" si="0"/>
        <v>32</v>
      </c>
      <c r="D65" s="42">
        <v>8025</v>
      </c>
      <c r="E65" s="14" t="s">
        <v>48</v>
      </c>
      <c r="F65" s="20" t="s">
        <v>49</v>
      </c>
      <c r="G65" s="26">
        <v>12</v>
      </c>
      <c r="H65" s="26">
        <v>30</v>
      </c>
      <c r="I65" s="26">
        <v>308</v>
      </c>
      <c r="J65" s="26">
        <v>0.89</v>
      </c>
      <c r="K65" s="26">
        <v>28.48</v>
      </c>
      <c r="L65" s="19" t="s">
        <v>20</v>
      </c>
      <c r="M65" s="26">
        <v>7</v>
      </c>
      <c r="N65" s="26">
        <v>70</v>
      </c>
      <c r="O65" s="26">
        <v>8</v>
      </c>
      <c r="P65" s="14" t="s">
        <v>133</v>
      </c>
      <c r="Q65" s="13"/>
    </row>
    <row r="66" spans="1:17" x14ac:dyDescent="0.2">
      <c r="A66" s="26">
        <v>7</v>
      </c>
      <c r="B66" s="26">
        <v>8</v>
      </c>
      <c r="C66" s="26">
        <f t="shared" si="0"/>
        <v>56</v>
      </c>
      <c r="D66" s="42">
        <v>2424</v>
      </c>
      <c r="E66" s="14" t="s">
        <v>91</v>
      </c>
      <c r="F66" s="20" t="s">
        <v>92</v>
      </c>
      <c r="G66" s="26">
        <v>12</v>
      </c>
      <c r="H66" s="26">
        <v>10</v>
      </c>
      <c r="I66" s="26">
        <v>408</v>
      </c>
      <c r="J66" s="26">
        <v>0.72</v>
      </c>
      <c r="K66" s="26">
        <v>40.32</v>
      </c>
      <c r="L66" s="19" t="s">
        <v>20</v>
      </c>
      <c r="M66" s="26">
        <v>10</v>
      </c>
      <c r="N66" s="26">
        <v>5</v>
      </c>
      <c r="O66" s="26">
        <v>8</v>
      </c>
      <c r="P66" s="14" t="s">
        <v>132</v>
      </c>
      <c r="Q66" s="13"/>
    </row>
    <row r="67" spans="1:17" x14ac:dyDescent="0.2">
      <c r="A67" s="26">
        <v>4</v>
      </c>
      <c r="B67" s="26">
        <v>10</v>
      </c>
      <c r="C67" s="26">
        <f t="shared" si="0"/>
        <v>40</v>
      </c>
      <c r="D67" s="42">
        <v>1401</v>
      </c>
      <c r="E67" s="14" t="s">
        <v>93</v>
      </c>
      <c r="F67" s="20" t="s">
        <v>94</v>
      </c>
      <c r="G67" s="26">
        <v>12</v>
      </c>
      <c r="H67" s="26">
        <v>45</v>
      </c>
      <c r="I67" s="26">
        <v>410</v>
      </c>
      <c r="J67" s="26">
        <v>2.75</v>
      </c>
      <c r="K67" s="26">
        <v>110</v>
      </c>
      <c r="L67" s="19" t="s">
        <v>20</v>
      </c>
      <c r="M67" s="26">
        <v>4</v>
      </c>
      <c r="N67" s="26">
        <v>5</v>
      </c>
      <c r="O67" s="26">
        <v>10</v>
      </c>
      <c r="P67" s="14" t="s">
        <v>130</v>
      </c>
      <c r="Q67" s="13"/>
    </row>
    <row r="68" spans="1:17" x14ac:dyDescent="0.2">
      <c r="A68" s="26">
        <v>1</v>
      </c>
      <c r="B68" s="26">
        <v>6</v>
      </c>
      <c r="C68" s="26">
        <f t="shared" si="0"/>
        <v>6</v>
      </c>
      <c r="D68" s="42">
        <v>1401</v>
      </c>
      <c r="E68" s="14" t="s">
        <v>95</v>
      </c>
      <c r="F68" s="20" t="s">
        <v>96</v>
      </c>
      <c r="G68" s="26">
        <v>12</v>
      </c>
      <c r="H68" s="26">
        <v>50</v>
      </c>
      <c r="I68" s="26">
        <v>944</v>
      </c>
      <c r="J68" s="26">
        <v>2.04</v>
      </c>
      <c r="K68" s="26">
        <v>12.24</v>
      </c>
      <c r="L68" s="19" t="s">
        <v>20</v>
      </c>
      <c r="M68" s="26">
        <v>4</v>
      </c>
      <c r="N68" s="26">
        <v>5</v>
      </c>
      <c r="O68" s="26">
        <v>6</v>
      </c>
      <c r="P68" s="14" t="s">
        <v>129</v>
      </c>
      <c r="Q68" s="13"/>
    </row>
    <row r="69" spans="1:17" x14ac:dyDescent="0.2">
      <c r="I69" s="11"/>
    </row>
  </sheetData>
  <autoFilter ref="A6:Q6">
    <sortState ref="A7:Q68">
      <sortCondition ref="F6"/>
    </sortState>
  </autoFilter>
  <mergeCells count="3">
    <mergeCell ref="A1:L1"/>
    <mergeCell ref="A2:L2"/>
    <mergeCell ref="A3:L3"/>
  </mergeCells>
  <hyperlinks>
    <hyperlink ref="L7" r:id="rId1" display="http://img20-s.match-test.nl/full/198C1D39-30C5-4B65-BC14-857DEFADB765.jpg"/>
    <hyperlink ref="L8" r:id="rId2" display="http://img20-s.match-test.nl/full/46523798-9F20-42AE-A180-E3DEF0EEC0AF.jpg"/>
    <hyperlink ref="L9" r:id="rId3" display="http://img20-s.match-test.nl/full/197E5F80-8A1F-447E-BC2F-99A9C3DBFFF5.jpg"/>
    <hyperlink ref="L10" r:id="rId4" display="http://img20-s.match-test.nl/full/D21A14CC-E8A1-4826-8A21-09F9B3533763.jpg"/>
    <hyperlink ref="L11" r:id="rId5" display="http://img20-s.match-test.nl/full/86F6806D-AA4E-4356-BF47-5C2257AA0D4D.jpg"/>
    <hyperlink ref="L12" r:id="rId6" display="http://img20-s.match-test.nl/full/D465CCE9-0BE7-4F81-9904-E52E991081DA.jpg"/>
    <hyperlink ref="L13" r:id="rId7" display="http://img20-s.match-test.nl/full/D77609C2-7C7C-4F33-AC89-56CF76D042E1.jpg"/>
    <hyperlink ref="L14" r:id="rId8" display="http://img20-s.match-test.nl/full/EA31920D-4840-4C99-A931-B9C60E9FFB88.jpg"/>
    <hyperlink ref="L15" r:id="rId9" display="http://img20-s.match-test.nl/full/162EC6CA-710C-4056-911A-5F1B5636707D.jpg"/>
    <hyperlink ref="L16" r:id="rId10" display="http://img20-s.match-test.nl/full/BCB4CBAB-0044-48F7-8D35-4C2EEB26D9FC.jpg"/>
    <hyperlink ref="L17" r:id="rId11" display="http://img20-s.match-test.nl/full/4DA871BB-DB11-4E0A-93B4-E5266ED62982.jpg"/>
    <hyperlink ref="L18" r:id="rId12" display="http://img20-s.match-test.nl/full/B5599F4D-C8BC-4CC2-A178-0D12C5331757.jpg"/>
    <hyperlink ref="L19" r:id="rId13" display="http://img20-s.match-test.nl/full/52EDA8CB-F8D7-4617-8413-A855AD843643.jpg"/>
    <hyperlink ref="L20" r:id="rId14" display="http://img20-s.match-test.nl/full/F3FA5706-2D97-44FD-A3A6-2D636D68B534.jpg"/>
    <hyperlink ref="L21" r:id="rId15" display="http://img20-s.match-test.nl/full/EABB84E1-9371-443B-98BA-D71222CC8C9F.jpg"/>
    <hyperlink ref="L22" r:id="rId16" display="http://img20-s.match-test.nl/full/0454841F-C819-443D-BC63-862E0275998B.jpg"/>
    <hyperlink ref="L23" r:id="rId17" display="http://img20-s.match-test.nl/full/61656DE6-CAC6-4F73-A618-DB67E78C95D6.jpg"/>
    <hyperlink ref="L24" r:id="rId18" display="http://img20-s.match-test.nl/full/40CCFF25-841F-440D-B7B5-F75AC9F83A5B.jpg"/>
    <hyperlink ref="L25" r:id="rId19" display="http://img20-s.match-test.nl/full/6D41F69E-0662-4D7F-9F97-27DE52377C05.jpg"/>
    <hyperlink ref="L26" r:id="rId20" display="http://img20-s.match-test.nl/full/40CCFF25-841F-440D-B7B5-F75AC9F83A5B.jpg"/>
    <hyperlink ref="L27" r:id="rId21" display="http://img20-s.match-test.nl/full/04CB617F-D8B6-41B6-B029-C894D68D73DD.jpg"/>
    <hyperlink ref="L28" r:id="rId22" display="http://img20-s.match-test.nl/full/3BBDEC84-54F1-446E-A6D9-EE22121AADC8.jpg"/>
    <hyperlink ref="L29" r:id="rId23" display="http://img20-s.match-test.nl/full/01075BDD-9BC7-4E58-85BE-2C527509FC05.jpg"/>
    <hyperlink ref="L30" r:id="rId24" display="http://img20-s.match-test.nl/full/CB3657EE-E874-42B5-9B49-6B82BACBBDCB.jpg"/>
    <hyperlink ref="L31" r:id="rId25" display="http://img20-s.match-test.nl/full/3336F499-BF2A-43B3-B453-C2C885C70DE0.jpg"/>
    <hyperlink ref="L32" r:id="rId26" display="http://img20-s.match-test.nl/full/20E4A3FF-AA63-472F-A225-A458E8093DC0.jpg"/>
    <hyperlink ref="L33" r:id="rId27" display="http://img20-s.match-test.nl/full/2EF41B73-6314-46AE-B5C1-24EFACD955DC.jpg"/>
    <hyperlink ref="L35" r:id="rId28" display="http://img20-s.match-test.nl/full/C233C22C-1DF1-448C-8DA5-9CADD24F321B.jpg"/>
    <hyperlink ref="L34" r:id="rId29" display="http://img20-s.match-test.nl/full/A847D8B7-5F5D-4B8C-818D-5B5E0DB5E243.jpg"/>
    <hyperlink ref="L36" r:id="rId30" display="http://img20-s.match-test.nl/full/88DC9038-8B6F-4C7B-9576-077AFA81DF2F.jpg"/>
    <hyperlink ref="L37" r:id="rId31" display="http://img20-s.match-test.nl/full/201975E4-AA44-4CE4-9FD0-CCD0DD8083BD.jpg"/>
    <hyperlink ref="L38" r:id="rId32" display="http://img20-s.match-test.nl/full/DD03EF04-7952-49A9-A707-5C9BC4BCEC75.jpg"/>
    <hyperlink ref="L39" r:id="rId33" display="http://img20-s.match-test.nl/full/EBC41FA1-76BB-4863-A62B-976909D08AF4.jpg"/>
    <hyperlink ref="L40" r:id="rId34" display="http://img20-s.match-test.nl/full/8ED6BE7C-D79B-41CC-B6E0-EF2987F72F5E.jpg"/>
    <hyperlink ref="L41" r:id="rId35" display="http://img20-s.match-test.nl/full/BE921AA1-C854-4476-B19D-29673DB88B9A.jpg"/>
    <hyperlink ref="L42" r:id="rId36" display="http://img20-s.match-test.nl/full/8625DD72-8B28-4306-BBED-B5EBD636A28D.jpg"/>
    <hyperlink ref="L43" r:id="rId37" display="http://img20-s.match-test.nl/full/BE1BCDB2-5937-4EE0-BF9A-5E2560E2AF12.jpg"/>
    <hyperlink ref="L44" r:id="rId38" display="http://img20-s.match-test.nl/full/623DE26B-2D63-4006-9952-DA490DB2CC55.jpg"/>
    <hyperlink ref="L45" r:id="rId39" display="http://img20-s.match-test.nl/full/D14E629B-6844-4C89-BEB4-76118DD0651C.jpg"/>
    <hyperlink ref="L46" r:id="rId40" display="http://img20-s.match-test.nl/full/E9677AFB-8AB9-4940-BB64-A0252E9F03A8.jpg"/>
    <hyperlink ref="L47" r:id="rId41" display="http://img20-s.match-test.nl/full/9747CA11-80A8-48AB-A63B-49816D04A7A5.jpg"/>
    <hyperlink ref="L49" r:id="rId42" display="http://img20-s.match-test.nl/full/0E7EF04D-9F87-409C-9111-FBF5E94F8BF0.jpg"/>
    <hyperlink ref="L48" r:id="rId43" display="http://img20-s.match-test.nl/full/158213DA-EB04-4110-95A4-AC4E2DECEA97.jpg"/>
    <hyperlink ref="L50" r:id="rId44" display="http://img20-s.match-test.nl/full/A42561AF-A2BE-4AE3-89AD-E16763A3689F.jpg"/>
    <hyperlink ref="L57" r:id="rId45" display="http://img20-s.match-test.nl/full/47748D2D-80C1-4300-B9A2-20A547A6A389.jpg"/>
    <hyperlink ref="L58" r:id="rId46" display="http://img20-s.match-test.nl/full/C4E997F6-9452-417D-964A-8F84717B5731.jpg"/>
    <hyperlink ref="L51" r:id="rId47" display="http://img20-s.match-test.nl/full/CB3C6285-982F-4154-A842-0045DB7B0A2D.jpg"/>
    <hyperlink ref="L52" r:id="rId48" display="http://img20-s.match-test.nl/full/8E154A3F-96C1-4B12-BED2-5A08535627CC.jpg"/>
    <hyperlink ref="L53" r:id="rId49" display="http://img20-s.match-test.nl/full/0C70523A-377B-4417-921A-E6CB218A19BA.jpg"/>
    <hyperlink ref="L54" r:id="rId50" display="http://img20-s.match-test.nl/full/BED04519-874E-4DDB-B032-DDBFE385CAFD.jpg"/>
    <hyperlink ref="L55" r:id="rId51" display="http://img20-s.match-test.nl/full/98373DB2-0517-411B-ABAC-2054A4E2E9D6.jpg"/>
    <hyperlink ref="L59" r:id="rId52" display="http://img20-s.match-test.nl/full/6540C520-2090-4900-94BF-FB51ABE6E2CF.jpg"/>
    <hyperlink ref="L61" r:id="rId53" display="http://img20-s.match-test.nl/full/1004C007-58BE-48D4-A772-21295882943D.jpg"/>
    <hyperlink ref="L60" r:id="rId54" display="http://img20-s.match-test.nl/full/439960BD-6CBD-4DA1-8716-4CCC8C8A29F6.jpg"/>
    <hyperlink ref="L62" r:id="rId55" display="http://img20-s.match-test.nl/full/6C054AEC-6CB1-4C31-ADB6-0A99CFE3FEA6.jpg"/>
    <hyperlink ref="L63" r:id="rId56" display="http://img20-s.match-test.nl/full/21656D64-D512-4824-B4B8-CA3B99FFA715.jpg"/>
    <hyperlink ref="L64" r:id="rId57" display="http://img20-s.match-test.nl/full/A9A3DBE8-DC11-4A3F-8223-9E91694111F1.jpg"/>
    <hyperlink ref="L65" r:id="rId58" display="http://img20-s.match-test.nl/full/FCAD5CBB-7F85-4A26-A65D-76FF7AD6B556.jpg"/>
    <hyperlink ref="L66" r:id="rId59" display="http://img20-s.match-test.nl/full/D752AF10-B8B4-4C42-AC40-9B465449914B.jpg"/>
    <hyperlink ref="L56" r:id="rId60" display="http://img20-s.match-test.nl/full/63ED0D19-EC18-42AC-9066-CDAF6C321475.jpg"/>
    <hyperlink ref="L67" r:id="rId61" display="http://img20-s.match-test.nl/full/1CA16851-A617-4AA4-84EE-CF278E2400DA.jpg"/>
    <hyperlink ref="L68" r:id="rId62" display="http://img20-s.match-test.nl/full/568C4C78-D62A-463F-8D3B-428EE7C4A5FF.jpg"/>
  </hyperlinks>
  <pageMargins left="0.39370078740157483" right="0.39370078740157483" top="0.39370078740157483" bottom="0.39370078740157483" header="0.51181102362204722" footer="0.51181102362204722"/>
  <pageSetup paperSize="9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9"/>
  <sheetViews>
    <sheetView tabSelected="1" topLeftCell="B1" workbookViewId="0">
      <selection activeCell="D25" sqref="D25"/>
    </sheetView>
  </sheetViews>
  <sheetFormatPr baseColWidth="10" defaultColWidth="11.5703125" defaultRowHeight="15.75" x14ac:dyDescent="0.25"/>
  <cols>
    <col min="1" max="1" width="8.42578125" style="92" bestFit="1" customWidth="1"/>
    <col min="2" max="3" width="13" style="93" bestFit="1" customWidth="1"/>
    <col min="4" max="4" width="68.7109375" style="96" bestFit="1" customWidth="1"/>
    <col min="5" max="5" width="10.7109375" style="93" bestFit="1" customWidth="1"/>
    <col min="6" max="6" width="7.7109375" style="93" bestFit="1" customWidth="1"/>
    <col min="7" max="7" width="10.5703125" style="94" bestFit="1" customWidth="1"/>
    <col min="8" max="8" width="11.5703125" style="94" bestFit="1" customWidth="1"/>
    <col min="9" max="9" width="11.42578125" style="72" bestFit="1" customWidth="1"/>
    <col min="10" max="10" width="9.28515625" style="91" bestFit="1" customWidth="1"/>
    <col min="11" max="11" width="12.85546875" style="93" customWidth="1"/>
    <col min="12" max="12" width="12.5703125" style="95" customWidth="1"/>
    <col min="13" max="13" width="12.42578125" style="95" bestFit="1" customWidth="1"/>
    <col min="14" max="16384" width="11.5703125" style="72"/>
  </cols>
  <sheetData>
    <row r="2" spans="1:18" x14ac:dyDescent="0.25">
      <c r="B2" s="97" t="s">
        <v>225</v>
      </c>
      <c r="C2" s="98">
        <f>14*65</f>
        <v>910</v>
      </c>
    </row>
    <row r="3" spans="1:18" x14ac:dyDescent="0.25">
      <c r="B3" s="97" t="s">
        <v>226</v>
      </c>
      <c r="C3" s="98">
        <v>4310.1499999999996</v>
      </c>
    </row>
    <row r="4" spans="1:18" x14ac:dyDescent="0.25">
      <c r="B4" s="97" t="s">
        <v>227</v>
      </c>
      <c r="C4" s="98">
        <f>603.42+158.43</f>
        <v>761.84999999999991</v>
      </c>
    </row>
    <row r="5" spans="1:18" x14ac:dyDescent="0.25">
      <c r="B5" s="99" t="s">
        <v>228</v>
      </c>
      <c r="C5" s="100">
        <f>(C2+C4)*100/C3</f>
        <v>38.788673248030811</v>
      </c>
    </row>
    <row r="7" spans="1:18" x14ac:dyDescent="0.25">
      <c r="A7" s="63" t="s">
        <v>213</v>
      </c>
      <c r="B7" s="64" t="s">
        <v>214</v>
      </c>
      <c r="C7" s="65" t="s">
        <v>215</v>
      </c>
      <c r="D7" s="66" t="s">
        <v>216</v>
      </c>
      <c r="E7" s="65" t="s">
        <v>217</v>
      </c>
      <c r="F7" s="65" t="s">
        <v>218</v>
      </c>
      <c r="G7" s="67" t="s">
        <v>219</v>
      </c>
      <c r="H7" s="67" t="s">
        <v>220</v>
      </c>
      <c r="I7" s="68" t="s">
        <v>221</v>
      </c>
      <c r="J7" s="69" t="s">
        <v>222</v>
      </c>
      <c r="K7" s="70" t="s">
        <v>191</v>
      </c>
      <c r="L7" s="71" t="s">
        <v>223</v>
      </c>
      <c r="M7" s="71" t="s">
        <v>224</v>
      </c>
    </row>
    <row r="8" spans="1:18" s="81" customFormat="1" x14ac:dyDescent="0.25">
      <c r="A8" s="73">
        <v>4.75</v>
      </c>
      <c r="B8" s="74">
        <f t="shared" ref="B8:B69" si="0">A8*1.4</f>
        <v>6.6499999999999995</v>
      </c>
      <c r="C8" s="75">
        <v>1577</v>
      </c>
      <c r="D8" s="76" t="s">
        <v>86</v>
      </c>
      <c r="E8" s="73">
        <v>15</v>
      </c>
      <c r="F8" s="73">
        <v>8</v>
      </c>
      <c r="G8" s="77">
        <f t="shared" ref="G8:G69" si="1">H8*1.1</f>
        <v>9.509500000000001</v>
      </c>
      <c r="H8" s="74">
        <f>B8*1.3</f>
        <v>8.6449999999999996</v>
      </c>
      <c r="I8" s="78"/>
      <c r="J8" s="79" t="s">
        <v>20</v>
      </c>
      <c r="K8" s="80">
        <v>16</v>
      </c>
      <c r="L8" s="77">
        <f t="shared" ref="L8:L69" si="2">G8*K8</f>
        <v>152.15200000000002</v>
      </c>
      <c r="M8" s="77">
        <f t="shared" ref="M8:M69" si="3">H8*K8</f>
        <v>138.32</v>
      </c>
      <c r="N8" s="72"/>
      <c r="O8" s="72"/>
      <c r="P8" s="72"/>
      <c r="Q8" s="72"/>
      <c r="R8" s="72"/>
    </row>
    <row r="9" spans="1:18" s="81" customFormat="1" x14ac:dyDescent="0.25">
      <c r="A9" s="73">
        <v>2.72</v>
      </c>
      <c r="B9" s="74">
        <f t="shared" si="0"/>
        <v>3.8079999999999998</v>
      </c>
      <c r="C9" s="75">
        <v>21</v>
      </c>
      <c r="D9" s="76" t="s">
        <v>63</v>
      </c>
      <c r="E9" s="73">
        <v>15</v>
      </c>
      <c r="F9" s="73">
        <v>7</v>
      </c>
      <c r="G9" s="77">
        <f t="shared" si="1"/>
        <v>5.4454400000000005</v>
      </c>
      <c r="H9" s="74">
        <f t="shared" ref="H9:H69" si="4">B9*1.3</f>
        <v>4.9504000000000001</v>
      </c>
      <c r="I9" s="82"/>
      <c r="J9" s="79" t="s">
        <v>20</v>
      </c>
      <c r="K9" s="80">
        <v>14</v>
      </c>
      <c r="L9" s="77">
        <f t="shared" si="2"/>
        <v>76.236160000000012</v>
      </c>
      <c r="M9" s="77">
        <f t="shared" si="3"/>
        <v>69.305599999999998</v>
      </c>
    </row>
    <row r="10" spans="1:18" s="81" customFormat="1" x14ac:dyDescent="0.25">
      <c r="A10" s="73">
        <v>3</v>
      </c>
      <c r="B10" s="74">
        <f t="shared" si="0"/>
        <v>4.1999999999999993</v>
      </c>
      <c r="C10" s="75">
        <v>21</v>
      </c>
      <c r="D10" s="76" t="s">
        <v>30</v>
      </c>
      <c r="E10" s="73">
        <v>15</v>
      </c>
      <c r="F10" s="73">
        <v>6</v>
      </c>
      <c r="G10" s="77">
        <f t="shared" si="1"/>
        <v>6.0059999999999993</v>
      </c>
      <c r="H10" s="74">
        <f t="shared" si="4"/>
        <v>5.4599999999999991</v>
      </c>
      <c r="I10" s="83"/>
      <c r="J10" s="79" t="s">
        <v>20</v>
      </c>
      <c r="K10" s="80">
        <v>18</v>
      </c>
      <c r="L10" s="77">
        <f t="shared" si="2"/>
        <v>108.10799999999999</v>
      </c>
      <c r="M10" s="77">
        <f t="shared" si="3"/>
        <v>98.279999999999987</v>
      </c>
      <c r="N10" s="84"/>
      <c r="O10" s="85"/>
      <c r="P10" s="86"/>
      <c r="Q10" s="87"/>
      <c r="R10" s="86"/>
    </row>
    <row r="11" spans="1:18" x14ac:dyDescent="0.25">
      <c r="A11" s="73">
        <v>3</v>
      </c>
      <c r="B11" s="74">
        <f t="shared" si="0"/>
        <v>4.1999999999999993</v>
      </c>
      <c r="C11" s="75">
        <v>21</v>
      </c>
      <c r="D11" s="76" t="s">
        <v>30</v>
      </c>
      <c r="E11" s="73">
        <v>15</v>
      </c>
      <c r="F11" s="73">
        <v>6</v>
      </c>
      <c r="G11" s="77">
        <f t="shared" si="1"/>
        <v>6.0059999999999993</v>
      </c>
      <c r="H11" s="74">
        <f t="shared" si="4"/>
        <v>5.4599999999999991</v>
      </c>
      <c r="I11" s="82"/>
      <c r="J11" s="79" t="s">
        <v>20</v>
      </c>
      <c r="K11" s="80">
        <v>12</v>
      </c>
      <c r="L11" s="77">
        <f t="shared" si="2"/>
        <v>72.071999999999989</v>
      </c>
      <c r="M11" s="77">
        <f t="shared" si="3"/>
        <v>65.519999999999982</v>
      </c>
    </row>
    <row r="12" spans="1:18" s="81" customFormat="1" x14ac:dyDescent="0.25">
      <c r="A12" s="73">
        <v>3</v>
      </c>
      <c r="B12" s="74">
        <f t="shared" si="0"/>
        <v>4.1999999999999993</v>
      </c>
      <c r="C12" s="75">
        <v>21</v>
      </c>
      <c r="D12" s="76" t="s">
        <v>30</v>
      </c>
      <c r="E12" s="73">
        <v>15</v>
      </c>
      <c r="F12" s="73">
        <v>6</v>
      </c>
      <c r="G12" s="77">
        <f t="shared" si="1"/>
        <v>6.0059999999999993</v>
      </c>
      <c r="H12" s="74">
        <f t="shared" si="4"/>
        <v>5.4599999999999991</v>
      </c>
      <c r="I12" s="82"/>
      <c r="J12" s="79" t="s">
        <v>20</v>
      </c>
      <c r="K12" s="80">
        <v>12</v>
      </c>
      <c r="L12" s="77">
        <f t="shared" si="2"/>
        <v>72.071999999999989</v>
      </c>
      <c r="M12" s="77">
        <f t="shared" si="3"/>
        <v>65.519999999999982</v>
      </c>
    </row>
    <row r="13" spans="1:18" x14ac:dyDescent="0.25">
      <c r="A13" s="73">
        <v>0.54</v>
      </c>
      <c r="B13" s="74">
        <f t="shared" si="0"/>
        <v>0.75600000000000001</v>
      </c>
      <c r="C13" s="75">
        <v>10400</v>
      </c>
      <c r="D13" s="76" t="s">
        <v>71</v>
      </c>
      <c r="E13" s="73">
        <v>510</v>
      </c>
      <c r="F13" s="73">
        <v>12</v>
      </c>
      <c r="G13" s="77">
        <f t="shared" si="1"/>
        <v>1.08108</v>
      </c>
      <c r="H13" s="74">
        <f t="shared" si="4"/>
        <v>0.98280000000000001</v>
      </c>
      <c r="I13" s="82"/>
      <c r="J13" s="79" t="s">
        <v>20</v>
      </c>
      <c r="K13" s="80">
        <v>156</v>
      </c>
      <c r="L13" s="77">
        <f t="shared" si="2"/>
        <v>168.64848000000001</v>
      </c>
      <c r="M13" s="77">
        <f t="shared" si="3"/>
        <v>153.3168</v>
      </c>
    </row>
    <row r="14" spans="1:18" s="81" customFormat="1" x14ac:dyDescent="0.25">
      <c r="A14" s="73">
        <v>3.22</v>
      </c>
      <c r="B14" s="74">
        <f t="shared" si="0"/>
        <v>4.508</v>
      </c>
      <c r="C14" s="75">
        <v>3901</v>
      </c>
      <c r="D14" s="76" t="s">
        <v>88</v>
      </c>
      <c r="E14" s="73">
        <v>15</v>
      </c>
      <c r="F14" s="73">
        <v>4</v>
      </c>
      <c r="G14" s="77">
        <f t="shared" si="1"/>
        <v>6.4464400000000008</v>
      </c>
      <c r="H14" s="74">
        <f t="shared" si="4"/>
        <v>5.8604000000000003</v>
      </c>
      <c r="I14" s="78"/>
      <c r="J14" s="79" t="s">
        <v>20</v>
      </c>
      <c r="K14" s="80">
        <v>12</v>
      </c>
      <c r="L14" s="77">
        <f t="shared" si="2"/>
        <v>77.357280000000003</v>
      </c>
      <c r="M14" s="77">
        <f t="shared" si="3"/>
        <v>70.32480000000001</v>
      </c>
      <c r="N14" s="72"/>
      <c r="O14" s="72"/>
      <c r="P14" s="72"/>
      <c r="Q14" s="72"/>
      <c r="R14" s="72"/>
    </row>
    <row r="15" spans="1:18" x14ac:dyDescent="0.25">
      <c r="A15" s="73">
        <v>2.5499999999999998</v>
      </c>
      <c r="B15" s="74">
        <f t="shared" si="0"/>
        <v>3.5699999999999994</v>
      </c>
      <c r="C15" s="75">
        <v>67</v>
      </c>
      <c r="D15" s="76" t="s">
        <v>78</v>
      </c>
      <c r="E15" s="73">
        <v>14</v>
      </c>
      <c r="F15" s="73">
        <v>6</v>
      </c>
      <c r="G15" s="77">
        <f t="shared" si="1"/>
        <v>5.1050999999999993</v>
      </c>
      <c r="H15" s="74">
        <f t="shared" si="4"/>
        <v>4.6409999999999991</v>
      </c>
      <c r="I15" s="82"/>
      <c r="J15" s="79" t="s">
        <v>20</v>
      </c>
      <c r="K15" s="80">
        <v>18</v>
      </c>
      <c r="L15" s="77">
        <f t="shared" si="2"/>
        <v>91.891799999999989</v>
      </c>
      <c r="M15" s="77">
        <f t="shared" si="3"/>
        <v>83.537999999999982</v>
      </c>
    </row>
    <row r="16" spans="1:18" s="81" customFormat="1" x14ac:dyDescent="0.25">
      <c r="A16" s="73">
        <v>2.2400000000000002</v>
      </c>
      <c r="B16" s="74">
        <f t="shared" si="0"/>
        <v>3.1360000000000001</v>
      </c>
      <c r="C16" s="75">
        <v>67</v>
      </c>
      <c r="D16" s="76" t="s">
        <v>77</v>
      </c>
      <c r="E16" s="73">
        <v>14</v>
      </c>
      <c r="F16" s="73">
        <v>6</v>
      </c>
      <c r="G16" s="77">
        <f t="shared" si="1"/>
        <v>4.4844800000000005</v>
      </c>
      <c r="H16" s="74">
        <f t="shared" si="4"/>
        <v>4.0768000000000004</v>
      </c>
      <c r="I16" s="78"/>
      <c r="J16" s="79" t="s">
        <v>20</v>
      </c>
      <c r="K16" s="80">
        <v>18</v>
      </c>
      <c r="L16" s="77">
        <f t="shared" si="2"/>
        <v>80.720640000000003</v>
      </c>
      <c r="M16" s="77">
        <f t="shared" si="3"/>
        <v>73.382400000000004</v>
      </c>
      <c r="N16" s="72"/>
      <c r="O16" s="72"/>
      <c r="P16" s="72"/>
      <c r="Q16" s="72"/>
      <c r="R16" s="72"/>
    </row>
    <row r="17" spans="1:18" s="81" customFormat="1" x14ac:dyDescent="0.25">
      <c r="A17" s="73">
        <v>0.89</v>
      </c>
      <c r="B17" s="74">
        <f t="shared" si="0"/>
        <v>1.246</v>
      </c>
      <c r="C17" s="75">
        <v>114</v>
      </c>
      <c r="D17" s="76" t="s">
        <v>73</v>
      </c>
      <c r="E17" s="73">
        <v>12</v>
      </c>
      <c r="F17" s="73">
        <v>10</v>
      </c>
      <c r="G17" s="77">
        <f t="shared" si="1"/>
        <v>1.7817800000000004</v>
      </c>
      <c r="H17" s="74">
        <f t="shared" si="4"/>
        <v>1.6198000000000001</v>
      </c>
      <c r="I17" s="82"/>
      <c r="J17" s="79" t="s">
        <v>20</v>
      </c>
      <c r="K17" s="80">
        <v>50</v>
      </c>
      <c r="L17" s="77">
        <f t="shared" si="2"/>
        <v>89.089000000000013</v>
      </c>
      <c r="M17" s="77">
        <f t="shared" si="3"/>
        <v>80.990000000000009</v>
      </c>
    </row>
    <row r="18" spans="1:18" x14ac:dyDescent="0.25">
      <c r="A18" s="73">
        <v>1.1499999999999999</v>
      </c>
      <c r="B18" s="74">
        <f t="shared" si="0"/>
        <v>1.6099999999999999</v>
      </c>
      <c r="C18" s="75">
        <v>5563</v>
      </c>
      <c r="D18" s="76" t="s">
        <v>26</v>
      </c>
      <c r="E18" s="73">
        <v>13</v>
      </c>
      <c r="F18" s="73">
        <v>6</v>
      </c>
      <c r="G18" s="77">
        <f t="shared" si="1"/>
        <v>2.3023000000000002</v>
      </c>
      <c r="H18" s="74">
        <f t="shared" si="4"/>
        <v>2.093</v>
      </c>
      <c r="I18" s="82"/>
      <c r="J18" s="79" t="s">
        <v>20</v>
      </c>
      <c r="K18" s="73">
        <v>72</v>
      </c>
      <c r="L18" s="77">
        <f t="shared" si="2"/>
        <v>165.76560000000001</v>
      </c>
      <c r="M18" s="77">
        <f t="shared" si="3"/>
        <v>150.696</v>
      </c>
    </row>
    <row r="19" spans="1:18" x14ac:dyDescent="0.25">
      <c r="A19" s="73">
        <v>1.65</v>
      </c>
      <c r="B19" s="74">
        <f t="shared" si="0"/>
        <v>2.3099999999999996</v>
      </c>
      <c r="C19" s="75">
        <v>2361</v>
      </c>
      <c r="D19" s="76" t="s">
        <v>38</v>
      </c>
      <c r="E19" s="73">
        <v>12</v>
      </c>
      <c r="F19" s="73">
        <v>6</v>
      </c>
      <c r="G19" s="77">
        <f t="shared" si="1"/>
        <v>3.3033000000000001</v>
      </c>
      <c r="H19" s="74">
        <f t="shared" si="4"/>
        <v>3.0029999999999997</v>
      </c>
      <c r="I19" s="82"/>
      <c r="J19" s="79" t="s">
        <v>20</v>
      </c>
      <c r="K19" s="73">
        <v>18</v>
      </c>
      <c r="L19" s="77">
        <f t="shared" si="2"/>
        <v>59.459400000000002</v>
      </c>
      <c r="M19" s="77">
        <f t="shared" si="3"/>
        <v>54.053999999999995</v>
      </c>
    </row>
    <row r="20" spans="1:18" x14ac:dyDescent="0.25">
      <c r="A20" s="73">
        <v>4.7300000000000004</v>
      </c>
      <c r="B20" s="74">
        <f t="shared" si="0"/>
        <v>6.6219999999999999</v>
      </c>
      <c r="C20" s="75">
        <v>176</v>
      </c>
      <c r="D20" s="76" t="s">
        <v>40</v>
      </c>
      <c r="E20" s="73">
        <v>15</v>
      </c>
      <c r="F20" s="73">
        <v>8</v>
      </c>
      <c r="G20" s="77">
        <f t="shared" si="1"/>
        <v>9.4694600000000015</v>
      </c>
      <c r="H20" s="74">
        <f t="shared" si="4"/>
        <v>8.6086000000000009</v>
      </c>
      <c r="I20" s="82"/>
      <c r="J20" s="79" t="s">
        <v>20</v>
      </c>
      <c r="K20" s="73">
        <v>40</v>
      </c>
      <c r="L20" s="77">
        <f t="shared" si="2"/>
        <v>378.77840000000003</v>
      </c>
      <c r="M20" s="77">
        <f t="shared" si="3"/>
        <v>344.34400000000005</v>
      </c>
    </row>
    <row r="21" spans="1:18" x14ac:dyDescent="0.25">
      <c r="A21" s="73">
        <v>2.31</v>
      </c>
      <c r="B21" s="74">
        <f t="shared" si="0"/>
        <v>3.234</v>
      </c>
      <c r="C21" s="75">
        <v>191</v>
      </c>
      <c r="D21" s="76" t="s">
        <v>32</v>
      </c>
      <c r="E21" s="73">
        <v>12</v>
      </c>
      <c r="F21" s="73">
        <v>6</v>
      </c>
      <c r="G21" s="77">
        <f t="shared" si="1"/>
        <v>4.6246200000000002</v>
      </c>
      <c r="H21" s="74">
        <f t="shared" si="4"/>
        <v>4.2042000000000002</v>
      </c>
      <c r="I21" s="82"/>
      <c r="J21" s="79" t="s">
        <v>20</v>
      </c>
      <c r="K21" s="73">
        <v>36</v>
      </c>
      <c r="L21" s="77">
        <f t="shared" si="2"/>
        <v>166.48632000000001</v>
      </c>
      <c r="M21" s="77">
        <f t="shared" si="3"/>
        <v>151.35120000000001</v>
      </c>
    </row>
    <row r="22" spans="1:18" x14ac:dyDescent="0.25">
      <c r="A22" s="73">
        <v>5.75</v>
      </c>
      <c r="B22" s="74">
        <f t="shared" si="0"/>
        <v>8.0499999999999989</v>
      </c>
      <c r="C22" s="75">
        <v>1466</v>
      </c>
      <c r="D22" s="76" t="s">
        <v>112</v>
      </c>
      <c r="E22" s="73">
        <v>19</v>
      </c>
      <c r="F22" s="73">
        <v>1</v>
      </c>
      <c r="G22" s="77">
        <f t="shared" si="1"/>
        <v>11.511500000000002</v>
      </c>
      <c r="H22" s="74">
        <f t="shared" si="4"/>
        <v>10.465</v>
      </c>
      <c r="I22" s="82"/>
      <c r="J22" s="79" t="s">
        <v>20</v>
      </c>
      <c r="K22" s="73">
        <v>33</v>
      </c>
      <c r="L22" s="77">
        <f t="shared" si="2"/>
        <v>379.87950000000006</v>
      </c>
      <c r="M22" s="77">
        <f t="shared" si="3"/>
        <v>345.34499999999997</v>
      </c>
    </row>
    <row r="23" spans="1:18" s="81" customFormat="1" x14ac:dyDescent="0.25">
      <c r="A23" s="73">
        <v>0.97</v>
      </c>
      <c r="B23" s="74">
        <f t="shared" si="0"/>
        <v>1.3579999999999999</v>
      </c>
      <c r="C23" s="75">
        <v>245</v>
      </c>
      <c r="D23" s="76" t="s">
        <v>42</v>
      </c>
      <c r="E23" s="73">
        <v>12</v>
      </c>
      <c r="F23" s="73">
        <v>8</v>
      </c>
      <c r="G23" s="77">
        <f t="shared" si="1"/>
        <v>1.94194</v>
      </c>
      <c r="H23" s="74">
        <f t="shared" si="4"/>
        <v>1.7653999999999999</v>
      </c>
      <c r="I23" s="78"/>
      <c r="J23" s="79" t="s">
        <v>20</v>
      </c>
      <c r="K23" s="73">
        <v>80</v>
      </c>
      <c r="L23" s="77">
        <f t="shared" si="2"/>
        <v>155.3552</v>
      </c>
      <c r="M23" s="77">
        <f t="shared" si="3"/>
        <v>141.232</v>
      </c>
      <c r="N23" s="72"/>
      <c r="O23" s="72"/>
      <c r="P23" s="72"/>
      <c r="Q23" s="72"/>
      <c r="R23" s="72"/>
    </row>
    <row r="24" spans="1:18" s="81" customFormat="1" x14ac:dyDescent="0.25">
      <c r="A24" s="73">
        <v>1.38</v>
      </c>
      <c r="B24" s="74">
        <f t="shared" si="0"/>
        <v>1.9319999999999997</v>
      </c>
      <c r="C24" s="75">
        <v>2959</v>
      </c>
      <c r="D24" s="76" t="s">
        <v>53</v>
      </c>
      <c r="E24" s="73">
        <v>12</v>
      </c>
      <c r="F24" s="73">
        <v>5</v>
      </c>
      <c r="G24" s="77">
        <f t="shared" si="1"/>
        <v>2.7627599999999997</v>
      </c>
      <c r="H24" s="74">
        <f t="shared" si="4"/>
        <v>2.5115999999999996</v>
      </c>
      <c r="I24" s="78"/>
      <c r="J24" s="79" t="s">
        <v>20</v>
      </c>
      <c r="K24" s="73">
        <v>30</v>
      </c>
      <c r="L24" s="77">
        <f t="shared" si="2"/>
        <v>82.882799999999989</v>
      </c>
      <c r="M24" s="77">
        <f t="shared" si="3"/>
        <v>75.347999999999985</v>
      </c>
      <c r="N24" s="72"/>
      <c r="O24" s="72"/>
      <c r="P24" s="72"/>
      <c r="Q24" s="72"/>
      <c r="R24" s="72"/>
    </row>
    <row r="25" spans="1:18" s="81" customFormat="1" x14ac:dyDescent="0.25">
      <c r="A25" s="73">
        <v>0.88</v>
      </c>
      <c r="B25" s="74">
        <f t="shared" si="0"/>
        <v>1.232</v>
      </c>
      <c r="C25" s="75">
        <v>263</v>
      </c>
      <c r="D25" s="76" t="s">
        <v>120</v>
      </c>
      <c r="E25" s="73">
        <v>12</v>
      </c>
      <c r="F25" s="73">
        <v>10</v>
      </c>
      <c r="G25" s="77">
        <f t="shared" si="1"/>
        <v>1.7617600000000002</v>
      </c>
      <c r="H25" s="74">
        <f t="shared" si="4"/>
        <v>1.6016000000000001</v>
      </c>
      <c r="I25" s="83"/>
      <c r="J25" s="79" t="s">
        <v>20</v>
      </c>
      <c r="K25" s="73">
        <v>30</v>
      </c>
      <c r="L25" s="77">
        <f t="shared" si="2"/>
        <v>52.852800000000009</v>
      </c>
      <c r="M25" s="77">
        <f t="shared" si="3"/>
        <v>48.048000000000002</v>
      </c>
      <c r="N25" s="88"/>
      <c r="O25" s="88"/>
      <c r="P25" s="86"/>
      <c r="Q25" s="87"/>
      <c r="R25" s="86"/>
    </row>
    <row r="26" spans="1:18" ht="18" customHeight="1" x14ac:dyDescent="0.25">
      <c r="A26" s="73">
        <v>0.88</v>
      </c>
      <c r="B26" s="74">
        <f t="shared" si="0"/>
        <v>1.232</v>
      </c>
      <c r="C26" s="75">
        <v>263</v>
      </c>
      <c r="D26" s="76" t="s">
        <v>120</v>
      </c>
      <c r="E26" s="73">
        <v>12</v>
      </c>
      <c r="F26" s="73">
        <v>10</v>
      </c>
      <c r="G26" s="77">
        <f t="shared" si="1"/>
        <v>1.7617600000000002</v>
      </c>
      <c r="H26" s="74">
        <f t="shared" si="4"/>
        <v>1.6016000000000001</v>
      </c>
      <c r="I26" s="82"/>
      <c r="J26" s="79" t="s">
        <v>20</v>
      </c>
      <c r="K26" s="73">
        <v>10</v>
      </c>
      <c r="L26" s="77">
        <f t="shared" si="2"/>
        <v>17.617600000000003</v>
      </c>
      <c r="M26" s="77">
        <f t="shared" si="3"/>
        <v>16.016000000000002</v>
      </c>
    </row>
    <row r="27" spans="1:18" x14ac:dyDescent="0.25">
      <c r="A27" s="73">
        <v>0.88</v>
      </c>
      <c r="B27" s="74">
        <f t="shared" si="0"/>
        <v>1.232</v>
      </c>
      <c r="C27" s="75">
        <v>263</v>
      </c>
      <c r="D27" s="76" t="s">
        <v>120</v>
      </c>
      <c r="E27" s="73">
        <v>12</v>
      </c>
      <c r="F27" s="73">
        <v>10</v>
      </c>
      <c r="G27" s="77">
        <f t="shared" si="1"/>
        <v>1.7617600000000002</v>
      </c>
      <c r="H27" s="74">
        <f t="shared" si="4"/>
        <v>1.6016000000000001</v>
      </c>
      <c r="I27" s="82"/>
      <c r="J27" s="79" t="s">
        <v>20</v>
      </c>
      <c r="K27" s="73">
        <v>50</v>
      </c>
      <c r="L27" s="77">
        <f t="shared" si="2"/>
        <v>88.088000000000008</v>
      </c>
      <c r="M27" s="77">
        <f t="shared" si="3"/>
        <v>80.080000000000013</v>
      </c>
    </row>
    <row r="28" spans="1:18" x14ac:dyDescent="0.25">
      <c r="A28" s="73">
        <v>0.52</v>
      </c>
      <c r="B28" s="74">
        <f t="shared" si="0"/>
        <v>0.72799999999999998</v>
      </c>
      <c r="C28" s="75">
        <v>287</v>
      </c>
      <c r="D28" s="76" t="s">
        <v>34</v>
      </c>
      <c r="E28" s="73">
        <v>9</v>
      </c>
      <c r="F28" s="73">
        <v>18</v>
      </c>
      <c r="G28" s="77">
        <f t="shared" si="1"/>
        <v>1.0410400000000002</v>
      </c>
      <c r="H28" s="74">
        <f t="shared" si="4"/>
        <v>0.94640000000000002</v>
      </c>
      <c r="I28" s="82"/>
      <c r="J28" s="79" t="s">
        <v>20</v>
      </c>
      <c r="K28" s="73">
        <v>180</v>
      </c>
      <c r="L28" s="77">
        <f t="shared" si="2"/>
        <v>187.38720000000004</v>
      </c>
      <c r="M28" s="77">
        <f t="shared" si="3"/>
        <v>170.352</v>
      </c>
    </row>
    <row r="29" spans="1:18" s="81" customFormat="1" x14ac:dyDescent="0.25">
      <c r="A29" s="73">
        <v>0.41</v>
      </c>
      <c r="B29" s="74">
        <f t="shared" si="0"/>
        <v>0.57399999999999995</v>
      </c>
      <c r="C29" s="75">
        <v>296</v>
      </c>
      <c r="D29" s="76" t="s">
        <v>100</v>
      </c>
      <c r="E29" s="73">
        <v>9</v>
      </c>
      <c r="F29" s="73">
        <v>12</v>
      </c>
      <c r="G29" s="77">
        <f t="shared" si="1"/>
        <v>0.82081999999999999</v>
      </c>
      <c r="H29" s="74">
        <f t="shared" si="4"/>
        <v>0.74619999999999997</v>
      </c>
      <c r="I29" s="82"/>
      <c r="J29" s="79" t="s">
        <v>20</v>
      </c>
      <c r="K29" s="73">
        <v>72</v>
      </c>
      <c r="L29" s="77">
        <f t="shared" si="2"/>
        <v>59.099040000000002</v>
      </c>
      <c r="M29" s="77">
        <f t="shared" si="3"/>
        <v>53.726399999999998</v>
      </c>
    </row>
    <row r="30" spans="1:18" s="81" customFormat="1" x14ac:dyDescent="0.25">
      <c r="A30" s="73">
        <v>0.6</v>
      </c>
      <c r="B30" s="74">
        <f t="shared" si="0"/>
        <v>0.84</v>
      </c>
      <c r="C30" s="75">
        <v>297</v>
      </c>
      <c r="D30" s="76" t="s">
        <v>19</v>
      </c>
      <c r="E30" s="73">
        <v>12</v>
      </c>
      <c r="F30" s="73">
        <v>10</v>
      </c>
      <c r="G30" s="77">
        <f t="shared" si="1"/>
        <v>1.2012000000000003</v>
      </c>
      <c r="H30" s="74">
        <f t="shared" si="4"/>
        <v>1.0920000000000001</v>
      </c>
      <c r="I30" s="82"/>
      <c r="J30" s="79" t="s">
        <v>20</v>
      </c>
      <c r="K30" s="73">
        <v>150</v>
      </c>
      <c r="L30" s="77">
        <f t="shared" si="2"/>
        <v>180.18000000000004</v>
      </c>
      <c r="M30" s="77">
        <f t="shared" si="3"/>
        <v>163.80000000000001</v>
      </c>
    </row>
    <row r="31" spans="1:18" s="81" customFormat="1" x14ac:dyDescent="0.25">
      <c r="A31" s="73">
        <v>0.75</v>
      </c>
      <c r="B31" s="74">
        <f t="shared" si="0"/>
        <v>1.0499999999999998</v>
      </c>
      <c r="C31" s="75">
        <v>3142</v>
      </c>
      <c r="D31" s="76" t="s">
        <v>44</v>
      </c>
      <c r="E31" s="73">
        <v>9</v>
      </c>
      <c r="F31" s="73">
        <v>10</v>
      </c>
      <c r="G31" s="77">
        <f t="shared" si="1"/>
        <v>1.5014999999999998</v>
      </c>
      <c r="H31" s="74">
        <f t="shared" si="4"/>
        <v>1.3649999999999998</v>
      </c>
      <c r="I31" s="82"/>
      <c r="J31" s="79" t="s">
        <v>20</v>
      </c>
      <c r="K31" s="73">
        <v>40</v>
      </c>
      <c r="L31" s="77">
        <f t="shared" si="2"/>
        <v>60.059999999999995</v>
      </c>
      <c r="M31" s="77">
        <f t="shared" si="3"/>
        <v>54.599999999999994</v>
      </c>
    </row>
    <row r="32" spans="1:18" x14ac:dyDescent="0.25">
      <c r="A32" s="73">
        <v>1.2</v>
      </c>
      <c r="B32" s="74">
        <f t="shared" si="0"/>
        <v>1.68</v>
      </c>
      <c r="C32" s="75">
        <v>424</v>
      </c>
      <c r="D32" s="76" t="s">
        <v>122</v>
      </c>
      <c r="E32" s="73">
        <v>14</v>
      </c>
      <c r="F32" s="73">
        <v>8</v>
      </c>
      <c r="G32" s="77">
        <f t="shared" si="1"/>
        <v>2.4024000000000005</v>
      </c>
      <c r="H32" s="74">
        <f t="shared" si="4"/>
        <v>2.1840000000000002</v>
      </c>
      <c r="I32" s="82"/>
      <c r="J32" s="79" t="s">
        <v>20</v>
      </c>
      <c r="K32" s="73">
        <v>32</v>
      </c>
      <c r="L32" s="77">
        <f t="shared" si="2"/>
        <v>76.876800000000017</v>
      </c>
      <c r="M32" s="77">
        <f t="shared" si="3"/>
        <v>69.888000000000005</v>
      </c>
    </row>
    <row r="33" spans="1:18" x14ac:dyDescent="0.25">
      <c r="A33" s="73">
        <v>1.21</v>
      </c>
      <c r="B33" s="74">
        <f t="shared" si="0"/>
        <v>1.694</v>
      </c>
      <c r="C33" s="75">
        <v>4092</v>
      </c>
      <c r="D33" s="76" t="s">
        <v>80</v>
      </c>
      <c r="E33" s="73">
        <v>12</v>
      </c>
      <c r="F33" s="73">
        <v>10</v>
      </c>
      <c r="G33" s="77">
        <f t="shared" si="1"/>
        <v>2.4224200000000002</v>
      </c>
      <c r="H33" s="74">
        <f t="shared" si="4"/>
        <v>2.2021999999999999</v>
      </c>
      <c r="I33" s="82"/>
      <c r="J33" s="79" t="s">
        <v>20</v>
      </c>
      <c r="K33" s="73">
        <v>50</v>
      </c>
      <c r="L33" s="77">
        <f t="shared" si="2"/>
        <v>121.12100000000001</v>
      </c>
      <c r="M33" s="77">
        <f t="shared" si="3"/>
        <v>110.11</v>
      </c>
    </row>
    <row r="34" spans="1:18" s="81" customFormat="1" x14ac:dyDescent="0.25">
      <c r="A34" s="73">
        <v>0.94</v>
      </c>
      <c r="B34" s="74">
        <f t="shared" si="0"/>
        <v>1.3159999999999998</v>
      </c>
      <c r="C34" s="75">
        <v>476</v>
      </c>
      <c r="D34" s="76" t="s">
        <v>102</v>
      </c>
      <c r="E34" s="73">
        <v>12</v>
      </c>
      <c r="F34" s="73">
        <v>10</v>
      </c>
      <c r="G34" s="77">
        <f t="shared" si="1"/>
        <v>1.88188</v>
      </c>
      <c r="H34" s="74">
        <f t="shared" si="4"/>
        <v>1.7107999999999999</v>
      </c>
      <c r="I34" s="82"/>
      <c r="J34" s="79" t="s">
        <v>20</v>
      </c>
      <c r="K34" s="73">
        <v>50</v>
      </c>
      <c r="L34" s="77">
        <f t="shared" si="2"/>
        <v>94.093999999999994</v>
      </c>
      <c r="M34" s="77">
        <f t="shared" si="3"/>
        <v>85.539999999999992</v>
      </c>
    </row>
    <row r="35" spans="1:18" s="81" customFormat="1" x14ac:dyDescent="0.25">
      <c r="A35" s="73">
        <v>0.6</v>
      </c>
      <c r="B35" s="74">
        <f t="shared" si="0"/>
        <v>0.84</v>
      </c>
      <c r="C35" s="75">
        <v>353</v>
      </c>
      <c r="D35" s="76" t="s">
        <v>46</v>
      </c>
      <c r="E35" s="73">
        <v>12</v>
      </c>
      <c r="F35" s="73">
        <v>10</v>
      </c>
      <c r="G35" s="77">
        <f t="shared" si="1"/>
        <v>1.2012000000000003</v>
      </c>
      <c r="H35" s="74">
        <f t="shared" si="4"/>
        <v>1.0920000000000001</v>
      </c>
      <c r="I35" s="83"/>
      <c r="J35" s="79" t="s">
        <v>20</v>
      </c>
      <c r="K35" s="73">
        <v>20</v>
      </c>
      <c r="L35" s="77">
        <f t="shared" si="2"/>
        <v>24.024000000000004</v>
      </c>
      <c r="M35" s="77">
        <f t="shared" si="3"/>
        <v>21.840000000000003</v>
      </c>
      <c r="N35" s="88"/>
      <c r="O35" s="88"/>
      <c r="P35" s="86"/>
      <c r="Q35" s="87"/>
      <c r="R35" s="86"/>
    </row>
    <row r="36" spans="1:18" s="81" customFormat="1" x14ac:dyDescent="0.25">
      <c r="A36" s="73">
        <v>0.81</v>
      </c>
      <c r="B36" s="74">
        <f t="shared" si="0"/>
        <v>1.1339999999999999</v>
      </c>
      <c r="C36" s="75">
        <v>353</v>
      </c>
      <c r="D36" s="76" t="s">
        <v>47</v>
      </c>
      <c r="E36" s="73">
        <v>12</v>
      </c>
      <c r="F36" s="73">
        <v>10</v>
      </c>
      <c r="G36" s="77">
        <f t="shared" si="1"/>
        <v>1.6216200000000001</v>
      </c>
      <c r="H36" s="74">
        <f t="shared" si="4"/>
        <v>1.4742</v>
      </c>
      <c r="I36" s="82"/>
      <c r="J36" s="79" t="s">
        <v>20</v>
      </c>
      <c r="K36" s="73">
        <v>10</v>
      </c>
      <c r="L36" s="77">
        <f t="shared" si="2"/>
        <v>16.216200000000001</v>
      </c>
      <c r="M36" s="77">
        <f t="shared" si="3"/>
        <v>14.741999999999999</v>
      </c>
    </row>
    <row r="37" spans="1:18" x14ac:dyDescent="0.25">
      <c r="A37" s="73">
        <v>0.62</v>
      </c>
      <c r="B37" s="74">
        <f t="shared" si="0"/>
        <v>0.86799999999999999</v>
      </c>
      <c r="C37" s="75">
        <v>353</v>
      </c>
      <c r="D37" s="76" t="s">
        <v>47</v>
      </c>
      <c r="E37" s="73">
        <v>12</v>
      </c>
      <c r="F37" s="73">
        <v>10</v>
      </c>
      <c r="G37" s="77">
        <f t="shared" si="1"/>
        <v>1.2412400000000001</v>
      </c>
      <c r="H37" s="74">
        <f t="shared" si="4"/>
        <v>1.1284000000000001</v>
      </c>
      <c r="I37" s="82"/>
      <c r="J37" s="79" t="s">
        <v>20</v>
      </c>
      <c r="K37" s="73">
        <v>20</v>
      </c>
      <c r="L37" s="77">
        <f t="shared" si="2"/>
        <v>24.824800000000003</v>
      </c>
      <c r="M37" s="77">
        <f t="shared" si="3"/>
        <v>22.568000000000001</v>
      </c>
    </row>
    <row r="38" spans="1:18" s="81" customFormat="1" x14ac:dyDescent="0.25">
      <c r="A38" s="73">
        <v>0.33</v>
      </c>
      <c r="B38" s="74">
        <f t="shared" si="0"/>
        <v>0.46199999999999997</v>
      </c>
      <c r="C38" s="75">
        <v>3613</v>
      </c>
      <c r="D38" s="76" t="s">
        <v>124</v>
      </c>
      <c r="E38" s="89"/>
      <c r="F38" s="73">
        <v>30</v>
      </c>
      <c r="G38" s="77">
        <f t="shared" si="1"/>
        <v>0.66066000000000003</v>
      </c>
      <c r="H38" s="74">
        <f t="shared" si="4"/>
        <v>0.60060000000000002</v>
      </c>
      <c r="I38" s="90"/>
      <c r="J38" s="79" t="s">
        <v>20</v>
      </c>
      <c r="K38" s="73">
        <v>30</v>
      </c>
      <c r="L38" s="77">
        <f t="shared" si="2"/>
        <v>19.819800000000001</v>
      </c>
      <c r="M38" s="77">
        <f t="shared" si="3"/>
        <v>18.018000000000001</v>
      </c>
    </row>
    <row r="39" spans="1:18" s="81" customFormat="1" x14ac:dyDescent="0.25">
      <c r="A39" s="73">
        <v>0.54</v>
      </c>
      <c r="B39" s="74">
        <f t="shared" si="0"/>
        <v>0.75600000000000001</v>
      </c>
      <c r="C39" s="75">
        <v>497</v>
      </c>
      <c r="D39" s="76" t="s">
        <v>126</v>
      </c>
      <c r="E39" s="73">
        <v>12</v>
      </c>
      <c r="F39" s="73">
        <v>10</v>
      </c>
      <c r="G39" s="77">
        <f t="shared" si="1"/>
        <v>1.08108</v>
      </c>
      <c r="H39" s="74">
        <f t="shared" si="4"/>
        <v>0.98280000000000001</v>
      </c>
      <c r="I39" s="90"/>
      <c r="J39" s="79" t="s">
        <v>20</v>
      </c>
      <c r="K39" s="73">
        <v>50</v>
      </c>
      <c r="L39" s="77">
        <f t="shared" si="2"/>
        <v>54.054000000000002</v>
      </c>
      <c r="M39" s="77">
        <f t="shared" si="3"/>
        <v>49.14</v>
      </c>
    </row>
    <row r="40" spans="1:18" s="81" customFormat="1" x14ac:dyDescent="0.25">
      <c r="A40" s="73">
        <v>0.81</v>
      </c>
      <c r="B40" s="74">
        <f t="shared" si="0"/>
        <v>1.1339999999999999</v>
      </c>
      <c r="C40" s="75">
        <v>535</v>
      </c>
      <c r="D40" s="76" t="s">
        <v>82</v>
      </c>
      <c r="E40" s="73">
        <v>12</v>
      </c>
      <c r="F40" s="73">
        <v>8</v>
      </c>
      <c r="G40" s="77">
        <f t="shared" si="1"/>
        <v>1.6216200000000001</v>
      </c>
      <c r="H40" s="74">
        <f t="shared" si="4"/>
        <v>1.4742</v>
      </c>
      <c r="I40" s="82"/>
      <c r="J40" s="79" t="s">
        <v>20</v>
      </c>
      <c r="K40" s="73">
        <v>64</v>
      </c>
      <c r="L40" s="77">
        <f t="shared" si="2"/>
        <v>103.78368</v>
      </c>
      <c r="M40" s="77">
        <f t="shared" si="3"/>
        <v>94.348799999999997</v>
      </c>
    </row>
    <row r="41" spans="1:18" x14ac:dyDescent="0.25">
      <c r="A41" s="73">
        <v>1.02</v>
      </c>
      <c r="B41" s="74">
        <f t="shared" si="0"/>
        <v>1.4279999999999999</v>
      </c>
      <c r="C41" s="75">
        <v>535</v>
      </c>
      <c r="D41" s="76" t="s">
        <v>104</v>
      </c>
      <c r="E41" s="73">
        <v>11</v>
      </c>
      <c r="F41" s="73">
        <v>9</v>
      </c>
      <c r="G41" s="77">
        <f t="shared" si="1"/>
        <v>2.0420400000000001</v>
      </c>
      <c r="H41" s="74">
        <f t="shared" si="4"/>
        <v>1.8564000000000001</v>
      </c>
      <c r="I41" s="82"/>
      <c r="J41" s="79" t="s">
        <v>20</v>
      </c>
      <c r="K41" s="73">
        <v>54</v>
      </c>
      <c r="L41" s="77">
        <f t="shared" si="2"/>
        <v>110.27016</v>
      </c>
      <c r="M41" s="77">
        <f t="shared" si="3"/>
        <v>100.2456</v>
      </c>
    </row>
    <row r="42" spans="1:18" x14ac:dyDescent="0.25">
      <c r="A42" s="73">
        <v>2.75</v>
      </c>
      <c r="B42" s="74">
        <f t="shared" si="0"/>
        <v>3.8499999999999996</v>
      </c>
      <c r="C42" s="75">
        <v>3252</v>
      </c>
      <c r="D42" s="76" t="s">
        <v>28</v>
      </c>
      <c r="E42" s="73">
        <v>12</v>
      </c>
      <c r="F42" s="73">
        <v>10</v>
      </c>
      <c r="G42" s="77">
        <f t="shared" si="1"/>
        <v>5.5055000000000005</v>
      </c>
      <c r="H42" s="74">
        <f t="shared" si="4"/>
        <v>5.0049999999999999</v>
      </c>
      <c r="I42" s="82"/>
      <c r="J42" s="79" t="s">
        <v>20</v>
      </c>
      <c r="K42" s="73">
        <v>50</v>
      </c>
      <c r="L42" s="77">
        <f t="shared" si="2"/>
        <v>275.27500000000003</v>
      </c>
      <c r="M42" s="77">
        <f t="shared" si="3"/>
        <v>250.25</v>
      </c>
    </row>
    <row r="43" spans="1:18" s="81" customFormat="1" x14ac:dyDescent="0.25">
      <c r="A43" s="73">
        <v>0.75</v>
      </c>
      <c r="B43" s="74">
        <f t="shared" si="0"/>
        <v>1.0499999999999998</v>
      </c>
      <c r="C43" s="75">
        <v>675</v>
      </c>
      <c r="D43" s="76" t="s">
        <v>55</v>
      </c>
      <c r="E43" s="73">
        <v>12</v>
      </c>
      <c r="F43" s="73">
        <v>8</v>
      </c>
      <c r="G43" s="77">
        <f t="shared" si="1"/>
        <v>1.5014999999999998</v>
      </c>
      <c r="H43" s="74">
        <f t="shared" si="4"/>
        <v>1.3649999999999998</v>
      </c>
      <c r="I43" s="82"/>
      <c r="J43" s="79" t="s">
        <v>20</v>
      </c>
      <c r="K43" s="73">
        <v>40</v>
      </c>
      <c r="L43" s="77">
        <f t="shared" si="2"/>
        <v>60.059999999999995</v>
      </c>
      <c r="M43" s="77">
        <f t="shared" si="3"/>
        <v>54.599999999999994</v>
      </c>
    </row>
    <row r="44" spans="1:18" x14ac:dyDescent="0.25">
      <c r="A44" s="73">
        <v>0.49</v>
      </c>
      <c r="B44" s="74">
        <f t="shared" si="0"/>
        <v>0.68599999999999994</v>
      </c>
      <c r="C44" s="75">
        <v>773</v>
      </c>
      <c r="D44" s="76" t="s">
        <v>65</v>
      </c>
      <c r="E44" s="73">
        <v>7</v>
      </c>
      <c r="F44" s="73">
        <v>20</v>
      </c>
      <c r="G44" s="77">
        <f t="shared" si="1"/>
        <v>0.98097999999999996</v>
      </c>
      <c r="H44" s="74">
        <f t="shared" si="4"/>
        <v>0.89179999999999993</v>
      </c>
      <c r="I44" s="82"/>
      <c r="J44" s="79" t="s">
        <v>20</v>
      </c>
      <c r="K44" s="73">
        <v>120</v>
      </c>
      <c r="L44" s="77">
        <f t="shared" si="2"/>
        <v>117.71759999999999</v>
      </c>
      <c r="M44" s="77">
        <f t="shared" si="3"/>
        <v>107.01599999999999</v>
      </c>
    </row>
    <row r="45" spans="1:18" s="81" customFormat="1" x14ac:dyDescent="0.25">
      <c r="A45" s="73">
        <v>0.49</v>
      </c>
      <c r="B45" s="74">
        <f t="shared" si="0"/>
        <v>0.68599999999999994</v>
      </c>
      <c r="C45" s="75">
        <v>9936</v>
      </c>
      <c r="D45" s="76" t="s">
        <v>90</v>
      </c>
      <c r="E45" s="73">
        <v>7</v>
      </c>
      <c r="F45" s="73">
        <v>16</v>
      </c>
      <c r="G45" s="77">
        <f t="shared" si="1"/>
        <v>0.98097999999999996</v>
      </c>
      <c r="H45" s="74">
        <f t="shared" si="4"/>
        <v>0.89179999999999993</v>
      </c>
      <c r="I45" s="82"/>
      <c r="J45" s="79" t="s">
        <v>20</v>
      </c>
      <c r="K45" s="73">
        <v>160</v>
      </c>
      <c r="L45" s="77">
        <f t="shared" si="2"/>
        <v>156.95679999999999</v>
      </c>
      <c r="M45" s="77">
        <f t="shared" si="3"/>
        <v>142.68799999999999</v>
      </c>
    </row>
    <row r="46" spans="1:18" s="81" customFormat="1" x14ac:dyDescent="0.25">
      <c r="A46" s="73">
        <v>0.91</v>
      </c>
      <c r="B46" s="74">
        <f t="shared" si="0"/>
        <v>1.274</v>
      </c>
      <c r="C46" s="75">
        <v>2579</v>
      </c>
      <c r="D46" s="76" t="s">
        <v>114</v>
      </c>
      <c r="E46" s="73">
        <v>12</v>
      </c>
      <c r="F46" s="73">
        <v>6</v>
      </c>
      <c r="G46" s="77">
        <f t="shared" si="1"/>
        <v>1.8218200000000002</v>
      </c>
      <c r="H46" s="74">
        <f t="shared" si="4"/>
        <v>1.6562000000000001</v>
      </c>
      <c r="I46" s="82"/>
      <c r="J46" s="79" t="s">
        <v>20</v>
      </c>
      <c r="K46" s="73">
        <v>36</v>
      </c>
      <c r="L46" s="77">
        <f t="shared" si="2"/>
        <v>65.585520000000002</v>
      </c>
      <c r="M46" s="77">
        <f t="shared" si="3"/>
        <v>59.623200000000004</v>
      </c>
    </row>
    <row r="47" spans="1:18" x14ac:dyDescent="0.25">
      <c r="A47" s="73">
        <v>0.69</v>
      </c>
      <c r="B47" s="74">
        <f t="shared" si="0"/>
        <v>0.96599999999999986</v>
      </c>
      <c r="C47" s="75">
        <v>3926</v>
      </c>
      <c r="D47" s="76" t="s">
        <v>116</v>
      </c>
      <c r="E47" s="73">
        <v>510</v>
      </c>
      <c r="F47" s="73">
        <v>10</v>
      </c>
      <c r="G47" s="77">
        <f t="shared" si="1"/>
        <v>1.3813799999999998</v>
      </c>
      <c r="H47" s="74">
        <f t="shared" si="4"/>
        <v>1.2557999999999998</v>
      </c>
      <c r="I47" s="82"/>
      <c r="J47" s="79" t="s">
        <v>20</v>
      </c>
      <c r="K47" s="73">
        <v>100</v>
      </c>
      <c r="L47" s="77">
        <f t="shared" si="2"/>
        <v>138.13799999999998</v>
      </c>
      <c r="M47" s="77">
        <f t="shared" si="3"/>
        <v>125.57999999999998</v>
      </c>
    </row>
    <row r="48" spans="1:18" s="81" customFormat="1" x14ac:dyDescent="0.25">
      <c r="A48" s="73">
        <v>0.69</v>
      </c>
      <c r="B48" s="74">
        <f t="shared" si="0"/>
        <v>0.96599999999999986</v>
      </c>
      <c r="C48" s="75">
        <v>3926</v>
      </c>
      <c r="D48" s="76" t="s">
        <v>98</v>
      </c>
      <c r="E48" s="73">
        <v>510</v>
      </c>
      <c r="F48" s="73">
        <v>10</v>
      </c>
      <c r="G48" s="77">
        <f t="shared" si="1"/>
        <v>1.3813799999999998</v>
      </c>
      <c r="H48" s="74">
        <f t="shared" si="4"/>
        <v>1.2557999999999998</v>
      </c>
      <c r="I48" s="82"/>
      <c r="J48" s="79" t="s">
        <v>20</v>
      </c>
      <c r="K48" s="73">
        <v>400</v>
      </c>
      <c r="L48" s="77">
        <f t="shared" si="2"/>
        <v>552.55199999999991</v>
      </c>
      <c r="M48" s="77">
        <f t="shared" si="3"/>
        <v>502.31999999999994</v>
      </c>
    </row>
    <row r="49" spans="1:18" s="81" customFormat="1" x14ac:dyDescent="0.25">
      <c r="A49" s="73">
        <v>0.63</v>
      </c>
      <c r="B49" s="74">
        <f t="shared" si="0"/>
        <v>0.8819999999999999</v>
      </c>
      <c r="C49" s="75">
        <v>799</v>
      </c>
      <c r="D49" s="76" t="s">
        <v>128</v>
      </c>
      <c r="E49" s="73">
        <v>7</v>
      </c>
      <c r="F49" s="73">
        <v>16</v>
      </c>
      <c r="G49" s="77">
        <f t="shared" si="1"/>
        <v>1.2612599999999998</v>
      </c>
      <c r="H49" s="74">
        <f t="shared" si="4"/>
        <v>1.1465999999999998</v>
      </c>
      <c r="I49" s="82"/>
      <c r="J49" s="79" t="s">
        <v>20</v>
      </c>
      <c r="K49" s="73">
        <v>32</v>
      </c>
      <c r="L49" s="77">
        <f t="shared" si="2"/>
        <v>40.360319999999994</v>
      </c>
      <c r="M49" s="77">
        <f t="shared" si="3"/>
        <v>36.691199999999995</v>
      </c>
    </row>
    <row r="50" spans="1:18" s="81" customFormat="1" x14ac:dyDescent="0.25">
      <c r="A50" s="73">
        <v>0.75</v>
      </c>
      <c r="B50" s="74">
        <f t="shared" si="0"/>
        <v>1.0499999999999998</v>
      </c>
      <c r="C50" s="75">
        <v>2284</v>
      </c>
      <c r="D50" s="76" t="s">
        <v>36</v>
      </c>
      <c r="E50" s="73">
        <v>15</v>
      </c>
      <c r="F50" s="73">
        <v>6</v>
      </c>
      <c r="G50" s="77">
        <f t="shared" si="1"/>
        <v>1.5014999999999998</v>
      </c>
      <c r="H50" s="74">
        <f t="shared" si="4"/>
        <v>1.3649999999999998</v>
      </c>
      <c r="I50" s="78"/>
      <c r="J50" s="79" t="s">
        <v>20</v>
      </c>
      <c r="K50" s="73">
        <v>144</v>
      </c>
      <c r="L50" s="77">
        <f t="shared" si="2"/>
        <v>216.21599999999998</v>
      </c>
      <c r="M50" s="77">
        <f t="shared" si="3"/>
        <v>196.55999999999997</v>
      </c>
      <c r="N50" s="72"/>
      <c r="O50" s="72"/>
      <c r="P50" s="72"/>
      <c r="Q50" s="72"/>
      <c r="R50" s="72"/>
    </row>
    <row r="51" spans="1:18" s="81" customFormat="1" x14ac:dyDescent="0.25">
      <c r="A51" s="73">
        <v>0.65</v>
      </c>
      <c r="B51" s="74">
        <f t="shared" si="0"/>
        <v>0.90999999999999992</v>
      </c>
      <c r="C51" s="75">
        <v>801</v>
      </c>
      <c r="D51" s="76" t="s">
        <v>22</v>
      </c>
      <c r="E51" s="73">
        <v>510</v>
      </c>
      <c r="F51" s="73">
        <v>10</v>
      </c>
      <c r="G51" s="77">
        <f t="shared" si="1"/>
        <v>1.3012999999999999</v>
      </c>
      <c r="H51" s="74">
        <f t="shared" si="4"/>
        <v>1.1829999999999998</v>
      </c>
      <c r="I51" s="82"/>
      <c r="J51" s="79" t="s">
        <v>20</v>
      </c>
      <c r="K51" s="73">
        <v>400</v>
      </c>
      <c r="L51" s="77">
        <f t="shared" si="2"/>
        <v>520.52</v>
      </c>
      <c r="M51" s="77">
        <f t="shared" si="3"/>
        <v>473.19999999999993</v>
      </c>
    </row>
    <row r="52" spans="1:18" s="81" customFormat="1" x14ac:dyDescent="0.25">
      <c r="A52" s="73">
        <v>1.52</v>
      </c>
      <c r="B52" s="74">
        <f t="shared" si="0"/>
        <v>2.1279999999999997</v>
      </c>
      <c r="C52" s="75">
        <v>907</v>
      </c>
      <c r="D52" s="76" t="s">
        <v>75</v>
      </c>
      <c r="E52" s="73">
        <v>12</v>
      </c>
      <c r="F52" s="73">
        <v>10</v>
      </c>
      <c r="G52" s="77">
        <f t="shared" si="1"/>
        <v>3.0430399999999995</v>
      </c>
      <c r="H52" s="74">
        <f t="shared" si="4"/>
        <v>2.7663999999999995</v>
      </c>
      <c r="I52" s="82"/>
      <c r="J52" s="79" t="s">
        <v>20</v>
      </c>
      <c r="K52" s="73">
        <v>50</v>
      </c>
      <c r="L52" s="77">
        <f t="shared" si="2"/>
        <v>152.15199999999999</v>
      </c>
      <c r="M52" s="77">
        <f t="shared" si="3"/>
        <v>138.31999999999996</v>
      </c>
    </row>
    <row r="53" spans="1:18" s="81" customFormat="1" x14ac:dyDescent="0.25">
      <c r="A53" s="73">
        <v>1.07</v>
      </c>
      <c r="B53" s="74">
        <f t="shared" si="0"/>
        <v>1.498</v>
      </c>
      <c r="C53" s="75">
        <v>3145</v>
      </c>
      <c r="D53" s="76" t="s">
        <v>57</v>
      </c>
      <c r="E53" s="73">
        <v>12</v>
      </c>
      <c r="F53" s="73">
        <v>8</v>
      </c>
      <c r="G53" s="77">
        <f t="shared" si="1"/>
        <v>2.1421400000000004</v>
      </c>
      <c r="H53" s="74">
        <f t="shared" si="4"/>
        <v>1.9474</v>
      </c>
      <c r="I53" s="82"/>
      <c r="J53" s="79" t="s">
        <v>20</v>
      </c>
      <c r="K53" s="73">
        <v>32</v>
      </c>
      <c r="L53" s="77">
        <f t="shared" si="2"/>
        <v>68.548480000000012</v>
      </c>
      <c r="M53" s="77">
        <f t="shared" si="3"/>
        <v>62.316800000000001</v>
      </c>
    </row>
    <row r="54" spans="1:18" x14ac:dyDescent="0.25">
      <c r="A54" s="73">
        <v>0.73</v>
      </c>
      <c r="B54" s="74">
        <f t="shared" si="0"/>
        <v>1.022</v>
      </c>
      <c r="C54" s="75">
        <v>3145</v>
      </c>
      <c r="D54" s="76" t="s">
        <v>59</v>
      </c>
      <c r="E54" s="73">
        <v>12</v>
      </c>
      <c r="F54" s="73">
        <v>8</v>
      </c>
      <c r="G54" s="77">
        <f t="shared" si="1"/>
        <v>1.4614600000000002</v>
      </c>
      <c r="H54" s="74">
        <f t="shared" si="4"/>
        <v>1.3286</v>
      </c>
      <c r="I54" s="82"/>
      <c r="J54" s="79" t="s">
        <v>20</v>
      </c>
      <c r="K54" s="73">
        <v>40</v>
      </c>
      <c r="L54" s="77">
        <f t="shared" si="2"/>
        <v>58.458400000000012</v>
      </c>
      <c r="M54" s="77">
        <f t="shared" si="3"/>
        <v>53.143999999999998</v>
      </c>
    </row>
    <row r="55" spans="1:18" x14ac:dyDescent="0.25">
      <c r="A55" s="73">
        <v>1.91</v>
      </c>
      <c r="B55" s="74">
        <f t="shared" si="0"/>
        <v>2.6739999999999999</v>
      </c>
      <c r="C55" s="75">
        <v>992</v>
      </c>
      <c r="D55" s="76" t="s">
        <v>84</v>
      </c>
      <c r="E55" s="73">
        <v>15</v>
      </c>
      <c r="F55" s="73">
        <v>6</v>
      </c>
      <c r="G55" s="77">
        <f t="shared" si="1"/>
        <v>3.8238200000000004</v>
      </c>
      <c r="H55" s="74">
        <f t="shared" si="4"/>
        <v>3.4762</v>
      </c>
      <c r="I55" s="82"/>
      <c r="J55" s="79" t="s">
        <v>20</v>
      </c>
      <c r="K55" s="73">
        <v>30</v>
      </c>
      <c r="L55" s="77">
        <f t="shared" si="2"/>
        <v>114.71460000000002</v>
      </c>
      <c r="M55" s="77">
        <f t="shared" si="3"/>
        <v>104.286</v>
      </c>
    </row>
    <row r="56" spans="1:18" s="81" customFormat="1" ht="16.5" customHeight="1" x14ac:dyDescent="0.25">
      <c r="A56" s="73">
        <v>3.85</v>
      </c>
      <c r="B56" s="74">
        <f t="shared" si="0"/>
        <v>5.39</v>
      </c>
      <c r="C56" s="75">
        <v>2598</v>
      </c>
      <c r="D56" s="76" t="s">
        <v>24</v>
      </c>
      <c r="E56" s="73">
        <v>12</v>
      </c>
      <c r="F56" s="73">
        <v>10</v>
      </c>
      <c r="G56" s="77">
        <f t="shared" si="1"/>
        <v>7.7077</v>
      </c>
      <c r="H56" s="74">
        <f t="shared" si="4"/>
        <v>7.0069999999999997</v>
      </c>
      <c r="I56" s="78"/>
      <c r="J56" s="79" t="s">
        <v>20</v>
      </c>
      <c r="K56" s="73">
        <v>150</v>
      </c>
      <c r="L56" s="77">
        <f t="shared" si="2"/>
        <v>1156.155</v>
      </c>
      <c r="M56" s="77">
        <f t="shared" si="3"/>
        <v>1051.05</v>
      </c>
      <c r="N56" s="72"/>
      <c r="O56" s="72"/>
      <c r="P56" s="72"/>
      <c r="Q56" s="72"/>
      <c r="R56" s="72"/>
    </row>
    <row r="57" spans="1:18" x14ac:dyDescent="0.25">
      <c r="A57" s="73">
        <v>1.73</v>
      </c>
      <c r="B57" s="74">
        <f t="shared" si="0"/>
        <v>2.4219999999999997</v>
      </c>
      <c r="C57" s="75">
        <v>3882</v>
      </c>
      <c r="D57" s="76" t="s">
        <v>51</v>
      </c>
      <c r="E57" s="73">
        <v>6</v>
      </c>
      <c r="F57" s="73">
        <v>6</v>
      </c>
      <c r="G57" s="77">
        <f t="shared" si="1"/>
        <v>3.46346</v>
      </c>
      <c r="H57" s="74">
        <f t="shared" si="4"/>
        <v>3.1485999999999996</v>
      </c>
      <c r="I57" s="82"/>
      <c r="J57" s="79" t="s">
        <v>20</v>
      </c>
      <c r="K57" s="73">
        <v>24</v>
      </c>
      <c r="L57" s="77">
        <f t="shared" si="2"/>
        <v>83.123040000000003</v>
      </c>
      <c r="M57" s="77">
        <f t="shared" si="3"/>
        <v>75.566399999999987</v>
      </c>
    </row>
    <row r="58" spans="1:18" x14ac:dyDescent="0.25">
      <c r="A58" s="73">
        <v>0.52</v>
      </c>
      <c r="B58" s="74">
        <f t="shared" si="0"/>
        <v>0.72799999999999998</v>
      </c>
      <c r="C58" s="75">
        <v>1039</v>
      </c>
      <c r="D58" s="76" t="s">
        <v>67</v>
      </c>
      <c r="E58" s="73">
        <v>9</v>
      </c>
      <c r="F58" s="73">
        <v>24</v>
      </c>
      <c r="G58" s="77">
        <f t="shared" si="1"/>
        <v>1.0410400000000002</v>
      </c>
      <c r="H58" s="74">
        <f t="shared" si="4"/>
        <v>0.94640000000000002</v>
      </c>
      <c r="I58" s="82"/>
      <c r="J58" s="79" t="s">
        <v>20</v>
      </c>
      <c r="K58" s="73">
        <v>48</v>
      </c>
      <c r="L58" s="77">
        <f t="shared" si="2"/>
        <v>49.969920000000009</v>
      </c>
      <c r="M58" s="77">
        <f t="shared" si="3"/>
        <v>45.427199999999999</v>
      </c>
    </row>
    <row r="59" spans="1:18" x14ac:dyDescent="0.25">
      <c r="A59" s="73">
        <v>0.52</v>
      </c>
      <c r="B59" s="74">
        <f t="shared" si="0"/>
        <v>0.72799999999999998</v>
      </c>
      <c r="C59" s="75">
        <v>1039</v>
      </c>
      <c r="D59" s="76" t="s">
        <v>67</v>
      </c>
      <c r="E59" s="73">
        <v>9</v>
      </c>
      <c r="F59" s="73">
        <v>24</v>
      </c>
      <c r="G59" s="77">
        <f t="shared" si="1"/>
        <v>1.0410400000000002</v>
      </c>
      <c r="H59" s="74">
        <f t="shared" si="4"/>
        <v>0.94640000000000002</v>
      </c>
      <c r="I59" s="82"/>
      <c r="J59" s="79" t="s">
        <v>20</v>
      </c>
      <c r="K59" s="73">
        <v>144</v>
      </c>
      <c r="L59" s="77">
        <f t="shared" si="2"/>
        <v>149.90976000000003</v>
      </c>
      <c r="M59" s="77">
        <f t="shared" si="3"/>
        <v>136.2816</v>
      </c>
    </row>
    <row r="60" spans="1:18" x14ac:dyDescent="0.25">
      <c r="A60" s="73">
        <v>0.92</v>
      </c>
      <c r="B60" s="74">
        <f t="shared" si="0"/>
        <v>1.288</v>
      </c>
      <c r="C60" s="75">
        <v>1482</v>
      </c>
      <c r="D60" s="76" t="s">
        <v>106</v>
      </c>
      <c r="E60" s="73">
        <v>12</v>
      </c>
      <c r="F60" s="73">
        <v>10</v>
      </c>
      <c r="G60" s="77">
        <f t="shared" si="1"/>
        <v>1.8418400000000004</v>
      </c>
      <c r="H60" s="74">
        <f t="shared" si="4"/>
        <v>1.6744000000000001</v>
      </c>
      <c r="I60" s="82"/>
      <c r="J60" s="79" t="s">
        <v>20</v>
      </c>
      <c r="K60" s="73">
        <v>50</v>
      </c>
      <c r="L60" s="77">
        <f t="shared" si="2"/>
        <v>92.092000000000013</v>
      </c>
      <c r="M60" s="77">
        <f t="shared" si="3"/>
        <v>83.72</v>
      </c>
      <c r="N60" s="81"/>
      <c r="O60" s="81"/>
      <c r="P60" s="81"/>
      <c r="Q60" s="81"/>
      <c r="R60" s="81"/>
    </row>
    <row r="61" spans="1:18" x14ac:dyDescent="0.25">
      <c r="A61" s="73">
        <v>0.75</v>
      </c>
      <c r="B61" s="74">
        <f t="shared" si="0"/>
        <v>1.0499999999999998</v>
      </c>
      <c r="C61" s="75">
        <v>1139</v>
      </c>
      <c r="D61" s="76" t="s">
        <v>108</v>
      </c>
      <c r="E61" s="73">
        <v>510</v>
      </c>
      <c r="F61" s="73">
        <v>12</v>
      </c>
      <c r="G61" s="77">
        <f t="shared" si="1"/>
        <v>1.5014999999999998</v>
      </c>
      <c r="H61" s="74">
        <f t="shared" si="4"/>
        <v>1.3649999999999998</v>
      </c>
      <c r="I61" s="83"/>
      <c r="J61" s="79" t="s">
        <v>20</v>
      </c>
      <c r="K61" s="73">
        <v>108</v>
      </c>
      <c r="L61" s="77">
        <f t="shared" si="2"/>
        <v>162.16199999999998</v>
      </c>
      <c r="M61" s="77">
        <f t="shared" si="3"/>
        <v>147.41999999999999</v>
      </c>
      <c r="N61" s="88"/>
      <c r="O61" s="88"/>
      <c r="P61" s="86"/>
      <c r="Q61" s="87"/>
      <c r="R61" s="86"/>
    </row>
    <row r="62" spans="1:18" x14ac:dyDescent="0.25">
      <c r="A62" s="73">
        <v>0.35</v>
      </c>
      <c r="B62" s="74">
        <f t="shared" si="0"/>
        <v>0.48999999999999994</v>
      </c>
      <c r="C62" s="75">
        <v>1139</v>
      </c>
      <c r="D62" s="76" t="s">
        <v>118</v>
      </c>
      <c r="E62" s="73">
        <v>9</v>
      </c>
      <c r="F62" s="73">
        <v>18</v>
      </c>
      <c r="G62" s="77">
        <f t="shared" si="1"/>
        <v>0.70069999999999999</v>
      </c>
      <c r="H62" s="74">
        <f t="shared" si="4"/>
        <v>0.6369999999999999</v>
      </c>
      <c r="I62" s="82"/>
      <c r="J62" s="79" t="s">
        <v>20</v>
      </c>
      <c r="K62" s="73">
        <v>90</v>
      </c>
      <c r="L62" s="77">
        <f t="shared" si="2"/>
        <v>63.063000000000002</v>
      </c>
      <c r="M62" s="77">
        <f t="shared" si="3"/>
        <v>57.329999999999991</v>
      </c>
      <c r="N62" s="81"/>
      <c r="O62" s="81"/>
      <c r="P62" s="81"/>
      <c r="Q62" s="81"/>
      <c r="R62" s="81"/>
    </row>
    <row r="63" spans="1:18" x14ac:dyDescent="0.25">
      <c r="A63" s="73">
        <v>0.56999999999999995</v>
      </c>
      <c r="B63" s="74">
        <f t="shared" si="0"/>
        <v>0.79799999999999993</v>
      </c>
      <c r="C63" s="75">
        <v>1172</v>
      </c>
      <c r="D63" s="76" t="s">
        <v>110</v>
      </c>
      <c r="E63" s="73">
        <v>12</v>
      </c>
      <c r="F63" s="73">
        <v>6</v>
      </c>
      <c r="G63" s="77">
        <f t="shared" si="1"/>
        <v>1.14114</v>
      </c>
      <c r="H63" s="74">
        <f t="shared" si="4"/>
        <v>1.0373999999999999</v>
      </c>
      <c r="I63" s="82"/>
      <c r="J63" s="79" t="s">
        <v>20</v>
      </c>
      <c r="K63" s="73">
        <v>72</v>
      </c>
      <c r="L63" s="77">
        <f t="shared" si="2"/>
        <v>82.162080000000003</v>
      </c>
      <c r="M63" s="77">
        <f t="shared" si="3"/>
        <v>74.692799999999991</v>
      </c>
      <c r="N63" s="81"/>
      <c r="O63" s="81"/>
      <c r="P63" s="81"/>
      <c r="Q63" s="81"/>
      <c r="R63" s="81"/>
    </row>
    <row r="64" spans="1:18" x14ac:dyDescent="0.25">
      <c r="A64" s="73">
        <v>0.6</v>
      </c>
      <c r="B64" s="74">
        <f t="shared" si="0"/>
        <v>0.84</v>
      </c>
      <c r="C64" s="75">
        <v>5096</v>
      </c>
      <c r="D64" s="76" t="s">
        <v>61</v>
      </c>
      <c r="E64" s="73">
        <v>9</v>
      </c>
      <c r="F64" s="73">
        <v>15</v>
      </c>
      <c r="G64" s="77">
        <f t="shared" si="1"/>
        <v>1.2012000000000003</v>
      </c>
      <c r="H64" s="74">
        <f t="shared" si="4"/>
        <v>1.0920000000000001</v>
      </c>
      <c r="I64" s="82"/>
      <c r="J64" s="79" t="s">
        <v>20</v>
      </c>
      <c r="K64" s="73">
        <v>60</v>
      </c>
      <c r="L64" s="77">
        <f t="shared" si="2"/>
        <v>72.072000000000017</v>
      </c>
      <c r="M64" s="77">
        <f t="shared" si="3"/>
        <v>65.52000000000001</v>
      </c>
      <c r="N64" s="81"/>
      <c r="O64" s="81"/>
      <c r="P64" s="81"/>
      <c r="Q64" s="81"/>
      <c r="R64" s="81"/>
    </row>
    <row r="65" spans="1:13" x14ac:dyDescent="0.25">
      <c r="A65" s="73">
        <v>1.82</v>
      </c>
      <c r="B65" s="74">
        <f t="shared" si="0"/>
        <v>2.548</v>
      </c>
      <c r="C65" s="75">
        <v>1239</v>
      </c>
      <c r="D65" s="76" t="s">
        <v>69</v>
      </c>
      <c r="E65" s="73">
        <v>17</v>
      </c>
      <c r="F65" s="73">
        <v>6</v>
      </c>
      <c r="G65" s="77">
        <f t="shared" si="1"/>
        <v>3.6436400000000004</v>
      </c>
      <c r="H65" s="74">
        <f t="shared" si="4"/>
        <v>3.3124000000000002</v>
      </c>
      <c r="I65" s="82"/>
      <c r="J65" s="79" t="s">
        <v>20</v>
      </c>
      <c r="K65" s="73">
        <v>36</v>
      </c>
      <c r="L65" s="77">
        <f t="shared" si="2"/>
        <v>131.17104</v>
      </c>
      <c r="M65" s="77">
        <f t="shared" si="3"/>
        <v>119.24640000000001</v>
      </c>
    </row>
    <row r="66" spans="1:13" x14ac:dyDescent="0.25">
      <c r="A66" s="73">
        <v>0.89</v>
      </c>
      <c r="B66" s="74">
        <f t="shared" si="0"/>
        <v>1.246</v>
      </c>
      <c r="C66" s="75">
        <v>8025</v>
      </c>
      <c r="D66" s="76" t="s">
        <v>49</v>
      </c>
      <c r="E66" s="73">
        <v>12</v>
      </c>
      <c r="F66" s="73">
        <v>8</v>
      </c>
      <c r="G66" s="77">
        <f t="shared" si="1"/>
        <v>1.7817800000000004</v>
      </c>
      <c r="H66" s="74">
        <f t="shared" si="4"/>
        <v>1.6198000000000001</v>
      </c>
      <c r="I66" s="82"/>
      <c r="J66" s="79" t="s">
        <v>20</v>
      </c>
      <c r="K66" s="73">
        <v>32</v>
      </c>
      <c r="L66" s="77">
        <f t="shared" si="2"/>
        <v>57.016960000000012</v>
      </c>
      <c r="M66" s="77">
        <f t="shared" si="3"/>
        <v>51.833600000000004</v>
      </c>
    </row>
    <row r="67" spans="1:13" x14ac:dyDescent="0.25">
      <c r="A67" s="73">
        <v>0.72</v>
      </c>
      <c r="B67" s="74">
        <f t="shared" si="0"/>
        <v>1.008</v>
      </c>
      <c r="C67" s="75">
        <v>2424</v>
      </c>
      <c r="D67" s="76" t="s">
        <v>92</v>
      </c>
      <c r="E67" s="73">
        <v>12</v>
      </c>
      <c r="F67" s="73">
        <v>8</v>
      </c>
      <c r="G67" s="77">
        <f t="shared" si="1"/>
        <v>1.4414400000000001</v>
      </c>
      <c r="H67" s="74">
        <f t="shared" si="4"/>
        <v>1.3104</v>
      </c>
      <c r="I67" s="78"/>
      <c r="J67" s="79" t="s">
        <v>20</v>
      </c>
      <c r="K67" s="73">
        <v>56</v>
      </c>
      <c r="L67" s="77">
        <f t="shared" si="2"/>
        <v>80.720640000000003</v>
      </c>
      <c r="M67" s="77">
        <f t="shared" si="3"/>
        <v>73.382400000000004</v>
      </c>
    </row>
    <row r="68" spans="1:13" x14ac:dyDescent="0.25">
      <c r="A68" s="73">
        <v>2.75</v>
      </c>
      <c r="B68" s="74">
        <f t="shared" si="0"/>
        <v>3.8499999999999996</v>
      </c>
      <c r="C68" s="75">
        <v>1401</v>
      </c>
      <c r="D68" s="76" t="s">
        <v>94</v>
      </c>
      <c r="E68" s="73">
        <v>12</v>
      </c>
      <c r="F68" s="73">
        <v>10</v>
      </c>
      <c r="G68" s="77">
        <f t="shared" si="1"/>
        <v>5.5055000000000005</v>
      </c>
      <c r="H68" s="74">
        <f t="shared" si="4"/>
        <v>5.0049999999999999</v>
      </c>
      <c r="I68" s="82"/>
      <c r="J68" s="79" t="s">
        <v>20</v>
      </c>
      <c r="K68" s="73">
        <v>40</v>
      </c>
      <c r="L68" s="77">
        <f t="shared" si="2"/>
        <v>220.22000000000003</v>
      </c>
      <c r="M68" s="77">
        <f t="shared" si="3"/>
        <v>200.2</v>
      </c>
    </row>
    <row r="69" spans="1:13" x14ac:dyDescent="0.25">
      <c r="A69" s="73">
        <v>2.04</v>
      </c>
      <c r="B69" s="74">
        <f t="shared" si="0"/>
        <v>2.8559999999999999</v>
      </c>
      <c r="C69" s="75">
        <v>1401</v>
      </c>
      <c r="D69" s="76" t="s">
        <v>96</v>
      </c>
      <c r="E69" s="73">
        <v>12</v>
      </c>
      <c r="F69" s="73">
        <v>6</v>
      </c>
      <c r="G69" s="77">
        <f t="shared" si="1"/>
        <v>4.0840800000000002</v>
      </c>
      <c r="H69" s="74">
        <f t="shared" si="4"/>
        <v>3.7128000000000001</v>
      </c>
      <c r="I69" s="82"/>
      <c r="J69" s="79" t="s">
        <v>20</v>
      </c>
      <c r="K69" s="73">
        <v>6</v>
      </c>
      <c r="L69" s="77">
        <f t="shared" si="2"/>
        <v>24.504480000000001</v>
      </c>
      <c r="M69" s="77">
        <f t="shared" si="3"/>
        <v>22.276800000000001</v>
      </c>
    </row>
  </sheetData>
  <hyperlinks>
    <hyperlink ref="J8" r:id="rId1" display="http://img20-s.match-test.nl/full/198C1D39-30C5-4B65-BC14-857DEFADB765.jpg"/>
    <hyperlink ref="J9" r:id="rId2" display="http://img20-s.match-test.nl/full/46523798-9F20-42AE-A180-E3DEF0EEC0AF.jpg"/>
    <hyperlink ref="J10" r:id="rId3" display="http://img20-s.match-test.nl/full/197E5F80-8A1F-447E-BC2F-99A9C3DBFFF5.jpg"/>
    <hyperlink ref="J11" r:id="rId4" display="http://img20-s.match-test.nl/full/D21A14CC-E8A1-4826-8A21-09F9B3533763.jpg"/>
    <hyperlink ref="J12" r:id="rId5" display="http://img20-s.match-test.nl/full/86F6806D-AA4E-4356-BF47-5C2257AA0D4D.jpg"/>
    <hyperlink ref="J13" r:id="rId6" display="http://img20-s.match-test.nl/full/D465CCE9-0BE7-4F81-9904-E52E991081DA.jpg"/>
    <hyperlink ref="J14" r:id="rId7" display="http://img20-s.match-test.nl/full/D77609C2-7C7C-4F33-AC89-56CF76D042E1.jpg"/>
    <hyperlink ref="J15" r:id="rId8" display="http://img20-s.match-test.nl/full/EA31920D-4840-4C99-A931-B9C60E9FFB88.jpg"/>
    <hyperlink ref="J16" r:id="rId9" display="http://img20-s.match-test.nl/full/162EC6CA-710C-4056-911A-5F1B5636707D.jpg"/>
    <hyperlink ref="J17" r:id="rId10" display="http://img20-s.match-test.nl/full/BCB4CBAB-0044-48F7-8D35-4C2EEB26D9FC.jpg"/>
    <hyperlink ref="J18" r:id="rId11" display="http://img20-s.match-test.nl/full/4DA871BB-DB11-4E0A-93B4-E5266ED62982.jpg"/>
    <hyperlink ref="J19" r:id="rId12" display="http://img20-s.match-test.nl/full/B5599F4D-C8BC-4CC2-A178-0D12C5331757.jpg"/>
    <hyperlink ref="J20" r:id="rId13" display="http://img20-s.match-test.nl/full/52EDA8CB-F8D7-4617-8413-A855AD843643.jpg"/>
    <hyperlink ref="J21" r:id="rId14" display="http://img20-s.match-test.nl/full/F3FA5706-2D97-44FD-A3A6-2D636D68B534.jpg"/>
    <hyperlink ref="J22" r:id="rId15" display="http://img20-s.match-test.nl/full/EABB84E1-9371-443B-98BA-D71222CC8C9F.jpg"/>
    <hyperlink ref="J23" r:id="rId16" display="http://img20-s.match-test.nl/full/0454841F-C819-443D-BC63-862E0275998B.jpg"/>
    <hyperlink ref="J24" r:id="rId17" display="http://img20-s.match-test.nl/full/61656DE6-CAC6-4F73-A618-DB67E78C95D6.jpg"/>
    <hyperlink ref="J25" r:id="rId18" display="http://img20-s.match-test.nl/full/40CCFF25-841F-440D-B7B5-F75AC9F83A5B.jpg"/>
    <hyperlink ref="J26" r:id="rId19" display="http://img20-s.match-test.nl/full/6D41F69E-0662-4D7F-9F97-27DE52377C05.jpg"/>
    <hyperlink ref="J27" r:id="rId20" display="http://img20-s.match-test.nl/full/40CCFF25-841F-440D-B7B5-F75AC9F83A5B.jpg"/>
    <hyperlink ref="J28" r:id="rId21" display="http://img20-s.match-test.nl/full/04CB617F-D8B6-41B6-B029-C894D68D73DD.jpg"/>
    <hyperlink ref="J29" r:id="rId22" display="http://img20-s.match-test.nl/full/3BBDEC84-54F1-446E-A6D9-EE22121AADC8.jpg"/>
    <hyperlink ref="J30" r:id="rId23" display="http://img20-s.match-test.nl/full/01075BDD-9BC7-4E58-85BE-2C527509FC05.jpg"/>
    <hyperlink ref="J31" r:id="rId24" display="http://img20-s.match-test.nl/full/CB3657EE-E874-42B5-9B49-6B82BACBBDCB.jpg"/>
    <hyperlink ref="J32" r:id="rId25" display="http://img20-s.match-test.nl/full/3336F499-BF2A-43B3-B453-C2C885C70DE0.jpg"/>
    <hyperlink ref="J33" r:id="rId26" display="http://img20-s.match-test.nl/full/20E4A3FF-AA63-472F-A225-A458E8093DC0.jpg"/>
    <hyperlink ref="J34" r:id="rId27" display="http://img20-s.match-test.nl/full/2EF41B73-6314-46AE-B5C1-24EFACD955DC.jpg"/>
    <hyperlink ref="J36" r:id="rId28" display="http://img20-s.match-test.nl/full/C233C22C-1DF1-448C-8DA5-9CADD24F321B.jpg"/>
    <hyperlink ref="J35" r:id="rId29" display="http://img20-s.match-test.nl/full/A847D8B7-5F5D-4B8C-818D-5B5E0DB5E243.jpg"/>
    <hyperlink ref="J37" r:id="rId30" display="http://img20-s.match-test.nl/full/88DC9038-8B6F-4C7B-9576-077AFA81DF2F.jpg"/>
    <hyperlink ref="J38" r:id="rId31" display="http://img20-s.match-test.nl/full/201975E4-AA44-4CE4-9FD0-CCD0DD8083BD.jpg"/>
    <hyperlink ref="J39" r:id="rId32" display="http://img20-s.match-test.nl/full/DD03EF04-7952-49A9-A707-5C9BC4BCEC75.jpg"/>
    <hyperlink ref="J40" r:id="rId33" display="http://img20-s.match-test.nl/full/EBC41FA1-76BB-4863-A62B-976909D08AF4.jpg"/>
    <hyperlink ref="J41" r:id="rId34" display="http://img20-s.match-test.nl/full/8ED6BE7C-D79B-41CC-B6E0-EF2987F72F5E.jpg"/>
    <hyperlink ref="J42" r:id="rId35" display="http://img20-s.match-test.nl/full/BE921AA1-C854-4476-B19D-29673DB88B9A.jpg"/>
    <hyperlink ref="J43" r:id="rId36" display="http://img20-s.match-test.nl/full/8625DD72-8B28-4306-BBED-B5EBD636A28D.jpg"/>
    <hyperlink ref="J44" r:id="rId37" display="http://img20-s.match-test.nl/full/BE1BCDB2-5937-4EE0-BF9A-5E2560E2AF12.jpg"/>
    <hyperlink ref="J45" r:id="rId38" display="http://img20-s.match-test.nl/full/623DE26B-2D63-4006-9952-DA490DB2CC55.jpg"/>
    <hyperlink ref="J46" r:id="rId39" display="http://img20-s.match-test.nl/full/D14E629B-6844-4C89-BEB4-76118DD0651C.jpg"/>
    <hyperlink ref="J47" r:id="rId40" display="http://img20-s.match-test.nl/full/E9677AFB-8AB9-4940-BB64-A0252E9F03A8.jpg"/>
    <hyperlink ref="J48" r:id="rId41" display="http://img20-s.match-test.nl/full/9747CA11-80A8-48AB-A63B-49816D04A7A5.jpg"/>
    <hyperlink ref="J50" r:id="rId42" display="http://img20-s.match-test.nl/full/0E7EF04D-9F87-409C-9111-FBF5E94F8BF0.jpg"/>
    <hyperlink ref="J49" r:id="rId43" display="http://img20-s.match-test.nl/full/158213DA-EB04-4110-95A4-AC4E2DECEA97.jpg"/>
    <hyperlink ref="J51" r:id="rId44" display="http://img20-s.match-test.nl/full/A42561AF-A2BE-4AE3-89AD-E16763A3689F.jpg"/>
    <hyperlink ref="J58" r:id="rId45" display="http://img20-s.match-test.nl/full/47748D2D-80C1-4300-B9A2-20A547A6A389.jpg"/>
    <hyperlink ref="J59" r:id="rId46" display="http://img20-s.match-test.nl/full/C4E997F6-9452-417D-964A-8F84717B5731.jpg"/>
    <hyperlink ref="J52" r:id="rId47" display="http://img20-s.match-test.nl/full/CB3C6285-982F-4154-A842-0045DB7B0A2D.jpg"/>
    <hyperlink ref="J53" r:id="rId48" display="http://img20-s.match-test.nl/full/8E154A3F-96C1-4B12-BED2-5A08535627CC.jpg"/>
    <hyperlink ref="J54" r:id="rId49" display="http://img20-s.match-test.nl/full/0C70523A-377B-4417-921A-E6CB218A19BA.jpg"/>
    <hyperlink ref="J55" r:id="rId50" display="http://img20-s.match-test.nl/full/BED04519-874E-4DDB-B032-DDBFE385CAFD.jpg"/>
    <hyperlink ref="J56" r:id="rId51" display="http://img20-s.match-test.nl/full/98373DB2-0517-411B-ABAC-2054A4E2E9D6.jpg"/>
    <hyperlink ref="J60" r:id="rId52" display="http://img20-s.match-test.nl/full/6540C520-2090-4900-94BF-FB51ABE6E2CF.jpg"/>
    <hyperlink ref="J62" r:id="rId53" display="http://img20-s.match-test.nl/full/1004C007-58BE-48D4-A772-21295882943D.jpg"/>
    <hyperlink ref="J61" r:id="rId54" display="http://img20-s.match-test.nl/full/439960BD-6CBD-4DA1-8716-4CCC8C8A29F6.jpg"/>
    <hyperlink ref="J63" r:id="rId55" display="http://img20-s.match-test.nl/full/6C054AEC-6CB1-4C31-ADB6-0A99CFE3FEA6.jpg"/>
    <hyperlink ref="J64" r:id="rId56" display="http://img20-s.match-test.nl/full/21656D64-D512-4824-B4B8-CA3B99FFA715.jpg"/>
    <hyperlink ref="J65" r:id="rId57" display="http://img20-s.match-test.nl/full/A9A3DBE8-DC11-4A3F-8223-9E91694111F1.jpg"/>
    <hyperlink ref="J66" r:id="rId58" display="http://img20-s.match-test.nl/full/FCAD5CBB-7F85-4A26-A65D-76FF7AD6B556.jpg"/>
    <hyperlink ref="J67" r:id="rId59" display="http://img20-s.match-test.nl/full/D752AF10-B8B4-4C42-AC40-9B465449914B.jpg"/>
    <hyperlink ref="J57" r:id="rId60" display="http://img20-s.match-test.nl/full/63ED0D19-EC18-42AC-9066-CDAF6C321475.jpg"/>
    <hyperlink ref="J68" r:id="rId61" display="http://img20-s.match-test.nl/full/1CA16851-A617-4AA4-84EE-CF278E2400DA.jpg"/>
    <hyperlink ref="J69" r:id="rId62" display="http://img20-s.match-test.nl/full/568C4C78-D62A-463F-8D3B-428EE7C4A5FF.jp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QUATTRO</vt:lpstr>
      <vt:lpstr>TD QUATTRO</vt:lpstr>
      <vt:lpstr>FRA QUATTRO</vt:lpstr>
      <vt:lpstr>DISPO. PROV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2019-04-12T14:59:24Z</dcterms:created>
  <dcterms:modified xsi:type="dcterms:W3CDTF">2019-04-12T17:43:46Z</dcterms:modified>
</cp:coreProperties>
</file>