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D5BAEA62-0D2E-0A4F-AE02-FC6F4D39FB14}" xr6:coauthVersionLast="41" xr6:coauthVersionMax="41" xr10:uidLastSave="{00000000-0000-0000-0000-000000000000}"/>
  <bookViews>
    <workbookView xWindow="0" yWindow="500" windowWidth="25600" windowHeight="14360" activeTab="4" xr2:uid="{00000000-000D-0000-FFFF-FFFF00000000}"/>
  </bookViews>
  <sheets>
    <sheet name="Data Mahasiswa Dasar" sheetId="1" r:id="rId1"/>
    <sheet name="Tahap 1 - Analisa" sheetId="2" r:id="rId2"/>
    <sheet name="Tahap 2 - Normalisasi" sheetId="3" r:id="rId3"/>
    <sheet name="Tahap 3 - Perangkingan" sheetId="4" r:id="rId4"/>
    <sheet name="Tabel Kriteria" sheetId="5" r:id="rId5"/>
  </sheets>
  <calcPr calcId="191029"/>
  <extLst>
    <ext uri="GoogleSheetsCustomDataVersion1">
      <go:sheetsCustomData xmlns:go="http://customooxmlschemas.google.com/" r:id="rId9" roundtripDataSignature="AMtx7mixboK+iAji37+dF2wIFGUudQlQdA=="/>
    </ext>
  </extLst>
</workbook>
</file>

<file path=xl/calcChain.xml><?xml version="1.0" encoding="utf-8"?>
<calcChain xmlns="http://schemas.openxmlformats.org/spreadsheetml/2006/main">
  <c r="E6" i="2" l="1"/>
  <c r="F6" i="2"/>
  <c r="G6" i="2"/>
  <c r="H6" i="2"/>
  <c r="I6" i="2"/>
  <c r="J6" i="2"/>
  <c r="E7" i="2"/>
  <c r="E4" i="3" s="1"/>
  <c r="F7" i="2"/>
  <c r="F4" i="3" s="1"/>
  <c r="G7" i="2"/>
  <c r="H7" i="2"/>
  <c r="I7" i="2"/>
  <c r="I4" i="3" s="1"/>
  <c r="J7" i="2"/>
  <c r="J5" i="3" s="1"/>
  <c r="E8" i="2"/>
  <c r="F8" i="2"/>
  <c r="G8" i="2"/>
  <c r="G4" i="3" s="1"/>
  <c r="H8" i="2"/>
  <c r="H5" i="3" s="1"/>
  <c r="I8" i="2"/>
  <c r="J8" i="2"/>
  <c r="D9" i="5"/>
  <c r="K6" i="4"/>
  <c r="K5" i="4"/>
  <c r="K4" i="4"/>
  <c r="I5" i="3"/>
  <c r="E5" i="3"/>
  <c r="I3" i="3"/>
  <c r="E3" i="3"/>
  <c r="I11" i="1"/>
  <c r="I5" i="1" s="1"/>
  <c r="I10" i="1"/>
  <c r="I4" i="1" s="1"/>
  <c r="I9" i="1"/>
  <c r="I3" i="1" s="1"/>
  <c r="G5" i="3" l="1"/>
  <c r="H3" i="3"/>
  <c r="J4" i="3"/>
  <c r="F3" i="3"/>
  <c r="J3" i="3"/>
  <c r="H4" i="3"/>
  <c r="F5" i="3"/>
  <c r="G3" i="3"/>
</calcChain>
</file>

<file path=xl/sharedStrings.xml><?xml version="1.0" encoding="utf-8"?>
<sst xmlns="http://schemas.openxmlformats.org/spreadsheetml/2006/main" count="106" uniqueCount="35">
  <si>
    <t>NIP</t>
  </si>
  <si>
    <t>Nama</t>
  </si>
  <si>
    <t>Mata Kuliah</t>
  </si>
  <si>
    <t>Jumlah mahasiswa yg memahami materi</t>
  </si>
  <si>
    <t xml:space="preserve">Jumlah Quiz yang diberikan </t>
  </si>
  <si>
    <t>Jumlah Kesempatan Retake (sumatif)</t>
  </si>
  <si>
    <t>Jumlah Kesempatan Retake (formatif)</t>
  </si>
  <si>
    <t>Rata-rata waktu yang diberikan</t>
  </si>
  <si>
    <t>Rata-rata waktu penyelesaian quiz</t>
  </si>
  <si>
    <t>00000123</t>
  </si>
  <si>
    <t>K0S</t>
  </si>
  <si>
    <t>Teknologi Informasi</t>
  </si>
  <si>
    <t>00000456</t>
  </si>
  <si>
    <t>K1S</t>
  </si>
  <si>
    <t>Audit Sistem Informasi</t>
  </si>
  <si>
    <t>00000789</t>
  </si>
  <si>
    <t>K2S</t>
  </si>
  <si>
    <t>Data Mining</t>
  </si>
  <si>
    <t>Waktu yang diberikan</t>
  </si>
  <si>
    <t>Rata-rata</t>
  </si>
  <si>
    <t>Catatan</t>
  </si>
  <si>
    <t xml:space="preserve">Tahap analisa dilakukan dengan menentukan jenis kriteria (dipisah ke tabel kriteria) &amp; mengganti nilai dari kriteria dengan data crips (jika ada) </t>
  </si>
  <si>
    <t>Jumlah Quiz yang diberikan</t>
  </si>
  <si>
    <t>Ranking</t>
  </si>
  <si>
    <t>Nilai Bobot</t>
  </si>
  <si>
    <t>Kriteria</t>
  </si>
  <si>
    <t>Jenis</t>
  </si>
  <si>
    <t>Presentase (%)</t>
  </si>
  <si>
    <t>Benefit</t>
  </si>
  <si>
    <t>Cost</t>
  </si>
  <si>
    <t>Jumlah Mahasiswa yg memahami materi</t>
  </si>
  <si>
    <t>Jumlah kesempatan retake (sumatif)</t>
  </si>
  <si>
    <t>Jumlah kesempatan retake (formatif)</t>
  </si>
  <si>
    <t>Data Crips</t>
  </si>
  <si>
    <t>Kelompok Rata-rata nilai mahasiswa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</si>
</sst>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.00_);_(* \(#,##0.00\);_(* &quot;-&quot;_);_(@_)"/>
  </numFmts>
  <fonts count="7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name val="Calibri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2" fillId="0" borderId="1" xfId="0" quotePrefix="1" applyFont="1" applyBorder="1" applyAlignment="1"/>
    <xf numFmtId="0" fontId="2" fillId="0" borderId="1" xfId="0" applyFont="1" applyBorder="1" applyAlignment="1"/>
    <xf numFmtId="2" fontId="2" fillId="0" borderId="1" xfId="0" applyNumberFormat="1" applyFont="1" applyBorder="1" applyAlignment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6" fillId="3" borderId="1" xfId="0" applyFont="1" applyFill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4" fontId="2" fillId="0" borderId="1" xfId="0" applyNumberFormat="1" applyFont="1" applyBorder="1" applyAlignment="1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6" fillId="3" borderId="0" xfId="0" applyFont="1" applyFill="1" applyAlignment="1"/>
    <xf numFmtId="0" fontId="3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2" fillId="0" borderId="0" xfId="0" applyFont="1" applyAlignment="1">
      <alignment horizontal="left" vertical="top" wrapText="1"/>
    </xf>
    <xf numFmtId="0" fontId="0" fillId="0" borderId="0" xfId="0" applyFont="1" applyAlignment="1"/>
    <xf numFmtId="165" fontId="2" fillId="0" borderId="1" xfId="0" applyNumberFormat="1" applyFont="1" applyFill="1" applyBorder="1" applyAlignment="1"/>
    <xf numFmtId="165" fontId="2" fillId="2" borderId="1" xfId="0" applyNumberFormat="1" applyFont="1" applyFill="1" applyBorder="1" applyAlignment="1"/>
    <xf numFmtId="165" fontId="2" fillId="0" borderId="1" xfId="0" applyNumberFormat="1" applyFont="1" applyBorder="1" applyAlignment="1"/>
    <xf numFmtId="165" fontId="4" fillId="0" borderId="1" xfId="0" applyNumberFormat="1" applyFont="1" applyBorder="1"/>
    <xf numFmtId="165" fontId="4" fillId="2" borderId="1" xfId="0" applyNumberFormat="1" applyFont="1" applyFill="1" applyBorder="1" applyAlignment="1"/>
    <xf numFmtId="165" fontId="4" fillId="0" borderId="1" xfId="0" applyNumberFormat="1" applyFont="1" applyFill="1" applyBorder="1" applyAlignment="1"/>
    <xf numFmtId="4" fontId="2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89"/>
  <sheetViews>
    <sheetView topLeftCell="D1" zoomScale="130" zoomScaleNormal="130" workbookViewId="0">
      <selection activeCell="J9" sqref="J9"/>
    </sheetView>
  </sheetViews>
  <sheetFormatPr baseColWidth="10" defaultColWidth="11.1640625" defaultRowHeight="15" customHeight="1"/>
  <cols>
    <col min="1" max="1" width="10.5" customWidth="1"/>
    <col min="2" max="2" width="9.33203125" customWidth="1"/>
    <col min="3" max="3" width="10.5" customWidth="1"/>
    <col min="4" max="4" width="20.1640625" bestFit="1" customWidth="1"/>
    <col min="5" max="5" width="49" customWidth="1"/>
    <col min="6" max="9" width="12.33203125" customWidth="1"/>
    <col min="10" max="10" width="13.6640625" customWidth="1"/>
    <col min="11" max="27" width="10.5" customWidth="1"/>
  </cols>
  <sheetData>
    <row r="1" spans="2:10" ht="15.75" customHeight="1">
      <c r="B1" t="s">
        <v>33</v>
      </c>
    </row>
    <row r="2" spans="2:10" ht="91" customHeight="1">
      <c r="B2" s="3" t="s">
        <v>0</v>
      </c>
      <c r="C2" s="1" t="s">
        <v>1</v>
      </c>
      <c r="D2" s="3" t="s">
        <v>2</v>
      </c>
      <c r="E2" s="3" t="s">
        <v>34</v>
      </c>
      <c r="F2" s="3" t="s">
        <v>4</v>
      </c>
      <c r="G2" s="3" t="s">
        <v>5</v>
      </c>
      <c r="H2" s="3" t="s">
        <v>6</v>
      </c>
      <c r="I2" s="4" t="s">
        <v>7</v>
      </c>
      <c r="J2" s="4" t="s">
        <v>8</v>
      </c>
    </row>
    <row r="3" spans="2:10" ht="15.75" customHeight="1">
      <c r="B3" s="5" t="s">
        <v>9</v>
      </c>
      <c r="C3" s="6" t="s">
        <v>10</v>
      </c>
      <c r="D3" s="7" t="s">
        <v>11</v>
      </c>
      <c r="E3" s="25">
        <v>9.8000000000000007</v>
      </c>
      <c r="F3" s="27">
        <v>4</v>
      </c>
      <c r="G3" s="27">
        <v>1</v>
      </c>
      <c r="H3" s="27">
        <v>5</v>
      </c>
      <c r="I3" s="28">
        <f t="shared" ref="I3:I5" si="0">I9</f>
        <v>7.5</v>
      </c>
      <c r="J3" s="30">
        <v>74.25</v>
      </c>
    </row>
    <row r="4" spans="2:10" ht="15.75" customHeight="1">
      <c r="B4" s="5" t="s">
        <v>12</v>
      </c>
      <c r="C4" s="6" t="s">
        <v>13</v>
      </c>
      <c r="D4" s="7" t="s">
        <v>14</v>
      </c>
      <c r="E4" s="25">
        <v>5.4</v>
      </c>
      <c r="F4" s="27">
        <v>2</v>
      </c>
      <c r="G4" s="27">
        <v>2</v>
      </c>
      <c r="H4" s="27">
        <v>3</v>
      </c>
      <c r="I4" s="28">
        <f t="shared" si="0"/>
        <v>12.5</v>
      </c>
      <c r="J4" s="30">
        <v>236</v>
      </c>
    </row>
    <row r="5" spans="2:10" ht="15.75" customHeight="1">
      <c r="B5" s="5" t="s">
        <v>15</v>
      </c>
      <c r="C5" s="6" t="s">
        <v>16</v>
      </c>
      <c r="D5" s="7" t="s">
        <v>17</v>
      </c>
      <c r="E5" s="25">
        <v>4.13</v>
      </c>
      <c r="F5" s="27">
        <v>3</v>
      </c>
      <c r="G5" s="27">
        <v>2</v>
      </c>
      <c r="H5" s="27">
        <v>1</v>
      </c>
      <c r="I5" s="28">
        <f t="shared" si="0"/>
        <v>13.333333333333334</v>
      </c>
      <c r="J5" s="30">
        <v>228.2</v>
      </c>
    </row>
    <row r="6" spans="2:10" ht="15.75" customHeight="1"/>
    <row r="7" spans="2:10" ht="15.75" customHeight="1"/>
    <row r="8" spans="2:10" ht="15.75" customHeight="1">
      <c r="B8" s="3" t="s">
        <v>0</v>
      </c>
      <c r="C8" s="1" t="s">
        <v>1</v>
      </c>
      <c r="D8" s="3" t="s">
        <v>2</v>
      </c>
      <c r="E8" s="20" t="s">
        <v>18</v>
      </c>
      <c r="F8" s="21"/>
      <c r="G8" s="21"/>
      <c r="H8" s="22"/>
      <c r="I8" s="9" t="s">
        <v>19</v>
      </c>
    </row>
    <row r="9" spans="2:10" ht="15.75" customHeight="1">
      <c r="B9" s="5" t="s">
        <v>9</v>
      </c>
      <c r="C9" s="6" t="s">
        <v>10</v>
      </c>
      <c r="D9" s="7" t="s">
        <v>11</v>
      </c>
      <c r="E9" s="10">
        <v>10</v>
      </c>
      <c r="F9" s="10">
        <v>5</v>
      </c>
      <c r="G9" s="10">
        <v>10</v>
      </c>
      <c r="H9" s="10">
        <v>5</v>
      </c>
      <c r="I9" s="8">
        <f t="shared" ref="I9:I11" si="1">AVERAGE(E9:H9)</f>
        <v>7.5</v>
      </c>
    </row>
    <row r="10" spans="2:10" ht="15.75" customHeight="1">
      <c r="B10" s="5" t="s">
        <v>12</v>
      </c>
      <c r="C10" s="6" t="s">
        <v>13</v>
      </c>
      <c r="D10" s="7" t="s">
        <v>14</v>
      </c>
      <c r="E10" s="10">
        <v>15</v>
      </c>
      <c r="F10" s="10">
        <v>10</v>
      </c>
      <c r="G10" s="8"/>
      <c r="H10" s="8"/>
      <c r="I10" s="8">
        <f t="shared" si="1"/>
        <v>12.5</v>
      </c>
    </row>
    <row r="11" spans="2:10" ht="15.75" customHeight="1">
      <c r="B11" s="5" t="s">
        <v>15</v>
      </c>
      <c r="C11" s="6" t="s">
        <v>16</v>
      </c>
      <c r="D11" s="7" t="s">
        <v>17</v>
      </c>
      <c r="E11" s="10">
        <v>15</v>
      </c>
      <c r="F11" s="10">
        <v>10</v>
      </c>
      <c r="G11" s="10">
        <v>15</v>
      </c>
      <c r="H11" s="8"/>
      <c r="I11" s="8">
        <f t="shared" si="1"/>
        <v>13.333333333333334</v>
      </c>
    </row>
    <row r="12" spans="2:10" ht="15.75" customHeight="1"/>
    <row r="13" spans="2:10" ht="15.75" customHeight="1"/>
    <row r="14" spans="2:10" ht="15.75" customHeight="1"/>
    <row r="15" spans="2:10" ht="15.75" customHeight="1"/>
    <row r="16" spans="2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">
    <mergeCell ref="E8:H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992"/>
  <sheetViews>
    <sheetView workbookViewId="0">
      <selection activeCell="I16" sqref="I16"/>
    </sheetView>
  </sheetViews>
  <sheetFormatPr baseColWidth="10" defaultColWidth="11.1640625" defaultRowHeight="15" customHeight="1"/>
  <cols>
    <col min="1" max="1" width="10.5" customWidth="1"/>
    <col min="2" max="2" width="12.33203125" customWidth="1"/>
    <col min="3" max="3" width="10.5" customWidth="1"/>
    <col min="4" max="4" width="17.1640625" customWidth="1"/>
    <col min="5" max="8" width="12.33203125" customWidth="1"/>
    <col min="9" max="26" width="10.5" customWidth="1"/>
  </cols>
  <sheetData>
    <row r="1" spans="2:10" ht="15.75" customHeight="1"/>
    <row r="2" spans="2:10" ht="30.75" customHeight="1">
      <c r="B2" s="11" t="s">
        <v>20</v>
      </c>
      <c r="C2" s="23" t="s">
        <v>21</v>
      </c>
      <c r="D2" s="24"/>
      <c r="E2" s="24"/>
      <c r="F2" s="24"/>
      <c r="G2" s="24"/>
      <c r="H2" s="24"/>
    </row>
    <row r="3" spans="2:10" ht="15.75" customHeight="1"/>
    <row r="4" spans="2:10" ht="15.75" customHeight="1"/>
    <row r="5" spans="2:10" ht="15.75" customHeight="1">
      <c r="B5" s="3" t="s">
        <v>0</v>
      </c>
      <c r="C5" s="1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4" t="s">
        <v>7</v>
      </c>
      <c r="J5" s="4" t="s">
        <v>8</v>
      </c>
    </row>
    <row r="6" spans="2:10" ht="15.75" customHeight="1">
      <c r="B6" s="5" t="s">
        <v>9</v>
      </c>
      <c r="C6" s="6" t="s">
        <v>10</v>
      </c>
      <c r="D6" s="7" t="s">
        <v>11</v>
      </c>
      <c r="E6" s="26">
        <f>'Data Mahasiswa Dasar'!E3</f>
        <v>9.8000000000000007</v>
      </c>
      <c r="F6" s="27">
        <f>'Data Mahasiswa Dasar'!F3</f>
        <v>4</v>
      </c>
      <c r="G6" s="27">
        <f>'Data Mahasiswa Dasar'!G3</f>
        <v>1</v>
      </c>
      <c r="H6" s="27">
        <f>'Data Mahasiswa Dasar'!H3</f>
        <v>5</v>
      </c>
      <c r="I6" s="28">
        <f>'Data Mahasiswa Dasar'!I3</f>
        <v>7.5</v>
      </c>
      <c r="J6" s="29">
        <f>'Data Mahasiswa Dasar'!J3</f>
        <v>74.25</v>
      </c>
    </row>
    <row r="7" spans="2:10" ht="15.75" customHeight="1">
      <c r="B7" s="5" t="s">
        <v>12</v>
      </c>
      <c r="C7" s="6" t="s">
        <v>13</v>
      </c>
      <c r="D7" s="7" t="s">
        <v>14</v>
      </c>
      <c r="E7" s="26">
        <f>'Data Mahasiswa Dasar'!E4</f>
        <v>5.4</v>
      </c>
      <c r="F7" s="27">
        <f>'Data Mahasiswa Dasar'!F4</f>
        <v>2</v>
      </c>
      <c r="G7" s="27">
        <f>'Data Mahasiswa Dasar'!G4</f>
        <v>2</v>
      </c>
      <c r="H7" s="27">
        <f>'Data Mahasiswa Dasar'!H4</f>
        <v>3</v>
      </c>
      <c r="I7" s="28">
        <f>'Data Mahasiswa Dasar'!I4</f>
        <v>12.5</v>
      </c>
      <c r="J7" s="29">
        <f>'Data Mahasiswa Dasar'!J4</f>
        <v>236</v>
      </c>
    </row>
    <row r="8" spans="2:10" ht="15.75" customHeight="1">
      <c r="B8" s="5" t="s">
        <v>15</v>
      </c>
      <c r="C8" s="6" t="s">
        <v>16</v>
      </c>
      <c r="D8" s="7" t="s">
        <v>17</v>
      </c>
      <c r="E8" s="26">
        <f>'Data Mahasiswa Dasar'!E5</f>
        <v>4.13</v>
      </c>
      <c r="F8" s="27">
        <f>'Data Mahasiswa Dasar'!F5</f>
        <v>3</v>
      </c>
      <c r="G8" s="27">
        <f>'Data Mahasiswa Dasar'!G5</f>
        <v>2</v>
      </c>
      <c r="H8" s="27">
        <f>'Data Mahasiswa Dasar'!H5</f>
        <v>1</v>
      </c>
      <c r="I8" s="28">
        <f>'Data Mahasiswa Dasar'!I5</f>
        <v>13.333333333333334</v>
      </c>
      <c r="J8" s="29">
        <f>'Data Mahasiswa Dasar'!J5</f>
        <v>228.2</v>
      </c>
    </row>
    <row r="9" spans="2:10" ht="15.75" customHeight="1"/>
    <row r="10" spans="2:10" ht="15.75" customHeight="1"/>
    <row r="11" spans="2:10" ht="15.75" customHeight="1"/>
    <row r="12" spans="2:10" ht="15.75" customHeight="1"/>
    <row r="13" spans="2:10" ht="15.75" customHeight="1"/>
    <row r="14" spans="2:10" ht="15.75" customHeight="1"/>
    <row r="15" spans="2:10" ht="15.75" customHeight="1"/>
    <row r="16" spans="2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">
    <mergeCell ref="C2:H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992"/>
  <sheetViews>
    <sheetView workbookViewId="0">
      <selection activeCell="L17" sqref="L17"/>
    </sheetView>
  </sheetViews>
  <sheetFormatPr baseColWidth="10" defaultColWidth="11.1640625" defaultRowHeight="15" customHeight="1"/>
  <cols>
    <col min="1" max="1" width="10.5" customWidth="1"/>
    <col min="2" max="2" width="12.33203125" customWidth="1"/>
    <col min="3" max="3" width="9.33203125" customWidth="1"/>
    <col min="4" max="4" width="17.1640625" customWidth="1"/>
    <col min="5" max="10" width="12.33203125" customWidth="1"/>
    <col min="11" max="11" width="17.1640625" customWidth="1"/>
    <col min="12" max="12" width="15" customWidth="1"/>
    <col min="13" max="13" width="13.6640625" customWidth="1"/>
    <col min="14" max="14" width="13" customWidth="1"/>
    <col min="15" max="15" width="15.33203125" customWidth="1"/>
    <col min="16" max="16" width="16.6640625" customWidth="1"/>
    <col min="17" max="26" width="10.5" customWidth="1"/>
  </cols>
  <sheetData>
    <row r="1" spans="2:10" ht="15.75" customHeight="1"/>
    <row r="2" spans="2:10" ht="108" customHeight="1">
      <c r="B2" s="3" t="s">
        <v>0</v>
      </c>
      <c r="C2" s="1" t="s">
        <v>1</v>
      </c>
      <c r="D2" s="3" t="s">
        <v>2</v>
      </c>
      <c r="E2" s="3" t="s">
        <v>3</v>
      </c>
      <c r="F2" s="3" t="s">
        <v>22</v>
      </c>
      <c r="G2" s="3" t="s">
        <v>5</v>
      </c>
      <c r="H2" s="3" t="s">
        <v>6</v>
      </c>
      <c r="I2" s="4" t="s">
        <v>7</v>
      </c>
      <c r="J2" s="4" t="s">
        <v>8</v>
      </c>
    </row>
    <row r="3" spans="2:10" ht="15.75" customHeight="1">
      <c r="B3" s="5" t="s">
        <v>9</v>
      </c>
      <c r="C3" s="6" t="s">
        <v>10</v>
      </c>
      <c r="D3" s="7" t="s">
        <v>11</v>
      </c>
      <c r="E3" s="31">
        <f>IF(LOWER(VLOOKUP(E$2,'Tabel Kriteria'!$B$2:$C$8,2,FALSE))="benefit",'Tahap 1 - Analisa'!E6/MAX('Tahap 1 - Analisa'!E$6:E$8),MIN('Tahap 1 - Analisa'!E$6:E$8)/'Tahap 1 - Analisa'!E6)</f>
        <v>1</v>
      </c>
      <c r="F3" s="13">
        <f>IF(LOWER(VLOOKUP(F$2,'Tabel Kriteria'!$B$2:$C$8,2,FALSE))="benefit",'Tahap 1 - Analisa'!F6/MAX('Tahap 1 - Analisa'!F$6:F$8),MIN('Tahap 1 - Analisa'!F$6:F$8)/'Tahap 1 - Analisa'!F6)</f>
        <v>1</v>
      </c>
      <c r="G3" s="8">
        <f>IF(LOWER(VLOOKUP(G$2,'Tabel Kriteria'!$B$2:$C$8,2,FALSE))="benefit",'Tahap 1 - Analisa'!G6/MAX('Tahap 1 - Analisa'!G$6:G$8),MIN('Tahap 1 - Analisa'!G$6:G$8)/'Tahap 1 - Analisa'!G6)</f>
        <v>1</v>
      </c>
      <c r="H3" s="8">
        <f>IF(LOWER(VLOOKUP(H$2,'Tabel Kriteria'!$B$2:$C$8,2,FALSE))="benefit",'Tahap 1 - Analisa'!H6/MAX('Tahap 1 - Analisa'!H$6:H$8),MIN('Tahap 1 - Analisa'!H$6:H$8)/'Tahap 1 - Analisa'!H6)</f>
        <v>1</v>
      </c>
      <c r="I3" s="13">
        <f>IF(LOWER(VLOOKUP(I$2,'Tabel Kriteria'!$B$2:$C$8,2,FALSE))="benefit",'Tahap 1 - Analisa'!I6/MAX('Tahap 1 - Analisa'!I$6:I$8),MIN('Tahap 1 - Analisa'!I$6:I$8)/'Tahap 1 - Analisa'!I6)</f>
        <v>1</v>
      </c>
      <c r="J3" s="8">
        <f>IF(LOWER(VLOOKUP(J$2,'Tabel Kriteria'!$B$2:$C$8,2,FALSE))="benefit",'Tahap 1 - Analisa'!J6/MAX('Tahap 1 - Analisa'!J$6:J$8),MIN('Tahap 1 - Analisa'!J$6:J$8)/'Tahap 1 - Analisa'!J6)</f>
        <v>1</v>
      </c>
    </row>
    <row r="4" spans="2:10" ht="15.75" customHeight="1">
      <c r="B4" s="5" t="s">
        <v>12</v>
      </c>
      <c r="C4" s="6" t="s">
        <v>13</v>
      </c>
      <c r="D4" s="7" t="s">
        <v>14</v>
      </c>
      <c r="E4" s="31">
        <f>IF(LOWER(VLOOKUP(E$2,'Tabel Kriteria'!$B$2:$C$8,2,FALSE))="benefit",'Tahap 1 - Analisa'!E7/MAX('Tahap 1 - Analisa'!E$6:E$8),MIN('Tahap 1 - Analisa'!E$6:E$8)/'Tahap 1 - Analisa'!E7)</f>
        <v>0.55102040816326525</v>
      </c>
      <c r="F4" s="13">
        <f>IF(LOWER(VLOOKUP(F$2,'Tabel Kriteria'!$B$2:$C$8,2,FALSE))="benefit",'Tahap 1 - Analisa'!F7/MAX('Tahap 1 - Analisa'!F$6:F$8),MIN('Tahap 1 - Analisa'!F$6:F$8)/'Tahap 1 - Analisa'!F7)</f>
        <v>0.5</v>
      </c>
      <c r="G4" s="8">
        <f>IF(LOWER(VLOOKUP(G$2,'Tabel Kriteria'!$B$2:$C$8,2,FALSE))="benefit",'Tahap 1 - Analisa'!G7/MAX('Tahap 1 - Analisa'!G$6:G$8),MIN('Tahap 1 - Analisa'!G$6:G$8)/'Tahap 1 - Analisa'!G7)</f>
        <v>0.5</v>
      </c>
      <c r="H4" s="8">
        <f>IF(LOWER(VLOOKUP(H$2,'Tabel Kriteria'!$B$2:$C$8,2,FALSE))="benefit",'Tahap 1 - Analisa'!H7/MAX('Tahap 1 - Analisa'!H$6:H$8),MIN('Tahap 1 - Analisa'!H$6:H$8)/'Tahap 1 - Analisa'!H7)</f>
        <v>0.6</v>
      </c>
      <c r="I4" s="13">
        <f>IF(LOWER(VLOOKUP(I$2,'Tabel Kriteria'!$B$2:$C$8,2,FALSE))="benefit",'Tahap 1 - Analisa'!I7/MAX('Tahap 1 - Analisa'!I$6:I$8),MIN('Tahap 1 - Analisa'!I$6:I$8)/'Tahap 1 - Analisa'!I7)</f>
        <v>0.6</v>
      </c>
      <c r="J4" s="8">
        <f>IF(LOWER(VLOOKUP(J$2,'Tabel Kriteria'!$B$2:$C$8,2,FALSE))="benefit",'Tahap 1 - Analisa'!J7/MAX('Tahap 1 - Analisa'!J$6:J$8),MIN('Tahap 1 - Analisa'!J$6:J$8)/'Tahap 1 - Analisa'!J7)</f>
        <v>0.3146186440677966</v>
      </c>
    </row>
    <row r="5" spans="2:10" ht="15.75" customHeight="1">
      <c r="B5" s="5" t="s">
        <v>15</v>
      </c>
      <c r="C5" s="6" t="s">
        <v>16</v>
      </c>
      <c r="D5" s="7" t="s">
        <v>17</v>
      </c>
      <c r="E5" s="31">
        <f>IF(LOWER(VLOOKUP(E$2,'Tabel Kriteria'!$B$2:$C$8,2,FALSE))="benefit",'Tahap 1 - Analisa'!E8/MAX('Tahap 1 - Analisa'!E$6:E$8),MIN('Tahap 1 - Analisa'!E$6:E$8)/'Tahap 1 - Analisa'!E8)</f>
        <v>0.42142857142857137</v>
      </c>
      <c r="F5" s="13">
        <f>IF(LOWER(VLOOKUP(F$2,'Tabel Kriteria'!$B$2:$C$8,2,FALSE))="benefit",'Tahap 1 - Analisa'!F8/MAX('Tahap 1 - Analisa'!F$6:F$8),MIN('Tahap 1 - Analisa'!F$6:F$8)/'Tahap 1 - Analisa'!F8)</f>
        <v>0.75</v>
      </c>
      <c r="G5" s="8">
        <f>IF(LOWER(VLOOKUP(G$2,'Tabel Kriteria'!$B$2:$C$8,2,FALSE))="benefit",'Tahap 1 - Analisa'!G8/MAX('Tahap 1 - Analisa'!G$6:G$8),MIN('Tahap 1 - Analisa'!G$6:G$8)/'Tahap 1 - Analisa'!G8)</f>
        <v>0.5</v>
      </c>
      <c r="H5" s="8">
        <f>IF(LOWER(VLOOKUP(H$2,'Tabel Kriteria'!$B$2:$C$8,2,FALSE))="benefit",'Tahap 1 - Analisa'!H8/MAX('Tahap 1 - Analisa'!H$6:H$8),MIN('Tahap 1 - Analisa'!H$6:H$8)/'Tahap 1 - Analisa'!H8)</f>
        <v>0.2</v>
      </c>
      <c r="I5" s="13">
        <f>IF(LOWER(VLOOKUP(I$2,'Tabel Kriteria'!$B$2:$C$8,2,FALSE))="benefit",'Tahap 1 - Analisa'!I8/MAX('Tahap 1 - Analisa'!I$6:I$8),MIN('Tahap 1 - Analisa'!I$6:I$8)/'Tahap 1 - Analisa'!I8)</f>
        <v>0.5625</v>
      </c>
      <c r="J5" s="8">
        <f>IF(LOWER(VLOOKUP(J$2,'Tabel Kriteria'!$B$2:$C$8,2,FALSE))="benefit",'Tahap 1 - Analisa'!J8/MAX('Tahap 1 - Analisa'!J$6:J$8),MIN('Tahap 1 - Analisa'!J$6:J$8)/'Tahap 1 - Analisa'!J8)</f>
        <v>0.32537248028045573</v>
      </c>
    </row>
    <row r="6" spans="2:10" ht="15.75" customHeight="1"/>
    <row r="7" spans="2:10" ht="15.75" customHeight="1"/>
    <row r="8" spans="2:10" ht="15.75" customHeight="1"/>
    <row r="9" spans="2:10" ht="15.75" customHeight="1"/>
    <row r="10" spans="2:10" ht="15.75" customHeight="1"/>
    <row r="11" spans="2:10" ht="15.75" customHeight="1"/>
    <row r="12" spans="2:10" ht="15.75" customHeight="1"/>
    <row r="13" spans="2:10" ht="15.75" customHeight="1"/>
    <row r="14" spans="2:10" ht="15.75" customHeight="1"/>
    <row r="15" spans="2:10" ht="15.75" customHeight="1"/>
    <row r="16" spans="2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993"/>
  <sheetViews>
    <sheetView workbookViewId="0">
      <selection activeCell="K23" sqref="K23"/>
    </sheetView>
  </sheetViews>
  <sheetFormatPr baseColWidth="10" defaultColWidth="11.1640625" defaultRowHeight="15" customHeight="1"/>
  <cols>
    <col min="1" max="1" width="10.5" customWidth="1"/>
    <col min="2" max="2" width="12.33203125" customWidth="1"/>
    <col min="3" max="3" width="9.5" customWidth="1"/>
    <col min="4" max="4" width="19.6640625" customWidth="1"/>
    <col min="5" max="6" width="15.6640625" customWidth="1"/>
    <col min="7" max="26" width="10.5" customWidth="1"/>
  </cols>
  <sheetData>
    <row r="1" spans="2:12" ht="15.75" customHeight="1"/>
    <row r="2" spans="2:12" ht="15.75" customHeight="1">
      <c r="E2" s="6">
        <v>30</v>
      </c>
      <c r="F2" s="6">
        <v>25</v>
      </c>
      <c r="G2" s="6">
        <v>10</v>
      </c>
      <c r="H2" s="6">
        <v>10</v>
      </c>
      <c r="I2" s="6">
        <v>15</v>
      </c>
      <c r="J2" s="10">
        <v>10</v>
      </c>
    </row>
    <row r="3" spans="2:12" ht="15.75" customHeight="1">
      <c r="B3" s="3" t="s">
        <v>0</v>
      </c>
      <c r="C3" s="1" t="s">
        <v>1</v>
      </c>
      <c r="D3" s="3" t="s">
        <v>2</v>
      </c>
      <c r="E3" s="3" t="s">
        <v>3</v>
      </c>
      <c r="F3" s="14" t="s">
        <v>22</v>
      </c>
      <c r="G3" s="14" t="s">
        <v>5</v>
      </c>
      <c r="H3" s="14" t="s">
        <v>6</v>
      </c>
      <c r="I3" s="14" t="s">
        <v>7</v>
      </c>
      <c r="J3" s="14" t="s">
        <v>8</v>
      </c>
      <c r="K3" s="15" t="s">
        <v>24</v>
      </c>
      <c r="L3" s="15" t="s">
        <v>23</v>
      </c>
    </row>
    <row r="4" spans="2:12" ht="15.75" customHeight="1">
      <c r="B4" s="5" t="s">
        <v>9</v>
      </c>
      <c r="C4" s="6" t="s">
        <v>10</v>
      </c>
      <c r="D4" s="7" t="s">
        <v>11</v>
      </c>
      <c r="E4" s="16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f t="shared" ref="K4:K6" si="0">(E4*$E$2/100)+(F4*$F$2/100)+(G4*$G$2/100)+(H4*$H$2/100)+(I4*$I$2/100)+(J4*$J$2/100)</f>
        <v>1</v>
      </c>
      <c r="L4" s="10">
        <v>1</v>
      </c>
    </row>
    <row r="5" spans="2:12" ht="15.75" customHeight="1">
      <c r="B5" s="5" t="s">
        <v>12</v>
      </c>
      <c r="C5" s="6" t="s">
        <v>13</v>
      </c>
      <c r="D5" s="7" t="s">
        <v>14</v>
      </c>
      <c r="E5" s="16">
        <v>0.6</v>
      </c>
      <c r="F5" s="8">
        <v>0.5</v>
      </c>
      <c r="G5" s="8">
        <v>0.5</v>
      </c>
      <c r="H5" s="8">
        <v>0.6</v>
      </c>
      <c r="I5" s="8">
        <v>0.6</v>
      </c>
      <c r="J5" s="8">
        <v>0.5</v>
      </c>
      <c r="K5" s="8">
        <f t="shared" si="0"/>
        <v>0.55500000000000005</v>
      </c>
      <c r="L5" s="10">
        <v>2</v>
      </c>
    </row>
    <row r="6" spans="2:12" ht="15.75" customHeight="1">
      <c r="B6" s="5" t="s">
        <v>15</v>
      </c>
      <c r="C6" s="6" t="s">
        <v>16</v>
      </c>
      <c r="D6" s="7" t="s">
        <v>17</v>
      </c>
      <c r="E6" s="16">
        <v>0.4</v>
      </c>
      <c r="F6" s="8">
        <v>0.75</v>
      </c>
      <c r="G6" s="8">
        <v>0.5</v>
      </c>
      <c r="H6" s="8">
        <v>0.2</v>
      </c>
      <c r="I6" s="8">
        <v>0.5625</v>
      </c>
      <c r="J6" s="8">
        <v>0.33333333333333331</v>
      </c>
      <c r="K6" s="8">
        <f t="shared" si="0"/>
        <v>0.49520833333333336</v>
      </c>
      <c r="L6" s="10">
        <v>3</v>
      </c>
    </row>
    <row r="7" spans="2:12" ht="15.75" customHeight="1"/>
    <row r="8" spans="2:12" ht="15.75" customHeight="1"/>
    <row r="9" spans="2:12" ht="15.75" customHeight="1"/>
    <row r="10" spans="2:12" ht="15.75" customHeight="1"/>
    <row r="11" spans="2:12" ht="15.75" customHeight="1"/>
    <row r="12" spans="2:12" ht="15.75" customHeight="1"/>
    <row r="13" spans="2:12" ht="15.75" customHeight="1"/>
    <row r="14" spans="2:12" ht="15.75" customHeight="1"/>
    <row r="15" spans="2:12" ht="15.75" customHeight="1"/>
    <row r="16" spans="2:1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992"/>
  <sheetViews>
    <sheetView tabSelected="1" workbookViewId="0">
      <selection activeCell="H18" sqref="H18"/>
    </sheetView>
  </sheetViews>
  <sheetFormatPr baseColWidth="10" defaultColWidth="11.1640625" defaultRowHeight="15" customHeight="1"/>
  <cols>
    <col min="1" max="1" width="10.5" customWidth="1"/>
    <col min="2" max="2" width="30.1640625" customWidth="1"/>
    <col min="3" max="3" width="10.5" customWidth="1"/>
    <col min="4" max="4" width="13.5" customWidth="1"/>
    <col min="5" max="26" width="10.5" customWidth="1"/>
  </cols>
  <sheetData>
    <row r="1" spans="2:4" ht="15.75" customHeight="1"/>
    <row r="2" spans="2:4" ht="15.75" customHeight="1">
      <c r="B2" s="17" t="s">
        <v>25</v>
      </c>
      <c r="C2" s="17" t="s">
        <v>26</v>
      </c>
      <c r="D2" s="17" t="s">
        <v>27</v>
      </c>
    </row>
    <row r="3" spans="2:4" ht="15.75" customHeight="1">
      <c r="B3" s="18" t="s">
        <v>30</v>
      </c>
      <c r="C3" s="2" t="s">
        <v>28</v>
      </c>
      <c r="D3" s="6">
        <v>30</v>
      </c>
    </row>
    <row r="4" spans="2:4" ht="15.75" customHeight="1">
      <c r="B4" s="19" t="s">
        <v>22</v>
      </c>
      <c r="C4" s="2" t="s">
        <v>28</v>
      </c>
      <c r="D4" s="6">
        <v>25</v>
      </c>
    </row>
    <row r="5" spans="2:4" ht="15.75" customHeight="1">
      <c r="B5" s="18" t="s">
        <v>31</v>
      </c>
      <c r="C5" s="6" t="s">
        <v>29</v>
      </c>
      <c r="D5" s="6">
        <v>10</v>
      </c>
    </row>
    <row r="6" spans="2:4" ht="15.75" customHeight="1">
      <c r="B6" s="18" t="s">
        <v>32</v>
      </c>
      <c r="C6" s="2" t="s">
        <v>28</v>
      </c>
      <c r="D6" s="6">
        <v>10</v>
      </c>
    </row>
    <row r="7" spans="2:4" ht="15.75" customHeight="1">
      <c r="B7" s="18" t="s">
        <v>7</v>
      </c>
      <c r="C7" s="2" t="s">
        <v>29</v>
      </c>
      <c r="D7" s="6">
        <v>15</v>
      </c>
    </row>
    <row r="8" spans="2:4" ht="15.75" customHeight="1">
      <c r="B8" s="10" t="s">
        <v>8</v>
      </c>
      <c r="C8" s="10" t="s">
        <v>29</v>
      </c>
      <c r="D8" s="10">
        <v>10</v>
      </c>
    </row>
    <row r="9" spans="2:4" ht="15.75" customHeight="1">
      <c r="D9" s="12">
        <f>SUM(D3:D8)</f>
        <v>100</v>
      </c>
    </row>
    <row r="10" spans="2:4" ht="15.75" customHeight="1"/>
    <row r="11" spans="2:4" ht="15.75" customHeight="1"/>
    <row r="12" spans="2:4" ht="15.75" customHeight="1"/>
    <row r="13" spans="2:4" ht="15.75" customHeight="1"/>
    <row r="14" spans="2:4" ht="15.75" customHeight="1"/>
    <row r="15" spans="2:4" ht="15.75" customHeight="1"/>
    <row r="16" spans="2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Mahasiswa Dasar</vt:lpstr>
      <vt:lpstr>Tahap 1 - Analisa</vt:lpstr>
      <vt:lpstr>Tahap 2 - Normalisasi</vt:lpstr>
      <vt:lpstr>Tahap 3 - Perangkingan</vt:lpstr>
      <vt:lpstr>Tabel Kriteria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Dede Gunawan</dc:creator>
  <cp:lastModifiedBy>Microsoft Office User</cp:lastModifiedBy>
  <dcterms:created xsi:type="dcterms:W3CDTF">2021-03-03T12:52:57Z</dcterms:created>
  <dcterms:modified xsi:type="dcterms:W3CDTF">2022-05-16T07:44:55Z</dcterms:modified>
</cp:coreProperties>
</file>