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\source\git\poc.sealreport\Présentation\"/>
    </mc:Choice>
  </mc:AlternateContent>
  <bookViews>
    <workbookView xWindow="0" yWindow="0" windowWidth="21570" windowHeight="8055" activeTab="1"/>
  </bookViews>
  <sheets>
    <sheet name="Feuil1" sheetId="1" r:id="rId1"/>
    <sheet name="Feuil3" sheetId="3" r:id="rId2"/>
    <sheet name="Feuil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E5" i="3"/>
  <c r="F5" i="3" s="1"/>
  <c r="B5" i="3"/>
  <c r="B4" i="3"/>
  <c r="E4" i="3" s="1"/>
  <c r="F4" i="3" s="1"/>
  <c r="B3" i="3"/>
  <c r="E3" i="3" s="1"/>
  <c r="F3" i="3" s="1"/>
  <c r="E2" i="3"/>
  <c r="F2" i="3" s="1"/>
  <c r="E3" i="2"/>
  <c r="F3" i="2" s="1"/>
  <c r="E2" i="2"/>
  <c r="F2" i="2" s="1"/>
  <c r="F3" i="1"/>
  <c r="F2" i="1"/>
  <c r="E3" i="1"/>
  <c r="E2" i="1"/>
</calcChain>
</file>

<file path=xl/sharedStrings.xml><?xml version="1.0" encoding="utf-8"?>
<sst xmlns="http://schemas.openxmlformats.org/spreadsheetml/2006/main" count="22" uniqueCount="12">
  <si>
    <t>Première exécution</t>
  </si>
  <si>
    <t>Seconde exécution</t>
  </si>
  <si>
    <t>Total (s)</t>
  </si>
  <si>
    <t>GenerateReport (ms)</t>
  </si>
  <si>
    <t>Total (ms)</t>
  </si>
  <si>
    <t>BuildReport (ms)</t>
  </si>
  <si>
    <t>SQL Clyd (ms)</t>
  </si>
  <si>
    <t>Version de Philia</t>
  </si>
  <si>
    <t>Etat des dernières connexions</t>
  </si>
  <si>
    <t>2ème exécution</t>
  </si>
  <si>
    <t>Nb de rapports</t>
  </si>
  <si>
    <t>Augmentation 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</si>
</sst>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Comparaison performances entre 2 exécutions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Première exécution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Feuil1!$B$1:$E$1</c:f>
              <c:strCache>
                <c:ptCount val="4"/>
                <c:pt idx="0">
                  <c:v>SQL Clyd (ms)</c:v>
                </c:pt>
                <c:pt idx="1">
                  <c:v>BuildReport (ms)</c:v>
                </c:pt>
                <c:pt idx="2">
                  <c:v>GenerateReport (ms)</c:v>
                </c:pt>
                <c:pt idx="3">
                  <c:v>Total (ms)</c:v>
                </c:pt>
              </c:strCache>
            </c:strRef>
          </c:cat>
          <c:val>
            <c:numRef>
              <c:f>Feuil1!$B$2:$E$2</c:f>
              <c:numCache>
                <c:formatCode>General</c:formatCode>
                <c:ptCount val="4"/>
                <c:pt idx="0">
                  <c:v>58</c:v>
                </c:pt>
                <c:pt idx="1">
                  <c:v>5330</c:v>
                </c:pt>
                <c:pt idx="2">
                  <c:v>27384</c:v>
                </c:pt>
                <c:pt idx="3">
                  <c:v>32772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3-4D12-AF55-079D5A8CDDA7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Seconde exécution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Feuil1!$B$1:$E$1</c:f>
              <c:strCache>
                <c:ptCount val="4"/>
                <c:pt idx="0">
                  <c:v>SQL Clyd (ms)</c:v>
                </c:pt>
                <c:pt idx="1">
                  <c:v>BuildReport (ms)</c:v>
                </c:pt>
                <c:pt idx="2">
                  <c:v>GenerateReport (ms)</c:v>
                </c:pt>
                <c:pt idx="3">
                  <c:v>Total (ms)</c:v>
                </c:pt>
              </c:strCache>
            </c:strRef>
          </c:cat>
          <c:val>
            <c:numRef>
              <c:f>Feuil1!$B$3:$E$3</c:f>
              <c:numCache>
                <c:formatCode>General</c:formatCode>
                <c:ptCount val="4"/>
                <c:pt idx="0">
                  <c:v>56</c:v>
                </c:pt>
                <c:pt idx="1">
                  <c:v>31</c:v>
                </c:pt>
                <c:pt idx="2">
                  <c:v>15873</c:v>
                </c:pt>
                <c:pt idx="3">
                  <c:v>15960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3-4D12-AF55-079D5A8C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98136"/>
        <c:axId val="492397152"/>
      </c:barChart>
      <c:catAx>
        <c:axId val="49239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97152"/>
        <c:crosses val="autoZero"/>
        <c:auto val="1"/>
        <c:lblAlgn val="ctr"/>
        <c:lblOffset val="100"/>
        <c:noMultiLvlLbl val="0"/>
      </c:catAx>
      <c:valAx>
        <c:axId val="4923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9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du temps d'exécution en fonction du nombre de rapports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Feuil3!$B$1:$E$1</c:f>
              <c:strCache>
                <c:ptCount val="4"/>
                <c:pt idx="0">
                  <c:v>SQL Clyd (ms)</c:v>
                </c:pt>
                <c:pt idx="1">
                  <c:v>BuildReport (ms)</c:v>
                </c:pt>
                <c:pt idx="2">
                  <c:v>GenerateReport (ms)</c:v>
                </c:pt>
                <c:pt idx="3">
                  <c:v>Total (ms)</c:v>
                </c:pt>
              </c:strCache>
            </c:strRef>
          </c:cat>
          <c:val>
            <c:numRef>
              <c:f>Feuil3!$B$2:$E$2</c:f>
              <c:numCache>
                <c:formatCode>General</c:formatCode>
                <c:ptCount val="4"/>
                <c:pt idx="0">
                  <c:v>56</c:v>
                </c:pt>
                <c:pt idx="1">
                  <c:v>31</c:v>
                </c:pt>
                <c:pt idx="2">
                  <c:v>15873</c:v>
                </c:pt>
                <c:pt idx="3">
                  <c:v>15960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4-4E18-865B-01EE07B92368}"/>
            </c:ext>
          </c:extLst>
        </c:ser>
        <c:ser>
          <c:idx val="1"/>
          <c:order val="1"/>
          <c:tx>
            <c:v>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Feuil3!$B$1:$E$1</c:f>
              <c:strCache>
                <c:ptCount val="4"/>
                <c:pt idx="0">
                  <c:v>SQL Clyd (ms)</c:v>
                </c:pt>
                <c:pt idx="1">
                  <c:v>BuildReport (ms)</c:v>
                </c:pt>
                <c:pt idx="2">
                  <c:v>GenerateReport (ms)</c:v>
                </c:pt>
                <c:pt idx="3">
                  <c:v>Total (ms)</c:v>
                </c:pt>
              </c:strCache>
            </c:strRef>
          </c:cat>
          <c:val>
            <c:numRef>
              <c:f>Feuil3!$B$3:$E$3</c:f>
              <c:numCache>
                <c:formatCode>General</c:formatCode>
                <c:ptCount val="4"/>
                <c:pt idx="0">
                  <c:v>179</c:v>
                </c:pt>
                <c:pt idx="1">
                  <c:v>32</c:v>
                </c:pt>
                <c:pt idx="2">
                  <c:v>15954</c:v>
                </c:pt>
                <c:pt idx="3">
                  <c:v>16165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4-4E18-865B-01EE07B92368}"/>
            </c:ext>
          </c:extLst>
        </c:ser>
        <c:ser>
          <c:idx val="2"/>
          <c:order val="2"/>
          <c:tx>
            <c:v>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Feuil3!$B$1:$E$1</c:f>
              <c:strCache>
                <c:ptCount val="4"/>
                <c:pt idx="0">
                  <c:v>SQL Clyd (ms)</c:v>
                </c:pt>
                <c:pt idx="1">
                  <c:v>BuildReport (ms)</c:v>
                </c:pt>
                <c:pt idx="2">
                  <c:v>GenerateReport (ms)</c:v>
                </c:pt>
                <c:pt idx="3">
                  <c:v>Total (ms)</c:v>
                </c:pt>
              </c:strCache>
            </c:strRef>
          </c:cat>
          <c:val>
            <c:numRef>
              <c:f>Feuil3!$B$4:$E$4</c:f>
              <c:numCache>
                <c:formatCode>General</c:formatCode>
                <c:ptCount val="4"/>
                <c:pt idx="0">
                  <c:v>586</c:v>
                </c:pt>
                <c:pt idx="1">
                  <c:v>32</c:v>
                </c:pt>
                <c:pt idx="2">
                  <c:v>16721</c:v>
                </c:pt>
                <c:pt idx="3">
                  <c:v>17339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4-4E18-865B-01EE07B92368}"/>
            </c:ext>
          </c:extLst>
        </c:ser>
        <c:ser>
          <c:idx val="3"/>
          <c:order val="3"/>
          <c:tx>
            <c:v>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Feuil3!$B$1:$E$1</c:f>
              <c:strCache>
                <c:ptCount val="4"/>
                <c:pt idx="0">
                  <c:v>SQL Clyd (ms)</c:v>
                </c:pt>
                <c:pt idx="1">
                  <c:v>BuildReport (ms)</c:v>
                </c:pt>
                <c:pt idx="2">
                  <c:v>GenerateReport (ms)</c:v>
                </c:pt>
                <c:pt idx="3">
                  <c:v>Total (ms)</c:v>
                </c:pt>
              </c:strCache>
            </c:strRef>
          </c:cat>
          <c:val>
            <c:numRef>
              <c:f>Feuil3!$B$5:$E$5</c:f>
              <c:numCache>
                <c:formatCode>General</c:formatCode>
                <c:ptCount val="4"/>
                <c:pt idx="0">
                  <c:v>1191</c:v>
                </c:pt>
                <c:pt idx="1">
                  <c:v>45</c:v>
                </c:pt>
                <c:pt idx="2">
                  <c:v>17105</c:v>
                </c:pt>
                <c:pt idx="3">
                  <c:v>18341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4-4E18-865B-01EE07B9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551448"/>
        <c:axId val="591547840"/>
      </c:barChart>
      <c:catAx>
        <c:axId val="59155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547840"/>
        <c:crosses val="autoZero"/>
        <c:auto val="1"/>
        <c:lblAlgn val="ctr"/>
        <c:lblOffset val="100"/>
        <c:noMultiLvlLbl val="0"/>
      </c:catAx>
      <c:valAx>
        <c:axId val="591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55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Comparaison entre rapports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Feuil2!$A$2</c:f>
              <c:strCache>
                <c:ptCount val="1"/>
                <c:pt idx="0">
                  <c:v>Version de Philia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Feuil2!$B$1:$E$1</c:f>
              <c:strCache>
                <c:ptCount val="4"/>
                <c:pt idx="0">
                  <c:v>SQL Clyd (ms)</c:v>
                </c:pt>
                <c:pt idx="1">
                  <c:v>BuildReport (ms)</c:v>
                </c:pt>
                <c:pt idx="2">
                  <c:v>GenerateReport (ms)</c:v>
                </c:pt>
                <c:pt idx="3">
                  <c:v>Total (ms)</c:v>
                </c:pt>
              </c:strCache>
            </c:strRef>
          </c:cat>
          <c:val>
            <c:numRef>
              <c:f>Feuil2!$B$2:$E$2</c:f>
              <c:numCache>
                <c:formatCode>General</c:formatCode>
                <c:ptCount val="4"/>
                <c:pt idx="0">
                  <c:v>106</c:v>
                </c:pt>
                <c:pt idx="1">
                  <c:v>29</c:v>
                </c:pt>
                <c:pt idx="2">
                  <c:v>15830</c:v>
                </c:pt>
                <c:pt idx="3">
                  <c:v>15965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4-4147-A651-FCD06FF185C0}"/>
            </c:ext>
          </c:extLst>
        </c:ser>
        <c:ser>
          <c:idx val="1"/>
          <c:order val="1"/>
          <c:tx>
            <c:strRef>
              <c:f>Feuil2!$A$3</c:f>
              <c:strCache>
                <c:ptCount val="1"/>
                <c:pt idx="0">
                  <c:v>Etat des dernières connexions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Feuil2!$B$1:$E$1</c:f>
              <c:strCache>
                <c:ptCount val="4"/>
                <c:pt idx="0">
                  <c:v>SQL Clyd (ms)</c:v>
                </c:pt>
                <c:pt idx="1">
                  <c:v>BuildReport (ms)</c:v>
                </c:pt>
                <c:pt idx="2">
                  <c:v>GenerateReport (ms)</c:v>
                </c:pt>
                <c:pt idx="3">
                  <c:v>Total (ms)</c:v>
                </c:pt>
              </c:strCache>
            </c:strRef>
          </c:cat>
          <c:val>
            <c:numRef>
              <c:f>Feuil2!$B$3:$E$3</c:f>
              <c:numCache>
                <c:formatCode>General</c:formatCode>
                <c:ptCount val="4"/>
                <c:pt idx="0">
                  <c:v>56</c:v>
                </c:pt>
                <c:pt idx="1">
                  <c:v>31</c:v>
                </c:pt>
                <c:pt idx="2">
                  <c:v>15873</c:v>
                </c:pt>
                <c:pt idx="3">
                  <c:v>15960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4-4147-A651-FCD06FF18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44640"/>
        <c:axId val="485546936"/>
      </c:barChart>
      <c:catAx>
        <c:axId val="4855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546936"/>
        <c:crosses val="autoZero"/>
        <c:auto val="1"/>
        <c:lblAlgn val="ctr"/>
        <c:lblOffset val="100"/>
        <c:noMultiLvlLbl val="0"/>
      </c:catAx>
      <c:valAx>
        <c:axId val="48554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5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80961</xdr:rowOff>
    </xdr:from>
    <xdr:to>
      <xdr:col>5</xdr:col>
      <xdr:colOff>457200</xdr:colOff>
      <xdr:row>19</xdr:row>
      <xdr:rowOff>161924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6</xdr:row>
      <xdr:rowOff>52386</xdr:rowOff>
    </xdr:from>
    <xdr:to>
      <xdr:col>6</xdr:col>
      <xdr:colOff>190500</xdr:colOff>
      <xdr:row>22</xdr:row>
      <xdr:rowOff>66675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</xdr:row>
      <xdr:rowOff>176212</xdr:rowOff>
    </xdr:from>
    <xdr:to>
      <xdr:col>4</xdr:col>
      <xdr:colOff>371475</xdr:colOff>
      <xdr:row>19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baseColWidth="10" defaultRowHeight="15" x14ac:dyDescent="0.25"/>
  <cols>
    <col min="1" max="1" width="18.7109375" bestFit="1" customWidth="1"/>
    <col min="2" max="2" width="13" bestFit="1" customWidth="1"/>
    <col min="3" max="3" width="16.140625" bestFit="1" customWidth="1"/>
    <col min="4" max="4" width="19.85546875" bestFit="1" customWidth="1"/>
  </cols>
  <sheetData>
    <row r="1" spans="1:6" x14ac:dyDescent="0.25">
      <c r="B1" t="s">
        <v>6</v>
      </c>
      <c r="C1" t="s">
        <v>5</v>
      </c>
      <c r="D1" t="s">
        <v>3</v>
      </c>
      <c r="E1" t="s">
        <v>4</v>
      </c>
      <c r="F1" t="s">
        <v>2</v>
      </c>
    </row>
    <row r="2" spans="1:6" x14ac:dyDescent="0.25">
      <c r="A2" t="s">
        <v>0</v>
      </c>
      <c r="B2">
        <v>58</v>
      </c>
      <c r="C2">
        <v>5330</v>
      </c>
      <c r="D2">
        <v>27384</v>
      </c>
      <c r="E2">
        <f>B2+C2+D2</f>
        <v>32772</v>
      </c>
      <c r="F2">
        <f>E2/1000</f>
        <v>32.771999999999998</v>
      </c>
    </row>
    <row r="3" spans="1:6" x14ac:dyDescent="0.25">
      <c r="A3" t="s">
        <v>1</v>
      </c>
      <c r="B3">
        <v>56</v>
      </c>
      <c r="C3">
        <v>31</v>
      </c>
      <c r="D3">
        <v>15873</v>
      </c>
      <c r="E3">
        <f>B3+C3+D3</f>
        <v>15960</v>
      </c>
      <c r="F3">
        <f>E3/1000</f>
        <v>15.96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10" sqref="I10"/>
    </sheetView>
  </sheetViews>
  <sheetFormatPr baseColWidth="10" defaultRowHeight="15" x14ac:dyDescent="0.25"/>
  <cols>
    <col min="1" max="1" width="14.140625" bestFit="1" customWidth="1"/>
    <col min="2" max="2" width="13" bestFit="1" customWidth="1"/>
    <col min="3" max="3" width="16.140625" bestFit="1" customWidth="1"/>
    <col min="4" max="4" width="19.85546875" bestFit="1" customWidth="1"/>
    <col min="5" max="5" width="9.85546875" bestFit="1" customWidth="1"/>
    <col min="6" max="6" width="8.140625" bestFit="1" customWidth="1"/>
    <col min="7" max="7" width="18.5703125" bestFit="1" customWidth="1"/>
  </cols>
  <sheetData>
    <row r="1" spans="1:7" x14ac:dyDescent="0.25">
      <c r="A1" t="s">
        <v>10</v>
      </c>
      <c r="B1" t="s">
        <v>6</v>
      </c>
      <c r="C1" t="s">
        <v>5</v>
      </c>
      <c r="D1" t="s">
        <v>3</v>
      </c>
      <c r="E1" t="s">
        <v>4</v>
      </c>
      <c r="F1" t="s">
        <v>2</v>
      </c>
      <c r="G1" t="s">
        <v>11</v>
      </c>
    </row>
    <row r="2" spans="1:7" x14ac:dyDescent="0.25">
      <c r="A2">
        <v>1</v>
      </c>
      <c r="B2">
        <v>56</v>
      </c>
      <c r="C2">
        <v>31</v>
      </c>
      <c r="D2">
        <v>15873</v>
      </c>
      <c r="E2">
        <f>B2+C2+D2</f>
        <v>15960</v>
      </c>
      <c r="F2">
        <f>E2/1000</f>
        <v>15.96</v>
      </c>
      <c r="G2" s="2">
        <f t="shared" ref="G2:G4" si="0">(F2-$F$2)/$F$2</f>
        <v>0</v>
      </c>
    </row>
    <row r="3" spans="1:7" x14ac:dyDescent="0.25">
      <c r="A3">
        <v>3</v>
      </c>
      <c r="B3">
        <f>62+58+59</f>
        <v>179</v>
      </c>
      <c r="C3">
        <v>32</v>
      </c>
      <c r="D3">
        <v>15954</v>
      </c>
      <c r="E3">
        <f>B3+C3+D3</f>
        <v>16165</v>
      </c>
      <c r="F3">
        <f>E3/1000</f>
        <v>16.164999999999999</v>
      </c>
      <c r="G3" s="2">
        <f t="shared" si="0"/>
        <v>1.2844611528821947E-2</v>
      </c>
    </row>
    <row r="4" spans="1:7" x14ac:dyDescent="0.25">
      <c r="A4">
        <v>10</v>
      </c>
      <c r="B4">
        <f>134+47+48+45+46+51+57+59+49+50</f>
        <v>586</v>
      </c>
      <c r="C4">
        <v>32</v>
      </c>
      <c r="D4">
        <v>16721</v>
      </c>
      <c r="E4">
        <f>B4+C4+D4</f>
        <v>17339</v>
      </c>
      <c r="F4">
        <f>E4/1000</f>
        <v>17.338999999999999</v>
      </c>
      <c r="G4" s="2">
        <f t="shared" si="0"/>
        <v>8.6403508771929677E-2</v>
      </c>
    </row>
    <row r="5" spans="1:7" x14ac:dyDescent="0.25">
      <c r="A5">
        <v>20</v>
      </c>
      <c r="B5">
        <f>203+47+46+46+46+47+3*46+2*49+46+51+58+47+46+47+95+69+61</f>
        <v>1191</v>
      </c>
      <c r="C5">
        <v>45</v>
      </c>
      <c r="D5">
        <v>17105</v>
      </c>
      <c r="E5">
        <f>B5+C5+D5</f>
        <v>18341</v>
      </c>
      <c r="F5">
        <f>E5/1000</f>
        <v>18.341000000000001</v>
      </c>
      <c r="G5" s="2">
        <f>(F5-$F$2)/$F$2</f>
        <v>0.14918546365914787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L16" sqref="L16"/>
    </sheetView>
  </sheetViews>
  <sheetFormatPr baseColWidth="10" defaultRowHeight="15" x14ac:dyDescent="0.25"/>
  <cols>
    <col min="1" max="1" width="28" bestFit="1" customWidth="1"/>
    <col min="2" max="2" width="13" bestFit="1" customWidth="1"/>
    <col min="3" max="3" width="16.140625" bestFit="1" customWidth="1"/>
    <col min="4" max="4" width="19.85546875" bestFit="1" customWidth="1"/>
    <col min="5" max="5" width="9.85546875" bestFit="1" customWidth="1"/>
    <col min="6" max="6" width="8.140625" bestFit="1" customWidth="1"/>
  </cols>
  <sheetData>
    <row r="1" spans="1:6" x14ac:dyDescent="0.25">
      <c r="A1" t="s">
        <v>9</v>
      </c>
      <c r="B1" t="s">
        <v>6</v>
      </c>
      <c r="C1" t="s">
        <v>5</v>
      </c>
      <c r="D1" t="s">
        <v>3</v>
      </c>
      <c r="E1" t="s">
        <v>4</v>
      </c>
      <c r="F1" t="s">
        <v>2</v>
      </c>
    </row>
    <row r="2" spans="1:6" x14ac:dyDescent="0.25">
      <c r="A2" t="s">
        <v>7</v>
      </c>
      <c r="B2">
        <v>106</v>
      </c>
      <c r="C2">
        <v>29</v>
      </c>
      <c r="D2">
        <v>15830</v>
      </c>
      <c r="E2">
        <f>B2+C2+D2</f>
        <v>15965</v>
      </c>
      <c r="F2" s="1">
        <f>E2/1000</f>
        <v>15.965</v>
      </c>
    </row>
    <row r="3" spans="1:6" x14ac:dyDescent="0.25">
      <c r="A3" t="s">
        <v>8</v>
      </c>
      <c r="B3">
        <v>56</v>
      </c>
      <c r="C3">
        <v>31</v>
      </c>
      <c r="D3">
        <v>15873</v>
      </c>
      <c r="E3">
        <f>B3+C3+D3</f>
        <v>15960</v>
      </c>
      <c r="F3">
        <f>E3/1000</f>
        <v>15.96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>Telelogos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Seguin</dc:creator>
  <cp:lastModifiedBy>Arnaud Seguin</cp:lastModifiedBy>
  <dcterms:created xsi:type="dcterms:W3CDTF">2019-11-13T09:52:59Z</dcterms:created>
  <dcterms:modified xsi:type="dcterms:W3CDTF">2019-11-13T11:01:06Z</dcterms:modified>
</cp:coreProperties>
</file>