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lrglobal-my.sharepoint.com/personal/ashah29_jaguarlandrover_com/Documents/Documents/Anu/DCM/FY25 Q2/Volumes/"/>
    </mc:Choice>
  </mc:AlternateContent>
  <xr:revisionPtr revIDLastSave="0" documentId="8_{6E09711E-9F37-4912-ACE3-2704289FEFE0}" xr6:coauthVersionLast="47" xr6:coauthVersionMax="47" xr10:uidLastSave="{00000000-0000-0000-0000-000000000000}"/>
  <bookViews>
    <workbookView xWindow="-120" yWindow="-120" windowWidth="29040" windowHeight="15840" xr2:uid="{2BEFF309-059C-47D9-A9E8-A44B98ED774C}"/>
  </bookViews>
  <sheets>
    <sheet name="JLR Wholesales to Date" sheetId="1" r:id="rId1"/>
    <sheet name="JLR Retails to Date" sheetId="2" r:id="rId2"/>
  </sheets>
  <definedNames>
    <definedName name="_all">#REF!</definedName>
    <definedName name="_creditors">#REF!</definedName>
    <definedName name="_currencylist">#REF!</definedName>
    <definedName name="_debtors">#REF!</definedName>
    <definedName name="_dfi_interco">#REF!</definedName>
    <definedName name="_DFIs">#REF!</definedName>
    <definedName name="_xlnm._FilterDatabase" hidden="1">#REF!</definedName>
    <definedName name="Actual_vs_Forecast">#REF!</definedName>
    <definedName name="Actual_YTD">#REF!</definedName>
    <definedName name="Actuals_vs_AOP">#REF!</definedName>
    <definedName name="actvfcst">#REF!</definedName>
    <definedName name="actvsaop">#REF!</definedName>
    <definedName name="actytd">#REF!</definedName>
    <definedName name="ALL">#REF!</definedName>
    <definedName name="AOP_YTD">#REF!</definedName>
    <definedName name="aopytd">#REF!</definedName>
    <definedName name="BankCapital">#REF!</definedName>
    <definedName name="BW">#REF!</definedName>
    <definedName name="CAP">#REF!</definedName>
    <definedName name="Creditors">#REF!</definedName>
    <definedName name="Currency_List">#REF!</definedName>
    <definedName name="Debtors">#REF!</definedName>
    <definedName name="DebtSwap">#REF!</definedName>
    <definedName name="Descrp1">#REF!</definedName>
    <definedName name="Descrp2">#REF!</definedName>
    <definedName name="Descrp3">#REF!</definedName>
    <definedName name="Descrp5">#REF!</definedName>
    <definedName name="DFI_Interco">#REF!</definedName>
    <definedName name="DFIs">#REF!</definedName>
    <definedName name="DrawnUndrawn">#REF!</definedName>
    <definedName name="ExchangeRates">#REF!</definedName>
    <definedName name="filt" hidden="1">#REF!</definedName>
    <definedName name="FixFloat">#REF!</definedName>
    <definedName name="Forecast_YTD">#REF!</definedName>
    <definedName name="FV">#REF!</definedName>
    <definedName name="FX">#REF!</definedName>
    <definedName name="GroupDebtHome">#REF!</definedName>
    <definedName name="GroupDebtTable">#REF!</definedName>
    <definedName name="grwer">#REF!</definedName>
    <definedName name="HEIRACHY">#REF!</definedName>
    <definedName name="historical_data_FY18_9m_col_num">#REF!</definedName>
    <definedName name="historical_data_table">#REF!</definedName>
    <definedName name="Interco">#REF!</definedName>
    <definedName name="JG_RT_YTD">#REF!</definedName>
    <definedName name="KKK" localSheetId="1" hidden="1">Main.SAPF4Help()</definedName>
    <definedName name="KKK" localSheetId="0" hidden="1">Main.SAPF4Help()</definedName>
    <definedName name="KKK" hidden="1">Main.SAPF4Help()</definedName>
    <definedName name="LongShort">#REF!</definedName>
    <definedName name="LR_RT_YTD">#REF!</definedName>
    <definedName name="Non_Other_Operating">#REF!</definedName>
    <definedName name="Option4">#REF!</definedName>
    <definedName name="Pay">#REF!</definedName>
    <definedName name="pbi">#REF!</definedName>
    <definedName name="PPPP" localSheetId="1" hidden="1">Main.SAPF4Help()</definedName>
    <definedName name="PPPP" localSheetId="0" hidden="1">Main.SAPF4Help()</definedName>
    <definedName name="PPPP" hidden="1">Main.SAPF4Help()</definedName>
    <definedName name="_xlnm.Print_Area" localSheetId="1">'JLR Retails to Date'!$A$1:$N$63</definedName>
    <definedName name="_xlnm.Print_Area" localSheetId="0">'JLR Wholesales to Date'!$A$1:$N$48</definedName>
    <definedName name="Print_MPLTD">#REF!</definedName>
    <definedName name="Provisions">#REF!</definedName>
    <definedName name="Rate2">#REF!</definedName>
    <definedName name="Rates">#REF!</definedName>
    <definedName name="Rec">#REF!</definedName>
    <definedName name="SAPFuncF4Help" localSheetId="1" hidden="1">Main.SAPF4Help()</definedName>
    <definedName name="SAPFuncF4Help" localSheetId="0" hidden="1">Main.SAPF4Help()</definedName>
    <definedName name="SAPFuncF4Help" hidden="1">Main.SAPF4Help()</definedName>
    <definedName name="Status">#REF!</definedName>
    <definedName name="Stock">#REF!</definedName>
    <definedName name="T_LAmylum">#REF!</definedName>
    <definedName name="Total_Excluding_Provisions">#REF!</definedName>
    <definedName name="Total_Including_Provisions">#REF!</definedName>
    <definedName name="Type1">#REF!</definedName>
    <definedName name="Type2">#REF!</definedName>
    <definedName name="valuevx">42.314159</definedName>
    <definedName name="VF">#REF!</definedName>
    <definedName name="wrn.Bank._.Reporting." hidden="1">{"Bank1",#N/A,FALSE,"Cash Flows";"Bank2",#N/A,FALSE,"Receipts &amp; Disburs."}</definedName>
    <definedName name="wrn.Frog." hidden="1">{"CoverMemoFROG",#N/A,FALSE,"A";"Cash_graph",#N/A,FALSE,"Frog"}</definedName>
    <definedName name="wrn.Monthly._.Detail._.Package.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2" l="1"/>
  <c r="M60" i="2" l="1"/>
  <c r="E60" i="2"/>
  <c r="M59" i="2"/>
  <c r="M58" i="2"/>
  <c r="I57" i="2"/>
  <c r="E57" i="2"/>
  <c r="G54" i="2"/>
  <c r="E56" i="2"/>
  <c r="I45" i="2"/>
  <c r="M45" i="2"/>
  <c r="I44" i="2"/>
  <c r="M43" i="2"/>
  <c r="E42" i="2"/>
  <c r="G34" i="2"/>
  <c r="I28" i="2"/>
  <c r="M27" i="2"/>
  <c r="I26" i="2"/>
  <c r="I25" i="2"/>
  <c r="E25" i="2"/>
  <c r="I24" i="2"/>
  <c r="E24" i="2"/>
  <c r="M23" i="2"/>
  <c r="M18" i="2"/>
  <c r="G16" i="2"/>
  <c r="G35" i="2" s="1"/>
  <c r="I17" i="2"/>
  <c r="E17" i="2"/>
  <c r="L34" i="2"/>
  <c r="H34" i="2"/>
  <c r="I12" i="2"/>
  <c r="D34" i="2"/>
  <c r="E8" i="2"/>
  <c r="I7" i="2"/>
  <c r="I6" i="2"/>
  <c r="M5" i="2"/>
  <c r="E5" i="2"/>
  <c r="E46" i="1"/>
  <c r="E45" i="1"/>
  <c r="M44" i="1"/>
  <c r="E44" i="1"/>
  <c r="E42" i="1"/>
  <c r="I29" i="1"/>
  <c r="E29" i="1"/>
  <c r="M28" i="1"/>
  <c r="I28" i="1"/>
  <c r="E28" i="1"/>
  <c r="I27" i="1"/>
  <c r="E27" i="1"/>
  <c r="M26" i="1"/>
  <c r="I26" i="1"/>
  <c r="E26" i="1"/>
  <c r="I25" i="1"/>
  <c r="M24" i="1"/>
  <c r="I24" i="1"/>
  <c r="E18" i="1"/>
  <c r="K16" i="1"/>
  <c r="I17" i="1"/>
  <c r="D16" i="1"/>
  <c r="D36" i="1" s="1"/>
  <c r="L35" i="1"/>
  <c r="M12" i="1"/>
  <c r="H35" i="1"/>
  <c r="G35" i="1"/>
  <c r="D35" i="1"/>
  <c r="E12" i="1"/>
  <c r="M8" i="1"/>
  <c r="I8" i="1"/>
  <c r="E8" i="1"/>
  <c r="M7" i="1"/>
  <c r="I7" i="1"/>
  <c r="M6" i="1"/>
  <c r="D4" i="1"/>
  <c r="D34" i="1" s="1"/>
  <c r="E6" i="1"/>
  <c r="E5" i="1"/>
  <c r="I6" i="1" l="1"/>
  <c r="D41" i="1"/>
  <c r="M6" i="2"/>
  <c r="M8" i="2"/>
  <c r="C54" i="2"/>
  <c r="E24" i="1"/>
  <c r="L16" i="1"/>
  <c r="L36" i="1" s="1"/>
  <c r="M17" i="1"/>
  <c r="L16" i="2"/>
  <c r="L35" i="2" s="1"/>
  <c r="C35" i="1"/>
  <c r="E35" i="1" s="1"/>
  <c r="D4" i="2"/>
  <c r="D33" i="2" s="1"/>
  <c r="D16" i="2"/>
  <c r="D35" i="2" s="1"/>
  <c r="M18" i="1"/>
  <c r="M23" i="1"/>
  <c r="M25" i="1"/>
  <c r="M27" i="1"/>
  <c r="M29" i="1"/>
  <c r="I43" i="1"/>
  <c r="M17" i="2"/>
  <c r="M26" i="2"/>
  <c r="E58" i="2"/>
  <c r="D40" i="2"/>
  <c r="M56" i="2"/>
  <c r="I58" i="2"/>
  <c r="M24" i="2"/>
  <c r="E59" i="2"/>
  <c r="I34" i="2"/>
  <c r="H4" i="1"/>
  <c r="H34" i="1" s="1"/>
  <c r="D22" i="1"/>
  <c r="D37" i="1" s="1"/>
  <c r="D33" i="1" s="1"/>
  <c r="M28" i="2"/>
  <c r="K16" i="2"/>
  <c r="H16" i="1"/>
  <c r="H36" i="1" s="1"/>
  <c r="H4" i="2"/>
  <c r="H33" i="2" s="1"/>
  <c r="C41" i="1"/>
  <c r="E41" i="1" s="1"/>
  <c r="I44" i="1"/>
  <c r="E6" i="2"/>
  <c r="I8" i="2"/>
  <c r="M12" i="2"/>
  <c r="I27" i="2"/>
  <c r="I41" i="2"/>
  <c r="E44" i="2"/>
  <c r="I59" i="2"/>
  <c r="D22" i="2"/>
  <c r="D36" i="2" s="1"/>
  <c r="E18" i="2"/>
  <c r="E28" i="2"/>
  <c r="K34" i="2"/>
  <c r="M34" i="2" s="1"/>
  <c r="M44" i="2"/>
  <c r="M57" i="2"/>
  <c r="I12" i="1"/>
  <c r="K35" i="1"/>
  <c r="M35" i="1" s="1"/>
  <c r="E7" i="1"/>
  <c r="E45" i="2"/>
  <c r="I35" i="1"/>
  <c r="H41" i="1"/>
  <c r="L22" i="1"/>
  <c r="L37" i="1" s="1"/>
  <c r="E43" i="1"/>
  <c r="M45" i="1"/>
  <c r="C4" i="2"/>
  <c r="E4" i="2" s="1"/>
  <c r="E7" i="2"/>
  <c r="I18" i="2"/>
  <c r="E26" i="2"/>
  <c r="L40" i="2"/>
  <c r="E43" i="2"/>
  <c r="I56" i="2"/>
  <c r="I43" i="2"/>
  <c r="I60" i="2"/>
  <c r="L4" i="1"/>
  <c r="L34" i="1" s="1"/>
  <c r="I18" i="1"/>
  <c r="M43" i="1"/>
  <c r="M7" i="2"/>
  <c r="E12" i="2"/>
  <c r="C40" i="2"/>
  <c r="E40" i="2" s="1"/>
  <c r="E41" i="2"/>
  <c r="M41" i="2"/>
  <c r="G4" i="1"/>
  <c r="I5" i="1"/>
  <c r="M16" i="1"/>
  <c r="K36" i="1"/>
  <c r="M36" i="1" s="1"/>
  <c r="E23" i="1"/>
  <c r="C22" i="1"/>
  <c r="G4" i="2"/>
  <c r="I5" i="2"/>
  <c r="G41" i="1"/>
  <c r="I41" i="1" s="1"/>
  <c r="I42" i="1"/>
  <c r="C22" i="2"/>
  <c r="E23" i="2"/>
  <c r="E27" i="2"/>
  <c r="H22" i="1"/>
  <c r="H37" i="1" s="1"/>
  <c r="L41" i="1"/>
  <c r="L4" i="2"/>
  <c r="L33" i="2" s="1"/>
  <c r="G22" i="2"/>
  <c r="G22" i="1"/>
  <c r="H22" i="2"/>
  <c r="H36" i="2" s="1"/>
  <c r="M42" i="2"/>
  <c r="I42" i="2"/>
  <c r="M25" i="2"/>
  <c r="K22" i="2"/>
  <c r="M46" i="1"/>
  <c r="I46" i="1"/>
  <c r="K4" i="1"/>
  <c r="C16" i="1"/>
  <c r="C4" i="1"/>
  <c r="G16" i="1"/>
  <c r="K22" i="1"/>
  <c r="H16" i="2"/>
  <c r="H35" i="2" s="1"/>
  <c r="H32" i="2" s="1"/>
  <c r="L22" i="2"/>
  <c r="L36" i="2" s="1"/>
  <c r="L54" i="2"/>
  <c r="D54" i="2"/>
  <c r="E54" i="2" s="1"/>
  <c r="I23" i="2"/>
  <c r="M5" i="1"/>
  <c r="E17" i="1"/>
  <c r="I23" i="1"/>
  <c r="K4" i="2"/>
  <c r="C16" i="2"/>
  <c r="C34" i="2"/>
  <c r="E34" i="2" s="1"/>
  <c r="G40" i="2"/>
  <c r="H40" i="2"/>
  <c r="H54" i="2"/>
  <c r="I54" i="2" s="1"/>
  <c r="I45" i="1"/>
  <c r="D32" i="2" l="1"/>
  <c r="M16" i="2"/>
  <c r="K35" i="2"/>
  <c r="M35" i="2" s="1"/>
  <c r="C33" i="2"/>
  <c r="K40" i="2"/>
  <c r="M40" i="2" s="1"/>
  <c r="L32" i="2"/>
  <c r="H33" i="1"/>
  <c r="I40" i="2"/>
  <c r="L33" i="1"/>
  <c r="E22" i="1"/>
  <c r="C37" i="1"/>
  <c r="E37" i="1" s="1"/>
  <c r="M54" i="2"/>
  <c r="I4" i="1"/>
  <c r="G34" i="1"/>
  <c r="G36" i="1"/>
  <c r="I36" i="1" s="1"/>
  <c r="I16" i="1"/>
  <c r="M4" i="2"/>
  <c r="K33" i="2"/>
  <c r="K37" i="1"/>
  <c r="M37" i="1" s="1"/>
  <c r="M22" i="1"/>
  <c r="E22" i="2"/>
  <c r="C36" i="2"/>
  <c r="E36" i="2" s="1"/>
  <c r="C34" i="1"/>
  <c r="E4" i="1"/>
  <c r="I35" i="2"/>
  <c r="K41" i="1"/>
  <c r="M41" i="1" s="1"/>
  <c r="M42" i="1"/>
  <c r="K36" i="2"/>
  <c r="M36" i="2" s="1"/>
  <c r="M22" i="2"/>
  <c r="E16" i="2"/>
  <c r="C35" i="2"/>
  <c r="E35" i="2" s="1"/>
  <c r="E16" i="1"/>
  <c r="C36" i="1"/>
  <c r="E36" i="1" s="1"/>
  <c r="I22" i="1"/>
  <c r="G37" i="1"/>
  <c r="I37" i="1" s="1"/>
  <c r="E33" i="2"/>
  <c r="I16" i="2"/>
  <c r="M4" i="1"/>
  <c r="K34" i="1"/>
  <c r="I22" i="2"/>
  <c r="G36" i="2"/>
  <c r="I36" i="2" s="1"/>
  <c r="I4" i="2"/>
  <c r="G33" i="2"/>
  <c r="M33" i="2" l="1"/>
  <c r="K32" i="2"/>
  <c r="M32" i="2" s="1"/>
  <c r="C32" i="2"/>
  <c r="E32" i="2" s="1"/>
  <c r="G32" i="2"/>
  <c r="I32" i="2" s="1"/>
  <c r="I33" i="2"/>
  <c r="K33" i="1"/>
  <c r="M33" i="1" s="1"/>
  <c r="M34" i="1"/>
  <c r="I34" i="1"/>
  <c r="G33" i="1"/>
  <c r="I33" i="1" s="1"/>
  <c r="E34" i="1"/>
  <c r="C33" i="1"/>
  <c r="E33" i="1" s="1"/>
</calcChain>
</file>

<file path=xl/sharedStrings.xml><?xml version="1.0" encoding="utf-8"?>
<sst xmlns="http://schemas.openxmlformats.org/spreadsheetml/2006/main" count="223" uniqueCount="37">
  <si>
    <t>Quarter to Date</t>
  </si>
  <si>
    <t>Fiscal Year to Date</t>
  </si>
  <si>
    <t>Calendar Year to Date</t>
  </si>
  <si>
    <t>Change %</t>
  </si>
  <si>
    <t>Range Rover</t>
  </si>
  <si>
    <t>Range Rover Sport</t>
  </si>
  <si>
    <t>Range Rover Evoque</t>
  </si>
  <si>
    <t>Range Rover Velar</t>
  </si>
  <si>
    <t>Defender</t>
  </si>
  <si>
    <t>Discovery</t>
  </si>
  <si>
    <t>Discovery Sport</t>
  </si>
  <si>
    <t>Jaguar</t>
  </si>
  <si>
    <t>XE*</t>
  </si>
  <si>
    <t>XF*</t>
  </si>
  <si>
    <t>XJ*</t>
  </si>
  <si>
    <t>-</t>
  </si>
  <si>
    <t>F-TYPE*</t>
  </si>
  <si>
    <t>E-PACE*</t>
  </si>
  <si>
    <t>F-PACE</t>
  </si>
  <si>
    <t>I-PACE</t>
  </si>
  <si>
    <t>Jaguar Land Rover</t>
  </si>
  <si>
    <t>Total World</t>
  </si>
  <si>
    <t>UK</t>
  </si>
  <si>
    <t>North America</t>
  </si>
  <si>
    <t>Europe</t>
  </si>
  <si>
    <t>China Region</t>
  </si>
  <si>
    <t>Overseas</t>
  </si>
  <si>
    <t>*No longer manufactured</t>
  </si>
  <si>
    <t>Note: Volume retail volume data includes sales from unconsolidated Chinese joint venture.</t>
  </si>
  <si>
    <t>Memo: CJLR Vol</t>
  </si>
  <si>
    <t>CJLR (included above)</t>
  </si>
  <si>
    <t>XE</t>
  </si>
  <si>
    <t>XF</t>
  </si>
  <si>
    <t>E-PACE</t>
  </si>
  <si>
    <t>Alternative volumes information is available here: https://www.tatamotors.com/investors/</t>
  </si>
  <si>
    <t>Sep 2024</t>
  </si>
  <si>
    <t>Sep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</si>
</sst>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;\(#,##0\)"/>
    <numFmt numFmtId="165" formatCode="#,##0.0%;\(#,##0.0\)%;\-"/>
    <numFmt numFmtId="166" formatCode="0.0%"/>
    <numFmt numFmtId="167" formatCode="#0.0\%;[Black]\(#0.0&quot;)%&quot;"/>
    <numFmt numFmtId="168" formatCode="#,##0%;\(#,##0\)%;\-"/>
    <numFmt numFmtId="169" formatCode="#0.0\%;[Red]\(#0.0&quot;)%&quot;"/>
    <numFmt numFmtId="170" formatCode="_-* #,##0_-;\-* #,##0_-;_-* &quot;-&quot;??_-;_-@_-"/>
    <numFmt numFmtId="171" formatCode="0.0%\ ;\(0.0%\)"/>
  </numFmts>
  <fonts count="20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JLR Emeric"/>
    </font>
    <font>
      <sz val="10"/>
      <name val="JLR Emeric"/>
    </font>
    <font>
      <sz val="10"/>
      <name val="Arial"/>
      <family val="2"/>
    </font>
    <font>
      <b/>
      <sz val="10"/>
      <name val="JLR Emeric"/>
    </font>
    <font>
      <b/>
      <sz val="9"/>
      <name val="JLR Emeric"/>
    </font>
    <font>
      <sz val="11"/>
      <color theme="1"/>
      <name val="Aptos Narrow"/>
      <family val="2"/>
      <scheme val="minor"/>
    </font>
    <font>
      <sz val="9"/>
      <color rgb="FFFF0000"/>
      <name val="JLR Emeric"/>
    </font>
    <font>
      <sz val="9"/>
      <color rgb="FF000000"/>
      <name val="JLR Emeric"/>
    </font>
    <font>
      <sz val="8"/>
      <name val="JLR Emeric"/>
    </font>
    <font>
      <u/>
      <sz val="8"/>
      <name val="JLR Emeric"/>
    </font>
    <font>
      <sz val="11"/>
      <name val="JLR Emeric"/>
    </font>
    <font>
      <b/>
      <sz val="11"/>
      <name val="JLR Emeric"/>
    </font>
    <font>
      <sz val="8"/>
      <color rgb="FF1E1E1E"/>
      <name val="JLR Emeric"/>
    </font>
    <font>
      <b/>
      <sz val="8"/>
      <name val="JLR Emeric"/>
    </font>
    <font>
      <sz val="9"/>
      <color rgb="FF1E1E1E"/>
      <name val="JLR Emeric"/>
    </font>
    <font>
      <sz val="9"/>
      <color rgb="FF333333"/>
      <name val="JLR Emeric"/>
    </font>
    <font>
      <u/>
      <sz val="8"/>
      <color rgb="FF1E1E1E"/>
      <name val="JLR Emeric"/>
    </font>
    <font>
      <i/>
      <sz val="9"/>
      <name val="JLR Emeric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7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5" fillId="2" borderId="1" xfId="2" applyFont="1" applyFill="1" applyBorder="1" applyAlignment="1">
      <alignment horizontal="left"/>
    </xf>
    <xf numFmtId="49" fontId="6" fillId="3" borderId="1" xfId="2" applyNumberFormat="1" applyFont="1" applyFill="1" applyBorder="1" applyAlignment="1">
      <alignment horizontal="left"/>
    </xf>
    <xf numFmtId="0" fontId="6" fillId="2" borderId="0" xfId="2" applyFont="1" applyFill="1" applyAlignment="1">
      <alignment horizontal="center" wrapText="1"/>
    </xf>
    <xf numFmtId="49" fontId="6" fillId="2" borderId="0" xfId="2" applyNumberFormat="1" applyFont="1" applyFill="1" applyAlignment="1">
      <alignment horizontal="center"/>
    </xf>
    <xf numFmtId="49" fontId="6" fillId="2" borderId="4" xfId="2" applyNumberFormat="1" applyFont="1" applyFill="1" applyBorder="1" applyAlignment="1">
      <alignment horizontal="center"/>
    </xf>
    <xf numFmtId="10" fontId="2" fillId="3" borderId="0" xfId="1" applyNumberFormat="1" applyFont="1" applyFill="1" applyAlignment="1">
      <alignment horizontal="left"/>
    </xf>
    <xf numFmtId="164" fontId="6" fillId="2" borderId="2" xfId="2" applyNumberFormat="1" applyFont="1" applyFill="1" applyBorder="1" applyAlignment="1">
      <alignment horizontal="center"/>
    </xf>
    <xf numFmtId="165" fontId="6" fillId="2" borderId="2" xfId="3" applyNumberFormat="1" applyFont="1" applyFill="1" applyBorder="1" applyAlignment="1">
      <alignment horizontal="center"/>
    </xf>
    <xf numFmtId="10" fontId="6" fillId="2" borderId="2" xfId="3" applyNumberFormat="1" applyFont="1" applyFill="1" applyBorder="1" applyAlignment="1">
      <alignment horizontal="center"/>
    </xf>
    <xf numFmtId="165" fontId="6" fillId="2" borderId="5" xfId="3" applyNumberFormat="1" applyFont="1" applyFill="1" applyBorder="1" applyAlignment="1">
      <alignment horizontal="center"/>
    </xf>
    <xf numFmtId="10" fontId="2" fillId="3" borderId="0" xfId="1" applyNumberFormat="1" applyFont="1" applyFill="1" applyBorder="1" applyAlignment="1">
      <alignment horizontal="left"/>
    </xf>
    <xf numFmtId="49" fontId="2" fillId="2" borderId="6" xfId="2" applyNumberFormat="1" applyFont="1" applyFill="1" applyBorder="1" applyAlignment="1">
      <alignment horizontal="left"/>
    </xf>
    <xf numFmtId="164" fontId="2" fillId="2" borderId="0" xfId="2" applyNumberFormat="1" applyFont="1" applyFill="1" applyAlignment="1">
      <alignment horizontal="center"/>
    </xf>
    <xf numFmtId="165" fontId="2" fillId="2" borderId="0" xfId="3" applyNumberFormat="1" applyFont="1" applyFill="1" applyBorder="1" applyAlignment="1">
      <alignment horizontal="center"/>
    </xf>
    <xf numFmtId="166" fontId="8" fillId="2" borderId="0" xfId="3" applyNumberFormat="1" applyFont="1" applyFill="1" applyAlignment="1">
      <alignment horizontal="center"/>
    </xf>
    <xf numFmtId="165" fontId="2" fillId="2" borderId="7" xfId="3" applyNumberFormat="1" applyFont="1" applyFill="1" applyBorder="1" applyAlignment="1">
      <alignment horizontal="center"/>
    </xf>
    <xf numFmtId="49" fontId="2" fillId="2" borderId="8" xfId="2" applyNumberFormat="1" applyFont="1" applyFill="1" applyBorder="1" applyAlignment="1">
      <alignment horizontal="left"/>
    </xf>
    <xf numFmtId="164" fontId="2" fillId="2" borderId="9" xfId="2" applyNumberFormat="1" applyFont="1" applyFill="1" applyBorder="1" applyAlignment="1">
      <alignment horizontal="center"/>
    </xf>
    <xf numFmtId="165" fontId="2" fillId="2" borderId="9" xfId="3" applyNumberFormat="1" applyFont="1" applyFill="1" applyBorder="1" applyAlignment="1">
      <alignment horizontal="center"/>
    </xf>
    <xf numFmtId="166" fontId="8" fillId="2" borderId="9" xfId="3" applyNumberFormat="1" applyFont="1" applyFill="1" applyBorder="1" applyAlignment="1">
      <alignment horizontal="center"/>
    </xf>
    <xf numFmtId="165" fontId="2" fillId="2" borderId="10" xfId="3" applyNumberFormat="1" applyFont="1" applyFill="1" applyBorder="1" applyAlignment="1">
      <alignment horizontal="center"/>
    </xf>
    <xf numFmtId="0" fontId="2" fillId="3" borderId="0" xfId="2" applyFont="1" applyFill="1" applyAlignment="1">
      <alignment horizontal="left"/>
    </xf>
    <xf numFmtId="167" fontId="9" fillId="3" borderId="0" xfId="2" applyNumberFormat="1" applyFont="1" applyFill="1" applyAlignment="1">
      <alignment horizontal="center"/>
    </xf>
    <xf numFmtId="165" fontId="2" fillId="2" borderId="0" xfId="3" quotePrefix="1" applyNumberFormat="1" applyFont="1" applyFill="1" applyBorder="1" applyAlignment="1">
      <alignment horizontal="center"/>
    </xf>
    <xf numFmtId="49" fontId="2" fillId="3" borderId="6" xfId="2" applyNumberFormat="1" applyFont="1" applyFill="1" applyBorder="1" applyAlignment="1">
      <alignment horizontal="left"/>
    </xf>
    <xf numFmtId="167" fontId="9" fillId="3" borderId="11" xfId="2" applyNumberFormat="1" applyFont="1" applyFill="1" applyBorder="1" applyAlignment="1">
      <alignment horizontal="center"/>
    </xf>
    <xf numFmtId="0" fontId="10" fillId="2" borderId="0" xfId="4" applyFont="1" applyFill="1" applyAlignment="1">
      <alignment vertical="center"/>
    </xf>
    <xf numFmtId="168" fontId="11" fillId="2" borderId="0" xfId="4" applyNumberFormat="1" applyFont="1" applyFill="1" applyAlignment="1">
      <alignment vertical="center"/>
    </xf>
    <xf numFmtId="168" fontId="10" fillId="2" borderId="0" xfId="4" applyNumberFormat="1" applyFont="1" applyFill="1" applyAlignment="1">
      <alignment vertical="center"/>
    </xf>
    <xf numFmtId="0" fontId="10" fillId="2" borderId="0" xfId="2" applyFont="1" applyFill="1" applyAlignment="1">
      <alignment vertical="center"/>
    </xf>
    <xf numFmtId="168" fontId="10" fillId="2" borderId="0" xfId="2" applyNumberFormat="1" applyFont="1" applyFill="1" applyAlignment="1">
      <alignment vertical="center"/>
    </xf>
    <xf numFmtId="168" fontId="11" fillId="2" borderId="0" xfId="2" applyNumberFormat="1" applyFont="1" applyFill="1" applyAlignment="1">
      <alignment vertic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3" fillId="2" borderId="1" xfId="2" applyFont="1" applyFill="1" applyBorder="1" applyAlignment="1">
      <alignment horizontal="left"/>
    </xf>
    <xf numFmtId="49" fontId="13" fillId="3" borderId="2" xfId="2" applyNumberFormat="1" applyFont="1" applyFill="1" applyBorder="1" applyAlignment="1">
      <alignment horizontal="center"/>
    </xf>
    <xf numFmtId="0" fontId="12" fillId="3" borderId="0" xfId="0" applyFont="1" applyFill="1" applyAlignment="1">
      <alignment horizontal="left"/>
    </xf>
    <xf numFmtId="10" fontId="12" fillId="3" borderId="0" xfId="1" applyNumberFormat="1" applyFont="1" applyFill="1" applyAlignment="1">
      <alignment horizontal="left"/>
    </xf>
    <xf numFmtId="0" fontId="14" fillId="2" borderId="0" xfId="4" applyFont="1" applyFill="1" applyAlignment="1">
      <alignment vertical="top"/>
    </xf>
    <xf numFmtId="0" fontId="14" fillId="2" borderId="0" xfId="4" applyFont="1" applyFill="1" applyAlignment="1">
      <alignment vertical="top" wrapText="1"/>
    </xf>
    <xf numFmtId="0" fontId="14" fillId="2" borderId="0" xfId="2" applyFont="1" applyFill="1" applyAlignment="1">
      <alignment vertical="top" wrapText="1"/>
    </xf>
    <xf numFmtId="0" fontId="15" fillId="2" borderId="0" xfId="4" applyFont="1" applyFill="1" applyAlignment="1">
      <alignment vertical="center"/>
    </xf>
    <xf numFmtId="0" fontId="6" fillId="2" borderId="0" xfId="2" applyFont="1" applyFill="1" applyAlignment="1">
      <alignment horizontal="left"/>
    </xf>
    <xf numFmtId="49" fontId="6" fillId="3" borderId="0" xfId="2" applyNumberFormat="1" applyFont="1" applyFill="1" applyAlignment="1">
      <alignment horizontal="center"/>
    </xf>
    <xf numFmtId="49" fontId="6" fillId="3" borderId="0" xfId="2" applyNumberFormat="1" applyFont="1" applyFill="1" applyAlignment="1">
      <alignment horizontal="left"/>
    </xf>
    <xf numFmtId="164" fontId="10" fillId="2" borderId="0" xfId="2" applyNumberFormat="1" applyFont="1" applyFill="1" applyAlignment="1">
      <alignment vertical="center"/>
    </xf>
    <xf numFmtId="37" fontId="16" fillId="2" borderId="0" xfId="4" applyNumberFormat="1" applyFont="1" applyFill="1" applyAlignment="1">
      <alignment horizontal="left" vertical="center"/>
    </xf>
    <xf numFmtId="164" fontId="17" fillId="3" borderId="0" xfId="2" applyNumberFormat="1" applyFont="1" applyFill="1" applyAlignment="1">
      <alignment horizontal="center"/>
    </xf>
    <xf numFmtId="169" fontId="8" fillId="3" borderId="0" xfId="2" applyNumberFormat="1" applyFont="1" applyFill="1" applyAlignment="1">
      <alignment horizontal="center"/>
    </xf>
    <xf numFmtId="170" fontId="14" fillId="2" borderId="0" xfId="5" applyNumberFormat="1" applyFont="1" applyFill="1" applyBorder="1" applyAlignment="1">
      <alignment vertical="center"/>
    </xf>
    <xf numFmtId="171" fontId="14" fillId="2" borderId="0" xfId="6" applyNumberFormat="1" applyFont="1" applyFill="1" applyAlignment="1">
      <alignment horizontal="right" vertical="center"/>
    </xf>
    <xf numFmtId="0" fontId="14" fillId="2" borderId="0" xfId="2" applyFont="1" applyFill="1" applyAlignment="1">
      <alignment vertical="center"/>
    </xf>
    <xf numFmtId="3" fontId="18" fillId="2" borderId="0" xfId="7" applyNumberFormat="1" applyFont="1" applyFill="1" applyAlignment="1">
      <alignment vertical="center"/>
    </xf>
    <xf numFmtId="0" fontId="14" fillId="2" borderId="0" xfId="2" applyFont="1" applyFill="1"/>
    <xf numFmtId="0" fontId="3" fillId="2" borderId="0" xfId="2" applyFont="1" applyFill="1"/>
    <xf numFmtId="0" fontId="19" fillId="2" borderId="0" xfId="4" applyFont="1" applyFill="1" applyAlignment="1">
      <alignment horizontal="left" vertical="center" indent="1"/>
    </xf>
    <xf numFmtId="0" fontId="14" fillId="2" borderId="0" xfId="2" applyFont="1" applyFill="1" applyAlignment="1">
      <alignment vertical="top"/>
    </xf>
    <xf numFmtId="43" fontId="8" fillId="3" borderId="0" xfId="8" applyFont="1" applyFill="1" applyAlignment="1">
      <alignment horizontal="center"/>
    </xf>
    <xf numFmtId="49" fontId="5" fillId="2" borderId="2" xfId="2" applyNumberFormat="1" applyFont="1" applyFill="1" applyBorder="1" applyAlignment="1">
      <alignment horizontal="center"/>
    </xf>
    <xf numFmtId="10" fontId="3" fillId="2" borderId="0" xfId="1" applyNumberFormat="1" applyFont="1" applyFill="1" applyAlignment="1">
      <alignment horizontal="left"/>
    </xf>
    <xf numFmtId="49" fontId="6" fillId="2" borderId="1" xfId="2" applyNumberFormat="1" applyFont="1" applyFill="1" applyBorder="1" applyAlignment="1">
      <alignment horizontal="left"/>
    </xf>
    <xf numFmtId="10" fontId="2" fillId="2" borderId="0" xfId="1" applyNumberFormat="1" applyFont="1" applyFill="1" applyAlignment="1">
      <alignment horizontal="left"/>
    </xf>
    <xf numFmtId="10" fontId="2" fillId="2" borderId="0" xfId="1" applyNumberFormat="1" applyFont="1" applyFill="1" applyBorder="1" applyAlignment="1">
      <alignment horizontal="left"/>
    </xf>
    <xf numFmtId="0" fontId="2" fillId="2" borderId="0" xfId="2" applyFont="1" applyFill="1" applyAlignment="1">
      <alignment horizontal="left"/>
    </xf>
    <xf numFmtId="167" fontId="9" fillId="2" borderId="0" xfId="2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left"/>
    </xf>
    <xf numFmtId="167" fontId="9" fillId="2" borderId="11" xfId="2" applyNumberFormat="1" applyFont="1" applyFill="1" applyBorder="1" applyAlignment="1">
      <alignment horizontal="center"/>
    </xf>
    <xf numFmtId="49" fontId="5" fillId="2" borderId="2" xfId="2" applyNumberFormat="1" applyFont="1" applyFill="1" applyBorder="1" applyAlignment="1">
      <alignment horizontal="center"/>
    </xf>
    <xf numFmtId="49" fontId="5" fillId="2" borderId="3" xfId="2" applyNumberFormat="1" applyFont="1" applyFill="1" applyBorder="1" applyAlignment="1">
      <alignment horizontal="center"/>
    </xf>
    <xf numFmtId="49" fontId="13" fillId="3" borderId="2" xfId="2" applyNumberFormat="1" applyFont="1" applyFill="1" applyBorder="1" applyAlignment="1">
      <alignment horizontal="center"/>
    </xf>
    <xf numFmtId="49" fontId="13" fillId="3" borderId="3" xfId="2" applyNumberFormat="1" applyFont="1" applyFill="1" applyBorder="1" applyAlignment="1">
      <alignment horizontal="center"/>
    </xf>
    <xf numFmtId="49" fontId="6" fillId="3" borderId="0" xfId="2" applyNumberFormat="1" applyFont="1" applyFill="1" applyAlignment="1">
      <alignment horizontal="center"/>
    </xf>
  </cellXfs>
  <cellStyles count="9">
    <cellStyle name="Comma" xfId="8" builtinId="3"/>
    <cellStyle name="Comma 2" xfId="5" xr:uid="{A58A9863-9ED0-4011-B5F5-CE32ACCF9EC3}"/>
    <cellStyle name="Normal" xfId="0" builtinId="0"/>
    <cellStyle name="Normal 2" xfId="2" xr:uid="{36DABE20-8889-4E39-B17D-937BA15816F6}"/>
    <cellStyle name="Normal 2 2" xfId="4" xr:uid="{FC798637-5344-45C0-9208-CCA169CF5A76}"/>
    <cellStyle name="Normal_GLobal Sales data - JLR - Feb10" xfId="7" xr:uid="{87A8A3CD-F0F2-4D2A-8631-E59B00223C63}"/>
    <cellStyle name="Normal_TALFIIA Five Year Reporting_FR3 FCST" xfId="6" xr:uid="{787FBD07-6035-4D06-A1DA-20E2DDF4ED60}"/>
    <cellStyle name="Percent" xfId="1" builtinId="5"/>
    <cellStyle name="Percent 2" xfId="3" xr:uid="{D0E9F9C5-73F6-4F9D-AB37-3BAA9BB568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BDDD-03B3-493A-B3FA-73BF696CF639}">
  <sheetPr>
    <pageSetUpPr fitToPage="1"/>
  </sheetPr>
  <dimension ref="A1:Z48"/>
  <sheetViews>
    <sheetView tabSelected="1" topLeftCell="B1" workbookViewId="0">
      <selection activeCell="B75" sqref="B75"/>
    </sheetView>
  </sheetViews>
  <sheetFormatPr defaultColWidth="8.85546875" defaultRowHeight="13.5" x14ac:dyDescent="0.25"/>
  <cols>
    <col min="1" max="1" width="3.5703125" style="36" customWidth="1"/>
    <col min="2" max="2" width="23.28515625" style="36" customWidth="1"/>
    <col min="3" max="5" width="11.85546875" style="36" customWidth="1"/>
    <col min="6" max="6" width="5.42578125" style="36" customWidth="1"/>
    <col min="7" max="9" width="11.85546875" style="36" customWidth="1"/>
    <col min="10" max="10" width="5.42578125" style="36" customWidth="1"/>
    <col min="11" max="13" width="11.85546875" style="36" customWidth="1"/>
    <col min="14" max="14" width="3.5703125" style="36" customWidth="1"/>
    <col min="15" max="16384" width="8.85546875" style="36"/>
  </cols>
  <sheetData>
    <row r="1" spans="2:18" s="1" customFormat="1" ht="8.4499999999999993" customHeight="1" x14ac:dyDescent="0.25"/>
    <row r="2" spans="2:18" s="3" customFormat="1" ht="24.6" customHeight="1" x14ac:dyDescent="0.25">
      <c r="B2" s="4"/>
      <c r="C2" s="71" t="s">
        <v>0</v>
      </c>
      <c r="D2" s="71"/>
      <c r="E2" s="71"/>
      <c r="F2" s="62"/>
      <c r="G2" s="71" t="s">
        <v>1</v>
      </c>
      <c r="H2" s="71"/>
      <c r="I2" s="71"/>
      <c r="J2" s="62"/>
      <c r="K2" s="71" t="s">
        <v>2</v>
      </c>
      <c r="L2" s="71"/>
      <c r="M2" s="72"/>
      <c r="O2" s="63"/>
    </row>
    <row r="3" spans="2:18" s="1" customFormat="1" ht="20.45" customHeight="1" x14ac:dyDescent="0.25">
      <c r="B3" s="64"/>
      <c r="C3" s="6" t="s">
        <v>35</v>
      </c>
      <c r="D3" s="6" t="s">
        <v>36</v>
      </c>
      <c r="E3" s="7" t="s">
        <v>3</v>
      </c>
      <c r="F3" s="7"/>
      <c r="G3" s="6" t="s">
        <v>35</v>
      </c>
      <c r="H3" s="6" t="s">
        <v>36</v>
      </c>
      <c r="I3" s="7" t="s">
        <v>3</v>
      </c>
      <c r="J3" s="7"/>
      <c r="K3" s="6" t="s">
        <v>35</v>
      </c>
      <c r="L3" s="6" t="s">
        <v>36</v>
      </c>
      <c r="M3" s="8" t="s">
        <v>3</v>
      </c>
      <c r="N3" s="65"/>
      <c r="O3" s="65"/>
    </row>
    <row r="4" spans="2:18" s="1" customFormat="1" ht="15.95" customHeight="1" x14ac:dyDescent="0.25">
      <c r="B4" s="64" t="s">
        <v>4</v>
      </c>
      <c r="C4" s="10">
        <f>SUM(C5:C8)</f>
        <v>44761</v>
      </c>
      <c r="D4" s="10">
        <f>SUM(D5:D8)</f>
        <v>44274</v>
      </c>
      <c r="E4" s="11">
        <f>(C4-D4)/D4</f>
        <v>1.0999683787324389E-2</v>
      </c>
      <c r="F4" s="12"/>
      <c r="G4" s="10">
        <f>SUM(G5:G8)</f>
        <v>102143</v>
      </c>
      <c r="H4" s="10">
        <f>SUM(H5:H8)</f>
        <v>89920</v>
      </c>
      <c r="I4" s="11">
        <f>(G4-H4)/H4</f>
        <v>0.13593193950177937</v>
      </c>
      <c r="J4" s="12"/>
      <c r="K4" s="10">
        <f>SUM(K5:K8)</f>
        <v>160423</v>
      </c>
      <c r="L4" s="10">
        <f>SUM(L5:L8)</f>
        <v>137579</v>
      </c>
      <c r="M4" s="13">
        <f>(K4-L4)/L4</f>
        <v>0.16604278269212597</v>
      </c>
      <c r="O4" s="66"/>
    </row>
    <row r="5" spans="2:18" s="1" customFormat="1" ht="15.95" customHeight="1" x14ac:dyDescent="0.25">
      <c r="B5" s="15" t="s">
        <v>4</v>
      </c>
      <c r="C5" s="16">
        <v>15481</v>
      </c>
      <c r="D5" s="16">
        <v>14440</v>
      </c>
      <c r="E5" s="17">
        <f t="shared" ref="E5:E8" si="0">(C5-D5)/D5</f>
        <v>7.2091412742382274E-2</v>
      </c>
      <c r="F5" s="18"/>
      <c r="G5" s="16">
        <v>36098</v>
      </c>
      <c r="H5" s="16">
        <v>31347</v>
      </c>
      <c r="I5" s="17">
        <f t="shared" ref="I5:I8" si="1">(G5-H5)/H5</f>
        <v>0.15156155293967524</v>
      </c>
      <c r="J5" s="18"/>
      <c r="K5" s="16">
        <v>56331</v>
      </c>
      <c r="L5" s="16">
        <v>50879</v>
      </c>
      <c r="M5" s="19">
        <f t="shared" ref="M5:M8" si="2">(K5-L5)/L5</f>
        <v>0.10715619410758859</v>
      </c>
      <c r="O5" s="65"/>
    </row>
    <row r="6" spans="2:18" s="1" customFormat="1" ht="15.95" customHeight="1" x14ac:dyDescent="0.25">
      <c r="B6" s="15" t="s">
        <v>5</v>
      </c>
      <c r="C6" s="16">
        <v>14228</v>
      </c>
      <c r="D6" s="16">
        <v>16619</v>
      </c>
      <c r="E6" s="17">
        <f t="shared" si="0"/>
        <v>-0.14387147241109574</v>
      </c>
      <c r="F6" s="18"/>
      <c r="G6" s="16">
        <v>35364</v>
      </c>
      <c r="H6" s="16">
        <v>31071</v>
      </c>
      <c r="I6" s="17">
        <f t="shared" si="1"/>
        <v>0.13816742299893792</v>
      </c>
      <c r="J6" s="18"/>
      <c r="K6" s="16">
        <v>54090</v>
      </c>
      <c r="L6" s="16">
        <v>44373</v>
      </c>
      <c r="M6" s="19">
        <f t="shared" si="2"/>
        <v>0.21898451761206139</v>
      </c>
      <c r="O6" s="65"/>
    </row>
    <row r="7" spans="2:18" s="1" customFormat="1" ht="15.95" customHeight="1" x14ac:dyDescent="0.25">
      <c r="B7" s="15" t="s">
        <v>6</v>
      </c>
      <c r="C7" s="16">
        <v>9957</v>
      </c>
      <c r="D7" s="16">
        <v>5931</v>
      </c>
      <c r="E7" s="17">
        <f t="shared" si="0"/>
        <v>0.67880627212948907</v>
      </c>
      <c r="F7" s="18"/>
      <c r="G7" s="16">
        <v>20463</v>
      </c>
      <c r="H7" s="16">
        <v>14942</v>
      </c>
      <c r="I7" s="17">
        <f t="shared" si="1"/>
        <v>0.36949538214429128</v>
      </c>
      <c r="J7" s="18"/>
      <c r="K7" s="16">
        <v>31444</v>
      </c>
      <c r="L7" s="16">
        <v>23401</v>
      </c>
      <c r="M7" s="19">
        <f t="shared" si="2"/>
        <v>0.34370326054442119</v>
      </c>
      <c r="O7" s="65"/>
    </row>
    <row r="8" spans="2:18" s="1" customFormat="1" ht="15.95" customHeight="1" x14ac:dyDescent="0.25">
      <c r="B8" s="20" t="s">
        <v>7</v>
      </c>
      <c r="C8" s="21">
        <v>5095</v>
      </c>
      <c r="D8" s="21">
        <v>7284</v>
      </c>
      <c r="E8" s="22">
        <f t="shared" si="0"/>
        <v>-0.30052169137836354</v>
      </c>
      <c r="F8" s="23"/>
      <c r="G8" s="21">
        <v>10218</v>
      </c>
      <c r="H8" s="21">
        <v>12560</v>
      </c>
      <c r="I8" s="22">
        <f t="shared" si="1"/>
        <v>-0.18646496815286623</v>
      </c>
      <c r="J8" s="23"/>
      <c r="K8" s="21">
        <v>18558</v>
      </c>
      <c r="L8" s="21">
        <v>18926</v>
      </c>
      <c r="M8" s="24">
        <f t="shared" si="2"/>
        <v>-1.9444150903518968E-2</v>
      </c>
      <c r="O8" s="65"/>
    </row>
    <row r="9" spans="2:18" s="1" customFormat="1" ht="15.95" customHeight="1" x14ac:dyDescent="0.25">
      <c r="B9" s="67"/>
      <c r="C9" s="67"/>
      <c r="D9" s="67"/>
      <c r="E9" s="67"/>
      <c r="F9" s="68"/>
      <c r="G9" s="67"/>
      <c r="H9" s="67"/>
      <c r="I9" s="67"/>
      <c r="J9" s="67"/>
      <c r="K9" s="67"/>
      <c r="L9" s="67"/>
      <c r="M9" s="67"/>
      <c r="O9" s="65"/>
    </row>
    <row r="10" spans="2:18" s="3" customFormat="1" ht="24.6" customHeight="1" x14ac:dyDescent="0.25">
      <c r="B10" s="4"/>
      <c r="C10" s="71" t="s">
        <v>0</v>
      </c>
      <c r="D10" s="71"/>
      <c r="E10" s="71"/>
      <c r="F10" s="62"/>
      <c r="G10" s="71" t="s">
        <v>1</v>
      </c>
      <c r="H10" s="71"/>
      <c r="I10" s="71"/>
      <c r="J10" s="62"/>
      <c r="K10" s="71" t="s">
        <v>2</v>
      </c>
      <c r="L10" s="71"/>
      <c r="M10" s="72"/>
      <c r="O10" s="63"/>
    </row>
    <row r="11" spans="2:18" s="1" customFormat="1" ht="20.45" customHeight="1" x14ac:dyDescent="0.25">
      <c r="B11" s="64"/>
      <c r="C11" s="6" t="s">
        <v>35</v>
      </c>
      <c r="D11" s="6" t="s">
        <v>36</v>
      </c>
      <c r="E11" s="7" t="s">
        <v>3</v>
      </c>
      <c r="F11" s="7"/>
      <c r="G11" s="6" t="s">
        <v>35</v>
      </c>
      <c r="H11" s="6" t="s">
        <v>36</v>
      </c>
      <c r="I11" s="7" t="s">
        <v>3</v>
      </c>
      <c r="J11" s="7"/>
      <c r="K11" s="6" t="s">
        <v>35</v>
      </c>
      <c r="L11" s="6" t="s">
        <v>36</v>
      </c>
      <c r="M11" s="8" t="s">
        <v>3</v>
      </c>
      <c r="N11" s="65"/>
      <c r="O11" s="65"/>
    </row>
    <row r="12" spans="2:18" s="1" customFormat="1" ht="15.95" customHeight="1" x14ac:dyDescent="0.25">
      <c r="B12" s="64" t="s">
        <v>8</v>
      </c>
      <c r="C12" s="10">
        <v>28777</v>
      </c>
      <c r="D12" s="10">
        <v>30456</v>
      </c>
      <c r="E12" s="11">
        <f>(C12-D12)/D12</f>
        <v>-5.5128710270554243E-2</v>
      </c>
      <c r="F12" s="12"/>
      <c r="G12" s="10">
        <v>53307</v>
      </c>
      <c r="H12" s="10">
        <v>58757</v>
      </c>
      <c r="I12" s="11">
        <f>(G12-H12)/H12</f>
        <v>-9.2754905798458062E-2</v>
      </c>
      <c r="J12" s="12"/>
      <c r="K12" s="10">
        <v>82009</v>
      </c>
      <c r="L12" s="10">
        <v>86231</v>
      </c>
      <c r="M12" s="13">
        <f>(K12-L12)/L12</f>
        <v>-4.8961510361702869E-2</v>
      </c>
      <c r="O12" s="65"/>
    </row>
    <row r="13" spans="2:18" s="1" customFormat="1" ht="15.95" customHeight="1" x14ac:dyDescent="0.25">
      <c r="B13" s="67"/>
      <c r="C13" s="67"/>
      <c r="D13" s="67"/>
      <c r="E13" s="67"/>
      <c r="F13" s="68"/>
      <c r="G13" s="67"/>
      <c r="H13" s="67"/>
      <c r="I13" s="67"/>
      <c r="J13" s="67"/>
      <c r="K13" s="67"/>
      <c r="L13" s="67"/>
      <c r="M13" s="67"/>
      <c r="O13" s="65"/>
    </row>
    <row r="14" spans="2:18" s="3" customFormat="1" ht="24.6" customHeight="1" x14ac:dyDescent="0.25">
      <c r="B14" s="4"/>
      <c r="C14" s="71" t="s">
        <v>0</v>
      </c>
      <c r="D14" s="71"/>
      <c r="E14" s="71"/>
      <c r="F14" s="62"/>
      <c r="G14" s="71" t="s">
        <v>1</v>
      </c>
      <c r="H14" s="71"/>
      <c r="I14" s="71"/>
      <c r="J14" s="62"/>
      <c r="K14" s="71" t="s">
        <v>2</v>
      </c>
      <c r="L14" s="71"/>
      <c r="M14" s="72"/>
      <c r="O14" s="63"/>
    </row>
    <row r="15" spans="2:18" s="1" customFormat="1" ht="20.45" customHeight="1" x14ac:dyDescent="0.25">
      <c r="B15" s="64"/>
      <c r="C15" s="6" t="s">
        <v>35</v>
      </c>
      <c r="D15" s="6" t="s">
        <v>36</v>
      </c>
      <c r="E15" s="7" t="s">
        <v>3</v>
      </c>
      <c r="F15" s="7"/>
      <c r="G15" s="6" t="s">
        <v>35</v>
      </c>
      <c r="H15" s="6" t="s">
        <v>36</v>
      </c>
      <c r="I15" s="7" t="s">
        <v>3</v>
      </c>
      <c r="J15" s="7"/>
      <c r="K15" s="6" t="s">
        <v>35</v>
      </c>
      <c r="L15" s="6" t="s">
        <v>36</v>
      </c>
      <c r="M15" s="8" t="s">
        <v>3</v>
      </c>
      <c r="N15" s="65"/>
      <c r="O15" s="65"/>
    </row>
    <row r="16" spans="2:18" s="1" customFormat="1" ht="15.95" customHeight="1" x14ac:dyDescent="0.25">
      <c r="B16" s="64" t="s">
        <v>9</v>
      </c>
      <c r="C16" s="10">
        <f>SUM(C17:C18)</f>
        <v>7804</v>
      </c>
      <c r="D16" s="10">
        <f>SUM(D17:D18)</f>
        <v>8527</v>
      </c>
      <c r="E16" s="11">
        <f>(C16-D16)/D16</f>
        <v>-8.4789492201243113E-2</v>
      </c>
      <c r="F16" s="12"/>
      <c r="G16" s="10">
        <f>SUM(G17:G18)</f>
        <v>15420</v>
      </c>
      <c r="H16" s="10">
        <f>SUM(H17:H18)</f>
        <v>17509</v>
      </c>
      <c r="I16" s="11">
        <f>(G16-H16)/H16</f>
        <v>-0.11931006910731624</v>
      </c>
      <c r="J16" s="12"/>
      <c r="K16" s="10">
        <f>SUM(K17:K18)</f>
        <v>25100</v>
      </c>
      <c r="L16" s="10">
        <f>SUM(L17:L18)</f>
        <v>27121</v>
      </c>
      <c r="M16" s="13">
        <f>(K16-L16)/L16</f>
        <v>-7.4517901257328267E-2</v>
      </c>
      <c r="O16" s="65"/>
      <c r="Q16" s="69"/>
      <c r="R16" s="69"/>
    </row>
    <row r="17" spans="2:15" s="1" customFormat="1" ht="15.95" customHeight="1" x14ac:dyDescent="0.25">
      <c r="B17" s="15" t="s">
        <v>9</v>
      </c>
      <c r="C17" s="16">
        <v>2340</v>
      </c>
      <c r="D17" s="16">
        <v>4818</v>
      </c>
      <c r="E17" s="17">
        <f t="shared" ref="E17:E18" si="3">(C17-D17)/D17</f>
        <v>-0.5143212951432129</v>
      </c>
      <c r="F17" s="18"/>
      <c r="G17" s="16">
        <v>5626</v>
      </c>
      <c r="H17" s="16">
        <v>9555</v>
      </c>
      <c r="I17" s="17">
        <f t="shared" ref="I17:I18" si="4">(G17-H17)/H17</f>
        <v>-0.41119832548403978</v>
      </c>
      <c r="J17" s="18"/>
      <c r="K17" s="16">
        <v>10038</v>
      </c>
      <c r="L17" s="16">
        <v>14276</v>
      </c>
      <c r="M17" s="19">
        <f t="shared" ref="M17:M18" si="5">(K17-L17)/L17</f>
        <v>-0.29686186606892689</v>
      </c>
      <c r="O17" s="65"/>
    </row>
    <row r="18" spans="2:15" s="1" customFormat="1" ht="15.95" customHeight="1" x14ac:dyDescent="0.25">
      <c r="B18" s="20" t="s">
        <v>10</v>
      </c>
      <c r="C18" s="21">
        <v>5464</v>
      </c>
      <c r="D18" s="21">
        <v>3709</v>
      </c>
      <c r="E18" s="22">
        <f t="shared" si="3"/>
        <v>0.47317336209220812</v>
      </c>
      <c r="F18" s="23"/>
      <c r="G18" s="21">
        <v>9794</v>
      </c>
      <c r="H18" s="21">
        <v>7954</v>
      </c>
      <c r="I18" s="22">
        <f t="shared" si="4"/>
        <v>0.23133014835302992</v>
      </c>
      <c r="J18" s="23"/>
      <c r="K18" s="21">
        <v>15062</v>
      </c>
      <c r="L18" s="21">
        <v>12845</v>
      </c>
      <c r="M18" s="24">
        <f t="shared" si="5"/>
        <v>0.17259634098871157</v>
      </c>
      <c r="O18" s="65"/>
    </row>
    <row r="19" spans="2:15" s="1" customFormat="1" ht="15.95" customHeight="1" x14ac:dyDescent="0.25">
      <c r="B19" s="67"/>
      <c r="C19" s="67"/>
      <c r="D19" s="67"/>
      <c r="E19" s="67"/>
      <c r="F19" s="68"/>
      <c r="G19" s="67"/>
      <c r="H19" s="67"/>
      <c r="I19" s="67"/>
      <c r="J19" s="67"/>
      <c r="K19" s="67"/>
      <c r="L19" s="67"/>
      <c r="M19" s="67"/>
      <c r="O19" s="65"/>
    </row>
    <row r="20" spans="2:15" s="3" customFormat="1" ht="24.6" customHeight="1" x14ac:dyDescent="0.25">
      <c r="B20" s="4"/>
      <c r="C20" s="71" t="s">
        <v>0</v>
      </c>
      <c r="D20" s="71"/>
      <c r="E20" s="71"/>
      <c r="F20" s="62"/>
      <c r="G20" s="71" t="s">
        <v>1</v>
      </c>
      <c r="H20" s="71"/>
      <c r="I20" s="71"/>
      <c r="J20" s="62"/>
      <c r="K20" s="71" t="s">
        <v>2</v>
      </c>
      <c r="L20" s="71"/>
      <c r="M20" s="72"/>
      <c r="O20" s="63"/>
    </row>
    <row r="21" spans="2:15" s="1" customFormat="1" ht="20.45" customHeight="1" x14ac:dyDescent="0.25">
      <c r="B21" s="64"/>
      <c r="C21" s="6" t="s">
        <v>35</v>
      </c>
      <c r="D21" s="6" t="s">
        <v>36</v>
      </c>
      <c r="E21" s="7" t="s">
        <v>3</v>
      </c>
      <c r="F21" s="7"/>
      <c r="G21" s="6" t="s">
        <v>35</v>
      </c>
      <c r="H21" s="6" t="s">
        <v>36</v>
      </c>
      <c r="I21" s="7" t="s">
        <v>3</v>
      </c>
      <c r="J21" s="7"/>
      <c r="K21" s="6" t="s">
        <v>35</v>
      </c>
      <c r="L21" s="6" t="s">
        <v>36</v>
      </c>
      <c r="M21" s="8" t="s">
        <v>3</v>
      </c>
      <c r="N21" s="65"/>
      <c r="O21" s="65"/>
    </row>
    <row r="22" spans="2:15" s="1" customFormat="1" ht="15.95" customHeight="1" x14ac:dyDescent="0.25">
      <c r="B22" s="64" t="s">
        <v>11</v>
      </c>
      <c r="C22" s="10">
        <f>SUM(C23:C29)</f>
        <v>5961</v>
      </c>
      <c r="D22" s="10">
        <f>SUM(D23:D29)</f>
        <v>13560</v>
      </c>
      <c r="E22" s="11">
        <f>(C22-D22)/D22</f>
        <v>-0.56039823008849554</v>
      </c>
      <c r="F22" s="12"/>
      <c r="G22" s="10">
        <f>SUM(G23:G29)</f>
        <v>14188</v>
      </c>
      <c r="H22" s="10">
        <f>SUM(H23:H29)</f>
        <v>23884</v>
      </c>
      <c r="I22" s="11">
        <f>(G22-H22)/H22</f>
        <v>-0.40596215039356892</v>
      </c>
      <c r="J22" s="12"/>
      <c r="K22" s="10">
        <f>SUM(K23:K29)</f>
        <v>27716</v>
      </c>
      <c r="L22" s="10">
        <f>SUM(L23:L29)</f>
        <v>33630</v>
      </c>
      <c r="M22" s="13">
        <f>(K22-L22)/L22</f>
        <v>-0.17585489146595301</v>
      </c>
      <c r="O22" s="65"/>
    </row>
    <row r="23" spans="2:15" s="1" customFormat="1" ht="15.95" customHeight="1" x14ac:dyDescent="0.25">
      <c r="B23" s="15" t="s">
        <v>12</v>
      </c>
      <c r="C23" s="16">
        <v>26</v>
      </c>
      <c r="D23" s="16">
        <v>457</v>
      </c>
      <c r="E23" s="17">
        <f t="shared" ref="E23:E29" si="6">(C23-D23)/D23</f>
        <v>-0.94310722100656452</v>
      </c>
      <c r="F23" s="18"/>
      <c r="G23" s="16">
        <v>183</v>
      </c>
      <c r="H23" s="16">
        <v>803</v>
      </c>
      <c r="I23" s="17">
        <f t="shared" ref="I23:I29" si="7">(G23-H23)/H23</f>
        <v>-0.77210460772104605</v>
      </c>
      <c r="J23" s="18"/>
      <c r="K23" s="16">
        <v>655</v>
      </c>
      <c r="L23" s="16">
        <v>1394</v>
      </c>
      <c r="M23" s="19">
        <f t="shared" ref="M23:M29" si="8">(K23-L23)/L23</f>
        <v>-0.53012912482065999</v>
      </c>
      <c r="O23" s="65"/>
    </row>
    <row r="24" spans="2:15" s="1" customFormat="1" ht="15.95" customHeight="1" x14ac:dyDescent="0.25">
      <c r="B24" s="15" t="s">
        <v>13</v>
      </c>
      <c r="C24" s="16">
        <v>34</v>
      </c>
      <c r="D24" s="16">
        <v>795</v>
      </c>
      <c r="E24" s="17">
        <f t="shared" si="6"/>
        <v>-0.95723270440251573</v>
      </c>
      <c r="F24" s="18"/>
      <c r="G24" s="16">
        <v>502</v>
      </c>
      <c r="H24" s="16">
        <v>1400</v>
      </c>
      <c r="I24" s="17">
        <f t="shared" si="7"/>
        <v>-0.64142857142857146</v>
      </c>
      <c r="J24" s="18"/>
      <c r="K24" s="16">
        <v>1722</v>
      </c>
      <c r="L24" s="16">
        <v>2242</v>
      </c>
      <c r="M24" s="19">
        <f t="shared" si="8"/>
        <v>-0.23193577163247101</v>
      </c>
      <c r="O24" s="65"/>
    </row>
    <row r="25" spans="2:15" s="1" customFormat="1" ht="15.95" customHeight="1" x14ac:dyDescent="0.25">
      <c r="B25" s="15" t="s">
        <v>14</v>
      </c>
      <c r="C25" s="16">
        <v>1</v>
      </c>
      <c r="D25" s="16">
        <v>0</v>
      </c>
      <c r="E25" s="27" t="s">
        <v>15</v>
      </c>
      <c r="F25" s="18"/>
      <c r="G25" s="16">
        <v>1</v>
      </c>
      <c r="H25" s="16">
        <v>1</v>
      </c>
      <c r="I25" s="17">
        <f t="shared" si="7"/>
        <v>0</v>
      </c>
      <c r="J25" s="18"/>
      <c r="K25" s="16">
        <v>1</v>
      </c>
      <c r="L25" s="16">
        <v>8</v>
      </c>
      <c r="M25" s="19">
        <f t="shared" si="8"/>
        <v>-0.875</v>
      </c>
      <c r="O25" s="65"/>
    </row>
    <row r="26" spans="2:15" s="1" customFormat="1" ht="15.95" customHeight="1" x14ac:dyDescent="0.25">
      <c r="B26" s="15" t="s">
        <v>16</v>
      </c>
      <c r="C26" s="16">
        <v>188</v>
      </c>
      <c r="D26" s="16">
        <v>1077</v>
      </c>
      <c r="E26" s="17">
        <f t="shared" si="6"/>
        <v>-0.8254410399257196</v>
      </c>
      <c r="F26" s="18"/>
      <c r="G26" s="16">
        <v>684</v>
      </c>
      <c r="H26" s="16">
        <v>1978</v>
      </c>
      <c r="I26" s="17">
        <f t="shared" si="7"/>
        <v>-0.65419615773508599</v>
      </c>
      <c r="J26" s="18"/>
      <c r="K26" s="16">
        <v>1688</v>
      </c>
      <c r="L26" s="16">
        <v>2775</v>
      </c>
      <c r="M26" s="19">
        <f t="shared" si="8"/>
        <v>-0.39171171171171171</v>
      </c>
      <c r="O26" s="65"/>
    </row>
    <row r="27" spans="2:15" s="1" customFormat="1" ht="15.95" customHeight="1" x14ac:dyDescent="0.25">
      <c r="B27" s="15" t="s">
        <v>17</v>
      </c>
      <c r="C27" s="16">
        <v>1066</v>
      </c>
      <c r="D27" s="16">
        <v>2829</v>
      </c>
      <c r="E27" s="17">
        <f t="shared" si="6"/>
        <v>-0.62318840579710144</v>
      </c>
      <c r="F27" s="18"/>
      <c r="G27" s="16">
        <v>2421</v>
      </c>
      <c r="H27" s="16">
        <v>5088</v>
      </c>
      <c r="I27" s="17">
        <f t="shared" si="7"/>
        <v>-0.52417452830188682</v>
      </c>
      <c r="J27" s="18"/>
      <c r="K27" s="16">
        <v>4466</v>
      </c>
      <c r="L27" s="16">
        <v>6545</v>
      </c>
      <c r="M27" s="19">
        <f t="shared" si="8"/>
        <v>-0.31764705882352939</v>
      </c>
      <c r="O27" s="65"/>
    </row>
    <row r="28" spans="2:15" s="1" customFormat="1" ht="15.95" customHeight="1" x14ac:dyDescent="0.25">
      <c r="B28" s="15" t="s">
        <v>18</v>
      </c>
      <c r="C28" s="16">
        <v>3207</v>
      </c>
      <c r="D28" s="16">
        <v>7106</v>
      </c>
      <c r="E28" s="17">
        <f t="shared" si="6"/>
        <v>-0.54869124683366166</v>
      </c>
      <c r="F28" s="18"/>
      <c r="G28" s="16">
        <v>6599</v>
      </c>
      <c r="H28" s="16">
        <v>11671</v>
      </c>
      <c r="I28" s="17">
        <f t="shared" si="7"/>
        <v>-0.43458144117899067</v>
      </c>
      <c r="J28" s="18"/>
      <c r="K28" s="16">
        <v>14004</v>
      </c>
      <c r="L28" s="16">
        <v>16056</v>
      </c>
      <c r="M28" s="19">
        <f t="shared" si="8"/>
        <v>-0.12780269058295965</v>
      </c>
      <c r="O28" s="65"/>
    </row>
    <row r="29" spans="2:15" s="1" customFormat="1" ht="15.95" customHeight="1" x14ac:dyDescent="0.25">
      <c r="B29" s="20" t="s">
        <v>19</v>
      </c>
      <c r="C29" s="21">
        <v>1439</v>
      </c>
      <c r="D29" s="21">
        <v>1296</v>
      </c>
      <c r="E29" s="22">
        <f t="shared" si="6"/>
        <v>0.11033950617283951</v>
      </c>
      <c r="F29" s="23"/>
      <c r="G29" s="21">
        <v>3798</v>
      </c>
      <c r="H29" s="21">
        <v>2943</v>
      </c>
      <c r="I29" s="22">
        <f t="shared" si="7"/>
        <v>0.29051987767584098</v>
      </c>
      <c r="J29" s="23"/>
      <c r="K29" s="21">
        <v>5180</v>
      </c>
      <c r="L29" s="21">
        <v>4610</v>
      </c>
      <c r="M29" s="24">
        <f t="shared" si="8"/>
        <v>0.12364425162689804</v>
      </c>
      <c r="O29" s="65"/>
    </row>
    <row r="30" spans="2:15" s="1" customFormat="1" ht="15.95" customHeight="1" x14ac:dyDescent="0.25">
      <c r="B30" s="67"/>
      <c r="C30" s="67"/>
      <c r="D30" s="67"/>
      <c r="E30" s="70"/>
      <c r="F30" s="68"/>
      <c r="G30" s="67"/>
      <c r="H30" s="67"/>
      <c r="I30" s="67"/>
      <c r="J30" s="67"/>
      <c r="K30" s="67"/>
      <c r="L30" s="67"/>
      <c r="M30" s="67"/>
      <c r="O30" s="65"/>
    </row>
    <row r="31" spans="2:15" s="3" customFormat="1" ht="24.6" customHeight="1" x14ac:dyDescent="0.25">
      <c r="B31" s="4"/>
      <c r="C31" s="71" t="s">
        <v>0</v>
      </c>
      <c r="D31" s="71"/>
      <c r="E31" s="71"/>
      <c r="F31" s="62"/>
      <c r="G31" s="71" t="s">
        <v>1</v>
      </c>
      <c r="H31" s="71"/>
      <c r="I31" s="71"/>
      <c r="J31" s="62"/>
      <c r="K31" s="71" t="s">
        <v>2</v>
      </c>
      <c r="L31" s="71"/>
      <c r="M31" s="72"/>
      <c r="O31" s="63"/>
    </row>
    <row r="32" spans="2:15" s="1" customFormat="1" ht="20.45" customHeight="1" x14ac:dyDescent="0.25">
      <c r="B32" s="64"/>
      <c r="C32" s="6" t="s">
        <v>35</v>
      </c>
      <c r="D32" s="6" t="s">
        <v>36</v>
      </c>
      <c r="E32" s="7" t="s">
        <v>3</v>
      </c>
      <c r="F32" s="7"/>
      <c r="G32" s="6" t="s">
        <v>35</v>
      </c>
      <c r="H32" s="6" t="s">
        <v>36</v>
      </c>
      <c r="I32" s="7" t="s">
        <v>3</v>
      </c>
      <c r="J32" s="7"/>
      <c r="K32" s="6" t="s">
        <v>35</v>
      </c>
      <c r="L32" s="6" t="s">
        <v>36</v>
      </c>
      <c r="M32" s="8" t="s">
        <v>3</v>
      </c>
      <c r="N32" s="65"/>
      <c r="O32" s="65"/>
    </row>
    <row r="33" spans="1:26" s="1" customFormat="1" ht="15.95" customHeight="1" x14ac:dyDescent="0.25">
      <c r="B33" s="64" t="s">
        <v>20</v>
      </c>
      <c r="C33" s="10">
        <f>SUM(C34:C37)</f>
        <v>87303</v>
      </c>
      <c r="D33" s="10">
        <f>SUM(D34:D37)</f>
        <v>96817</v>
      </c>
      <c r="E33" s="11">
        <f>(C33-D33)/D33</f>
        <v>-9.8267866180526145E-2</v>
      </c>
      <c r="F33" s="12"/>
      <c r="G33" s="10">
        <f>SUM(G34:G37)</f>
        <v>185058</v>
      </c>
      <c r="H33" s="10">
        <f>SUM(H34:H37)</f>
        <v>190070</v>
      </c>
      <c r="I33" s="11">
        <f>(G33-H33)/H33</f>
        <v>-2.6369232388067553E-2</v>
      </c>
      <c r="J33" s="12"/>
      <c r="K33" s="10">
        <f>SUM(K34:K37)</f>
        <v>295248</v>
      </c>
      <c r="L33" s="10">
        <f>SUM(L34:L37)</f>
        <v>284561</v>
      </c>
      <c r="M33" s="13">
        <f>(K33-L33)/L33</f>
        <v>3.7556095178186748E-2</v>
      </c>
      <c r="N33" s="65"/>
      <c r="O33" s="65"/>
    </row>
    <row r="34" spans="1:26" s="1" customFormat="1" ht="15.95" customHeight="1" x14ac:dyDescent="0.25">
      <c r="B34" s="15" t="s">
        <v>4</v>
      </c>
      <c r="C34" s="16">
        <f>C4</f>
        <v>44761</v>
      </c>
      <c r="D34" s="16">
        <f>D4</f>
        <v>44274</v>
      </c>
      <c r="E34" s="17">
        <f t="shared" ref="E34:E37" si="9">(C34-D34)/D34</f>
        <v>1.0999683787324389E-2</v>
      </c>
      <c r="F34" s="18"/>
      <c r="G34" s="16">
        <f>G4</f>
        <v>102143</v>
      </c>
      <c r="H34" s="16">
        <f>H4</f>
        <v>89920</v>
      </c>
      <c r="I34" s="17">
        <f t="shared" ref="I34:I37" si="10">(G34-H34)/H34</f>
        <v>0.13593193950177937</v>
      </c>
      <c r="J34" s="18"/>
      <c r="K34" s="16">
        <f>K4</f>
        <v>160423</v>
      </c>
      <c r="L34" s="16">
        <f>L4</f>
        <v>137579</v>
      </c>
      <c r="M34" s="19">
        <f t="shared" ref="M34:M37" si="11">(K34-L34)/L34</f>
        <v>0.16604278269212597</v>
      </c>
      <c r="N34" s="65"/>
      <c r="O34" s="65"/>
    </row>
    <row r="35" spans="1:26" s="1" customFormat="1" ht="15.95" customHeight="1" x14ac:dyDescent="0.25">
      <c r="B35" s="15" t="s">
        <v>8</v>
      </c>
      <c r="C35" s="16">
        <f>C12</f>
        <v>28777</v>
      </c>
      <c r="D35" s="16">
        <f>D12</f>
        <v>30456</v>
      </c>
      <c r="E35" s="17">
        <f t="shared" si="9"/>
        <v>-5.5128710270554243E-2</v>
      </c>
      <c r="F35" s="18"/>
      <c r="G35" s="16">
        <f>G12</f>
        <v>53307</v>
      </c>
      <c r="H35" s="16">
        <f>H12</f>
        <v>58757</v>
      </c>
      <c r="I35" s="17">
        <f t="shared" si="10"/>
        <v>-9.2754905798458062E-2</v>
      </c>
      <c r="J35" s="18"/>
      <c r="K35" s="16">
        <f>K12</f>
        <v>82009</v>
      </c>
      <c r="L35" s="16">
        <f>L12</f>
        <v>86231</v>
      </c>
      <c r="M35" s="19">
        <f t="shared" si="11"/>
        <v>-4.8961510361702869E-2</v>
      </c>
      <c r="N35" s="65"/>
      <c r="O35" s="65"/>
    </row>
    <row r="36" spans="1:26" s="1" customFormat="1" ht="15.95" customHeight="1" x14ac:dyDescent="0.25">
      <c r="B36" s="15" t="s">
        <v>9</v>
      </c>
      <c r="C36" s="16">
        <f>C16</f>
        <v>7804</v>
      </c>
      <c r="D36" s="16">
        <f>D16</f>
        <v>8527</v>
      </c>
      <c r="E36" s="17">
        <f t="shared" si="9"/>
        <v>-8.4789492201243113E-2</v>
      </c>
      <c r="F36" s="18"/>
      <c r="G36" s="16">
        <f>G16</f>
        <v>15420</v>
      </c>
      <c r="H36" s="16">
        <f>H16</f>
        <v>17509</v>
      </c>
      <c r="I36" s="17">
        <f t="shared" si="10"/>
        <v>-0.11931006910731624</v>
      </c>
      <c r="J36" s="18"/>
      <c r="K36" s="16">
        <f>K16</f>
        <v>25100</v>
      </c>
      <c r="L36" s="16">
        <f>L16</f>
        <v>27121</v>
      </c>
      <c r="M36" s="19">
        <f t="shared" si="11"/>
        <v>-7.4517901257328267E-2</v>
      </c>
      <c r="N36" s="65"/>
      <c r="O36" s="65"/>
    </row>
    <row r="37" spans="1:26" s="1" customFormat="1" ht="15.95" customHeight="1" x14ac:dyDescent="0.25">
      <c r="B37" s="20" t="s">
        <v>11</v>
      </c>
      <c r="C37" s="21">
        <f>C22</f>
        <v>5961</v>
      </c>
      <c r="D37" s="21">
        <f>D22</f>
        <v>13560</v>
      </c>
      <c r="E37" s="22">
        <f t="shared" si="9"/>
        <v>-0.56039823008849554</v>
      </c>
      <c r="F37" s="23"/>
      <c r="G37" s="21">
        <f>G22</f>
        <v>14188</v>
      </c>
      <c r="H37" s="21">
        <f>H22</f>
        <v>23884</v>
      </c>
      <c r="I37" s="22">
        <f t="shared" si="10"/>
        <v>-0.40596215039356892</v>
      </c>
      <c r="J37" s="23"/>
      <c r="K37" s="21">
        <f>K22</f>
        <v>27716</v>
      </c>
      <c r="L37" s="21">
        <f>L22</f>
        <v>33630</v>
      </c>
      <c r="M37" s="24">
        <f t="shared" si="11"/>
        <v>-0.17585489146595301</v>
      </c>
      <c r="N37" s="65"/>
      <c r="O37" s="65"/>
    </row>
    <row r="38" spans="1:26" s="1" customFormat="1" ht="15.95" customHeight="1" x14ac:dyDescent="0.25">
      <c r="B38" s="67"/>
      <c r="C38" s="67"/>
      <c r="D38" s="67"/>
      <c r="E38" s="70"/>
      <c r="F38" s="68"/>
      <c r="G38" s="67"/>
      <c r="H38" s="67"/>
      <c r="I38" s="67"/>
      <c r="J38" s="67"/>
      <c r="K38" s="67"/>
      <c r="L38" s="67"/>
      <c r="M38" s="67"/>
      <c r="O38" s="65"/>
    </row>
    <row r="39" spans="1:26" s="3" customFormat="1" ht="24.6" customHeight="1" x14ac:dyDescent="0.25">
      <c r="B39" s="4"/>
      <c r="C39" s="71" t="s">
        <v>0</v>
      </c>
      <c r="D39" s="71"/>
      <c r="E39" s="71"/>
      <c r="F39" s="62"/>
      <c r="G39" s="71" t="s">
        <v>1</v>
      </c>
      <c r="H39" s="71"/>
      <c r="I39" s="71"/>
      <c r="J39" s="62"/>
      <c r="K39" s="71" t="s">
        <v>2</v>
      </c>
      <c r="L39" s="71"/>
      <c r="M39" s="72"/>
      <c r="O39" s="63"/>
    </row>
    <row r="40" spans="1:26" s="1" customFormat="1" ht="20.45" customHeight="1" x14ac:dyDescent="0.25">
      <c r="B40" s="64"/>
      <c r="C40" s="6" t="s">
        <v>35</v>
      </c>
      <c r="D40" s="6" t="s">
        <v>36</v>
      </c>
      <c r="E40" s="7" t="s">
        <v>3</v>
      </c>
      <c r="F40" s="7"/>
      <c r="G40" s="6" t="s">
        <v>35</v>
      </c>
      <c r="H40" s="6" t="s">
        <v>36</v>
      </c>
      <c r="I40" s="7" t="s">
        <v>3</v>
      </c>
      <c r="J40" s="7"/>
      <c r="K40" s="6" t="s">
        <v>35</v>
      </c>
      <c r="L40" s="6" t="s">
        <v>36</v>
      </c>
      <c r="M40" s="8" t="s">
        <v>3</v>
      </c>
      <c r="N40" s="65"/>
      <c r="O40" s="65"/>
    </row>
    <row r="41" spans="1:26" s="1" customFormat="1" ht="15.95" customHeight="1" x14ac:dyDescent="0.25">
      <c r="B41" s="64" t="s">
        <v>21</v>
      </c>
      <c r="C41" s="10">
        <f>SUM(C42:C46)</f>
        <v>87303</v>
      </c>
      <c r="D41" s="10">
        <f>SUM(D42:D46)</f>
        <v>96817</v>
      </c>
      <c r="E41" s="11">
        <f>(C41-D41)/D41</f>
        <v>-9.8267866180526145E-2</v>
      </c>
      <c r="F41" s="12"/>
      <c r="G41" s="10">
        <f>SUM(G42:G46)</f>
        <v>185058</v>
      </c>
      <c r="H41" s="10">
        <f>SUM(H42:H46)</f>
        <v>190070</v>
      </c>
      <c r="I41" s="11">
        <f>(G41-H41)/H41</f>
        <v>-2.6369232388067553E-2</v>
      </c>
      <c r="J41" s="12"/>
      <c r="K41" s="10">
        <f>SUM(K42:K46)</f>
        <v>295248</v>
      </c>
      <c r="L41" s="10">
        <f>SUM(L42:L46)</f>
        <v>284561</v>
      </c>
      <c r="M41" s="13">
        <f>(K41-L41)/L41</f>
        <v>3.7556095178186748E-2</v>
      </c>
      <c r="N41" s="65"/>
      <c r="O41" s="65"/>
    </row>
    <row r="42" spans="1:26" s="1" customFormat="1" ht="15.95" customHeight="1" x14ac:dyDescent="0.25">
      <c r="B42" s="15" t="s">
        <v>22</v>
      </c>
      <c r="C42" s="16">
        <v>13659</v>
      </c>
      <c r="D42" s="16">
        <v>16492</v>
      </c>
      <c r="E42" s="17">
        <f t="shared" ref="E42:E46" si="12">(C42-D42)/D42</f>
        <v>-0.17178025709434877</v>
      </c>
      <c r="F42" s="18"/>
      <c r="G42" s="16">
        <v>36840</v>
      </c>
      <c r="H42" s="16">
        <v>33443</v>
      </c>
      <c r="I42" s="17">
        <f t="shared" ref="I42:I46" si="13">(G42-H42)/H42</f>
        <v>0.10157581556678527</v>
      </c>
      <c r="J42" s="18"/>
      <c r="K42" s="16">
        <v>64609</v>
      </c>
      <c r="L42" s="16">
        <v>53715</v>
      </c>
      <c r="M42" s="19">
        <f>(K42-L42)/L42</f>
        <v>0.20281113283068045</v>
      </c>
      <c r="N42" s="65"/>
      <c r="O42" s="65"/>
    </row>
    <row r="43" spans="1:26" s="1" customFormat="1" ht="15.95" customHeight="1" x14ac:dyDescent="0.25">
      <c r="B43" s="15" t="s">
        <v>23</v>
      </c>
      <c r="C43" s="16">
        <v>25083</v>
      </c>
      <c r="D43" s="16">
        <v>26324</v>
      </c>
      <c r="E43" s="17">
        <f t="shared" si="12"/>
        <v>-4.7143291293116549E-2</v>
      </c>
      <c r="F43" s="18"/>
      <c r="G43" s="16">
        <v>56128</v>
      </c>
      <c r="H43" s="16">
        <v>48730</v>
      </c>
      <c r="I43" s="17">
        <f t="shared" si="13"/>
        <v>0.15181612969423353</v>
      </c>
      <c r="J43" s="18"/>
      <c r="K43" s="16">
        <v>86513</v>
      </c>
      <c r="L43" s="16">
        <v>68026</v>
      </c>
      <c r="M43" s="19">
        <f>(K43-L43)/L43</f>
        <v>0.27176373739452564</v>
      </c>
      <c r="N43" s="65"/>
      <c r="O43" s="65"/>
    </row>
    <row r="44" spans="1:26" s="1" customFormat="1" ht="15.95" customHeight="1" x14ac:dyDescent="0.25">
      <c r="B44" s="15" t="s">
        <v>24</v>
      </c>
      <c r="C44" s="16">
        <v>12661</v>
      </c>
      <c r="D44" s="16">
        <v>21120</v>
      </c>
      <c r="E44" s="17">
        <f t="shared" si="12"/>
        <v>-0.40052083333333333</v>
      </c>
      <c r="F44" s="18"/>
      <c r="G44" s="16">
        <v>29140</v>
      </c>
      <c r="H44" s="16">
        <v>41529</v>
      </c>
      <c r="I44" s="17">
        <f t="shared" si="13"/>
        <v>-0.298321654747285</v>
      </c>
      <c r="J44" s="18"/>
      <c r="K44" s="16">
        <v>48080</v>
      </c>
      <c r="L44" s="16">
        <v>63444</v>
      </c>
      <c r="M44" s="19">
        <f t="shared" ref="M44:M46" si="14">(K44-L44)/L44</f>
        <v>-0.24216631990416745</v>
      </c>
      <c r="N44" s="65"/>
      <c r="O44" s="65"/>
    </row>
    <row r="45" spans="1:26" s="1" customFormat="1" ht="15.95" customHeight="1" x14ac:dyDescent="0.25">
      <c r="B45" s="15" t="s">
        <v>25</v>
      </c>
      <c r="C45" s="16">
        <v>17145</v>
      </c>
      <c r="D45" s="16">
        <v>13152</v>
      </c>
      <c r="E45" s="17">
        <f t="shared" si="12"/>
        <v>0.30360401459854014</v>
      </c>
      <c r="F45" s="18"/>
      <c r="G45" s="16">
        <v>28754</v>
      </c>
      <c r="H45" s="16">
        <v>24598</v>
      </c>
      <c r="I45" s="17">
        <f t="shared" si="13"/>
        <v>0.16895682575819174</v>
      </c>
      <c r="J45" s="18"/>
      <c r="K45" s="16">
        <v>41753</v>
      </c>
      <c r="L45" s="16">
        <v>36605</v>
      </c>
      <c r="M45" s="19">
        <f t="shared" si="14"/>
        <v>0.14063652506488183</v>
      </c>
      <c r="N45" s="65"/>
      <c r="O45" s="65"/>
    </row>
    <row r="46" spans="1:26" s="1" customFormat="1" ht="15.95" customHeight="1" x14ac:dyDescent="0.25">
      <c r="B46" s="20" t="s">
        <v>26</v>
      </c>
      <c r="C46" s="21">
        <v>18755</v>
      </c>
      <c r="D46" s="21">
        <v>19729</v>
      </c>
      <c r="E46" s="22">
        <f t="shared" si="12"/>
        <v>-4.936894926250697E-2</v>
      </c>
      <c r="F46" s="23"/>
      <c r="G46" s="21">
        <v>34196</v>
      </c>
      <c r="H46" s="21">
        <v>41770</v>
      </c>
      <c r="I46" s="22">
        <f t="shared" si="13"/>
        <v>-0.18132631074934163</v>
      </c>
      <c r="J46" s="23"/>
      <c r="K46" s="21">
        <v>54293</v>
      </c>
      <c r="L46" s="21">
        <v>62771</v>
      </c>
      <c r="M46" s="24">
        <f t="shared" si="14"/>
        <v>-0.13506236956556372</v>
      </c>
      <c r="N46" s="65"/>
      <c r="O46" s="65"/>
    </row>
    <row r="47" spans="1:26" s="1" customFormat="1" ht="12.75" x14ac:dyDescent="0.25"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</row>
    <row r="48" spans="1:26" x14ac:dyDescent="0.25">
      <c r="A48" s="1"/>
      <c r="B48" s="30" t="s">
        <v>27</v>
      </c>
      <c r="C48" s="30"/>
      <c r="D48" s="30"/>
      <c r="E48" s="31"/>
      <c r="F48" s="30"/>
      <c r="G48" s="30"/>
      <c r="H48" s="30"/>
      <c r="I48" s="30"/>
      <c r="J48" s="32"/>
      <c r="K48" s="30"/>
      <c r="L48" s="31"/>
      <c r="M48" s="31"/>
      <c r="N48" s="33"/>
      <c r="O48" s="33"/>
      <c r="P48" s="33"/>
      <c r="Q48" s="33"/>
      <c r="R48" s="34"/>
      <c r="S48" s="33"/>
      <c r="T48" s="35"/>
      <c r="U48" s="35"/>
      <c r="V48" s="33"/>
      <c r="W48" s="33"/>
      <c r="X48" s="33"/>
      <c r="Y48" s="33"/>
      <c r="Z48" s="34"/>
    </row>
  </sheetData>
  <mergeCells count="18">
    <mergeCell ref="C31:E31"/>
    <mergeCell ref="G31:I31"/>
    <mergeCell ref="K31:M31"/>
    <mergeCell ref="C39:E39"/>
    <mergeCell ref="G39:I39"/>
    <mergeCell ref="K39:M39"/>
    <mergeCell ref="C14:E14"/>
    <mergeCell ref="G14:I14"/>
    <mergeCell ref="K14:M14"/>
    <mergeCell ref="C20:E20"/>
    <mergeCell ref="G20:I20"/>
    <mergeCell ref="K20:M20"/>
    <mergeCell ref="C2:E2"/>
    <mergeCell ref="G2:I2"/>
    <mergeCell ref="K2:M2"/>
    <mergeCell ref="C10:E10"/>
    <mergeCell ref="G10:I10"/>
    <mergeCell ref="K10:M10"/>
  </mergeCells>
  <pageMargins left="0.7" right="0.7" top="0.75" bottom="0.75" header="0.3" footer="0.3"/>
  <pageSetup paperSize="9"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6801-7C02-41B4-B49A-FCEABCA1CAB0}">
  <sheetPr>
    <pageSetUpPr fitToPage="1"/>
  </sheetPr>
  <dimension ref="A1:Z63"/>
  <sheetViews>
    <sheetView zoomScale="90" zoomScaleNormal="90" workbookViewId="0">
      <selection activeCell="P17" sqref="P17"/>
    </sheetView>
  </sheetViews>
  <sheetFormatPr defaultColWidth="8.85546875" defaultRowHeight="13.5" x14ac:dyDescent="0.25"/>
  <cols>
    <col min="1" max="1" width="3.5703125" style="36" customWidth="1"/>
    <col min="2" max="2" width="23.28515625" style="36" customWidth="1"/>
    <col min="3" max="5" width="11.85546875" style="36" customWidth="1"/>
    <col min="6" max="6" width="5.42578125" style="36" customWidth="1"/>
    <col min="7" max="9" width="11.85546875" style="36" customWidth="1"/>
    <col min="10" max="10" width="10.7109375" style="36" bestFit="1" customWidth="1"/>
    <col min="11" max="13" width="11.85546875" style="36" customWidth="1"/>
    <col min="14" max="14" width="3.5703125" style="36" customWidth="1"/>
    <col min="15" max="16384" width="8.85546875" style="36"/>
  </cols>
  <sheetData>
    <row r="1" spans="1:15" s="2" customFormat="1" ht="8.449999999999999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s="40" customFormat="1" ht="24.6" customHeight="1" x14ac:dyDescent="0.3">
      <c r="A2" s="37"/>
      <c r="B2" s="38"/>
      <c r="C2" s="73" t="s">
        <v>0</v>
      </c>
      <c r="D2" s="73"/>
      <c r="E2" s="73"/>
      <c r="F2" s="39"/>
      <c r="G2" s="73" t="s">
        <v>1</v>
      </c>
      <c r="H2" s="73"/>
      <c r="I2" s="73"/>
      <c r="J2" s="39"/>
      <c r="K2" s="73" t="s">
        <v>2</v>
      </c>
      <c r="L2" s="73"/>
      <c r="M2" s="74"/>
      <c r="O2" s="41"/>
    </row>
    <row r="3" spans="1:15" s="2" customFormat="1" ht="20.45" customHeight="1" x14ac:dyDescent="0.25">
      <c r="A3" s="1"/>
      <c r="B3" s="5"/>
      <c r="C3" s="6" t="s">
        <v>35</v>
      </c>
      <c r="D3" s="6" t="s">
        <v>36</v>
      </c>
      <c r="E3" s="7" t="s">
        <v>3</v>
      </c>
      <c r="F3" s="7"/>
      <c r="G3" s="6" t="s">
        <v>35</v>
      </c>
      <c r="H3" s="6" t="s">
        <v>36</v>
      </c>
      <c r="I3" s="7" t="s">
        <v>3</v>
      </c>
      <c r="J3" s="7"/>
      <c r="K3" s="6" t="s">
        <v>35</v>
      </c>
      <c r="L3" s="6" t="s">
        <v>36</v>
      </c>
      <c r="M3" s="8" t="s">
        <v>3</v>
      </c>
      <c r="N3" s="9"/>
      <c r="O3" s="9"/>
    </row>
    <row r="4" spans="1:15" s="2" customFormat="1" ht="15.95" customHeight="1" x14ac:dyDescent="0.25">
      <c r="A4" s="1"/>
      <c r="B4" s="5" t="s">
        <v>4</v>
      </c>
      <c r="C4" s="10">
        <f>SUM(C5:C8)</f>
        <v>52169</v>
      </c>
      <c r="D4" s="10">
        <f>SUM(D5:D8)</f>
        <v>48819</v>
      </c>
      <c r="E4" s="11">
        <f>(C4-D4)/D4</f>
        <v>6.8620823859562877E-2</v>
      </c>
      <c r="F4" s="12"/>
      <c r="G4" s="10">
        <f>SUM(G5:G8)</f>
        <v>109229</v>
      </c>
      <c r="H4" s="10">
        <f>SUM(H5:H8)</f>
        <v>96355</v>
      </c>
      <c r="I4" s="11">
        <f>(G4-H4)/H4</f>
        <v>0.13361008769653884</v>
      </c>
      <c r="J4" s="12"/>
      <c r="K4" s="10">
        <f>SUM(K5:K8)</f>
        <v>165124</v>
      </c>
      <c r="L4" s="10">
        <f>SUM(L5:L8)</f>
        <v>147266</v>
      </c>
      <c r="M4" s="13">
        <f>(K4-L4)/L4</f>
        <v>0.12126356389119008</v>
      </c>
      <c r="O4" s="14"/>
    </row>
    <row r="5" spans="1:15" s="2" customFormat="1" ht="15.95" customHeight="1" x14ac:dyDescent="0.25">
      <c r="A5" s="1"/>
      <c r="B5" s="15" t="s">
        <v>4</v>
      </c>
      <c r="C5" s="16">
        <v>16777</v>
      </c>
      <c r="D5" s="16">
        <v>15593</v>
      </c>
      <c r="E5" s="17">
        <f t="shared" ref="E5:E8" si="0">(C5-D5)/D5</f>
        <v>7.5931507727826586E-2</v>
      </c>
      <c r="F5" s="18"/>
      <c r="G5" s="16">
        <v>35058</v>
      </c>
      <c r="H5" s="16">
        <v>32630</v>
      </c>
      <c r="I5" s="17">
        <f t="shared" ref="I5:I8" si="1">(G5-H5)/H5</f>
        <v>7.4410052099295132E-2</v>
      </c>
      <c r="J5" s="18"/>
      <c r="K5" s="16">
        <v>53046</v>
      </c>
      <c r="L5" s="16">
        <v>51375</v>
      </c>
      <c r="M5" s="19">
        <f t="shared" ref="M5:M8" si="2">(K5-L5)/L5</f>
        <v>3.2525547445255473E-2</v>
      </c>
      <c r="O5" s="9"/>
    </row>
    <row r="6" spans="1:15" s="2" customFormat="1" ht="15.95" customHeight="1" x14ac:dyDescent="0.25">
      <c r="A6" s="1"/>
      <c r="B6" s="15" t="s">
        <v>5</v>
      </c>
      <c r="C6" s="16">
        <v>16931</v>
      </c>
      <c r="D6" s="16">
        <v>16315</v>
      </c>
      <c r="E6" s="17">
        <f t="shared" si="0"/>
        <v>3.7756665645111862E-2</v>
      </c>
      <c r="F6" s="18"/>
      <c r="G6" s="16">
        <v>36666</v>
      </c>
      <c r="H6" s="16">
        <v>30368</v>
      </c>
      <c r="I6" s="17">
        <f t="shared" si="1"/>
        <v>0.20738935721812435</v>
      </c>
      <c r="J6" s="18"/>
      <c r="K6" s="16">
        <v>53466</v>
      </c>
      <c r="L6" s="16">
        <v>41637</v>
      </c>
      <c r="M6" s="19">
        <f t="shared" si="2"/>
        <v>0.28409827797391746</v>
      </c>
      <c r="O6" s="9"/>
    </row>
    <row r="7" spans="1:15" s="2" customFormat="1" ht="15.95" customHeight="1" x14ac:dyDescent="0.25">
      <c r="A7" s="1"/>
      <c r="B7" s="15" t="s">
        <v>6</v>
      </c>
      <c r="C7" s="16">
        <v>12751</v>
      </c>
      <c r="D7" s="16">
        <v>10703</v>
      </c>
      <c r="E7" s="17">
        <f t="shared" si="0"/>
        <v>0.19134822012519853</v>
      </c>
      <c r="F7" s="18"/>
      <c r="G7" s="16">
        <v>24917</v>
      </c>
      <c r="H7" s="16">
        <v>22240</v>
      </c>
      <c r="I7" s="17">
        <f t="shared" si="1"/>
        <v>0.12036870503597122</v>
      </c>
      <c r="J7" s="18"/>
      <c r="K7" s="16">
        <v>38080</v>
      </c>
      <c r="L7" s="16">
        <v>35204</v>
      </c>
      <c r="M7" s="19">
        <f t="shared" si="2"/>
        <v>8.1695261902056587E-2</v>
      </c>
      <c r="O7" s="9"/>
    </row>
    <row r="8" spans="1:15" s="2" customFormat="1" ht="15.95" customHeight="1" x14ac:dyDescent="0.25">
      <c r="A8" s="1"/>
      <c r="B8" s="20" t="s">
        <v>7</v>
      </c>
      <c r="C8" s="21">
        <v>5710</v>
      </c>
      <c r="D8" s="21">
        <v>6208</v>
      </c>
      <c r="E8" s="22">
        <f t="shared" si="0"/>
        <v>-8.021907216494846E-2</v>
      </c>
      <c r="F8" s="23"/>
      <c r="G8" s="21">
        <v>12588</v>
      </c>
      <c r="H8" s="21">
        <v>11117</v>
      </c>
      <c r="I8" s="22">
        <f t="shared" si="1"/>
        <v>0.13231987046865162</v>
      </c>
      <c r="J8" s="23"/>
      <c r="K8" s="21">
        <v>20532</v>
      </c>
      <c r="L8" s="21">
        <v>19050</v>
      </c>
      <c r="M8" s="24">
        <f t="shared" si="2"/>
        <v>7.7795275590551174E-2</v>
      </c>
      <c r="O8" s="9"/>
    </row>
    <row r="9" spans="1:15" s="2" customFormat="1" ht="15.95" customHeight="1" x14ac:dyDescent="0.25">
      <c r="A9" s="1"/>
      <c r="B9" s="25"/>
      <c r="C9" s="25"/>
      <c r="D9" s="25"/>
      <c r="E9" s="25"/>
      <c r="F9" s="26"/>
      <c r="G9" s="25"/>
      <c r="H9" s="25"/>
      <c r="I9" s="25"/>
      <c r="J9" s="25"/>
      <c r="K9" s="25"/>
      <c r="L9" s="25"/>
      <c r="M9" s="25"/>
      <c r="O9" s="9"/>
    </row>
    <row r="10" spans="1:15" s="40" customFormat="1" ht="24.6" customHeight="1" x14ac:dyDescent="0.3">
      <c r="A10" s="37"/>
      <c r="B10" s="38"/>
      <c r="C10" s="73" t="s">
        <v>0</v>
      </c>
      <c r="D10" s="73"/>
      <c r="E10" s="73"/>
      <c r="F10" s="39"/>
      <c r="G10" s="73" t="s">
        <v>1</v>
      </c>
      <c r="H10" s="73"/>
      <c r="I10" s="73"/>
      <c r="J10" s="39"/>
      <c r="K10" s="73" t="s">
        <v>2</v>
      </c>
      <c r="L10" s="73"/>
      <c r="M10" s="74"/>
      <c r="O10" s="41"/>
    </row>
    <row r="11" spans="1:15" s="2" customFormat="1" ht="20.45" customHeight="1" x14ac:dyDescent="0.25">
      <c r="A11" s="1"/>
      <c r="B11" s="5"/>
      <c r="C11" s="6" t="s">
        <v>35</v>
      </c>
      <c r="D11" s="6" t="s">
        <v>36</v>
      </c>
      <c r="E11" s="7" t="s">
        <v>3</v>
      </c>
      <c r="F11" s="7"/>
      <c r="G11" s="6" t="s">
        <v>35</v>
      </c>
      <c r="H11" s="6" t="s">
        <v>36</v>
      </c>
      <c r="I11" s="7" t="s">
        <v>3</v>
      </c>
      <c r="J11" s="7"/>
      <c r="K11" s="6" t="s">
        <v>35</v>
      </c>
      <c r="L11" s="6" t="s">
        <v>36</v>
      </c>
      <c r="M11" s="8" t="s">
        <v>3</v>
      </c>
      <c r="N11" s="9"/>
      <c r="O11" s="9"/>
    </row>
    <row r="12" spans="1:15" s="2" customFormat="1" ht="15.95" customHeight="1" x14ac:dyDescent="0.25">
      <c r="A12" s="1"/>
      <c r="B12" s="5" t="s">
        <v>8</v>
      </c>
      <c r="C12" s="10">
        <v>26660</v>
      </c>
      <c r="D12" s="10">
        <v>30313</v>
      </c>
      <c r="E12" s="11">
        <f>(C12-D12)/D12</f>
        <v>-0.12050935242305282</v>
      </c>
      <c r="F12" s="12"/>
      <c r="G12" s="10">
        <v>54074</v>
      </c>
      <c r="H12" s="10">
        <v>57929</v>
      </c>
      <c r="I12" s="11">
        <f>(G12-H12)/H12</f>
        <v>-6.6546979923699706E-2</v>
      </c>
      <c r="J12" s="12"/>
      <c r="K12" s="10">
        <v>81975</v>
      </c>
      <c r="L12" s="10">
        <v>81551</v>
      </c>
      <c r="M12" s="13">
        <f>(K12-L12)/L12</f>
        <v>5.1992005003004254E-3</v>
      </c>
      <c r="O12" s="9"/>
    </row>
    <row r="13" spans="1:15" s="2" customFormat="1" ht="15.95" customHeight="1" x14ac:dyDescent="0.25">
      <c r="A13" s="1"/>
      <c r="B13" s="25"/>
      <c r="C13" s="25"/>
      <c r="D13" s="25"/>
      <c r="E13" s="25"/>
      <c r="F13" s="26"/>
      <c r="G13" s="25"/>
      <c r="H13" s="25"/>
      <c r="I13" s="25"/>
      <c r="J13" s="25"/>
      <c r="K13" s="25"/>
      <c r="L13" s="25"/>
      <c r="M13" s="25"/>
      <c r="O13" s="9"/>
    </row>
    <row r="14" spans="1:15" s="40" customFormat="1" ht="24.6" customHeight="1" x14ac:dyDescent="0.3">
      <c r="A14" s="37"/>
      <c r="B14" s="38"/>
      <c r="C14" s="73" t="s">
        <v>0</v>
      </c>
      <c r="D14" s="73"/>
      <c r="E14" s="73"/>
      <c r="F14" s="39"/>
      <c r="G14" s="73" t="s">
        <v>1</v>
      </c>
      <c r="H14" s="73"/>
      <c r="I14" s="73"/>
      <c r="J14" s="39"/>
      <c r="K14" s="73" t="s">
        <v>2</v>
      </c>
      <c r="L14" s="73"/>
      <c r="M14" s="74"/>
      <c r="O14" s="41"/>
    </row>
    <row r="15" spans="1:15" s="2" customFormat="1" ht="20.45" customHeight="1" x14ac:dyDescent="0.25">
      <c r="A15" s="1"/>
      <c r="B15" s="5"/>
      <c r="C15" s="6" t="s">
        <v>35</v>
      </c>
      <c r="D15" s="6" t="s">
        <v>36</v>
      </c>
      <c r="E15" s="7" t="s">
        <v>3</v>
      </c>
      <c r="F15" s="7"/>
      <c r="G15" s="6" t="s">
        <v>35</v>
      </c>
      <c r="H15" s="6" t="s">
        <v>36</v>
      </c>
      <c r="I15" s="7" t="s">
        <v>3</v>
      </c>
      <c r="J15" s="7"/>
      <c r="K15" s="6" t="s">
        <v>35</v>
      </c>
      <c r="L15" s="6" t="s">
        <v>36</v>
      </c>
      <c r="M15" s="8" t="s">
        <v>3</v>
      </c>
      <c r="N15" s="9"/>
      <c r="O15" s="9"/>
    </row>
    <row r="16" spans="1:15" s="2" customFormat="1" ht="15.95" customHeight="1" x14ac:dyDescent="0.25">
      <c r="A16" s="1"/>
      <c r="B16" s="5" t="s">
        <v>9</v>
      </c>
      <c r="C16" s="10">
        <f>SUM(C17:C18)</f>
        <v>10049</v>
      </c>
      <c r="D16" s="10">
        <f>SUM(D17:D18)</f>
        <v>11198</v>
      </c>
      <c r="E16" s="11">
        <f>(C16-D16)/D16</f>
        <v>-0.10260760850151812</v>
      </c>
      <c r="F16" s="12"/>
      <c r="G16" s="10">
        <f>SUM(G17:G18)</f>
        <v>21431</v>
      </c>
      <c r="H16" s="10">
        <f>SUM(H17:H18)</f>
        <v>22573</v>
      </c>
      <c r="I16" s="11">
        <f>(G16-H16)/H16</f>
        <v>-5.0591414521773799E-2</v>
      </c>
      <c r="J16" s="12"/>
      <c r="K16" s="10">
        <f>SUM(K17:K18)</f>
        <v>33614</v>
      </c>
      <c r="L16" s="10">
        <f>SUM(L17:L18)</f>
        <v>35495</v>
      </c>
      <c r="M16" s="13">
        <f>(K16-L16)/L16</f>
        <v>-5.299337934920411E-2</v>
      </c>
      <c r="O16" s="9"/>
    </row>
    <row r="17" spans="1:15" s="2" customFormat="1" ht="15.95" customHeight="1" x14ac:dyDescent="0.25">
      <c r="A17" s="1"/>
      <c r="B17" s="15" t="s">
        <v>9</v>
      </c>
      <c r="C17" s="16">
        <v>3323</v>
      </c>
      <c r="D17" s="16">
        <v>4583</v>
      </c>
      <c r="E17" s="17">
        <f t="shared" ref="E17:E18" si="3">(C17-D17)/D17</f>
        <v>-0.274929085751691</v>
      </c>
      <c r="F17" s="18"/>
      <c r="G17" s="16">
        <v>7160</v>
      </c>
      <c r="H17" s="16">
        <v>8936</v>
      </c>
      <c r="I17" s="17">
        <f t="shared" ref="I17:I18" si="4">(G17-H17)/H17</f>
        <v>-0.19874664279319607</v>
      </c>
      <c r="J17" s="18"/>
      <c r="K17" s="16">
        <v>11386</v>
      </c>
      <c r="L17" s="16">
        <v>12522</v>
      </c>
      <c r="M17" s="19">
        <f t="shared" ref="M17:M18" si="5">(K17-L17)/L17</f>
        <v>-9.0720332215301069E-2</v>
      </c>
      <c r="O17" s="9"/>
    </row>
    <row r="18" spans="1:15" s="2" customFormat="1" ht="15.95" customHeight="1" x14ac:dyDescent="0.25">
      <c r="A18" s="1"/>
      <c r="B18" s="20" t="s">
        <v>10</v>
      </c>
      <c r="C18" s="21">
        <v>6726</v>
      </c>
      <c r="D18" s="21">
        <v>6615</v>
      </c>
      <c r="E18" s="22">
        <f t="shared" si="3"/>
        <v>1.6780045351473923E-2</v>
      </c>
      <c r="F18" s="23"/>
      <c r="G18" s="21">
        <v>14271</v>
      </c>
      <c r="H18" s="21">
        <v>13637</v>
      </c>
      <c r="I18" s="22">
        <f t="shared" si="4"/>
        <v>4.6491163745691864E-2</v>
      </c>
      <c r="J18" s="23"/>
      <c r="K18" s="21">
        <v>22228</v>
      </c>
      <c r="L18" s="21">
        <v>22973</v>
      </c>
      <c r="M18" s="24">
        <f t="shared" si="5"/>
        <v>-3.242937361250163E-2</v>
      </c>
      <c r="O18" s="9"/>
    </row>
    <row r="19" spans="1:15" s="2" customFormat="1" ht="15.95" customHeight="1" x14ac:dyDescent="0.25">
      <c r="A19" s="1"/>
      <c r="B19" s="25"/>
      <c r="C19" s="25"/>
      <c r="D19" s="25"/>
      <c r="E19" s="25"/>
      <c r="F19" s="26"/>
      <c r="G19" s="25"/>
      <c r="H19" s="25"/>
      <c r="I19" s="25"/>
      <c r="J19" s="25"/>
      <c r="K19" s="25"/>
      <c r="L19" s="25"/>
      <c r="M19" s="25"/>
      <c r="O19" s="9"/>
    </row>
    <row r="20" spans="1:15" s="40" customFormat="1" ht="24.6" customHeight="1" x14ac:dyDescent="0.3">
      <c r="A20" s="37"/>
      <c r="B20" s="38"/>
      <c r="C20" s="73" t="s">
        <v>0</v>
      </c>
      <c r="D20" s="73"/>
      <c r="E20" s="73"/>
      <c r="F20" s="39"/>
      <c r="G20" s="73" t="s">
        <v>1</v>
      </c>
      <c r="H20" s="73"/>
      <c r="I20" s="73"/>
      <c r="J20" s="39"/>
      <c r="K20" s="73" t="s">
        <v>2</v>
      </c>
      <c r="L20" s="73"/>
      <c r="M20" s="74"/>
      <c r="O20" s="41"/>
    </row>
    <row r="21" spans="1:15" s="2" customFormat="1" ht="20.45" customHeight="1" x14ac:dyDescent="0.25">
      <c r="A21" s="1"/>
      <c r="B21" s="5"/>
      <c r="C21" s="6" t="s">
        <v>35</v>
      </c>
      <c r="D21" s="6" t="s">
        <v>36</v>
      </c>
      <c r="E21" s="7" t="s">
        <v>3</v>
      </c>
      <c r="F21" s="7"/>
      <c r="G21" s="6" t="s">
        <v>35</v>
      </c>
      <c r="H21" s="6" t="s">
        <v>36</v>
      </c>
      <c r="I21" s="7" t="s">
        <v>3</v>
      </c>
      <c r="J21" s="7"/>
      <c r="K21" s="6" t="s">
        <v>35</v>
      </c>
      <c r="L21" s="6" t="s">
        <v>36</v>
      </c>
      <c r="M21" s="8" t="s">
        <v>3</v>
      </c>
      <c r="N21" s="9"/>
      <c r="O21" s="9"/>
    </row>
    <row r="22" spans="1:15" s="2" customFormat="1" ht="15.95" customHeight="1" x14ac:dyDescent="0.25">
      <c r="A22" s="1"/>
      <c r="B22" s="5" t="s">
        <v>11</v>
      </c>
      <c r="C22" s="10">
        <f>SUM(C23:C28)</f>
        <v>14230</v>
      </c>
      <c r="D22" s="10">
        <f>SUM(D23:D28)</f>
        <v>16231</v>
      </c>
      <c r="E22" s="11">
        <f>(C22-D22)/D22</f>
        <v>-0.12328260735629351</v>
      </c>
      <c r="F22" s="12"/>
      <c r="G22" s="10">
        <f>SUM(G23:G28)</f>
        <v>29554</v>
      </c>
      <c r="H22" s="10">
        <f>SUM(H23:H28)</f>
        <v>31698</v>
      </c>
      <c r="I22" s="11">
        <f>(G22-H22)/H22</f>
        <v>-6.7638336803583818E-2</v>
      </c>
      <c r="J22" s="12"/>
      <c r="K22" s="10">
        <f>SUM(K23:K28)</f>
        <v>47613</v>
      </c>
      <c r="L22" s="10">
        <f>SUM(L23:L28)</f>
        <v>47132</v>
      </c>
      <c r="M22" s="13">
        <f>(K22-L22)/L22</f>
        <v>1.0205380633115506E-2</v>
      </c>
      <c r="O22" s="9"/>
    </row>
    <row r="23" spans="1:15" s="2" customFormat="1" ht="15.95" customHeight="1" x14ac:dyDescent="0.25">
      <c r="A23" s="1"/>
      <c r="B23" s="15" t="s">
        <v>12</v>
      </c>
      <c r="C23" s="16">
        <v>2773</v>
      </c>
      <c r="D23" s="16">
        <v>3660</v>
      </c>
      <c r="E23" s="17">
        <f t="shared" ref="E23:E28" si="6">(C23-D23)/D23</f>
        <v>-0.24234972677595629</v>
      </c>
      <c r="F23" s="18"/>
      <c r="G23" s="16">
        <v>5093</v>
      </c>
      <c r="H23" s="16">
        <v>6855</v>
      </c>
      <c r="I23" s="17">
        <f t="shared" ref="I23:I28" si="7">(G23-H23)/H23</f>
        <v>-0.25703865791393143</v>
      </c>
      <c r="J23" s="18"/>
      <c r="K23" s="16">
        <v>7250</v>
      </c>
      <c r="L23" s="16">
        <v>9613</v>
      </c>
      <c r="M23" s="19">
        <f t="shared" ref="M23:M28" si="8">(K23-L23)/L23</f>
        <v>-0.24581296161448038</v>
      </c>
      <c r="O23" s="9"/>
    </row>
    <row r="24" spans="1:15" s="2" customFormat="1" ht="15.95" customHeight="1" x14ac:dyDescent="0.25">
      <c r="A24" s="1"/>
      <c r="B24" s="15" t="s">
        <v>13</v>
      </c>
      <c r="C24" s="16">
        <v>3373</v>
      </c>
      <c r="D24" s="16">
        <v>3548</v>
      </c>
      <c r="E24" s="17">
        <f t="shared" si="6"/>
        <v>-4.9323562570462234E-2</v>
      </c>
      <c r="F24" s="18"/>
      <c r="G24" s="16">
        <v>6207</v>
      </c>
      <c r="H24" s="16">
        <v>6982</v>
      </c>
      <c r="I24" s="17">
        <f t="shared" si="7"/>
        <v>-0.11099971354912633</v>
      </c>
      <c r="J24" s="18"/>
      <c r="K24" s="16">
        <v>9071</v>
      </c>
      <c r="L24" s="16">
        <v>9862</v>
      </c>
      <c r="M24" s="19">
        <f t="shared" si="8"/>
        <v>-8.0206854593388763E-2</v>
      </c>
      <c r="O24" s="9"/>
    </row>
    <row r="25" spans="1:15" s="2" customFormat="1" ht="15.95" customHeight="1" x14ac:dyDescent="0.25">
      <c r="A25" s="1"/>
      <c r="B25" s="15" t="s">
        <v>16</v>
      </c>
      <c r="C25" s="16">
        <v>531</v>
      </c>
      <c r="D25" s="16">
        <v>869</v>
      </c>
      <c r="E25" s="17">
        <f t="shared" si="6"/>
        <v>-0.38895281933256615</v>
      </c>
      <c r="F25" s="18"/>
      <c r="G25" s="16">
        <v>1521</v>
      </c>
      <c r="H25" s="16">
        <v>1840</v>
      </c>
      <c r="I25" s="17">
        <f t="shared" si="7"/>
        <v>-0.1733695652173913</v>
      </c>
      <c r="J25" s="18"/>
      <c r="K25" s="16">
        <v>2562</v>
      </c>
      <c r="L25" s="16">
        <v>2738</v>
      </c>
      <c r="M25" s="19">
        <f t="shared" si="8"/>
        <v>-6.4280496712929139E-2</v>
      </c>
      <c r="O25" s="9"/>
    </row>
    <row r="26" spans="1:15" s="2" customFormat="1" ht="15.95" customHeight="1" x14ac:dyDescent="0.25">
      <c r="A26" s="1"/>
      <c r="B26" s="15" t="s">
        <v>17</v>
      </c>
      <c r="C26" s="16">
        <v>1508</v>
      </c>
      <c r="D26" s="16">
        <v>2313</v>
      </c>
      <c r="E26" s="17">
        <f t="shared" si="6"/>
        <v>-0.3480328577604842</v>
      </c>
      <c r="F26" s="18"/>
      <c r="G26" s="16">
        <v>3473</v>
      </c>
      <c r="H26" s="16">
        <v>4019</v>
      </c>
      <c r="I26" s="17">
        <f t="shared" si="7"/>
        <v>-0.13585469022144811</v>
      </c>
      <c r="J26" s="18"/>
      <c r="K26" s="16">
        <v>5886</v>
      </c>
      <c r="L26" s="16">
        <v>5253</v>
      </c>
      <c r="M26" s="19">
        <f t="shared" si="8"/>
        <v>0.12050256996002284</v>
      </c>
      <c r="O26" s="9"/>
    </row>
    <row r="27" spans="1:15" s="2" customFormat="1" ht="15.95" customHeight="1" x14ac:dyDescent="0.25">
      <c r="A27" s="1"/>
      <c r="B27" s="28" t="s">
        <v>18</v>
      </c>
      <c r="C27" s="16">
        <v>4682</v>
      </c>
      <c r="D27" s="16">
        <v>4743</v>
      </c>
      <c r="E27" s="17">
        <f t="shared" si="6"/>
        <v>-1.2861058401855367E-2</v>
      </c>
      <c r="F27" s="18"/>
      <c r="G27" s="16">
        <v>9974</v>
      </c>
      <c r="H27" s="16">
        <v>9565</v>
      </c>
      <c r="I27" s="17">
        <f t="shared" si="7"/>
        <v>4.2760062728698381E-2</v>
      </c>
      <c r="J27" s="18"/>
      <c r="K27" s="16">
        <v>17587</v>
      </c>
      <c r="L27" s="16">
        <v>15770</v>
      </c>
      <c r="M27" s="19">
        <f t="shared" si="8"/>
        <v>0.11521876981610653</v>
      </c>
      <c r="O27" s="9"/>
    </row>
    <row r="28" spans="1:15" s="2" customFormat="1" ht="15.95" customHeight="1" x14ac:dyDescent="0.25">
      <c r="A28" s="1"/>
      <c r="B28" s="20" t="s">
        <v>19</v>
      </c>
      <c r="C28" s="21">
        <v>1363</v>
      </c>
      <c r="D28" s="21">
        <v>1098</v>
      </c>
      <c r="E28" s="22">
        <f t="shared" si="6"/>
        <v>0.24134790528233152</v>
      </c>
      <c r="F28" s="23"/>
      <c r="G28" s="21">
        <v>3286</v>
      </c>
      <c r="H28" s="21">
        <v>2437</v>
      </c>
      <c r="I28" s="22">
        <f t="shared" si="7"/>
        <v>0.3483791546983997</v>
      </c>
      <c r="J28" s="23"/>
      <c r="K28" s="21">
        <v>5257</v>
      </c>
      <c r="L28" s="21">
        <v>3896</v>
      </c>
      <c r="M28" s="24">
        <f t="shared" si="8"/>
        <v>0.34933264887063653</v>
      </c>
      <c r="O28" s="9"/>
    </row>
    <row r="29" spans="1:15" s="2" customFormat="1" ht="15.95" customHeight="1" x14ac:dyDescent="0.25">
      <c r="A29" s="1"/>
      <c r="B29" s="25"/>
      <c r="C29" s="25"/>
      <c r="D29" s="25"/>
      <c r="E29" s="29"/>
      <c r="F29" s="26"/>
      <c r="G29" s="25"/>
      <c r="H29" s="25"/>
      <c r="I29" s="25"/>
      <c r="J29" s="25"/>
      <c r="K29" s="25"/>
      <c r="L29" s="25"/>
      <c r="M29" s="25"/>
      <c r="O29" s="9"/>
    </row>
    <row r="30" spans="1:15" s="40" customFormat="1" ht="24.6" customHeight="1" x14ac:dyDescent="0.3">
      <c r="A30" s="37"/>
      <c r="B30" s="38"/>
      <c r="C30" s="73" t="s">
        <v>0</v>
      </c>
      <c r="D30" s="73"/>
      <c r="E30" s="73"/>
      <c r="F30" s="39"/>
      <c r="G30" s="73" t="s">
        <v>1</v>
      </c>
      <c r="H30" s="73"/>
      <c r="I30" s="73"/>
      <c r="J30" s="39"/>
      <c r="K30" s="73" t="s">
        <v>2</v>
      </c>
      <c r="L30" s="73"/>
      <c r="M30" s="74"/>
      <c r="O30" s="41"/>
    </row>
    <row r="31" spans="1:15" s="2" customFormat="1" ht="20.45" customHeight="1" x14ac:dyDescent="0.25">
      <c r="A31" s="1"/>
      <c r="B31" s="5"/>
      <c r="C31" s="6" t="s">
        <v>35</v>
      </c>
      <c r="D31" s="6" t="s">
        <v>36</v>
      </c>
      <c r="E31" s="7" t="s">
        <v>3</v>
      </c>
      <c r="F31" s="7"/>
      <c r="G31" s="6" t="s">
        <v>35</v>
      </c>
      <c r="H31" s="6" t="s">
        <v>36</v>
      </c>
      <c r="I31" s="7" t="s">
        <v>3</v>
      </c>
      <c r="J31" s="7"/>
      <c r="K31" s="6" t="s">
        <v>35</v>
      </c>
      <c r="L31" s="6" t="s">
        <v>36</v>
      </c>
      <c r="M31" s="8" t="s">
        <v>3</v>
      </c>
      <c r="N31" s="9"/>
      <c r="O31" s="9"/>
    </row>
    <row r="32" spans="1:15" s="2" customFormat="1" ht="15.95" customHeight="1" x14ac:dyDescent="0.25">
      <c r="A32" s="1"/>
      <c r="B32" s="5" t="s">
        <v>20</v>
      </c>
      <c r="C32" s="10">
        <f>SUM(C33:C36)</f>
        <v>103108</v>
      </c>
      <c r="D32" s="10">
        <f>SUM(D33:D36)</f>
        <v>106561</v>
      </c>
      <c r="E32" s="11">
        <f>(C32-D32)/D32</f>
        <v>-3.2403975187920535E-2</v>
      </c>
      <c r="F32" s="12"/>
      <c r="G32" s="10">
        <f>SUM(G33:G36)</f>
        <v>214288</v>
      </c>
      <c r="H32" s="10">
        <f>SUM(H33:H36)</f>
        <v>208555</v>
      </c>
      <c r="I32" s="11">
        <f>(G32-H32)/H32</f>
        <v>2.7489151542758505E-2</v>
      </c>
      <c r="J32" s="12"/>
      <c r="K32" s="10">
        <f>SUM(K33:K36)</f>
        <v>328326</v>
      </c>
      <c r="L32" s="10">
        <f>SUM(L33:L36)</f>
        <v>311444</v>
      </c>
      <c r="M32" s="13">
        <f>(K32-L32)/L32</f>
        <v>5.4205571467101629E-2</v>
      </c>
      <c r="N32" s="9"/>
      <c r="O32" s="9"/>
    </row>
    <row r="33" spans="1:26" s="2" customFormat="1" ht="15.95" customHeight="1" x14ac:dyDescent="0.25">
      <c r="A33" s="1"/>
      <c r="B33" s="15" t="s">
        <v>4</v>
      </c>
      <c r="C33" s="16">
        <f>C4</f>
        <v>52169</v>
      </c>
      <c r="D33" s="16">
        <f>D4</f>
        <v>48819</v>
      </c>
      <c r="E33" s="17">
        <f t="shared" ref="E33:E36" si="9">(C33-D33)/D33</f>
        <v>6.8620823859562877E-2</v>
      </c>
      <c r="F33" s="18"/>
      <c r="G33" s="16">
        <f>G4</f>
        <v>109229</v>
      </c>
      <c r="H33" s="16">
        <f>H4</f>
        <v>96355</v>
      </c>
      <c r="I33" s="17">
        <f t="shared" ref="I33:I36" si="10">(G33-H33)/H33</f>
        <v>0.13361008769653884</v>
      </c>
      <c r="J33" s="18"/>
      <c r="K33" s="16">
        <f>K4</f>
        <v>165124</v>
      </c>
      <c r="L33" s="16">
        <f>L4</f>
        <v>147266</v>
      </c>
      <c r="M33" s="19">
        <f t="shared" ref="M33:M36" si="11">(K33-L33)/L33</f>
        <v>0.12126356389119008</v>
      </c>
      <c r="N33" s="9"/>
      <c r="O33" s="9"/>
    </row>
    <row r="34" spans="1:26" s="2" customFormat="1" ht="15.95" customHeight="1" x14ac:dyDescent="0.25">
      <c r="A34" s="1"/>
      <c r="B34" s="15" t="s">
        <v>8</v>
      </c>
      <c r="C34" s="16">
        <f>C12</f>
        <v>26660</v>
      </c>
      <c r="D34" s="16">
        <f>D12</f>
        <v>30313</v>
      </c>
      <c r="E34" s="17">
        <f t="shared" si="9"/>
        <v>-0.12050935242305282</v>
      </c>
      <c r="F34" s="18"/>
      <c r="G34" s="16">
        <f>G12</f>
        <v>54074</v>
      </c>
      <c r="H34" s="16">
        <f>H12</f>
        <v>57929</v>
      </c>
      <c r="I34" s="17">
        <f t="shared" si="10"/>
        <v>-6.6546979923699706E-2</v>
      </c>
      <c r="J34" s="18"/>
      <c r="K34" s="16">
        <f>K12</f>
        <v>81975</v>
      </c>
      <c r="L34" s="16">
        <f>L12</f>
        <v>81551</v>
      </c>
      <c r="M34" s="19">
        <f t="shared" si="11"/>
        <v>5.1992005003004254E-3</v>
      </c>
      <c r="N34" s="9"/>
      <c r="O34" s="9"/>
    </row>
    <row r="35" spans="1:26" s="2" customFormat="1" ht="15.95" customHeight="1" x14ac:dyDescent="0.25">
      <c r="A35" s="1"/>
      <c r="B35" s="15" t="s">
        <v>9</v>
      </c>
      <c r="C35" s="16">
        <f>C16</f>
        <v>10049</v>
      </c>
      <c r="D35" s="16">
        <f>D16</f>
        <v>11198</v>
      </c>
      <c r="E35" s="17">
        <f t="shared" si="9"/>
        <v>-0.10260760850151812</v>
      </c>
      <c r="F35" s="18"/>
      <c r="G35" s="16">
        <f>G16</f>
        <v>21431</v>
      </c>
      <c r="H35" s="16">
        <f>H16</f>
        <v>22573</v>
      </c>
      <c r="I35" s="17">
        <f t="shared" si="10"/>
        <v>-5.0591414521773799E-2</v>
      </c>
      <c r="J35" s="18"/>
      <c r="K35" s="16">
        <f>K16</f>
        <v>33614</v>
      </c>
      <c r="L35" s="16">
        <f>L16</f>
        <v>35495</v>
      </c>
      <c r="M35" s="19">
        <f t="shared" si="11"/>
        <v>-5.299337934920411E-2</v>
      </c>
      <c r="N35" s="9"/>
      <c r="O35" s="9"/>
    </row>
    <row r="36" spans="1:26" s="2" customFormat="1" ht="15.95" customHeight="1" x14ac:dyDescent="0.25">
      <c r="A36" s="1"/>
      <c r="B36" s="20" t="s">
        <v>11</v>
      </c>
      <c r="C36" s="21">
        <f>C22</f>
        <v>14230</v>
      </c>
      <c r="D36" s="21">
        <f>D22</f>
        <v>16231</v>
      </c>
      <c r="E36" s="22">
        <f t="shared" si="9"/>
        <v>-0.12328260735629351</v>
      </c>
      <c r="F36" s="23"/>
      <c r="G36" s="21">
        <f>G22</f>
        <v>29554</v>
      </c>
      <c r="H36" s="21">
        <f>H22</f>
        <v>31698</v>
      </c>
      <c r="I36" s="22">
        <f t="shared" si="10"/>
        <v>-6.7638336803583818E-2</v>
      </c>
      <c r="J36" s="23"/>
      <c r="K36" s="21">
        <f>K22</f>
        <v>47613</v>
      </c>
      <c r="L36" s="21">
        <f>L22</f>
        <v>47132</v>
      </c>
      <c r="M36" s="24">
        <f t="shared" si="11"/>
        <v>1.0205380633115506E-2</v>
      </c>
      <c r="N36" s="9"/>
      <c r="O36" s="9"/>
    </row>
    <row r="37" spans="1:26" s="2" customFormat="1" ht="15.95" customHeight="1" x14ac:dyDescent="0.25">
      <c r="A37" s="1"/>
      <c r="B37" s="25"/>
      <c r="C37" s="25"/>
      <c r="D37" s="25"/>
      <c r="E37" s="29"/>
      <c r="F37" s="26"/>
      <c r="G37" s="25"/>
      <c r="H37" s="25"/>
      <c r="I37" s="25"/>
      <c r="J37" s="25"/>
      <c r="K37" s="25"/>
      <c r="L37" s="25"/>
      <c r="M37" s="25"/>
      <c r="O37" s="9"/>
    </row>
    <row r="38" spans="1:26" s="40" customFormat="1" ht="24.6" customHeight="1" x14ac:dyDescent="0.3">
      <c r="A38" s="37"/>
      <c r="B38" s="38"/>
      <c r="C38" s="73" t="s">
        <v>0</v>
      </c>
      <c r="D38" s="73"/>
      <c r="E38" s="73"/>
      <c r="F38" s="39"/>
      <c r="G38" s="73" t="s">
        <v>1</v>
      </c>
      <c r="H38" s="73"/>
      <c r="I38" s="73"/>
      <c r="J38" s="39"/>
      <c r="K38" s="73" t="s">
        <v>2</v>
      </c>
      <c r="L38" s="73"/>
      <c r="M38" s="74"/>
      <c r="O38" s="41"/>
    </row>
    <row r="39" spans="1:26" s="2" customFormat="1" ht="20.45" customHeight="1" x14ac:dyDescent="0.25">
      <c r="A39" s="1"/>
      <c r="B39" s="5"/>
      <c r="C39" s="6" t="s">
        <v>35</v>
      </c>
      <c r="D39" s="6" t="s">
        <v>36</v>
      </c>
      <c r="E39" s="7" t="s">
        <v>3</v>
      </c>
      <c r="F39" s="7"/>
      <c r="G39" s="6" t="s">
        <v>35</v>
      </c>
      <c r="H39" s="6" t="s">
        <v>36</v>
      </c>
      <c r="I39" s="7" t="s">
        <v>3</v>
      </c>
      <c r="J39" s="7"/>
      <c r="K39" s="6" t="s">
        <v>35</v>
      </c>
      <c r="L39" s="6" t="s">
        <v>36</v>
      </c>
      <c r="M39" s="8" t="s">
        <v>3</v>
      </c>
      <c r="N39" s="9"/>
      <c r="O39" s="9"/>
    </row>
    <row r="40" spans="1:26" s="2" customFormat="1" ht="15.95" customHeight="1" x14ac:dyDescent="0.25">
      <c r="A40" s="1"/>
      <c r="B40" s="5" t="s">
        <v>21</v>
      </c>
      <c r="C40" s="10">
        <f>SUM(C41:C45)</f>
        <v>103108</v>
      </c>
      <c r="D40" s="10">
        <f>SUM(D41:D45)</f>
        <v>106561</v>
      </c>
      <c r="E40" s="11">
        <f>(C40-D40)/D40</f>
        <v>-3.2403975187920535E-2</v>
      </c>
      <c r="F40" s="12"/>
      <c r="G40" s="10">
        <f>SUM(G41:G45)</f>
        <v>214288</v>
      </c>
      <c r="H40" s="10">
        <f>SUM(H41:H45)</f>
        <v>208555</v>
      </c>
      <c r="I40" s="11">
        <f>(G40-H40)/H40</f>
        <v>2.7489151542758505E-2</v>
      </c>
      <c r="J40" s="12"/>
      <c r="K40" s="10">
        <f>SUM(K41:K45)</f>
        <v>328326</v>
      </c>
      <c r="L40" s="10">
        <f>SUM(L41:L45)</f>
        <v>311444</v>
      </c>
      <c r="M40" s="13">
        <f>(K40-L40)/L40</f>
        <v>5.4205571467101629E-2</v>
      </c>
      <c r="N40" s="9"/>
      <c r="O40" s="9"/>
    </row>
    <row r="41" spans="1:26" s="2" customFormat="1" ht="15.95" customHeight="1" x14ac:dyDescent="0.25">
      <c r="A41" s="1"/>
      <c r="B41" s="15" t="s">
        <v>22</v>
      </c>
      <c r="C41" s="16">
        <v>21032</v>
      </c>
      <c r="D41" s="16">
        <v>16344</v>
      </c>
      <c r="E41" s="17">
        <f t="shared" ref="E41:E45" si="12">(C41-D41)/D41</f>
        <v>0.28683308859520312</v>
      </c>
      <c r="F41" s="18"/>
      <c r="G41" s="16">
        <v>40408</v>
      </c>
      <c r="H41" s="16">
        <v>33274</v>
      </c>
      <c r="I41" s="17">
        <f t="shared" ref="I41:I45" si="13">(G41-H41)/H41</f>
        <v>0.21440163491014005</v>
      </c>
      <c r="J41" s="18"/>
      <c r="K41" s="16">
        <v>67712</v>
      </c>
      <c r="L41" s="16">
        <v>53899</v>
      </c>
      <c r="M41" s="19">
        <f>(K41-L41)/L41</f>
        <v>0.25627562663500253</v>
      </c>
      <c r="N41" s="9"/>
      <c r="O41" s="9"/>
    </row>
    <row r="42" spans="1:26" s="2" customFormat="1" ht="15.95" customHeight="1" x14ac:dyDescent="0.25">
      <c r="A42" s="1"/>
      <c r="B42" s="15" t="s">
        <v>23</v>
      </c>
      <c r="C42" s="16">
        <v>25432</v>
      </c>
      <c r="D42" s="16">
        <v>23273</v>
      </c>
      <c r="E42" s="17">
        <f t="shared" si="12"/>
        <v>9.2768444119795471E-2</v>
      </c>
      <c r="F42" s="18"/>
      <c r="G42" s="16">
        <v>53577</v>
      </c>
      <c r="H42" s="16">
        <v>43020</v>
      </c>
      <c r="I42" s="17">
        <f t="shared" si="13"/>
        <v>0.24539748953974896</v>
      </c>
      <c r="J42" s="18"/>
      <c r="K42" s="16">
        <v>80564</v>
      </c>
      <c r="L42" s="16">
        <v>65273</v>
      </c>
      <c r="M42" s="19">
        <f>(K42-L42)/L42</f>
        <v>0.2342622523861321</v>
      </c>
      <c r="N42" s="9"/>
      <c r="O42" s="9"/>
    </row>
    <row r="43" spans="1:26" s="2" customFormat="1" ht="15.95" customHeight="1" x14ac:dyDescent="0.25">
      <c r="A43" s="1"/>
      <c r="B43" s="15" t="s">
        <v>24</v>
      </c>
      <c r="C43" s="16">
        <v>16007</v>
      </c>
      <c r="D43" s="16">
        <v>20556</v>
      </c>
      <c r="E43" s="17">
        <f t="shared" si="12"/>
        <v>-0.22129791788285658</v>
      </c>
      <c r="F43" s="18"/>
      <c r="G43" s="16">
        <v>36506</v>
      </c>
      <c r="H43" s="16">
        <v>40220</v>
      </c>
      <c r="I43" s="17">
        <f t="shared" si="13"/>
        <v>-9.2342118349080057E-2</v>
      </c>
      <c r="J43" s="18"/>
      <c r="K43" s="16">
        <v>55383</v>
      </c>
      <c r="L43" s="16">
        <v>59569</v>
      </c>
      <c r="M43" s="19">
        <f t="shared" ref="M43:M45" si="14">(K43-L43)/L43</f>
        <v>-7.0271449915224368E-2</v>
      </c>
      <c r="N43" s="9"/>
      <c r="O43" s="9"/>
    </row>
    <row r="44" spans="1:26" s="2" customFormat="1" ht="15.95" customHeight="1" x14ac:dyDescent="0.25">
      <c r="A44" s="1"/>
      <c r="B44" s="15" t="s">
        <v>25</v>
      </c>
      <c r="C44" s="16">
        <v>22785</v>
      </c>
      <c r="D44" s="16">
        <v>27315</v>
      </c>
      <c r="E44" s="17">
        <f t="shared" si="12"/>
        <v>-0.16584294343767161</v>
      </c>
      <c r="F44" s="18"/>
      <c r="G44" s="16">
        <v>47284</v>
      </c>
      <c r="H44" s="16">
        <v>53291</v>
      </c>
      <c r="I44" s="17">
        <f t="shared" si="13"/>
        <v>-0.11272072207314555</v>
      </c>
      <c r="J44" s="18"/>
      <c r="K44" s="16">
        <v>70283</v>
      </c>
      <c r="L44" s="16">
        <v>78544</v>
      </c>
      <c r="M44" s="19">
        <f t="shared" si="14"/>
        <v>-0.10517671623548584</v>
      </c>
      <c r="N44" s="9"/>
      <c r="O44" s="9"/>
    </row>
    <row r="45" spans="1:26" s="2" customFormat="1" ht="15.95" customHeight="1" x14ac:dyDescent="0.25">
      <c r="A45" s="1"/>
      <c r="B45" s="20" t="s">
        <v>26</v>
      </c>
      <c r="C45" s="21">
        <v>17852</v>
      </c>
      <c r="D45" s="21">
        <v>19073</v>
      </c>
      <c r="E45" s="22">
        <f t="shared" si="12"/>
        <v>-6.4017197084884389E-2</v>
      </c>
      <c r="F45" s="23"/>
      <c r="G45" s="21">
        <v>36513</v>
      </c>
      <c r="H45" s="21">
        <v>38750</v>
      </c>
      <c r="I45" s="22">
        <f t="shared" si="13"/>
        <v>-5.7729032258064514E-2</v>
      </c>
      <c r="J45" s="23"/>
      <c r="K45" s="21">
        <v>54384</v>
      </c>
      <c r="L45" s="21">
        <v>54159</v>
      </c>
      <c r="M45" s="24">
        <f t="shared" si="14"/>
        <v>4.1544341660665817E-3</v>
      </c>
      <c r="N45" s="9"/>
      <c r="O45" s="9"/>
    </row>
    <row r="46" spans="1:26" s="2" customFormat="1" ht="12.75" x14ac:dyDescent="0.25">
      <c r="A46" s="1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 spans="1:26" ht="13.15" customHeight="1" x14ac:dyDescent="0.25">
      <c r="A47" s="1"/>
      <c r="B47" s="42" t="s">
        <v>28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x14ac:dyDescent="0.25">
      <c r="A48" s="1"/>
      <c r="B48" s="30" t="s">
        <v>27</v>
      </c>
      <c r="C48" s="30"/>
      <c r="D48" s="30"/>
      <c r="E48" s="31"/>
      <c r="F48" s="30"/>
      <c r="G48" s="30"/>
      <c r="H48" s="30"/>
      <c r="I48" s="30"/>
      <c r="J48" s="32"/>
      <c r="K48" s="30"/>
      <c r="L48" s="31"/>
      <c r="M48" s="31"/>
      <c r="N48" s="33"/>
      <c r="O48" s="33"/>
      <c r="P48" s="33"/>
      <c r="Q48" s="33"/>
      <c r="R48" s="34"/>
      <c r="S48" s="33"/>
      <c r="T48" s="35"/>
      <c r="U48" s="35"/>
      <c r="V48" s="33"/>
      <c r="W48" s="33"/>
      <c r="X48" s="33"/>
      <c r="Y48" s="33"/>
      <c r="Z48" s="34"/>
    </row>
    <row r="49" spans="1:26" x14ac:dyDescent="0.25">
      <c r="A49" s="1"/>
      <c r="B49" s="30"/>
      <c r="C49" s="30"/>
      <c r="D49" s="30"/>
      <c r="E49" s="31"/>
      <c r="F49" s="30"/>
      <c r="G49" s="30"/>
      <c r="H49" s="30"/>
      <c r="I49" s="30"/>
      <c r="J49" s="32"/>
      <c r="K49" s="30"/>
      <c r="L49" s="31"/>
      <c r="M49" s="31"/>
      <c r="N49" s="33"/>
      <c r="O49" s="33"/>
      <c r="P49" s="33"/>
      <c r="Q49" s="33"/>
      <c r="R49" s="34"/>
      <c r="S49" s="33"/>
      <c r="T49" s="35"/>
      <c r="U49" s="35"/>
      <c r="V49" s="33"/>
      <c r="W49" s="33"/>
      <c r="X49" s="33"/>
      <c r="Y49" s="33"/>
      <c r="Z49" s="34"/>
    </row>
    <row r="50" spans="1:26" x14ac:dyDescent="0.25">
      <c r="A50" s="1"/>
      <c r="B50" s="45" t="s">
        <v>29</v>
      </c>
      <c r="C50" s="30"/>
      <c r="D50" s="30"/>
      <c r="E50" s="31"/>
      <c r="F50" s="30"/>
      <c r="G50" s="30"/>
      <c r="H50" s="30"/>
      <c r="I50" s="30"/>
      <c r="J50" s="32"/>
      <c r="K50" s="30"/>
      <c r="L50" s="31"/>
      <c r="M50" s="31"/>
      <c r="N50" s="33"/>
      <c r="O50" s="33"/>
      <c r="P50" s="33"/>
      <c r="Q50" s="33"/>
      <c r="R50" s="34"/>
      <c r="S50" s="33"/>
      <c r="T50" s="35"/>
      <c r="U50" s="35"/>
      <c r="V50" s="33"/>
      <c r="W50" s="33"/>
      <c r="X50" s="33"/>
      <c r="Y50" s="33"/>
      <c r="Z50" s="34"/>
    </row>
    <row r="51" spans="1:26" s="2" customFormat="1" ht="24.6" customHeight="1" x14ac:dyDescent="0.25">
      <c r="A51" s="1"/>
      <c r="B51" s="46"/>
      <c r="C51" s="75" t="s">
        <v>0</v>
      </c>
      <c r="D51" s="75"/>
      <c r="E51" s="75"/>
      <c r="F51" s="47"/>
      <c r="G51" s="75" t="s">
        <v>1</v>
      </c>
      <c r="H51" s="75"/>
      <c r="I51" s="75"/>
      <c r="J51" s="47"/>
      <c r="K51" s="75" t="s">
        <v>2</v>
      </c>
      <c r="L51" s="75"/>
      <c r="M51" s="75"/>
      <c r="O51" s="9"/>
    </row>
    <row r="52" spans="1:26" s="2" customFormat="1" ht="20.45" customHeight="1" x14ac:dyDescent="0.25">
      <c r="A52" s="1"/>
      <c r="B52" s="48"/>
      <c r="C52" s="6" t="s">
        <v>35</v>
      </c>
      <c r="D52" s="6" t="s">
        <v>36</v>
      </c>
      <c r="E52" s="7" t="s">
        <v>3</v>
      </c>
      <c r="F52" s="7"/>
      <c r="G52" s="6" t="s">
        <v>35</v>
      </c>
      <c r="H52" s="6" t="s">
        <v>36</v>
      </c>
      <c r="I52" s="7" t="s">
        <v>3</v>
      </c>
      <c r="J52" s="7"/>
      <c r="K52" s="6" t="s">
        <v>35</v>
      </c>
      <c r="L52" s="6" t="s">
        <v>36</v>
      </c>
      <c r="M52" s="7" t="s">
        <v>3</v>
      </c>
      <c r="N52" s="9"/>
      <c r="O52" s="9"/>
    </row>
    <row r="53" spans="1:26" x14ac:dyDescent="0.25">
      <c r="A53" s="1"/>
      <c r="B53" s="33"/>
      <c r="C53" s="33"/>
      <c r="D53" s="49"/>
      <c r="E53" s="35"/>
      <c r="F53" s="33"/>
      <c r="G53" s="33"/>
      <c r="H53" s="33"/>
      <c r="I53" s="33"/>
      <c r="J53" s="34"/>
      <c r="K53" s="33"/>
      <c r="L53" s="35"/>
      <c r="M53" s="35"/>
      <c r="N53" s="33"/>
      <c r="O53" s="33"/>
      <c r="P53" s="33"/>
      <c r="Q53" s="33"/>
      <c r="R53" s="34"/>
      <c r="S53" s="33"/>
      <c r="T53" s="35"/>
      <c r="U53" s="35"/>
      <c r="V53" s="33"/>
      <c r="W53" s="33"/>
      <c r="X53" s="33"/>
      <c r="Y53" s="33"/>
      <c r="Z53" s="34"/>
    </row>
    <row r="54" spans="1:26" x14ac:dyDescent="0.25">
      <c r="A54" s="1"/>
      <c r="B54" s="50" t="s">
        <v>30</v>
      </c>
      <c r="C54" s="51">
        <f>SUM(C56:C60)</f>
        <v>10507</v>
      </c>
      <c r="D54" s="16">
        <f>SUM(D56:D60)</f>
        <v>13112</v>
      </c>
      <c r="E54" s="17">
        <f>(C54-D54)/D54</f>
        <v>-0.19867297132397804</v>
      </c>
      <c r="F54" s="52"/>
      <c r="G54" s="51">
        <f>SUM(G56:G60)</f>
        <v>21010</v>
      </c>
      <c r="H54" s="16">
        <f>SUM(H56:H60)</f>
        <v>25983</v>
      </c>
      <c r="I54" s="17">
        <f>(G54-H54)/H54</f>
        <v>-0.19139437324404418</v>
      </c>
      <c r="J54" s="61"/>
      <c r="K54" s="51">
        <f>SUM(K56:K60)</f>
        <v>31761</v>
      </c>
      <c r="L54" s="16">
        <f>SUM(L56:L60)</f>
        <v>38650</v>
      </c>
      <c r="M54" s="17">
        <f>(K54-L54)/L54</f>
        <v>-0.17824062095730919</v>
      </c>
      <c r="N54" s="53"/>
      <c r="O54" s="2"/>
      <c r="P54" s="2"/>
      <c r="Q54" s="2"/>
      <c r="R54" s="54"/>
      <c r="S54" s="55"/>
      <c r="T54" s="56"/>
      <c r="U54" s="56"/>
      <c r="V54" s="53"/>
      <c r="W54" s="57"/>
      <c r="X54" s="57"/>
      <c r="Y54" s="53"/>
      <c r="Z54" s="54"/>
    </row>
    <row r="55" spans="1:26" x14ac:dyDescent="0.25">
      <c r="A55" s="1"/>
      <c r="B55" s="58"/>
      <c r="C55" s="58"/>
      <c r="D55" s="16"/>
      <c r="E55" s="58"/>
      <c r="F55" s="58"/>
      <c r="G55" s="58"/>
      <c r="H55" s="16"/>
      <c r="I55" s="58"/>
      <c r="J55" s="61"/>
      <c r="K55" s="58"/>
      <c r="L55" s="16"/>
      <c r="M55" s="58"/>
    </row>
    <row r="56" spans="1:26" x14ac:dyDescent="0.25">
      <c r="A56" s="1"/>
      <c r="B56" s="59" t="s">
        <v>6</v>
      </c>
      <c r="C56" s="51">
        <v>2649</v>
      </c>
      <c r="D56" s="16">
        <v>3655</v>
      </c>
      <c r="E56" s="17">
        <f>(C56-D56)/D56</f>
        <v>-0.27523939808481535</v>
      </c>
      <c r="F56" s="58"/>
      <c r="G56" s="51">
        <v>5272</v>
      </c>
      <c r="H56" s="51">
        <v>7695</v>
      </c>
      <c r="I56" s="17">
        <f>(G56-H56)/H56</f>
        <v>-0.31487979207277456</v>
      </c>
      <c r="J56" s="61"/>
      <c r="K56" s="51">
        <v>9089</v>
      </c>
      <c r="L56" s="51">
        <v>11532</v>
      </c>
      <c r="M56" s="17">
        <f>(K56-L56)/L56</f>
        <v>-0.2118453000346861</v>
      </c>
    </row>
    <row r="57" spans="1:26" x14ac:dyDescent="0.25">
      <c r="A57" s="1"/>
      <c r="B57" s="59" t="s">
        <v>10</v>
      </c>
      <c r="C57" s="51">
        <v>2272</v>
      </c>
      <c r="D57" s="16">
        <v>2961</v>
      </c>
      <c r="E57" s="17">
        <f>(C57-D57)/D57</f>
        <v>-0.23269165822357313</v>
      </c>
      <c r="F57" s="58"/>
      <c r="G57" s="51">
        <v>5723</v>
      </c>
      <c r="H57" s="51">
        <v>6119</v>
      </c>
      <c r="I57" s="17">
        <f>(G57-H57)/H57</f>
        <v>-6.4716456937408073E-2</v>
      </c>
      <c r="J57" s="61"/>
      <c r="K57" s="51">
        <v>8634</v>
      </c>
      <c r="L57" s="51">
        <v>10475</v>
      </c>
      <c r="M57" s="17">
        <f>(K57-L57)/L57</f>
        <v>-0.17575178997613364</v>
      </c>
    </row>
    <row r="58" spans="1:26" x14ac:dyDescent="0.25">
      <c r="A58" s="1"/>
      <c r="B58" s="59" t="s">
        <v>31</v>
      </c>
      <c r="C58" s="51">
        <v>2611</v>
      </c>
      <c r="D58" s="16">
        <v>3283</v>
      </c>
      <c r="E58" s="17">
        <f>(C58-D58)/D58</f>
        <v>-0.20469083155650319</v>
      </c>
      <c r="F58" s="58"/>
      <c r="G58" s="51">
        <v>4654</v>
      </c>
      <c r="H58" s="51">
        <v>6094</v>
      </c>
      <c r="I58" s="17">
        <f>(G58-H58)/H58</f>
        <v>-0.23629799803085003</v>
      </c>
      <c r="J58" s="61"/>
      <c r="K58" s="51">
        <v>6305</v>
      </c>
      <c r="L58" s="51">
        <v>8372</v>
      </c>
      <c r="M58" s="17">
        <f>(K58-L58)/L58</f>
        <v>-0.24689440993788819</v>
      </c>
    </row>
    <row r="59" spans="1:26" x14ac:dyDescent="0.25">
      <c r="A59" s="1"/>
      <c r="B59" s="59" t="s">
        <v>32</v>
      </c>
      <c r="C59" s="51">
        <v>2835</v>
      </c>
      <c r="D59" s="16">
        <v>2964</v>
      </c>
      <c r="E59" s="17">
        <f>(C59-D59)/D59</f>
        <v>-4.3522267206477734E-2</v>
      </c>
      <c r="F59" s="58"/>
      <c r="G59" s="51">
        <v>4976</v>
      </c>
      <c r="H59" s="51">
        <v>5826</v>
      </c>
      <c r="I59" s="17">
        <f>(G59-H59)/H59</f>
        <v>-0.14589769996567112</v>
      </c>
      <c r="J59" s="61"/>
      <c r="K59" s="51">
        <v>6989</v>
      </c>
      <c r="L59" s="51">
        <v>8022</v>
      </c>
      <c r="M59" s="17">
        <f>(K59-L59)/L59</f>
        <v>-0.1287708800797806</v>
      </c>
    </row>
    <row r="60" spans="1:26" x14ac:dyDescent="0.25">
      <c r="A60" s="1"/>
      <c r="B60" s="59" t="s">
        <v>33</v>
      </c>
      <c r="C60" s="51">
        <v>140</v>
      </c>
      <c r="D60" s="16">
        <v>249</v>
      </c>
      <c r="E60" s="17">
        <f>(C60-D60)/D60</f>
        <v>-0.43775100401606426</v>
      </c>
      <c r="F60" s="58"/>
      <c r="G60" s="51">
        <v>385</v>
      </c>
      <c r="H60" s="51">
        <v>249</v>
      </c>
      <c r="I60" s="17">
        <f>(G60-H60)/H60</f>
        <v>0.54618473895582331</v>
      </c>
      <c r="J60" s="61"/>
      <c r="K60" s="51">
        <v>744</v>
      </c>
      <c r="L60" s="51">
        <v>249</v>
      </c>
      <c r="M60" s="17">
        <f>(K60-L60)/L60</f>
        <v>1.9879518072289157</v>
      </c>
    </row>
    <row r="61" spans="1:26" x14ac:dyDescent="0.25">
      <c r="A61" s="1"/>
    </row>
    <row r="62" spans="1:26" ht="13.9" customHeight="1" x14ac:dyDescent="0.25">
      <c r="A62" s="1"/>
      <c r="B62" s="60" t="s">
        <v>34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</row>
    <row r="63" spans="1:26" x14ac:dyDescent="0.25">
      <c r="A63" s="1"/>
    </row>
  </sheetData>
  <mergeCells count="21">
    <mergeCell ref="C51:E51"/>
    <mergeCell ref="G51:I51"/>
    <mergeCell ref="K51:M51"/>
    <mergeCell ref="C30:E30"/>
    <mergeCell ref="G30:I30"/>
    <mergeCell ref="K30:M30"/>
    <mergeCell ref="C38:E38"/>
    <mergeCell ref="G38:I38"/>
    <mergeCell ref="K38:M38"/>
    <mergeCell ref="C14:E14"/>
    <mergeCell ref="G14:I14"/>
    <mergeCell ref="K14:M14"/>
    <mergeCell ref="C20:E20"/>
    <mergeCell ref="G20:I20"/>
    <mergeCell ref="K20:M20"/>
    <mergeCell ref="C2:E2"/>
    <mergeCell ref="G2:I2"/>
    <mergeCell ref="K2:M2"/>
    <mergeCell ref="C10:E10"/>
    <mergeCell ref="G10:I10"/>
    <mergeCell ref="K10:M10"/>
  </mergeCells>
  <pageMargins left="0.7" right="0.7" top="0.75" bottom="0.75" header="0.3" footer="0.3"/>
  <pageSetup paperSize="9" scale="6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8A1EF983625D4FA5FF33E456A2F6FD" ma:contentTypeVersion="17" ma:contentTypeDescription="Create a new document." ma:contentTypeScope="" ma:versionID="56d9816bd413c3ae0ad7c18ab1af4f90">
  <xsd:schema xmlns:xsd="http://www.w3.org/2001/XMLSchema" xmlns:xs="http://www.w3.org/2001/XMLSchema" xmlns:p="http://schemas.microsoft.com/office/2006/metadata/properties" xmlns:ns2="58e07621-68e3-4698-bf4e-3510e67bb414" xmlns:ns3="db7645b2-39aa-42a8-96fa-ce84201cbf21" xmlns:ns4="05df4186-6a79-4c36-aac8-0c44ed8cdcc7" targetNamespace="http://schemas.microsoft.com/office/2006/metadata/properties" ma:root="true" ma:fieldsID="1e6576b3177f5ada52b9ccdb1cd7c47f" ns2:_="" ns3:_="" ns4:_="">
    <xsd:import namespace="58e07621-68e3-4698-bf4e-3510e67bb414"/>
    <xsd:import namespace="db7645b2-39aa-42a8-96fa-ce84201cbf21"/>
    <xsd:import namespace="05df4186-6a79-4c36-aac8-0c44ed8cdc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e07621-68e3-4698-bf4e-3510e67bb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1a9981d-741d-4dde-8b20-345ed49743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7645b2-39aa-42a8-96fa-ce84201cbf2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f4186-6a79-4c36-aac8-0c44ed8cdcc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0d033e4-a131-41f3-b00a-70aeeeb9137e}" ma:internalName="TaxCatchAll" ma:showField="CatchAllData" ma:web="db7645b2-39aa-42a8-96fa-ce84201cbf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df4186-6a79-4c36-aac8-0c44ed8cdcc7" xsi:nil="true"/>
    <lcf76f155ced4ddcb4097134ff3c332f xmlns="58e07621-68e3-4698-bf4e-3510e67bb41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769584D-C1C6-49C2-BBF1-3FDCFFBD2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e07621-68e3-4698-bf4e-3510e67bb414"/>
    <ds:schemaRef ds:uri="db7645b2-39aa-42a8-96fa-ce84201cbf21"/>
    <ds:schemaRef ds:uri="05df4186-6a79-4c36-aac8-0c44ed8cdc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1E6104-2E92-40A1-B5BA-67B186794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BA3655-5DEC-45F7-A36A-BF6F50CE6D83}">
  <ds:schemaRefs>
    <ds:schemaRef ds:uri="http://schemas.microsoft.com/office/2006/metadata/properties"/>
    <ds:schemaRef ds:uri="http://schemas.microsoft.com/office/infopath/2007/PartnerControls"/>
    <ds:schemaRef ds:uri="05df4186-6a79-4c36-aac8-0c44ed8cdcc7"/>
    <ds:schemaRef ds:uri="58e07621-68e3-4698-bf4e-3510e67bb4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JLR Wholesales to Date</vt:lpstr>
      <vt:lpstr>JLR Retails to Date</vt:lpstr>
      <vt:lpstr>'JLR Retails to Date'!Print_Area</vt:lpstr>
      <vt:lpstr>'JLR Wholesales to Date'!Print_Area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2024-10-04T13:57:37Z</dcterms:created>
  <dcterms:modified xsi:type="dcterms:W3CDTF">2024-10-07T12:12:01Z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0x0101009F8A1EF983625D4FA5FF33E456A2F6FD</vt:lpwstr>
  </property>
  <property fmtid="{D5CDD505-2E9C-101B-9397-08002B2CF9AE}" pid="5" name="MediaServiceImageTags">
    <vt:lpwstr/>
  </property>
</Properties>
</file>