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2\Desktop\"/>
    </mc:Choice>
  </mc:AlternateContent>
  <xr:revisionPtr revIDLastSave="0" documentId="8_{DB0D8073-ED33-4986-A7C9-158052E71F6C}" xr6:coauthVersionLast="47" xr6:coauthVersionMax="47" xr10:uidLastSave="{00000000-0000-0000-0000-000000000000}"/>
  <bookViews>
    <workbookView xWindow="-14880" yWindow="225" windowWidth="14250" windowHeight="17130" xr2:uid="{A7E2F9C6-55BE-4843-A976-0DA05476142B}"/>
  </bookViews>
  <sheets>
    <sheet name="JLR Retails to Date" sheetId="1" r:id="rId1"/>
    <sheet name="JLR Wholesales to Date" sheetId="2" r:id="rId2"/>
  </sheets>
  <definedNames>
    <definedName name="_all">#REF!</definedName>
    <definedName name="_creditors">#REF!</definedName>
    <definedName name="_currencylist">#REF!</definedName>
    <definedName name="_debtors">#REF!</definedName>
    <definedName name="_dfi_interco">#REF!</definedName>
    <definedName name="_DFIs">#REF!</definedName>
    <definedName name="_xlnm._FilterDatabase" hidden="1">#REF!</definedName>
    <definedName name="Actual_vs_Forecast">#REF!</definedName>
    <definedName name="Actual_YTD">#REF!</definedName>
    <definedName name="Actuals_vs_AOP">#REF!</definedName>
    <definedName name="actvfcst">#REF!</definedName>
    <definedName name="actvsaop">#REF!</definedName>
    <definedName name="actytd">#REF!</definedName>
    <definedName name="ALL">#REF!</definedName>
    <definedName name="AOP_YTD">#REF!</definedName>
    <definedName name="aopytd">#REF!</definedName>
    <definedName name="BankCapital">#REF!</definedName>
    <definedName name="BW">#REF!</definedName>
    <definedName name="CAP">#REF!</definedName>
    <definedName name="Creditors">#REF!</definedName>
    <definedName name="Currency_List">#REF!</definedName>
    <definedName name="Debtors">#REF!</definedName>
    <definedName name="DebtSwap">#REF!</definedName>
    <definedName name="Descrp1">#REF!</definedName>
    <definedName name="Descrp2">#REF!</definedName>
    <definedName name="Descrp3">#REF!</definedName>
    <definedName name="Descrp5">#REF!</definedName>
    <definedName name="DFI_Interco">#REF!</definedName>
    <definedName name="DFIs">#REF!</definedName>
    <definedName name="DrawnUndrawn">#REF!</definedName>
    <definedName name="ExchangeRates">#REF!</definedName>
    <definedName name="filt" hidden="1">#REF!</definedName>
    <definedName name="FixFloat">#REF!</definedName>
    <definedName name="Forecast_YTD">#REF!</definedName>
    <definedName name="FV">#REF!</definedName>
    <definedName name="FX">#REF!</definedName>
    <definedName name="GroupDebtHome">#REF!</definedName>
    <definedName name="GroupDebtTable">#REF!</definedName>
    <definedName name="grwer">#REF!</definedName>
    <definedName name="HEIRACHY">#REF!</definedName>
    <definedName name="historical_data_FY18_9m_col_num">#REF!</definedName>
    <definedName name="historical_data_table">#REF!</definedName>
    <definedName name="Interco">#REF!</definedName>
    <definedName name="JG_RT_YTD">#REF!</definedName>
    <definedName name="KKK" hidden="1">Main.SAPF4Help()</definedName>
    <definedName name="LongShort">#REF!</definedName>
    <definedName name="LR_RT_YTD">#REF!</definedName>
    <definedName name="Non_Other_Operating">#REF!</definedName>
    <definedName name="Option4">#REF!</definedName>
    <definedName name="Pay">#REF!</definedName>
    <definedName name="pbi">#REF!</definedName>
    <definedName name="PPPP" hidden="1">Main.SAPF4Help()</definedName>
    <definedName name="Print_MPLTD">#REF!</definedName>
    <definedName name="Provisions">#REF!</definedName>
    <definedName name="Rate2">#REF!</definedName>
    <definedName name="Rates">#REF!</definedName>
    <definedName name="Rec">#REF!</definedName>
    <definedName name="SAPFuncF4Help" hidden="1">Main.SAPF4Help()</definedName>
    <definedName name="Status">#REF!</definedName>
    <definedName name="Stock">#REF!</definedName>
    <definedName name="T_LAmylum">#REF!</definedName>
    <definedName name="Total_Excluding_Provisions">#REF!</definedName>
    <definedName name="Total_Including_Provisions">#REF!</definedName>
    <definedName name="Type1">#REF!</definedName>
    <definedName name="Type2">#REF!</definedName>
    <definedName name="valuevx">42.314159</definedName>
    <definedName name="VF">#REF!</definedName>
    <definedName name="wrn.Bank._.Reporting." hidden="1">{"Bank1",#N/A,FALSE,"Cash Flows";"Bank2",#N/A,FALSE,"Receipts &amp; Disburs."}</definedName>
    <definedName name="wrn.Frog." hidden="1">{"CoverMemoFROG",#N/A,FALSE,"A";"Cash_graph",#N/A,FALSE,"Frog"}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K31" i="2"/>
  <c r="J31" i="2"/>
  <c r="H31" i="2"/>
  <c r="D31" i="2"/>
  <c r="L30" i="2"/>
  <c r="K30" i="2"/>
  <c r="J30" i="2"/>
  <c r="H30" i="2"/>
  <c r="D30" i="2"/>
  <c r="K29" i="2"/>
  <c r="L29" i="2" s="1"/>
  <c r="J29" i="2"/>
  <c r="H29" i="2"/>
  <c r="D29" i="2"/>
  <c r="K28" i="2"/>
  <c r="J28" i="2"/>
  <c r="L28" i="2" s="1"/>
  <c r="H28" i="2"/>
  <c r="D28" i="2"/>
  <c r="K27" i="2"/>
  <c r="J27" i="2"/>
  <c r="L27" i="2" s="1"/>
  <c r="G26" i="2"/>
  <c r="F26" i="2"/>
  <c r="H26" i="2" s="1"/>
  <c r="D27" i="2"/>
  <c r="K26" i="2"/>
  <c r="D26" i="2"/>
  <c r="B26" i="2"/>
  <c r="J22" i="2"/>
  <c r="L22" i="2" s="1"/>
  <c r="H22" i="2"/>
  <c r="K22" i="2"/>
  <c r="D22" i="2"/>
  <c r="K21" i="2"/>
  <c r="J21" i="2"/>
  <c r="L21" i="2" s="1"/>
  <c r="H21" i="2"/>
  <c r="D21" i="2"/>
  <c r="K20" i="2"/>
  <c r="H20" i="2"/>
  <c r="B15" i="2"/>
  <c r="H19" i="2"/>
  <c r="K19" i="2"/>
  <c r="D19" i="2"/>
  <c r="J18" i="2"/>
  <c r="H18" i="2"/>
  <c r="D18" i="2"/>
  <c r="K18" i="2"/>
  <c r="K15" i="2" s="1"/>
  <c r="K17" i="2"/>
  <c r="J17" i="2"/>
  <c r="L17" i="2" s="1"/>
  <c r="H17" i="2"/>
  <c r="D17" i="2"/>
  <c r="K16" i="2"/>
  <c r="J16" i="2"/>
  <c r="G15" i="2"/>
  <c r="H16" i="2"/>
  <c r="D16" i="2"/>
  <c r="K11" i="2"/>
  <c r="J11" i="2"/>
  <c r="L11" i="2" s="1"/>
  <c r="H11" i="2"/>
  <c r="D11" i="2"/>
  <c r="K10" i="2"/>
  <c r="H10" i="2"/>
  <c r="J10" i="2"/>
  <c r="L10" i="2" s="1"/>
  <c r="J9" i="2"/>
  <c r="H9" i="2"/>
  <c r="K9" i="2"/>
  <c r="D9" i="2"/>
  <c r="K8" i="2"/>
  <c r="J8" i="2"/>
  <c r="L8" i="2" s="1"/>
  <c r="H8" i="2"/>
  <c r="D8" i="2"/>
  <c r="K7" i="2"/>
  <c r="H7" i="2"/>
  <c r="J7" i="2"/>
  <c r="L7" i="2" s="1"/>
  <c r="H6" i="2"/>
  <c r="K6" i="2"/>
  <c r="D6" i="2"/>
  <c r="J5" i="2"/>
  <c r="H5" i="2"/>
  <c r="D5" i="2"/>
  <c r="C4" i="2"/>
  <c r="B4" i="2"/>
  <c r="F4" i="2"/>
  <c r="C14" i="2"/>
  <c r="G14" i="2" s="1"/>
  <c r="K14" i="2" s="1"/>
  <c r="B25" i="2"/>
  <c r="F25" i="2" s="1"/>
  <c r="J25" i="2" s="1"/>
  <c r="J44" i="1"/>
  <c r="H44" i="1"/>
  <c r="D44" i="1"/>
  <c r="L43" i="1"/>
  <c r="K43" i="1"/>
  <c r="J43" i="1"/>
  <c r="H43" i="1"/>
  <c r="D43" i="1"/>
  <c r="K42" i="1"/>
  <c r="J42" i="1"/>
  <c r="K41" i="1"/>
  <c r="J41" i="1"/>
  <c r="L41" i="1" s="1"/>
  <c r="H41" i="1"/>
  <c r="D41" i="1"/>
  <c r="J40" i="1"/>
  <c r="H40" i="1"/>
  <c r="D40" i="1"/>
  <c r="F38" i="1"/>
  <c r="C38" i="1"/>
  <c r="D38" i="1" s="1"/>
  <c r="B38" i="1"/>
  <c r="K31" i="1"/>
  <c r="J31" i="1"/>
  <c r="L31" i="1" s="1"/>
  <c r="H31" i="1"/>
  <c r="D31" i="1"/>
  <c r="L30" i="1"/>
  <c r="K30" i="1"/>
  <c r="J30" i="1"/>
  <c r="H30" i="1"/>
  <c r="D30" i="1"/>
  <c r="K29" i="1"/>
  <c r="J29" i="1"/>
  <c r="L29" i="1" s="1"/>
  <c r="H29" i="1"/>
  <c r="D29" i="1"/>
  <c r="K28" i="1"/>
  <c r="L28" i="1" s="1"/>
  <c r="J28" i="1"/>
  <c r="G26" i="1"/>
  <c r="D28" i="1"/>
  <c r="K27" i="1"/>
  <c r="J27" i="1"/>
  <c r="L27" i="1" s="1"/>
  <c r="H27" i="1"/>
  <c r="D27" i="1"/>
  <c r="F26" i="1"/>
  <c r="C26" i="1"/>
  <c r="B26" i="1"/>
  <c r="D26" i="1" s="1"/>
  <c r="K22" i="1"/>
  <c r="L22" i="1" s="1"/>
  <c r="J22" i="1"/>
  <c r="H22" i="1"/>
  <c r="D22" i="1"/>
  <c r="K21" i="1"/>
  <c r="J21" i="1"/>
  <c r="L21" i="1" s="1"/>
  <c r="H21" i="1"/>
  <c r="D21" i="1"/>
  <c r="J20" i="1"/>
  <c r="L20" i="1" s="1"/>
  <c r="H20" i="1"/>
  <c r="K20" i="1"/>
  <c r="K19" i="1"/>
  <c r="L19" i="1" s="1"/>
  <c r="J19" i="1"/>
  <c r="H19" i="1"/>
  <c r="D19" i="1"/>
  <c r="J18" i="1"/>
  <c r="L18" i="1" s="1"/>
  <c r="H18" i="1"/>
  <c r="D18" i="1"/>
  <c r="K18" i="1"/>
  <c r="J17" i="1"/>
  <c r="H17" i="1"/>
  <c r="D17" i="1"/>
  <c r="J16" i="1"/>
  <c r="J15" i="1" s="1"/>
  <c r="G15" i="1"/>
  <c r="D16" i="1"/>
  <c r="F15" i="1"/>
  <c r="B15" i="1"/>
  <c r="K11" i="1"/>
  <c r="L11" i="1" s="1"/>
  <c r="J11" i="1"/>
  <c r="F4" i="1"/>
  <c r="K10" i="1"/>
  <c r="L10" i="1" s="1"/>
  <c r="J10" i="1"/>
  <c r="H10" i="1"/>
  <c r="D10" i="1"/>
  <c r="K9" i="1"/>
  <c r="J9" i="1"/>
  <c r="L9" i="1" s="1"/>
  <c r="H9" i="1"/>
  <c r="D9" i="1"/>
  <c r="J8" i="1"/>
  <c r="H8" i="1"/>
  <c r="K8" i="1"/>
  <c r="K7" i="1"/>
  <c r="L7" i="1" s="1"/>
  <c r="J7" i="1"/>
  <c r="H7" i="1"/>
  <c r="D7" i="1"/>
  <c r="J6" i="1"/>
  <c r="H6" i="1"/>
  <c r="D6" i="1"/>
  <c r="K6" i="1"/>
  <c r="J5" i="1"/>
  <c r="H5" i="1"/>
  <c r="C4" i="1"/>
  <c r="D4" i="1" s="1"/>
  <c r="B4" i="1"/>
  <c r="G3" i="1"/>
  <c r="F3" i="1"/>
  <c r="D15" i="2" l="1"/>
  <c r="F25" i="1"/>
  <c r="F14" i="1"/>
  <c r="J3" i="1"/>
  <c r="D4" i="2"/>
  <c r="L18" i="2"/>
  <c r="K3" i="1"/>
  <c r="G25" i="1"/>
  <c r="G14" i="1"/>
  <c r="L17" i="1"/>
  <c r="L40" i="1"/>
  <c r="L9" i="2"/>
  <c r="L6" i="1"/>
  <c r="L8" i="1"/>
  <c r="H15" i="1"/>
  <c r="H26" i="1"/>
  <c r="C25" i="1"/>
  <c r="D7" i="2"/>
  <c r="H16" i="1"/>
  <c r="J4" i="1"/>
  <c r="J38" i="1"/>
  <c r="K40" i="1"/>
  <c r="C15" i="2"/>
  <c r="L16" i="2"/>
  <c r="C25" i="2"/>
  <c r="G25" i="2" s="1"/>
  <c r="K25" i="2" s="1"/>
  <c r="H27" i="2"/>
  <c r="D5" i="1"/>
  <c r="G4" i="1"/>
  <c r="H4" i="1" s="1"/>
  <c r="C14" i="1"/>
  <c r="G38" i="1"/>
  <c r="H38" i="1" s="1"/>
  <c r="G3" i="2"/>
  <c r="K3" i="2" s="1"/>
  <c r="D20" i="2"/>
  <c r="K5" i="1"/>
  <c r="K4" i="1" s="1"/>
  <c r="K17" i="1"/>
  <c r="D8" i="1"/>
  <c r="H11" i="1"/>
  <c r="K16" i="1"/>
  <c r="D20" i="1"/>
  <c r="J26" i="1"/>
  <c r="L26" i="1" s="1"/>
  <c r="K44" i="1"/>
  <c r="L44" i="1" s="1"/>
  <c r="K5" i="2"/>
  <c r="K4" i="2" s="1"/>
  <c r="J6" i="2"/>
  <c r="D10" i="2"/>
  <c r="B14" i="2"/>
  <c r="F14" i="2" s="1"/>
  <c r="J14" i="2" s="1"/>
  <c r="J19" i="2"/>
  <c r="L19" i="2" s="1"/>
  <c r="C15" i="1"/>
  <c r="D15" i="1" s="1"/>
  <c r="K26" i="1"/>
  <c r="F15" i="2"/>
  <c r="H15" i="2" s="1"/>
  <c r="J20" i="2"/>
  <c r="L20" i="2" s="1"/>
  <c r="J26" i="2"/>
  <c r="L26" i="2" s="1"/>
  <c r="B14" i="1"/>
  <c r="B25" i="1"/>
  <c r="F3" i="2"/>
  <c r="J3" i="2" s="1"/>
  <c r="G4" i="2"/>
  <c r="H4" i="2" s="1"/>
  <c r="H28" i="1"/>
  <c r="K38" i="1" l="1"/>
  <c r="J25" i="1"/>
  <c r="J14" i="1"/>
  <c r="L16" i="1"/>
  <c r="K15" i="1"/>
  <c r="L15" i="1" s="1"/>
  <c r="L38" i="1"/>
  <c r="L4" i="1"/>
  <c r="K25" i="1"/>
  <c r="K14" i="1"/>
  <c r="J15" i="2"/>
  <c r="L15" i="2" s="1"/>
  <c r="L5" i="2"/>
  <c r="J4" i="2"/>
  <c r="L4" i="2" s="1"/>
  <c r="L6" i="2"/>
  <c r="L5" i="1"/>
</calcChain>
</file>

<file path=xl/sharedStrings.xml><?xml version="1.0" encoding="utf-8"?>
<sst xmlns="http://schemas.openxmlformats.org/spreadsheetml/2006/main" count="95" uniqueCount="35">
  <si>
    <t>Quarter to Date</t>
  </si>
  <si>
    <t>Fiscal Year to Date</t>
  </si>
  <si>
    <t>Calendar Year to Date</t>
  </si>
  <si>
    <t>Change %</t>
  </si>
  <si>
    <t>Jaguar</t>
  </si>
  <si>
    <t>XE</t>
  </si>
  <si>
    <t>XF</t>
  </si>
  <si>
    <t>F-TYPE</t>
  </si>
  <si>
    <t>E-PACE</t>
  </si>
  <si>
    <t>F-PACE</t>
  </si>
  <si>
    <t>I-PACE</t>
  </si>
  <si>
    <t>XJ*</t>
  </si>
  <si>
    <t>Land Rover</t>
  </si>
  <si>
    <t>Defender</t>
  </si>
  <si>
    <t>Discovery Sport</t>
  </si>
  <si>
    <t>Discovery</t>
  </si>
  <si>
    <t>Range Rover Evoque</t>
  </si>
  <si>
    <t>Range Rover Velar</t>
  </si>
  <si>
    <t>Range Rover Sport</t>
  </si>
  <si>
    <t>Range Rover</t>
  </si>
  <si>
    <t>Total World</t>
  </si>
  <si>
    <t>North America</t>
  </si>
  <si>
    <t>UK</t>
  </si>
  <si>
    <t>Europe</t>
  </si>
  <si>
    <t>China Region</t>
  </si>
  <si>
    <t>Overseas</t>
  </si>
  <si>
    <t>Note: Volume retail volume data includes sales from unconsolidated Chinese joint venture.</t>
  </si>
  <si>
    <t>*No longer manufactured</t>
  </si>
  <si>
    <t>Memo: CJLR Vol</t>
  </si>
  <si>
    <t>CJLR (included above)</t>
  </si>
  <si>
    <t>Jaguar XF</t>
  </si>
  <si>
    <t>Jaguar XE</t>
  </si>
  <si>
    <t>Alternative volumes information is available here: https://www.tatamotors.com/investors/</t>
  </si>
  <si>
    <t>March 2024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</si>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</sst>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\(#,##0\)"/>
    <numFmt numFmtId="165" formatCode="#,##0.0%;\(#,##0.0\)%;\-"/>
    <numFmt numFmtId="166" formatCode="0.0%"/>
    <numFmt numFmtId="167" formatCode="#0.0\%;[Black]\(#0.0&quot;)%&quot;"/>
    <numFmt numFmtId="168" formatCode="#,##0%;\(#,##0\)%;\-"/>
    <numFmt numFmtId="169" formatCode="#0.0\%;[Red]\(#0.0&quot;)%&quot;"/>
    <numFmt numFmtId="170" formatCode="_-* #,##0_-;\-* #,##0_-;_-* &quot;-&quot;??_-;_-@_-"/>
    <numFmt numFmtId="171" formatCode="0.0%\ ;\(0.0%\)"/>
  </numFmts>
  <fonts count="15" x14ac:knownFonts="1"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sz val="8"/>
      <color rgb="FF1E1E1E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JLR Emeric"/>
    </font>
    <font>
      <sz val="9"/>
      <color rgb="FF333333"/>
      <name val="Arial"/>
      <family val="2"/>
    </font>
    <font>
      <u/>
      <sz val="8"/>
      <color rgb="FF1E1E1E"/>
      <name val="Arial"/>
      <family val="2"/>
    </font>
    <font>
      <i/>
      <sz val="8"/>
      <name val="JLR Emeric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</cellStyleXfs>
  <cellXfs count="67">
    <xf numFmtId="0" fontId="0" fillId="0" borderId="0" xfId="0"/>
    <xf numFmtId="0" fontId="3" fillId="2" borderId="0" xfId="0" applyFont="1" applyFill="1" applyAlignment="1">
      <alignment horizontal="left"/>
    </xf>
    <xf numFmtId="0" fontId="5" fillId="2" borderId="1" xfId="2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center"/>
    </xf>
    <xf numFmtId="49" fontId="5" fillId="2" borderId="2" xfId="2" applyNumberFormat="1" applyFont="1" applyFill="1" applyBorder="1" applyAlignment="1">
      <alignment horizontal="center"/>
    </xf>
    <xf numFmtId="49" fontId="5" fillId="2" borderId="3" xfId="2" applyNumberFormat="1" applyFont="1" applyFill="1" applyBorder="1" applyAlignment="1">
      <alignment horizontal="center"/>
    </xf>
    <xf numFmtId="10" fontId="3" fillId="2" borderId="0" xfId="1" applyNumberFormat="1" applyFont="1" applyFill="1" applyAlignment="1">
      <alignment horizontal="left"/>
    </xf>
    <xf numFmtId="49" fontId="5" fillId="2" borderId="1" xfId="2" applyNumberFormat="1" applyFont="1" applyFill="1" applyBorder="1" applyAlignment="1">
      <alignment horizontal="left"/>
    </xf>
    <xf numFmtId="49" fontId="5" fillId="3" borderId="0" xfId="2" applyNumberFormat="1" applyFont="1" applyFill="1" applyAlignment="1">
      <alignment horizontal="center"/>
    </xf>
    <xf numFmtId="164" fontId="5" fillId="3" borderId="2" xfId="2" applyNumberFormat="1" applyFont="1" applyFill="1" applyBorder="1" applyAlignment="1">
      <alignment horizontal="center"/>
    </xf>
    <xf numFmtId="165" fontId="5" fillId="3" borderId="2" xfId="3" applyNumberFormat="1" applyFont="1" applyFill="1" applyBorder="1" applyAlignment="1">
      <alignment horizontal="center"/>
    </xf>
    <xf numFmtId="10" fontId="5" fillId="3" borderId="2" xfId="3" applyNumberFormat="1" applyFont="1" applyFill="1" applyBorder="1" applyAlignment="1">
      <alignment horizontal="center"/>
    </xf>
    <xf numFmtId="165" fontId="5" fillId="3" borderId="4" xfId="3" applyNumberFormat="1" applyFont="1" applyFill="1" applyBorder="1" applyAlignment="1">
      <alignment horizontal="center"/>
    </xf>
    <xf numFmtId="49" fontId="3" fillId="2" borderId="5" xfId="2" applyNumberFormat="1" applyFont="1" applyFill="1" applyBorder="1" applyAlignment="1">
      <alignment horizontal="left"/>
    </xf>
    <xf numFmtId="164" fontId="3" fillId="3" borderId="0" xfId="2" applyNumberFormat="1" applyFont="1" applyFill="1" applyAlignment="1">
      <alignment horizontal="center"/>
    </xf>
    <xf numFmtId="165" fontId="3" fillId="3" borderId="0" xfId="3" applyNumberFormat="1" applyFont="1" applyFill="1" applyBorder="1" applyAlignment="1">
      <alignment horizontal="center"/>
    </xf>
    <xf numFmtId="166" fontId="6" fillId="3" borderId="0" xfId="3" applyNumberFormat="1" applyFont="1" applyFill="1" applyAlignment="1">
      <alignment horizontal="center"/>
    </xf>
    <xf numFmtId="165" fontId="3" fillId="3" borderId="6" xfId="3" applyNumberFormat="1" applyFont="1" applyFill="1" applyBorder="1" applyAlignment="1">
      <alignment horizontal="center"/>
    </xf>
    <xf numFmtId="49" fontId="3" fillId="2" borderId="7" xfId="2" applyNumberFormat="1" applyFont="1" applyFill="1" applyBorder="1" applyAlignment="1">
      <alignment horizontal="left"/>
    </xf>
    <xf numFmtId="164" fontId="3" fillId="3" borderId="8" xfId="2" applyNumberFormat="1" applyFont="1" applyFill="1" applyBorder="1" applyAlignment="1">
      <alignment horizontal="center"/>
    </xf>
    <xf numFmtId="165" fontId="3" fillId="3" borderId="8" xfId="3" applyNumberFormat="1" applyFont="1" applyFill="1" applyBorder="1" applyAlignment="1">
      <alignment horizontal="center"/>
    </xf>
    <xf numFmtId="166" fontId="6" fillId="3" borderId="8" xfId="3" applyNumberFormat="1" applyFont="1" applyFill="1" applyBorder="1" applyAlignment="1">
      <alignment horizontal="center"/>
    </xf>
    <xf numFmtId="165" fontId="3" fillId="3" borderId="9" xfId="3" applyNumberFormat="1" applyFont="1" applyFill="1" applyBorder="1" applyAlignment="1">
      <alignment horizontal="center"/>
    </xf>
    <xf numFmtId="0" fontId="3" fillId="2" borderId="0" xfId="2" applyFont="1" applyFill="1" applyAlignment="1">
      <alignment horizontal="left"/>
    </xf>
    <xf numFmtId="167" fontId="7" fillId="2" borderId="10" xfId="2" applyNumberFormat="1" applyFont="1" applyFill="1" applyBorder="1" applyAlignment="1">
      <alignment horizontal="center"/>
    </xf>
    <xf numFmtId="167" fontId="7" fillId="2" borderId="0" xfId="2" applyNumberFormat="1" applyFont="1" applyFill="1" applyAlignment="1">
      <alignment horizontal="center"/>
    </xf>
    <xf numFmtId="164" fontId="3" fillId="2" borderId="0" xfId="2" applyNumberFormat="1" applyFont="1" applyFill="1" applyAlignment="1">
      <alignment horizontal="center"/>
    </xf>
    <xf numFmtId="165" fontId="3" fillId="2" borderId="0" xfId="3" applyNumberFormat="1" applyFont="1" applyFill="1" applyBorder="1" applyAlignment="1">
      <alignment horizontal="center"/>
    </xf>
    <xf numFmtId="165" fontId="3" fillId="2" borderId="6" xfId="3" applyNumberFormat="1" applyFont="1" applyFill="1" applyBorder="1" applyAlignment="1">
      <alignment horizontal="center"/>
    </xf>
    <xf numFmtId="164" fontId="3" fillId="2" borderId="10" xfId="2" applyNumberFormat="1" applyFont="1" applyFill="1" applyBorder="1" applyAlignment="1">
      <alignment horizontal="center"/>
    </xf>
    <xf numFmtId="165" fontId="3" fillId="2" borderId="8" xfId="3" applyNumberFormat="1" applyFont="1" applyFill="1" applyBorder="1" applyAlignment="1">
      <alignment horizontal="center"/>
    </xf>
    <xf numFmtId="165" fontId="3" fillId="2" borderId="9" xfId="3" applyNumberFormat="1" applyFont="1" applyFill="1" applyBorder="1" applyAlignment="1">
      <alignment horizontal="center"/>
    </xf>
    <xf numFmtId="0" fontId="3" fillId="3" borderId="0" xfId="2" applyFont="1" applyFill="1" applyAlignment="1">
      <alignment horizontal="left"/>
    </xf>
    <xf numFmtId="166" fontId="3" fillId="3" borderId="0" xfId="2" applyNumberFormat="1" applyFont="1" applyFill="1" applyAlignment="1">
      <alignment horizontal="left"/>
    </xf>
    <xf numFmtId="0" fontId="8" fillId="3" borderId="0" xfId="4" applyFont="1" applyFill="1" applyAlignment="1">
      <alignment vertical="top" wrapText="1"/>
    </xf>
    <xf numFmtId="0" fontId="8" fillId="3" borderId="0" xfId="2" applyFont="1" applyFill="1" applyAlignment="1">
      <alignment vertical="top" wrapText="1"/>
    </xf>
    <xf numFmtId="0" fontId="4" fillId="3" borderId="0" xfId="0" applyFont="1" applyFill="1"/>
    <xf numFmtId="0" fontId="9" fillId="3" borderId="0" xfId="4" applyFont="1" applyFill="1" applyAlignment="1">
      <alignment vertical="center"/>
    </xf>
    <xf numFmtId="168" fontId="10" fillId="3" borderId="0" xfId="4" applyNumberFormat="1" applyFont="1" applyFill="1" applyAlignment="1">
      <alignment vertical="center"/>
    </xf>
    <xf numFmtId="168" fontId="9" fillId="3" borderId="0" xfId="4" applyNumberFormat="1" applyFont="1" applyFill="1" applyAlignment="1">
      <alignment vertical="center"/>
    </xf>
    <xf numFmtId="0" fontId="9" fillId="3" borderId="0" xfId="2" applyFont="1" applyFill="1" applyAlignment="1">
      <alignment vertical="center"/>
    </xf>
    <xf numFmtId="168" fontId="9" fillId="3" borderId="0" xfId="2" applyNumberFormat="1" applyFont="1" applyFill="1" applyAlignment="1">
      <alignment vertical="center"/>
    </xf>
    <xf numFmtId="168" fontId="10" fillId="3" borderId="0" xfId="2" applyNumberFormat="1" applyFont="1" applyFill="1" applyAlignment="1">
      <alignment vertical="center"/>
    </xf>
    <xf numFmtId="0" fontId="11" fillId="3" borderId="0" xfId="4" applyFont="1" applyFill="1" applyAlignment="1">
      <alignment vertical="center"/>
    </xf>
    <xf numFmtId="164" fontId="9" fillId="3" borderId="0" xfId="2" applyNumberFormat="1" applyFont="1" applyFill="1" applyAlignment="1">
      <alignment vertical="center"/>
    </xf>
    <xf numFmtId="37" fontId="8" fillId="3" borderId="0" xfId="4" applyNumberFormat="1" applyFont="1" applyFill="1" applyAlignment="1">
      <alignment horizontal="left" vertical="center"/>
    </xf>
    <xf numFmtId="164" fontId="12" fillId="2" borderId="0" xfId="2" applyNumberFormat="1" applyFont="1" applyFill="1" applyAlignment="1">
      <alignment horizontal="center"/>
    </xf>
    <xf numFmtId="169" fontId="6" fillId="2" borderId="0" xfId="2" applyNumberFormat="1" applyFont="1" applyFill="1" applyAlignment="1">
      <alignment horizontal="center"/>
    </xf>
    <xf numFmtId="170" fontId="8" fillId="3" borderId="0" xfId="5" applyNumberFormat="1" applyFont="1" applyFill="1" applyBorder="1" applyAlignment="1">
      <alignment vertical="center"/>
    </xf>
    <xf numFmtId="171" fontId="8" fillId="3" borderId="0" xfId="6" applyNumberFormat="1" applyFont="1" applyFill="1" applyAlignment="1">
      <alignment horizontal="right" vertical="center"/>
    </xf>
    <xf numFmtId="0" fontId="8" fillId="3" borderId="0" xfId="2" applyFont="1" applyFill="1" applyAlignment="1">
      <alignment vertical="center"/>
    </xf>
    <xf numFmtId="3" fontId="13" fillId="3" borderId="0" xfId="7" applyNumberFormat="1" applyFont="1" applyFill="1" applyAlignment="1">
      <alignment vertical="center"/>
    </xf>
    <xf numFmtId="0" fontId="8" fillId="3" borderId="0" xfId="2" applyFont="1" applyFill="1"/>
    <xf numFmtId="0" fontId="4" fillId="3" borderId="0" xfId="2" applyFill="1"/>
    <xf numFmtId="0" fontId="14" fillId="3" borderId="0" xfId="4" applyFont="1" applyFill="1" applyAlignment="1">
      <alignment horizontal="left" vertical="center" indent="1"/>
    </xf>
    <xf numFmtId="0" fontId="8" fillId="3" borderId="0" xfId="2" applyFont="1" applyFill="1" applyAlignment="1">
      <alignment horizontal="left" vertical="top" wrapText="1"/>
    </xf>
    <xf numFmtId="166" fontId="12" fillId="2" borderId="0" xfId="1" applyNumberFormat="1" applyFont="1" applyFill="1" applyAlignment="1">
      <alignment horizontal="left"/>
    </xf>
    <xf numFmtId="10" fontId="12" fillId="2" borderId="0" xfId="1" applyNumberFormat="1" applyFont="1" applyFill="1" applyAlignment="1">
      <alignment horizontal="left"/>
    </xf>
    <xf numFmtId="49" fontId="3" fillId="2" borderId="11" xfId="2" applyNumberFormat="1" applyFont="1" applyFill="1" applyBorder="1" applyAlignment="1">
      <alignment horizontal="left"/>
    </xf>
    <xf numFmtId="49" fontId="5" fillId="3" borderId="2" xfId="2" applyNumberFormat="1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49" fontId="5" fillId="3" borderId="3" xfId="2" applyNumberFormat="1" applyFont="1" applyFill="1" applyBorder="1" applyAlignment="1">
      <alignment horizontal="center"/>
    </xf>
    <xf numFmtId="164" fontId="4" fillId="3" borderId="0" xfId="0" applyNumberFormat="1" applyFont="1" applyFill="1"/>
    <xf numFmtId="0" fontId="5" fillId="3" borderId="0" xfId="2" applyFont="1" applyFill="1" applyAlignment="1">
      <alignment horizontal="center" wrapText="1"/>
    </xf>
    <xf numFmtId="49" fontId="5" fillId="3" borderId="0" xfId="2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/>
    </xf>
    <xf numFmtId="164" fontId="3" fillId="2" borderId="8" xfId="2" applyNumberFormat="1" applyFont="1" applyFill="1" applyBorder="1" applyAlignment="1">
      <alignment horizontal="center"/>
    </xf>
  </cellXfs>
  <cellStyles count="8">
    <cellStyle name="Comma 2" xfId="5" xr:uid="{19EEB7B5-1658-4AEA-AF1E-C86B3295794A}"/>
    <cellStyle name="Normal" xfId="0" builtinId="0"/>
    <cellStyle name="Normal 2" xfId="2" xr:uid="{BE20E518-8646-4D1D-8DED-1EDEF335980D}"/>
    <cellStyle name="Normal 2 2" xfId="4" xr:uid="{C959DADA-126E-46BB-8458-9216A36D0D65}"/>
    <cellStyle name="Normal_GLobal Sales data - JLR - Feb10" xfId="7" xr:uid="{EFF486C5-1A95-4D93-9C7A-356B78C65837}"/>
    <cellStyle name="Normal_TALFIIA Five Year Reporting_FR3 FCST" xfId="6" xr:uid="{716B8CDF-D184-4879-B872-839C01E0FBED}"/>
    <cellStyle name="Percent" xfId="1" builtinId="5"/>
    <cellStyle name="Percent 2" xfId="3" xr:uid="{A7C97A56-F3ED-4FC7-936F-A54CC63F1E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53A8-12EB-4AAF-A7BC-063A06FD395E}">
  <dimension ref="A1:Y46"/>
  <sheetViews>
    <sheetView tabSelected="1" zoomScale="80" zoomScaleNormal="80" workbookViewId="0">
      <selection activeCell="L11" sqref="L11"/>
    </sheetView>
  </sheetViews>
  <sheetFormatPr defaultColWidth="8.88671875" defaultRowHeight="13.2" x14ac:dyDescent="0.25"/>
  <cols>
    <col min="1" max="1" width="23.33203125" style="36" customWidth="1"/>
    <col min="2" max="4" width="11.88671875" style="36" customWidth="1"/>
    <col min="5" max="5" width="5.44140625" style="36" customWidth="1"/>
    <col min="6" max="8" width="11.88671875" style="36" customWidth="1"/>
    <col min="9" max="9" width="5.44140625" style="36" customWidth="1"/>
    <col min="10" max="12" width="11.88671875" style="36" customWidth="1"/>
    <col min="13" max="13" width="4.6640625" style="36" customWidth="1"/>
    <col min="14" max="16384" width="8.88671875" style="36"/>
  </cols>
  <sheetData>
    <row r="1" spans="1:14" s="1" customFormat="1" ht="5.25" customHeight="1" x14ac:dyDescent="0.2"/>
    <row r="2" spans="1:14" s="1" customFormat="1" ht="24.6" customHeight="1" x14ac:dyDescent="0.25">
      <c r="A2" s="2"/>
      <c r="B2" s="3" t="s">
        <v>0</v>
      </c>
      <c r="C2" s="3"/>
      <c r="D2" s="3"/>
      <c r="E2" s="4"/>
      <c r="F2" s="3" t="s">
        <v>1</v>
      </c>
      <c r="G2" s="3"/>
      <c r="H2" s="3"/>
      <c r="I2" s="4"/>
      <c r="J2" s="5" t="s">
        <v>2</v>
      </c>
      <c r="K2" s="5"/>
      <c r="L2" s="5"/>
      <c r="N2" s="6"/>
    </row>
    <row r="3" spans="1:14" s="1" customFormat="1" ht="24" customHeight="1" x14ac:dyDescent="0.25">
      <c r="A3" s="7"/>
      <c r="B3" s="63" t="s">
        <v>33</v>
      </c>
      <c r="C3" s="63" t="s">
        <v>34</v>
      </c>
      <c r="D3" s="64" t="s">
        <v>3</v>
      </c>
      <c r="E3" s="8"/>
      <c r="F3" s="63" t="str">
        <f>B3</f>
        <v>March 2024</v>
      </c>
      <c r="G3" s="63" t="str">
        <f>C3</f>
        <v>March 2023</v>
      </c>
      <c r="H3" s="64" t="s">
        <v>3</v>
      </c>
      <c r="I3" s="8"/>
      <c r="J3" s="63" t="str">
        <f>F3</f>
        <v>March 2024</v>
      </c>
      <c r="K3" s="63" t="str">
        <f>G3</f>
        <v>March 2023</v>
      </c>
      <c r="L3" s="64" t="s">
        <v>3</v>
      </c>
      <c r="N3" s="6"/>
    </row>
    <row r="4" spans="1:14" s="1" customFormat="1" ht="15.9" customHeight="1" x14ac:dyDescent="0.25">
      <c r="A4" s="7" t="s">
        <v>4</v>
      </c>
      <c r="B4" s="9">
        <f>SUM(B5:B11)</f>
        <v>18059</v>
      </c>
      <c r="C4" s="9">
        <f>SUM(C5:C11)</f>
        <v>15434</v>
      </c>
      <c r="D4" s="10">
        <f>(B4-C4)/C4</f>
        <v>0.17007904626150058</v>
      </c>
      <c r="E4" s="11"/>
      <c r="F4" s="9">
        <f>SUM(F5:F11)</f>
        <v>66866</v>
      </c>
      <c r="G4" s="9">
        <f>SUM(G5:G11)</f>
        <v>62521</v>
      </c>
      <c r="H4" s="10">
        <f>(F4-G4)/G4</f>
        <v>6.9496649125893706E-2</v>
      </c>
      <c r="I4" s="11"/>
      <c r="J4" s="9">
        <f>SUM(J5:J11)</f>
        <v>18059</v>
      </c>
      <c r="K4" s="9">
        <f>SUM(K5:K11)</f>
        <v>15434</v>
      </c>
      <c r="L4" s="12">
        <f>(J4-K4)/K4</f>
        <v>0.17007904626150058</v>
      </c>
      <c r="N4" s="6"/>
    </row>
    <row r="5" spans="1:14" s="1" customFormat="1" ht="15.9" customHeight="1" x14ac:dyDescent="0.2">
      <c r="A5" s="13" t="s">
        <v>5</v>
      </c>
      <c r="B5" s="14">
        <v>2157</v>
      </c>
      <c r="C5" s="14">
        <v>2758</v>
      </c>
      <c r="D5" s="15">
        <f t="shared" ref="D5:D10" si="0">(B5-C5)/C5</f>
        <v>-0.21791153009427122</v>
      </c>
      <c r="E5" s="16"/>
      <c r="F5" s="14">
        <v>11552</v>
      </c>
      <c r="G5" s="14">
        <v>11371</v>
      </c>
      <c r="H5" s="15">
        <f t="shared" ref="H5:H11" si="1">(F5-G5)/G5</f>
        <v>1.5917685339899745E-2</v>
      </c>
      <c r="I5" s="16"/>
      <c r="J5" s="14">
        <f>B5</f>
        <v>2157</v>
      </c>
      <c r="K5" s="14">
        <f t="shared" ref="K5:K11" si="2">C5</f>
        <v>2758</v>
      </c>
      <c r="L5" s="17">
        <f t="shared" ref="L5:L11" si="3">(J5-K5)/K5</f>
        <v>-0.21791153009427122</v>
      </c>
      <c r="N5" s="6"/>
    </row>
    <row r="6" spans="1:14" s="1" customFormat="1" ht="15.9" customHeight="1" x14ac:dyDescent="0.2">
      <c r="A6" s="13" t="s">
        <v>6</v>
      </c>
      <c r="B6" s="14">
        <v>2864</v>
      </c>
      <c r="C6" s="14">
        <v>2880</v>
      </c>
      <c r="D6" s="15">
        <f t="shared" si="0"/>
        <v>-5.5555555555555558E-3</v>
      </c>
      <c r="E6" s="16"/>
      <c r="F6" s="14">
        <v>13782</v>
      </c>
      <c r="G6" s="14">
        <v>11125</v>
      </c>
      <c r="H6" s="15">
        <f t="shared" si="1"/>
        <v>0.23883146067415731</v>
      </c>
      <c r="I6" s="16"/>
      <c r="J6" s="14">
        <f t="shared" ref="J6:J11" si="4">B6</f>
        <v>2864</v>
      </c>
      <c r="K6" s="14">
        <f t="shared" si="2"/>
        <v>2880</v>
      </c>
      <c r="L6" s="17">
        <f t="shared" si="3"/>
        <v>-5.5555555555555558E-3</v>
      </c>
      <c r="N6" s="6"/>
    </row>
    <row r="7" spans="1:14" s="1" customFormat="1" ht="15.9" customHeight="1" x14ac:dyDescent="0.2">
      <c r="A7" s="13" t="s">
        <v>7</v>
      </c>
      <c r="B7" s="14">
        <v>1041</v>
      </c>
      <c r="C7" s="14">
        <v>898</v>
      </c>
      <c r="D7" s="15">
        <f t="shared" si="0"/>
        <v>0.15924276169265034</v>
      </c>
      <c r="E7" s="16"/>
      <c r="F7" s="14">
        <v>3719</v>
      </c>
      <c r="G7" s="14">
        <v>3943</v>
      </c>
      <c r="H7" s="15">
        <f t="shared" si="1"/>
        <v>-5.6809535886380928E-2</v>
      </c>
      <c r="I7" s="16"/>
      <c r="J7" s="14">
        <f t="shared" si="4"/>
        <v>1041</v>
      </c>
      <c r="K7" s="14">
        <f t="shared" si="2"/>
        <v>898</v>
      </c>
      <c r="L7" s="17">
        <f t="shared" si="3"/>
        <v>0.15924276169265034</v>
      </c>
      <c r="N7" s="6"/>
    </row>
    <row r="8" spans="1:14" s="1" customFormat="1" ht="15.9" customHeight="1" x14ac:dyDescent="0.2">
      <c r="A8" s="13" t="s">
        <v>8</v>
      </c>
      <c r="B8" s="14">
        <v>2413</v>
      </c>
      <c r="C8" s="14">
        <v>1234</v>
      </c>
      <c r="D8" s="15">
        <f t="shared" si="0"/>
        <v>0.95542949756888174</v>
      </c>
      <c r="E8" s="16"/>
      <c r="F8" s="14">
        <v>9076</v>
      </c>
      <c r="G8" s="14">
        <v>6251</v>
      </c>
      <c r="H8" s="15">
        <f t="shared" si="1"/>
        <v>0.45192769156934892</v>
      </c>
      <c r="I8" s="16"/>
      <c r="J8" s="14">
        <f t="shared" si="4"/>
        <v>2413</v>
      </c>
      <c r="K8" s="14">
        <f t="shared" si="2"/>
        <v>1234</v>
      </c>
      <c r="L8" s="17">
        <f t="shared" si="3"/>
        <v>0.95542949756888174</v>
      </c>
      <c r="N8" s="6"/>
    </row>
    <row r="9" spans="1:14" s="1" customFormat="1" ht="15.9" customHeight="1" x14ac:dyDescent="0.2">
      <c r="A9" s="13" t="s">
        <v>9</v>
      </c>
      <c r="B9" s="14">
        <v>7613</v>
      </c>
      <c r="C9" s="14">
        <v>6205</v>
      </c>
      <c r="D9" s="15">
        <f t="shared" si="0"/>
        <v>0.22691377921031428</v>
      </c>
      <c r="E9" s="16"/>
      <c r="F9" s="14">
        <v>23351</v>
      </c>
      <c r="G9" s="14">
        <v>23071</v>
      </c>
      <c r="H9" s="15">
        <f t="shared" si="1"/>
        <v>1.2136448355077803E-2</v>
      </c>
      <c r="I9" s="16"/>
      <c r="J9" s="14">
        <f t="shared" si="4"/>
        <v>7613</v>
      </c>
      <c r="K9" s="14">
        <f t="shared" si="2"/>
        <v>6205</v>
      </c>
      <c r="L9" s="17">
        <f t="shared" si="3"/>
        <v>0.22691377921031428</v>
      </c>
      <c r="N9" s="6"/>
    </row>
    <row r="10" spans="1:14" s="1" customFormat="1" ht="15.9" customHeight="1" x14ac:dyDescent="0.2">
      <c r="A10" s="13" t="s">
        <v>10</v>
      </c>
      <c r="B10" s="14">
        <v>1971</v>
      </c>
      <c r="C10" s="14">
        <v>1459</v>
      </c>
      <c r="D10" s="15">
        <f t="shared" si="0"/>
        <v>0.35092529129540784</v>
      </c>
      <c r="E10" s="16"/>
      <c r="F10" s="14">
        <v>5386</v>
      </c>
      <c r="G10" s="14">
        <v>6752</v>
      </c>
      <c r="H10" s="15">
        <f t="shared" si="1"/>
        <v>-0.20231042654028436</v>
      </c>
      <c r="I10" s="16"/>
      <c r="J10" s="14">
        <f t="shared" si="4"/>
        <v>1971</v>
      </c>
      <c r="K10" s="14">
        <f t="shared" si="2"/>
        <v>1459</v>
      </c>
      <c r="L10" s="17">
        <f t="shared" si="3"/>
        <v>0.35092529129540784</v>
      </c>
      <c r="N10" s="6"/>
    </row>
    <row r="11" spans="1:14" s="1" customFormat="1" ht="15.9" customHeight="1" x14ac:dyDescent="0.2">
      <c r="A11" s="18" t="s">
        <v>11</v>
      </c>
      <c r="B11" s="19">
        <v>0</v>
      </c>
      <c r="C11" s="19">
        <v>0</v>
      </c>
      <c r="D11" s="20">
        <v>0</v>
      </c>
      <c r="E11" s="21"/>
      <c r="F11" s="19">
        <v>0</v>
      </c>
      <c r="G11" s="19">
        <v>8</v>
      </c>
      <c r="H11" s="20">
        <f t="shared" si="1"/>
        <v>-1</v>
      </c>
      <c r="I11" s="21"/>
      <c r="J11" s="19">
        <f t="shared" si="4"/>
        <v>0</v>
      </c>
      <c r="K11" s="19">
        <f t="shared" si="2"/>
        <v>0</v>
      </c>
      <c r="L11" s="22" t="e">
        <f t="shared" si="3"/>
        <v>#DIV/0!</v>
      </c>
      <c r="N11" s="6"/>
    </row>
    <row r="12" spans="1:14" s="1" customFormat="1" ht="15.9" customHeight="1" x14ac:dyDescent="0.2">
      <c r="A12" s="23"/>
      <c r="B12" s="23"/>
      <c r="C12" s="23"/>
      <c r="D12" s="24"/>
      <c r="E12" s="25"/>
      <c r="F12" s="23"/>
      <c r="G12" s="23"/>
      <c r="H12" s="23"/>
      <c r="I12" s="23"/>
      <c r="J12" s="23"/>
      <c r="K12" s="23"/>
      <c r="L12" s="23"/>
      <c r="N12" s="6"/>
    </row>
    <row r="13" spans="1:14" s="1" customFormat="1" ht="24.6" customHeight="1" x14ac:dyDescent="0.25">
      <c r="A13" s="2"/>
      <c r="B13" s="3" t="s">
        <v>0</v>
      </c>
      <c r="C13" s="3"/>
      <c r="D13" s="3"/>
      <c r="E13" s="4"/>
      <c r="F13" s="3" t="s">
        <v>1</v>
      </c>
      <c r="G13" s="3"/>
      <c r="H13" s="3"/>
      <c r="I13" s="4"/>
      <c r="J13" s="5" t="s">
        <v>2</v>
      </c>
      <c r="K13" s="5"/>
      <c r="L13" s="5"/>
      <c r="N13" s="6"/>
    </row>
    <row r="14" spans="1:14" s="1" customFormat="1" ht="24" customHeight="1" x14ac:dyDescent="0.25">
      <c r="A14" s="7"/>
      <c r="B14" s="63" t="str">
        <f>B3</f>
        <v>March 2024</v>
      </c>
      <c r="C14" s="63" t="str">
        <f>C3</f>
        <v>March 2023</v>
      </c>
      <c r="D14" s="64" t="s">
        <v>3</v>
      </c>
      <c r="E14" s="8"/>
      <c r="F14" s="63" t="str">
        <f>F3</f>
        <v>March 2024</v>
      </c>
      <c r="G14" s="63" t="str">
        <f>G3</f>
        <v>March 2023</v>
      </c>
      <c r="H14" s="64" t="s">
        <v>3</v>
      </c>
      <c r="I14" s="8"/>
      <c r="J14" s="63" t="str">
        <f>J3</f>
        <v>March 2024</v>
      </c>
      <c r="K14" s="63" t="str">
        <f>K3</f>
        <v>March 2023</v>
      </c>
      <c r="L14" s="64" t="s">
        <v>3</v>
      </c>
      <c r="M14" s="6"/>
      <c r="N14" s="6"/>
    </row>
    <row r="15" spans="1:14" s="1" customFormat="1" ht="15.9" customHeight="1" x14ac:dyDescent="0.25">
      <c r="A15" s="7" t="s">
        <v>12</v>
      </c>
      <c r="B15" s="9">
        <f>SUM(B16:B22)</f>
        <v>95979</v>
      </c>
      <c r="C15" s="9">
        <f>SUM(C16:C22)</f>
        <v>87455</v>
      </c>
      <c r="D15" s="10">
        <f>(B15-C15)/C15</f>
        <v>9.7467268881138866E-2</v>
      </c>
      <c r="E15" s="11"/>
      <c r="F15" s="9">
        <f>SUM(F16:F22)</f>
        <v>364867</v>
      </c>
      <c r="G15" s="9">
        <f>SUM(G16:G22)</f>
        <v>292141</v>
      </c>
      <c r="H15" s="10">
        <f>(F15-G15)/G15</f>
        <v>0.2489414358135284</v>
      </c>
      <c r="I15" s="11"/>
      <c r="J15" s="9">
        <f>SUM(J16:J22)</f>
        <v>95979</v>
      </c>
      <c r="K15" s="9">
        <f>SUM(K16:K22)</f>
        <v>87455</v>
      </c>
      <c r="L15" s="12">
        <f>(J15-K15)/K15</f>
        <v>9.7467268881138866E-2</v>
      </c>
      <c r="M15" s="6"/>
      <c r="N15" s="6"/>
    </row>
    <row r="16" spans="1:14" s="1" customFormat="1" ht="15.9" customHeight="1" x14ac:dyDescent="0.2">
      <c r="A16" s="13" t="s">
        <v>13</v>
      </c>
      <c r="B16" s="26">
        <v>27901</v>
      </c>
      <c r="C16" s="26">
        <v>23622</v>
      </c>
      <c r="D16" s="27">
        <f t="shared" ref="D16:D22" si="5">(B16-C16)/C16</f>
        <v>0.18114469562272459</v>
      </c>
      <c r="E16" s="16"/>
      <c r="F16" s="26">
        <v>114646</v>
      </c>
      <c r="G16" s="26">
        <v>74881</v>
      </c>
      <c r="H16" s="27">
        <f t="shared" ref="H16:H22" si="6">(F16-G16)/G16</f>
        <v>0.5310425875722814</v>
      </c>
      <c r="I16" s="16"/>
      <c r="J16" s="26">
        <f t="shared" ref="J16:K22" si="7">B16</f>
        <v>27901</v>
      </c>
      <c r="K16" s="26">
        <f t="shared" si="7"/>
        <v>23622</v>
      </c>
      <c r="L16" s="28">
        <f t="shared" ref="L16:L22" si="8">(J16-K16)/K16</f>
        <v>0.18114469562272459</v>
      </c>
      <c r="M16" s="6"/>
      <c r="N16" s="6"/>
    </row>
    <row r="17" spans="1:14" s="1" customFormat="1" ht="15.9" customHeight="1" x14ac:dyDescent="0.2">
      <c r="A17" s="13" t="s">
        <v>14</v>
      </c>
      <c r="B17" s="26">
        <v>7957</v>
      </c>
      <c r="C17" s="26">
        <v>9336</v>
      </c>
      <c r="D17" s="27">
        <f t="shared" si="5"/>
        <v>-0.14770779777206514</v>
      </c>
      <c r="E17" s="16"/>
      <c r="F17" s="26">
        <v>29044</v>
      </c>
      <c r="G17" s="26">
        <v>36212</v>
      </c>
      <c r="H17" s="27">
        <f t="shared" si="6"/>
        <v>-0.19794543245333038</v>
      </c>
      <c r="I17" s="16"/>
      <c r="J17" s="26">
        <f t="shared" si="7"/>
        <v>7957</v>
      </c>
      <c r="K17" s="26">
        <f t="shared" si="7"/>
        <v>9336</v>
      </c>
      <c r="L17" s="28">
        <f t="shared" si="8"/>
        <v>-0.14770779777206514</v>
      </c>
      <c r="M17" s="6"/>
      <c r="N17" s="6"/>
    </row>
    <row r="18" spans="1:14" s="1" customFormat="1" ht="15.9" customHeight="1" x14ac:dyDescent="0.2">
      <c r="A18" s="13" t="s">
        <v>15</v>
      </c>
      <c r="B18" s="26">
        <v>4226</v>
      </c>
      <c r="C18" s="26">
        <v>3586</v>
      </c>
      <c r="D18" s="27">
        <f t="shared" si="5"/>
        <v>0.1784718349135527</v>
      </c>
      <c r="E18" s="16"/>
      <c r="F18" s="26">
        <v>17389</v>
      </c>
      <c r="G18" s="26">
        <v>12099</v>
      </c>
      <c r="H18" s="27">
        <f t="shared" si="6"/>
        <v>0.43722621704273079</v>
      </c>
      <c r="I18" s="16"/>
      <c r="J18" s="26">
        <f t="shared" si="7"/>
        <v>4226</v>
      </c>
      <c r="K18" s="26">
        <f t="shared" si="7"/>
        <v>3586</v>
      </c>
      <c r="L18" s="28">
        <f t="shared" si="8"/>
        <v>0.1784718349135527</v>
      </c>
      <c r="M18" s="6"/>
      <c r="N18" s="6"/>
    </row>
    <row r="19" spans="1:14" s="1" customFormat="1" ht="15.9" customHeight="1" x14ac:dyDescent="0.2">
      <c r="A19" s="13" t="s">
        <v>16</v>
      </c>
      <c r="B19" s="26">
        <v>13163</v>
      </c>
      <c r="C19" s="26">
        <v>12964</v>
      </c>
      <c r="D19" s="27">
        <f t="shared" si="5"/>
        <v>1.5350200555384141E-2</v>
      </c>
      <c r="E19" s="16"/>
      <c r="F19" s="26">
        <v>47421</v>
      </c>
      <c r="G19" s="26">
        <v>55082</v>
      </c>
      <c r="H19" s="27">
        <f t="shared" si="6"/>
        <v>-0.13908354816455468</v>
      </c>
      <c r="I19" s="16"/>
      <c r="J19" s="26">
        <f t="shared" si="7"/>
        <v>13163</v>
      </c>
      <c r="K19" s="26">
        <f t="shared" si="7"/>
        <v>12964</v>
      </c>
      <c r="L19" s="28">
        <f t="shared" si="8"/>
        <v>1.5350200555384141E-2</v>
      </c>
      <c r="M19" s="6"/>
      <c r="N19" s="6"/>
    </row>
    <row r="20" spans="1:14" s="1" customFormat="1" ht="15.9" customHeight="1" x14ac:dyDescent="0.2">
      <c r="A20" s="13" t="s">
        <v>17</v>
      </c>
      <c r="B20" s="26">
        <v>7944</v>
      </c>
      <c r="C20" s="26">
        <v>7933</v>
      </c>
      <c r="D20" s="27">
        <f t="shared" si="5"/>
        <v>1.3866128828942392E-3</v>
      </c>
      <c r="E20" s="16"/>
      <c r="F20" s="26">
        <v>26570</v>
      </c>
      <c r="G20" s="26">
        <v>29845</v>
      </c>
      <c r="H20" s="27">
        <f t="shared" si="6"/>
        <v>-0.10973362372256659</v>
      </c>
      <c r="I20" s="16"/>
      <c r="J20" s="26">
        <f t="shared" si="7"/>
        <v>7944</v>
      </c>
      <c r="K20" s="26">
        <f t="shared" si="7"/>
        <v>7933</v>
      </c>
      <c r="L20" s="28">
        <f t="shared" si="8"/>
        <v>1.3866128828942392E-3</v>
      </c>
      <c r="M20" s="6"/>
      <c r="N20" s="6"/>
    </row>
    <row r="21" spans="1:14" s="1" customFormat="1" ht="15.9" customHeight="1" x14ac:dyDescent="0.2">
      <c r="A21" s="13" t="s">
        <v>18</v>
      </c>
      <c r="B21" s="26">
        <v>16800</v>
      </c>
      <c r="C21" s="26">
        <v>11269</v>
      </c>
      <c r="D21" s="27">
        <f t="shared" si="5"/>
        <v>0.4908155115804419</v>
      </c>
      <c r="E21" s="16"/>
      <c r="F21" s="26">
        <v>63598</v>
      </c>
      <c r="G21" s="26">
        <v>34789</v>
      </c>
      <c r="H21" s="27">
        <f t="shared" si="6"/>
        <v>0.82810658541492999</v>
      </c>
      <c r="I21" s="16"/>
      <c r="J21" s="26">
        <f t="shared" si="7"/>
        <v>16800</v>
      </c>
      <c r="K21" s="26">
        <f t="shared" si="7"/>
        <v>11269</v>
      </c>
      <c r="L21" s="28">
        <f t="shared" si="8"/>
        <v>0.4908155115804419</v>
      </c>
      <c r="M21" s="6"/>
      <c r="N21" s="6"/>
    </row>
    <row r="22" spans="1:14" s="1" customFormat="1" ht="15.9" customHeight="1" x14ac:dyDescent="0.2">
      <c r="A22" s="18" t="s">
        <v>19</v>
      </c>
      <c r="B22" s="29">
        <v>17988</v>
      </c>
      <c r="C22" s="66">
        <v>18745</v>
      </c>
      <c r="D22" s="30">
        <f t="shared" si="5"/>
        <v>-4.0384102427313953E-2</v>
      </c>
      <c r="E22" s="21"/>
      <c r="F22" s="29">
        <v>66199</v>
      </c>
      <c r="G22" s="66">
        <v>49233</v>
      </c>
      <c r="H22" s="30">
        <f t="shared" si="6"/>
        <v>0.34460626002884243</v>
      </c>
      <c r="I22" s="21"/>
      <c r="J22" s="29">
        <f t="shared" si="7"/>
        <v>17988</v>
      </c>
      <c r="K22" s="66">
        <f t="shared" si="7"/>
        <v>18745</v>
      </c>
      <c r="L22" s="31">
        <f t="shared" si="8"/>
        <v>-4.0384102427313953E-2</v>
      </c>
      <c r="M22" s="6"/>
      <c r="N22" s="6"/>
    </row>
    <row r="23" spans="1:14" s="1" customFormat="1" ht="36.15" customHeight="1" x14ac:dyDescent="0.2">
      <c r="A23" s="23"/>
      <c r="B23" s="32"/>
      <c r="C23" s="32"/>
      <c r="D23" s="32"/>
      <c r="E23" s="33"/>
      <c r="F23" s="32"/>
      <c r="G23" s="32"/>
      <c r="H23" s="32"/>
      <c r="I23" s="33"/>
      <c r="J23" s="32"/>
      <c r="K23" s="32"/>
      <c r="L23" s="32"/>
      <c r="N23" s="6"/>
    </row>
    <row r="24" spans="1:14" s="1" customFormat="1" ht="24.6" customHeight="1" x14ac:dyDescent="0.25">
      <c r="A24" s="2"/>
      <c r="B24" s="3" t="s">
        <v>0</v>
      </c>
      <c r="C24" s="3"/>
      <c r="D24" s="3"/>
      <c r="E24" s="4"/>
      <c r="F24" s="3" t="s">
        <v>1</v>
      </c>
      <c r="G24" s="3"/>
      <c r="H24" s="3"/>
      <c r="I24" s="4"/>
      <c r="J24" s="5" t="s">
        <v>2</v>
      </c>
      <c r="K24" s="5"/>
      <c r="L24" s="5"/>
      <c r="N24" s="6"/>
    </row>
    <row r="25" spans="1:14" s="1" customFormat="1" ht="24" customHeight="1" x14ac:dyDescent="0.25">
      <c r="A25" s="7"/>
      <c r="B25" s="63" t="str">
        <f>B3</f>
        <v>March 2024</v>
      </c>
      <c r="C25" s="63" t="str">
        <f>C3</f>
        <v>March 2023</v>
      </c>
      <c r="D25" s="64" t="s">
        <v>3</v>
      </c>
      <c r="E25" s="8"/>
      <c r="F25" s="63" t="str">
        <f>F3</f>
        <v>March 2024</v>
      </c>
      <c r="G25" s="63" t="str">
        <f>G3</f>
        <v>March 2023</v>
      </c>
      <c r="H25" s="64" t="s">
        <v>3</v>
      </c>
      <c r="I25" s="8"/>
      <c r="J25" s="63" t="str">
        <f>J3</f>
        <v>March 2024</v>
      </c>
      <c r="K25" s="63" t="str">
        <f>K3</f>
        <v>March 2023</v>
      </c>
      <c r="L25" s="64" t="s">
        <v>3</v>
      </c>
      <c r="M25" s="6"/>
      <c r="N25" s="6"/>
    </row>
    <row r="26" spans="1:14" s="1" customFormat="1" ht="15.9" customHeight="1" x14ac:dyDescent="0.25">
      <c r="A26" s="7" t="s">
        <v>20</v>
      </c>
      <c r="B26" s="9">
        <f>SUM(B27:B31)</f>
        <v>114038</v>
      </c>
      <c r="C26" s="9">
        <f>SUM(C27:C31)</f>
        <v>102889</v>
      </c>
      <c r="D26" s="10">
        <f>(B26-C26)/C26</f>
        <v>0.10835949421220928</v>
      </c>
      <c r="E26" s="11"/>
      <c r="F26" s="9">
        <f>SUM(F27:F31)</f>
        <v>431733</v>
      </c>
      <c r="G26" s="9">
        <f>SUM(G27:G31)</f>
        <v>354662</v>
      </c>
      <c r="H26" s="10">
        <f>(F26-G26)/G26</f>
        <v>0.21730831044769386</v>
      </c>
      <c r="I26" s="11"/>
      <c r="J26" s="9">
        <f>SUM(J27:J31)</f>
        <v>114038</v>
      </c>
      <c r="K26" s="9">
        <f>SUM(K27:K31)</f>
        <v>102889</v>
      </c>
      <c r="L26" s="12">
        <f>(J26-K26)/K26</f>
        <v>0.10835949421220928</v>
      </c>
      <c r="M26" s="6"/>
      <c r="N26" s="6"/>
    </row>
    <row r="27" spans="1:14" s="1" customFormat="1" ht="15.9" customHeight="1" x14ac:dyDescent="0.2">
      <c r="A27" s="13" t="s">
        <v>21</v>
      </c>
      <c r="B27" s="14">
        <v>26987</v>
      </c>
      <c r="C27" s="14">
        <v>22253</v>
      </c>
      <c r="D27" s="15">
        <f t="shared" ref="D27:D31" si="9">(B27-C27)/C27</f>
        <v>0.21273536152428885</v>
      </c>
      <c r="E27" s="16"/>
      <c r="F27" s="14">
        <v>94994</v>
      </c>
      <c r="G27" s="14">
        <v>77526</v>
      </c>
      <c r="H27" s="15">
        <f t="shared" ref="H27:H31" si="10">(F27-G27)/G27</f>
        <v>0.22531795784639991</v>
      </c>
      <c r="I27" s="16"/>
      <c r="J27" s="14">
        <f t="shared" ref="J27:K31" si="11">B27</f>
        <v>26987</v>
      </c>
      <c r="K27" s="14">
        <f t="shared" si="11"/>
        <v>22253</v>
      </c>
      <c r="L27" s="17">
        <f t="shared" ref="L27:L31" si="12">(J27-K27)/K27</f>
        <v>0.21273536152428885</v>
      </c>
      <c r="M27" s="6"/>
      <c r="N27" s="6"/>
    </row>
    <row r="28" spans="1:14" s="1" customFormat="1" ht="15.9" customHeight="1" x14ac:dyDescent="0.2">
      <c r="A28" s="13" t="s">
        <v>22</v>
      </c>
      <c r="B28" s="14">
        <v>27304</v>
      </c>
      <c r="C28" s="14">
        <v>20625</v>
      </c>
      <c r="D28" s="15">
        <f t="shared" si="9"/>
        <v>0.32383030303030302</v>
      </c>
      <c r="E28" s="16"/>
      <c r="F28" s="14">
        <v>79720</v>
      </c>
      <c r="G28" s="14">
        <v>64011</v>
      </c>
      <c r="H28" s="15">
        <f t="shared" si="10"/>
        <v>0.24541094499382918</v>
      </c>
      <c r="I28" s="16"/>
      <c r="J28" s="14">
        <f t="shared" si="11"/>
        <v>27304</v>
      </c>
      <c r="K28" s="14">
        <f t="shared" si="11"/>
        <v>20625</v>
      </c>
      <c r="L28" s="17">
        <f t="shared" si="12"/>
        <v>0.32383030303030302</v>
      </c>
      <c r="M28" s="6"/>
      <c r="N28" s="6"/>
    </row>
    <row r="29" spans="1:14" s="1" customFormat="1" ht="15.9" customHeight="1" x14ac:dyDescent="0.2">
      <c r="A29" s="13" t="s">
        <v>23</v>
      </c>
      <c r="B29" s="14">
        <v>18877</v>
      </c>
      <c r="C29" s="14">
        <v>19349</v>
      </c>
      <c r="D29" s="15">
        <f t="shared" si="9"/>
        <v>-2.4394025531035195E-2</v>
      </c>
      <c r="E29" s="16"/>
      <c r="F29" s="14">
        <v>78253</v>
      </c>
      <c r="G29" s="14">
        <v>71706</v>
      </c>
      <c r="H29" s="15">
        <f t="shared" si="10"/>
        <v>9.1303377681086664E-2</v>
      </c>
      <c r="I29" s="16"/>
      <c r="J29" s="14">
        <f t="shared" si="11"/>
        <v>18877</v>
      </c>
      <c r="K29" s="14">
        <f t="shared" si="11"/>
        <v>19349</v>
      </c>
      <c r="L29" s="17">
        <f t="shared" si="12"/>
        <v>-2.4394025531035195E-2</v>
      </c>
      <c r="M29" s="6"/>
      <c r="N29" s="6"/>
    </row>
    <row r="30" spans="1:14" s="1" customFormat="1" ht="18.600000000000001" customHeight="1" x14ac:dyDescent="0.2">
      <c r="A30" s="13" t="s">
        <v>24</v>
      </c>
      <c r="B30" s="14">
        <v>22999</v>
      </c>
      <c r="C30" s="14">
        <v>25253</v>
      </c>
      <c r="D30" s="15">
        <f t="shared" si="9"/>
        <v>-8.9256721973626899E-2</v>
      </c>
      <c r="E30" s="16"/>
      <c r="F30" s="14">
        <v>104123</v>
      </c>
      <c r="G30" s="14">
        <v>90998</v>
      </c>
      <c r="H30" s="15">
        <f t="shared" si="10"/>
        <v>0.14423393920745511</v>
      </c>
      <c r="I30" s="16"/>
      <c r="J30" s="14">
        <f t="shared" si="11"/>
        <v>22999</v>
      </c>
      <c r="K30" s="14">
        <f t="shared" si="11"/>
        <v>25253</v>
      </c>
      <c r="L30" s="17">
        <f t="shared" si="12"/>
        <v>-8.9256721973626899E-2</v>
      </c>
      <c r="M30" s="6"/>
      <c r="N30" s="6"/>
    </row>
    <row r="31" spans="1:14" s="1" customFormat="1" ht="17.399999999999999" customHeight="1" x14ac:dyDescent="0.2">
      <c r="A31" s="18" t="s">
        <v>25</v>
      </c>
      <c r="B31" s="29">
        <v>17871</v>
      </c>
      <c r="C31" s="66">
        <v>15409</v>
      </c>
      <c r="D31" s="20">
        <f t="shared" si="9"/>
        <v>0.15977675384515544</v>
      </c>
      <c r="E31" s="21"/>
      <c r="F31" s="29">
        <v>74643</v>
      </c>
      <c r="G31" s="66">
        <v>50421</v>
      </c>
      <c r="H31" s="20">
        <f t="shared" si="10"/>
        <v>0.48039507348128757</v>
      </c>
      <c r="I31" s="21"/>
      <c r="J31" s="29">
        <f t="shared" si="11"/>
        <v>17871</v>
      </c>
      <c r="K31" s="66">
        <f t="shared" si="11"/>
        <v>15409</v>
      </c>
      <c r="L31" s="22">
        <f t="shared" si="12"/>
        <v>0.15977675384515544</v>
      </c>
      <c r="M31" s="6"/>
      <c r="N31" s="6"/>
    </row>
    <row r="32" spans="1:14" s="1" customFormat="1" ht="11.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25" ht="13.2" customHeight="1" x14ac:dyDescent="0.25">
      <c r="A33" s="34" t="s">
        <v>26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 x14ac:dyDescent="0.25">
      <c r="A34" s="37" t="s">
        <v>27</v>
      </c>
      <c r="B34" s="37"/>
      <c r="C34" s="37"/>
      <c r="D34" s="38"/>
      <c r="E34" s="37"/>
      <c r="F34" s="37"/>
      <c r="G34" s="37"/>
      <c r="H34" s="37"/>
      <c r="I34" s="39"/>
      <c r="J34" s="37"/>
      <c r="K34" s="38"/>
      <c r="L34" s="38"/>
      <c r="M34" s="40"/>
      <c r="N34" s="40"/>
      <c r="O34" s="40"/>
      <c r="P34" s="40"/>
      <c r="Q34" s="41"/>
      <c r="R34" s="40"/>
      <c r="S34" s="42"/>
      <c r="T34" s="42"/>
      <c r="U34" s="40"/>
      <c r="V34" s="40"/>
      <c r="W34" s="40"/>
      <c r="X34" s="40"/>
      <c r="Y34" s="41"/>
    </row>
    <row r="35" spans="1:25" x14ac:dyDescent="0.25">
      <c r="A35" s="37"/>
      <c r="B35" s="37"/>
      <c r="C35" s="37"/>
      <c r="D35" s="38"/>
      <c r="E35" s="37"/>
      <c r="F35" s="37"/>
      <c r="G35" s="37"/>
      <c r="H35" s="37"/>
      <c r="I35" s="39"/>
      <c r="J35" s="37"/>
      <c r="K35" s="38"/>
      <c r="L35" s="38"/>
      <c r="M35" s="40"/>
      <c r="N35" s="40"/>
      <c r="O35" s="40"/>
      <c r="P35" s="40"/>
      <c r="Q35" s="41"/>
      <c r="R35" s="40"/>
      <c r="S35" s="42"/>
      <c r="T35" s="42"/>
      <c r="U35" s="40"/>
      <c r="V35" s="40"/>
      <c r="W35" s="40"/>
      <c r="X35" s="40"/>
      <c r="Y35" s="41"/>
    </row>
    <row r="36" spans="1:25" x14ac:dyDescent="0.25">
      <c r="A36" s="43" t="s">
        <v>28</v>
      </c>
      <c r="B36" s="37"/>
      <c r="C36" s="37"/>
      <c r="D36" s="38"/>
      <c r="E36" s="37"/>
      <c r="F36" s="37"/>
      <c r="G36" s="37"/>
      <c r="H36" s="37"/>
      <c r="I36" s="39"/>
      <c r="J36" s="37"/>
      <c r="K36" s="38"/>
      <c r="L36" s="38"/>
      <c r="M36" s="40"/>
      <c r="N36" s="40"/>
      <c r="O36" s="40"/>
      <c r="P36" s="40"/>
      <c r="Q36" s="41"/>
      <c r="R36" s="40"/>
      <c r="S36" s="42"/>
      <c r="T36" s="42"/>
      <c r="U36" s="40"/>
      <c r="V36" s="40"/>
      <c r="W36" s="40"/>
      <c r="X36" s="40"/>
      <c r="Y36" s="41"/>
    </row>
    <row r="37" spans="1:25" x14ac:dyDescent="0.25">
      <c r="A37" s="40"/>
      <c r="B37" s="40"/>
      <c r="C37" s="44"/>
      <c r="D37" s="42"/>
      <c r="E37" s="40"/>
      <c r="F37" s="40"/>
      <c r="G37" s="40"/>
      <c r="H37" s="40"/>
      <c r="I37" s="41"/>
      <c r="J37" s="40"/>
      <c r="K37" s="42"/>
      <c r="L37" s="42"/>
      <c r="M37" s="40"/>
      <c r="N37" s="40"/>
      <c r="O37" s="40"/>
      <c r="P37" s="40"/>
      <c r="Q37" s="41"/>
      <c r="R37" s="40"/>
      <c r="S37" s="42"/>
      <c r="T37" s="42"/>
      <c r="U37" s="40"/>
      <c r="V37" s="40"/>
      <c r="W37" s="40"/>
      <c r="X37" s="40"/>
      <c r="Y37" s="41"/>
    </row>
    <row r="38" spans="1:25" x14ac:dyDescent="0.25">
      <c r="A38" s="45" t="s">
        <v>29</v>
      </c>
      <c r="B38" s="46">
        <f>SUM(B40:B44)</f>
        <v>10751</v>
      </c>
      <c r="C38" s="46">
        <f>SUM(C40:C44)</f>
        <v>12667</v>
      </c>
      <c r="D38" s="15">
        <f>(B38-C38)/C38</f>
        <v>-0.15125917739006869</v>
      </c>
      <c r="E38" s="47"/>
      <c r="F38" s="46">
        <f>SUM(F40:F44)</f>
        <v>50135</v>
      </c>
      <c r="G38" s="46">
        <f>SUM(G40:G44)</f>
        <v>50904</v>
      </c>
      <c r="H38" s="15">
        <f>(F38-G38)/G38</f>
        <v>-1.5106867829640106E-2</v>
      </c>
      <c r="I38" s="47"/>
      <c r="J38" s="46">
        <f>SUM(J40:J44)</f>
        <v>10751</v>
      </c>
      <c r="K38" s="46">
        <f>SUM(K40:K44)</f>
        <v>12667</v>
      </c>
      <c r="L38" s="15">
        <f>(J38-K38)/K38</f>
        <v>-0.15125917739006869</v>
      </c>
      <c r="M38" s="48"/>
      <c r="N38" s="1"/>
      <c r="O38" s="1"/>
      <c r="P38" s="1"/>
      <c r="Q38" s="49"/>
      <c r="R38" s="50"/>
      <c r="S38" s="51"/>
      <c r="T38" s="51"/>
      <c r="U38" s="48"/>
      <c r="V38" s="52"/>
      <c r="W38" s="52"/>
      <c r="X38" s="48"/>
      <c r="Y38" s="49"/>
    </row>
    <row r="39" spans="1:25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</row>
    <row r="40" spans="1:25" x14ac:dyDescent="0.25">
      <c r="A40" s="54" t="s">
        <v>30</v>
      </c>
      <c r="B40" s="46">
        <v>2013</v>
      </c>
      <c r="C40" s="46">
        <v>2196</v>
      </c>
      <c r="D40" s="15">
        <f>(B40-C40)/C40</f>
        <v>-8.3333333333333329E-2</v>
      </c>
      <c r="E40" s="53"/>
      <c r="F40" s="46">
        <v>11134</v>
      </c>
      <c r="G40" s="46">
        <v>9813</v>
      </c>
      <c r="H40" s="15">
        <f>(F40-G40)/G40</f>
        <v>0.13461734433914196</v>
      </c>
      <c r="I40" s="53"/>
      <c r="J40" s="46">
        <f t="shared" ref="J40:K44" si="13">B40</f>
        <v>2013</v>
      </c>
      <c r="K40" s="46">
        <f t="shared" si="13"/>
        <v>2196</v>
      </c>
      <c r="L40" s="15">
        <f>(J40-K40)/K40</f>
        <v>-8.3333333333333329E-2</v>
      </c>
    </row>
    <row r="41" spans="1:25" x14ac:dyDescent="0.25">
      <c r="A41" s="54" t="s">
        <v>31</v>
      </c>
      <c r="B41" s="46">
        <v>1651</v>
      </c>
      <c r="C41" s="46">
        <v>2278</v>
      </c>
      <c r="D41" s="15">
        <f>(B41-C41)/C41</f>
        <v>-0.27524143985952593</v>
      </c>
      <c r="E41" s="53"/>
      <c r="F41" s="46">
        <v>9776</v>
      </c>
      <c r="G41" s="46">
        <v>10445</v>
      </c>
      <c r="H41" s="15">
        <f>(F41-G41)/G41</f>
        <v>-6.4049784585926278E-2</v>
      </c>
      <c r="I41" s="53"/>
      <c r="J41" s="46">
        <f t="shared" si="13"/>
        <v>1651</v>
      </c>
      <c r="K41" s="46">
        <f t="shared" si="13"/>
        <v>2278</v>
      </c>
      <c r="L41" s="15">
        <f>(J41-K41)/K41</f>
        <v>-0.27524143985952593</v>
      </c>
    </row>
    <row r="42" spans="1:25" x14ac:dyDescent="0.25">
      <c r="A42" s="54" t="s">
        <v>8</v>
      </c>
      <c r="B42" s="46">
        <v>359</v>
      </c>
      <c r="C42" s="46">
        <v>0</v>
      </c>
      <c r="D42" s="15"/>
      <c r="E42" s="53"/>
      <c r="F42" s="46">
        <v>1395</v>
      </c>
      <c r="G42" s="46">
        <v>0</v>
      </c>
      <c r="H42" s="15"/>
      <c r="I42" s="53"/>
      <c r="J42" s="46">
        <f t="shared" si="13"/>
        <v>359</v>
      </c>
      <c r="K42" s="46">
        <f t="shared" si="13"/>
        <v>0</v>
      </c>
      <c r="L42" s="15"/>
    </row>
    <row r="43" spans="1:25" x14ac:dyDescent="0.25">
      <c r="A43" s="54" t="s">
        <v>14</v>
      </c>
      <c r="B43" s="46">
        <v>2911</v>
      </c>
      <c r="C43" s="46">
        <v>4356</v>
      </c>
      <c r="D43" s="15">
        <f>(B43-C43)/C43</f>
        <v>-0.33172635445362719</v>
      </c>
      <c r="E43" s="53"/>
      <c r="F43" s="46">
        <v>12429</v>
      </c>
      <c r="G43" s="46">
        <v>15493</v>
      </c>
      <c r="H43" s="15">
        <f>(F43-G43)/G43</f>
        <v>-0.19776673336345446</v>
      </c>
      <c r="I43" s="53"/>
      <c r="J43" s="46">
        <f t="shared" si="13"/>
        <v>2911</v>
      </c>
      <c r="K43" s="46">
        <f t="shared" si="13"/>
        <v>4356</v>
      </c>
      <c r="L43" s="15">
        <f>(J43-K43)/K43</f>
        <v>-0.33172635445362719</v>
      </c>
    </row>
    <row r="44" spans="1:25" x14ac:dyDescent="0.25">
      <c r="A44" s="54" t="s">
        <v>16</v>
      </c>
      <c r="B44" s="46">
        <v>3817</v>
      </c>
      <c r="C44" s="46">
        <v>3837</v>
      </c>
      <c r="D44" s="15">
        <f>(B44-C44)/C44</f>
        <v>-5.2124055251498566E-3</v>
      </c>
      <c r="E44" s="53"/>
      <c r="F44" s="46">
        <v>15401</v>
      </c>
      <c r="G44" s="46">
        <v>15153</v>
      </c>
      <c r="H44" s="15">
        <f>(F44-G44)/G44</f>
        <v>1.6366396093182869E-2</v>
      </c>
      <c r="I44" s="53"/>
      <c r="J44" s="46">
        <f t="shared" si="13"/>
        <v>3817</v>
      </c>
      <c r="K44" s="46">
        <f t="shared" si="13"/>
        <v>3837</v>
      </c>
      <c r="L44" s="15">
        <f>(J44-K44)/K44</f>
        <v>-5.2124055251498566E-3</v>
      </c>
    </row>
    <row r="46" spans="1:25" x14ac:dyDescent="0.25">
      <c r="A46" s="55" t="s">
        <v>32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</sheetData>
  <mergeCells count="10">
    <mergeCell ref="B24:D24"/>
    <mergeCell ref="F24:H24"/>
    <mergeCell ref="J24:L24"/>
    <mergeCell ref="A46:M46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9C1F-3A5C-4973-B6B1-BE4F98D02213}">
  <dimension ref="A1:P39"/>
  <sheetViews>
    <sheetView zoomScale="90" zoomScaleNormal="90" workbookViewId="0">
      <selection activeCell="K11" sqref="K11"/>
    </sheetView>
  </sheetViews>
  <sheetFormatPr defaultColWidth="8.88671875" defaultRowHeight="13.2" x14ac:dyDescent="0.25"/>
  <cols>
    <col min="1" max="1" width="23.33203125" style="36" customWidth="1"/>
    <col min="2" max="12" width="10" style="36" customWidth="1"/>
    <col min="13" max="13" width="9.88671875" style="36" customWidth="1"/>
    <col min="14" max="16384" width="8.88671875" style="36"/>
  </cols>
  <sheetData>
    <row r="1" spans="1:16" s="1" customFormat="1" ht="5.2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6" s="1" customFormat="1" ht="23.4" customHeight="1" x14ac:dyDescent="0.25">
      <c r="A2" s="2"/>
      <c r="B2" s="3" t="s">
        <v>0</v>
      </c>
      <c r="C2" s="3"/>
      <c r="D2" s="3"/>
      <c r="E2" s="4"/>
      <c r="F2" s="3" t="s">
        <v>1</v>
      </c>
      <c r="G2" s="3"/>
      <c r="H2" s="3"/>
      <c r="I2" s="4"/>
      <c r="J2" s="5" t="s">
        <v>2</v>
      </c>
      <c r="K2" s="5"/>
      <c r="L2" s="5"/>
    </row>
    <row r="3" spans="1:16" s="1" customFormat="1" ht="23.4" customHeight="1" x14ac:dyDescent="0.25">
      <c r="A3" s="7"/>
      <c r="B3" s="63" t="s">
        <v>33</v>
      </c>
      <c r="C3" s="63" t="s">
        <v>34</v>
      </c>
      <c r="D3" s="64" t="s">
        <v>3</v>
      </c>
      <c r="E3" s="8"/>
      <c r="F3" s="63" t="str">
        <f>B3</f>
        <v>March 2024</v>
      </c>
      <c r="G3" s="63" t="str">
        <f>C3</f>
        <v>March 2023</v>
      </c>
      <c r="H3" s="64" t="s">
        <v>3</v>
      </c>
      <c r="I3" s="8"/>
      <c r="J3" s="63" t="str">
        <f>F3</f>
        <v>March 2024</v>
      </c>
      <c r="K3" s="63" t="str">
        <f>G3</f>
        <v>March 2023</v>
      </c>
      <c r="L3" s="64" t="s">
        <v>3</v>
      </c>
    </row>
    <row r="4" spans="1:16" s="1" customFormat="1" ht="24" customHeight="1" x14ac:dyDescent="0.25">
      <c r="A4" s="7" t="s">
        <v>4</v>
      </c>
      <c r="B4" s="9">
        <f>SUM(B5:B11)</f>
        <v>13528</v>
      </c>
      <c r="C4" s="9">
        <f>SUM(C5:C11)</f>
        <v>9748</v>
      </c>
      <c r="D4" s="10">
        <f>(B4-C4)/C4</f>
        <v>0.38777185063602793</v>
      </c>
      <c r="E4" s="11"/>
      <c r="F4" s="9">
        <f>SUM(F5:F11)</f>
        <v>49561</v>
      </c>
      <c r="G4" s="9">
        <f>SUM(G5:G11)</f>
        <v>42720</v>
      </c>
      <c r="H4" s="10">
        <f>(F4-G4)/G4</f>
        <v>0.16013576779026217</v>
      </c>
      <c r="I4" s="11"/>
      <c r="J4" s="9">
        <f>SUM(J5:J11)</f>
        <v>13528</v>
      </c>
      <c r="K4" s="9">
        <f>SUM(K5:K11)</f>
        <v>9748</v>
      </c>
      <c r="L4" s="12">
        <f>(J4-K4)/K4</f>
        <v>0.38777185063602793</v>
      </c>
    </row>
    <row r="5" spans="1:16" s="1" customFormat="1" ht="15.9" customHeight="1" x14ac:dyDescent="0.2">
      <c r="A5" s="13" t="s">
        <v>5</v>
      </c>
      <c r="B5" s="14">
        <v>472</v>
      </c>
      <c r="C5" s="14">
        <v>591</v>
      </c>
      <c r="D5" s="15">
        <f t="shared" ref="D5:D11" si="0">(B5-C5)/C5</f>
        <v>-0.20135363790186125</v>
      </c>
      <c r="E5" s="16"/>
      <c r="F5" s="14">
        <v>1819</v>
      </c>
      <c r="G5" s="14">
        <v>1033</v>
      </c>
      <c r="H5" s="15">
        <f t="shared" ref="H5:H11" si="1">(F5-G5)/G5</f>
        <v>0.76089060987415291</v>
      </c>
      <c r="I5" s="16"/>
      <c r="J5" s="14">
        <f>B5</f>
        <v>472</v>
      </c>
      <c r="K5" s="14">
        <f>C5</f>
        <v>591</v>
      </c>
      <c r="L5" s="17">
        <f t="shared" ref="L5:L11" si="2">(J5-K5)/K5</f>
        <v>-0.20135363790186125</v>
      </c>
    </row>
    <row r="6" spans="1:16" s="1" customFormat="1" ht="15.9" customHeight="1" x14ac:dyDescent="0.2">
      <c r="A6" s="13" t="s">
        <v>6</v>
      </c>
      <c r="B6" s="14">
        <v>1220</v>
      </c>
      <c r="C6" s="14">
        <v>842</v>
      </c>
      <c r="D6" s="15">
        <f t="shared" si="0"/>
        <v>0.44893111638954869</v>
      </c>
      <c r="E6" s="16"/>
      <c r="F6" s="14">
        <v>3512</v>
      </c>
      <c r="G6" s="14">
        <v>1375</v>
      </c>
      <c r="H6" s="15">
        <f t="shared" si="1"/>
        <v>1.5541818181818181</v>
      </c>
      <c r="I6" s="16"/>
      <c r="J6" s="14">
        <f t="shared" ref="J6:K11" si="3">B6</f>
        <v>1220</v>
      </c>
      <c r="K6" s="14">
        <f t="shared" si="3"/>
        <v>842</v>
      </c>
      <c r="L6" s="17">
        <f t="shared" si="2"/>
        <v>0.44893111638954869</v>
      </c>
    </row>
    <row r="7" spans="1:16" s="1" customFormat="1" ht="15.9" customHeight="1" x14ac:dyDescent="0.2">
      <c r="A7" s="13" t="s">
        <v>7</v>
      </c>
      <c r="B7" s="14">
        <v>1004</v>
      </c>
      <c r="C7" s="14">
        <v>797</v>
      </c>
      <c r="D7" s="15">
        <f t="shared" si="0"/>
        <v>0.25972396486825594</v>
      </c>
      <c r="E7" s="16"/>
      <c r="F7" s="14">
        <v>3870</v>
      </c>
      <c r="G7" s="14">
        <v>4366</v>
      </c>
      <c r="H7" s="15">
        <f t="shared" si="1"/>
        <v>-0.11360513055428309</v>
      </c>
      <c r="I7" s="16"/>
      <c r="J7" s="14">
        <f t="shared" si="3"/>
        <v>1004</v>
      </c>
      <c r="K7" s="14">
        <f t="shared" si="3"/>
        <v>797</v>
      </c>
      <c r="L7" s="17">
        <f t="shared" si="2"/>
        <v>0.25972396486825594</v>
      </c>
    </row>
    <row r="8" spans="1:16" s="1" customFormat="1" ht="15.9" customHeight="1" x14ac:dyDescent="0.2">
      <c r="A8" s="13" t="s">
        <v>8</v>
      </c>
      <c r="B8" s="14">
        <v>2045</v>
      </c>
      <c r="C8" s="14">
        <v>1457</v>
      </c>
      <c r="D8" s="15">
        <f t="shared" si="0"/>
        <v>0.40356897735072067</v>
      </c>
      <c r="E8" s="16"/>
      <c r="F8" s="14">
        <v>9193</v>
      </c>
      <c r="G8" s="14">
        <v>6116</v>
      </c>
      <c r="H8" s="15">
        <f t="shared" si="1"/>
        <v>0.5031066056245912</v>
      </c>
      <c r="I8" s="16"/>
      <c r="J8" s="14">
        <f t="shared" si="3"/>
        <v>2045</v>
      </c>
      <c r="K8" s="14">
        <f t="shared" si="3"/>
        <v>1457</v>
      </c>
      <c r="L8" s="17">
        <f t="shared" si="2"/>
        <v>0.40356897735072067</v>
      </c>
    </row>
    <row r="9" spans="1:16" s="1" customFormat="1" ht="15.9" customHeight="1" x14ac:dyDescent="0.2">
      <c r="A9" s="13" t="s">
        <v>9</v>
      </c>
      <c r="B9" s="14">
        <v>7405</v>
      </c>
      <c r="C9" s="14">
        <v>4387</v>
      </c>
      <c r="D9" s="15">
        <f t="shared" si="0"/>
        <v>0.68794164577159789</v>
      </c>
      <c r="E9" s="16"/>
      <c r="F9" s="14">
        <v>25744</v>
      </c>
      <c r="G9" s="14">
        <v>23525</v>
      </c>
      <c r="H9" s="15">
        <f t="shared" si="1"/>
        <v>9.4325185972369816E-2</v>
      </c>
      <c r="I9" s="16"/>
      <c r="J9" s="14">
        <f t="shared" si="3"/>
        <v>7405</v>
      </c>
      <c r="K9" s="14">
        <f t="shared" si="3"/>
        <v>4387</v>
      </c>
      <c r="L9" s="17">
        <f t="shared" si="2"/>
        <v>0.68794164577159789</v>
      </c>
    </row>
    <row r="10" spans="1:16" s="1" customFormat="1" ht="15.9" customHeight="1" x14ac:dyDescent="0.2">
      <c r="A10" s="13" t="s">
        <v>10</v>
      </c>
      <c r="B10" s="14">
        <v>1382</v>
      </c>
      <c r="C10" s="14">
        <v>1667</v>
      </c>
      <c r="D10" s="15">
        <f t="shared" si="0"/>
        <v>-0.17096580683863227</v>
      </c>
      <c r="E10" s="16"/>
      <c r="F10" s="14">
        <v>5421</v>
      </c>
      <c r="G10" s="14">
        <v>6290</v>
      </c>
      <c r="H10" s="15">
        <f t="shared" si="1"/>
        <v>-0.13815580286168522</v>
      </c>
      <c r="I10" s="16"/>
      <c r="J10" s="14">
        <f t="shared" si="3"/>
        <v>1382</v>
      </c>
      <c r="K10" s="14">
        <f t="shared" si="3"/>
        <v>1667</v>
      </c>
      <c r="L10" s="17">
        <f t="shared" si="2"/>
        <v>-0.17096580683863227</v>
      </c>
    </row>
    <row r="11" spans="1:16" s="1" customFormat="1" ht="15.9" customHeight="1" x14ac:dyDescent="0.2">
      <c r="A11" s="18" t="s">
        <v>11</v>
      </c>
      <c r="B11" s="19">
        <v>0</v>
      </c>
      <c r="C11" s="19">
        <v>7</v>
      </c>
      <c r="D11" s="20">
        <f t="shared" si="0"/>
        <v>-1</v>
      </c>
      <c r="E11" s="21"/>
      <c r="F11" s="19">
        <v>2</v>
      </c>
      <c r="G11" s="19">
        <v>15</v>
      </c>
      <c r="H11" s="20">
        <f t="shared" si="1"/>
        <v>-0.8666666666666667</v>
      </c>
      <c r="I11" s="21"/>
      <c r="J11" s="19">
        <f t="shared" si="3"/>
        <v>0</v>
      </c>
      <c r="K11" s="19">
        <f t="shared" si="3"/>
        <v>7</v>
      </c>
      <c r="L11" s="22">
        <f t="shared" si="2"/>
        <v>-1</v>
      </c>
    </row>
    <row r="12" spans="1:16" s="1" customFormat="1" ht="15.9" customHeight="1" x14ac:dyDescent="0.2">
      <c r="A12" s="23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6" s="1" customFormat="1" ht="23.4" customHeight="1" x14ac:dyDescent="0.25">
      <c r="A13" s="2"/>
      <c r="B13" s="59" t="s">
        <v>0</v>
      </c>
      <c r="C13" s="59"/>
      <c r="D13" s="59"/>
      <c r="E13" s="60"/>
      <c r="F13" s="59" t="s">
        <v>1</v>
      </c>
      <c r="G13" s="59"/>
      <c r="H13" s="59"/>
      <c r="I13" s="4"/>
      <c r="J13" s="5" t="s">
        <v>2</v>
      </c>
      <c r="K13" s="5"/>
      <c r="L13" s="5"/>
    </row>
    <row r="14" spans="1:16" s="1" customFormat="1" ht="23.4" customHeight="1" x14ac:dyDescent="0.25">
      <c r="A14" s="7"/>
      <c r="B14" s="63" t="str">
        <f>B3</f>
        <v>March 2024</v>
      </c>
      <c r="C14" s="63" t="str">
        <f>C3</f>
        <v>March 2023</v>
      </c>
      <c r="D14" s="64" t="s">
        <v>3</v>
      </c>
      <c r="E14" s="8"/>
      <c r="F14" s="63" t="str">
        <f>B14</f>
        <v>March 2024</v>
      </c>
      <c r="G14" s="63" t="str">
        <f>C14</f>
        <v>March 2023</v>
      </c>
      <c r="H14" s="64" t="s">
        <v>3</v>
      </c>
      <c r="I14" s="8"/>
      <c r="J14" s="63" t="str">
        <f>F14</f>
        <v>March 2024</v>
      </c>
      <c r="K14" s="63" t="str">
        <f>G14</f>
        <v>March 2023</v>
      </c>
      <c r="L14" s="64" t="s">
        <v>3</v>
      </c>
    </row>
    <row r="15" spans="1:16" s="1" customFormat="1" ht="24" customHeight="1" x14ac:dyDescent="0.25">
      <c r="A15" s="7" t="s">
        <v>12</v>
      </c>
      <c r="B15" s="9">
        <f>SUM(B16:B22)</f>
        <v>96662</v>
      </c>
      <c r="C15" s="9">
        <f>SUM(C16:C22)</f>
        <v>84901</v>
      </c>
      <c r="D15" s="10">
        <f t="shared" ref="D15:D22" si="4">(B15-C15)/C15</f>
        <v>0.13852604798530052</v>
      </c>
      <c r="E15" s="11"/>
      <c r="F15" s="9">
        <f>SUM(F16:F22)</f>
        <v>351742</v>
      </c>
      <c r="G15" s="9">
        <f>SUM(G16:G22)</f>
        <v>278642</v>
      </c>
      <c r="H15" s="10">
        <f t="shared" ref="H15:H22" si="5">(F15-G15)/G15</f>
        <v>0.26234379598194096</v>
      </c>
      <c r="I15" s="11"/>
      <c r="J15" s="9">
        <f>SUM(J16:J22)</f>
        <v>96662</v>
      </c>
      <c r="K15" s="9">
        <f>SUM(K16:K22)</f>
        <v>84901</v>
      </c>
      <c r="L15" s="12">
        <f>(J15-K15)/K15</f>
        <v>0.13852604798530052</v>
      </c>
    </row>
    <row r="16" spans="1:16" s="1" customFormat="1" ht="15.9" customHeight="1" x14ac:dyDescent="0.2">
      <c r="A16" s="13" t="s">
        <v>13</v>
      </c>
      <c r="B16" s="14">
        <v>28702</v>
      </c>
      <c r="C16" s="14">
        <v>27513</v>
      </c>
      <c r="D16" s="15">
        <f t="shared" si="4"/>
        <v>4.3215934285610436E-2</v>
      </c>
      <c r="E16" s="16"/>
      <c r="F16" s="14">
        <v>114576</v>
      </c>
      <c r="G16" s="14">
        <v>86518</v>
      </c>
      <c r="H16" s="15">
        <f t="shared" si="5"/>
        <v>0.3243024572921242</v>
      </c>
      <c r="I16" s="16"/>
      <c r="J16" s="14">
        <f t="shared" ref="J16:K22" si="6">B16</f>
        <v>28702</v>
      </c>
      <c r="K16" s="14">
        <f t="shared" si="6"/>
        <v>27513</v>
      </c>
      <c r="L16" s="17">
        <f t="shared" ref="L16:L22" si="7">(J16-K16)/K16</f>
        <v>4.3215934285610436E-2</v>
      </c>
      <c r="M16" s="56"/>
      <c r="N16" s="56"/>
      <c r="O16" s="56"/>
      <c r="P16" s="56"/>
    </row>
    <row r="17" spans="1:16" s="1" customFormat="1" ht="15.9" customHeight="1" x14ac:dyDescent="0.2">
      <c r="A17" s="13" t="s">
        <v>14</v>
      </c>
      <c r="B17" s="14">
        <v>5268</v>
      </c>
      <c r="C17" s="14">
        <v>4891</v>
      </c>
      <c r="D17" s="15">
        <f t="shared" si="4"/>
        <v>7.7080351666325903E-2</v>
      </c>
      <c r="E17" s="16"/>
      <c r="F17" s="14">
        <v>17919</v>
      </c>
      <c r="G17" s="14">
        <v>20459</v>
      </c>
      <c r="H17" s="15">
        <f t="shared" si="5"/>
        <v>-0.12415074050540105</v>
      </c>
      <c r="I17" s="16"/>
      <c r="J17" s="14">
        <f t="shared" si="6"/>
        <v>5268</v>
      </c>
      <c r="K17" s="14">
        <f t="shared" si="6"/>
        <v>4891</v>
      </c>
      <c r="L17" s="17">
        <f t="shared" si="7"/>
        <v>7.7080351666325903E-2</v>
      </c>
      <c r="M17" s="56"/>
      <c r="N17" s="56"/>
      <c r="O17" s="56"/>
      <c r="P17" s="57"/>
    </row>
    <row r="18" spans="1:16" s="1" customFormat="1" ht="15.9" customHeight="1" x14ac:dyDescent="0.2">
      <c r="A18" s="13" t="s">
        <v>15</v>
      </c>
      <c r="B18" s="14">
        <v>4412</v>
      </c>
      <c r="C18" s="14">
        <v>4721</v>
      </c>
      <c r="D18" s="15">
        <f t="shared" si="4"/>
        <v>-6.5452234696038974E-2</v>
      </c>
      <c r="E18" s="16"/>
      <c r="F18" s="14">
        <v>18190</v>
      </c>
      <c r="G18" s="14">
        <v>13307</v>
      </c>
      <c r="H18" s="15">
        <f t="shared" si="5"/>
        <v>0.36694972570827383</v>
      </c>
      <c r="I18" s="16"/>
      <c r="J18" s="14">
        <f t="shared" si="6"/>
        <v>4412</v>
      </c>
      <c r="K18" s="14">
        <f t="shared" si="6"/>
        <v>4721</v>
      </c>
      <c r="L18" s="17">
        <f t="shared" si="7"/>
        <v>-6.5452234696038974E-2</v>
      </c>
      <c r="M18" s="56"/>
      <c r="N18" s="56"/>
      <c r="O18" s="56"/>
      <c r="P18" s="56"/>
    </row>
    <row r="19" spans="1:16" s="1" customFormat="1" ht="15.9" customHeight="1" x14ac:dyDescent="0.2">
      <c r="A19" s="13" t="s">
        <v>16</v>
      </c>
      <c r="B19" s="14">
        <v>10981</v>
      </c>
      <c r="C19" s="14">
        <v>8459</v>
      </c>
      <c r="D19" s="15">
        <f t="shared" si="4"/>
        <v>0.29814398865114078</v>
      </c>
      <c r="E19" s="16"/>
      <c r="F19" s="14">
        <v>34907</v>
      </c>
      <c r="G19" s="14">
        <v>37482</v>
      </c>
      <c r="H19" s="15">
        <f t="shared" si="5"/>
        <v>-6.86996424950643E-2</v>
      </c>
      <c r="I19" s="16"/>
      <c r="J19" s="14">
        <f t="shared" si="6"/>
        <v>10981</v>
      </c>
      <c r="K19" s="14">
        <f t="shared" si="6"/>
        <v>8459</v>
      </c>
      <c r="L19" s="17">
        <f t="shared" si="7"/>
        <v>0.29814398865114078</v>
      </c>
      <c r="M19" s="56"/>
      <c r="N19" s="56"/>
      <c r="O19" s="56"/>
      <c r="P19" s="56"/>
    </row>
    <row r="20" spans="1:16" s="1" customFormat="1" ht="15.9" customHeight="1" x14ac:dyDescent="0.2">
      <c r="A20" s="13" t="s">
        <v>17</v>
      </c>
      <c r="B20" s="14">
        <v>8340</v>
      </c>
      <c r="C20" s="14">
        <v>6367</v>
      </c>
      <c r="D20" s="15">
        <f t="shared" si="4"/>
        <v>0.30987906392335479</v>
      </c>
      <c r="E20" s="16"/>
      <c r="F20" s="14">
        <v>29009</v>
      </c>
      <c r="G20" s="14">
        <v>29068</v>
      </c>
      <c r="H20" s="15">
        <f t="shared" si="5"/>
        <v>-2.0297234071831568E-3</v>
      </c>
      <c r="I20" s="16"/>
      <c r="J20" s="14">
        <f t="shared" si="6"/>
        <v>8340</v>
      </c>
      <c r="K20" s="14">
        <f t="shared" si="6"/>
        <v>6367</v>
      </c>
      <c r="L20" s="17">
        <f t="shared" si="7"/>
        <v>0.30987906392335479</v>
      </c>
      <c r="M20" s="56"/>
      <c r="N20" s="56"/>
      <c r="O20" s="56"/>
      <c r="P20" s="56"/>
    </row>
    <row r="21" spans="1:16" s="1" customFormat="1" ht="15.9" customHeight="1" x14ac:dyDescent="0.2">
      <c r="A21" s="13" t="s">
        <v>18</v>
      </c>
      <c r="B21" s="14">
        <v>18726</v>
      </c>
      <c r="C21" s="14">
        <v>13347</v>
      </c>
      <c r="D21" s="15">
        <f t="shared" si="4"/>
        <v>0.40301191278939086</v>
      </c>
      <c r="E21" s="16"/>
      <c r="F21" s="14">
        <v>66718</v>
      </c>
      <c r="G21" s="14">
        <v>37430</v>
      </c>
      <c r="H21" s="15">
        <f t="shared" si="5"/>
        <v>0.7824739513759017</v>
      </c>
      <c r="I21" s="16"/>
      <c r="J21" s="14">
        <f t="shared" si="6"/>
        <v>18726</v>
      </c>
      <c r="K21" s="14">
        <f t="shared" si="6"/>
        <v>13347</v>
      </c>
      <c r="L21" s="17">
        <f t="shared" si="7"/>
        <v>0.40301191278939086</v>
      </c>
      <c r="M21" s="56"/>
      <c r="N21" s="56"/>
      <c r="O21" s="56"/>
      <c r="P21" s="56"/>
    </row>
    <row r="22" spans="1:16" s="1" customFormat="1" ht="15.9" customHeight="1" x14ac:dyDescent="0.2">
      <c r="A22" s="58" t="s">
        <v>19</v>
      </c>
      <c r="B22" s="19">
        <v>20233</v>
      </c>
      <c r="C22" s="19">
        <v>19603</v>
      </c>
      <c r="D22" s="20">
        <f t="shared" si="4"/>
        <v>3.2137938070703462E-2</v>
      </c>
      <c r="E22" s="21"/>
      <c r="F22" s="19">
        <v>70423</v>
      </c>
      <c r="G22" s="19">
        <v>54378</v>
      </c>
      <c r="H22" s="20">
        <f t="shared" si="5"/>
        <v>0.29506418036706022</v>
      </c>
      <c r="I22" s="21"/>
      <c r="J22" s="19">
        <f t="shared" si="6"/>
        <v>20233</v>
      </c>
      <c r="K22" s="19">
        <f t="shared" si="6"/>
        <v>19603</v>
      </c>
      <c r="L22" s="22">
        <f t="shared" si="7"/>
        <v>3.2137938070703462E-2</v>
      </c>
      <c r="M22" s="56"/>
      <c r="N22" s="56"/>
      <c r="O22" s="56"/>
      <c r="P22" s="56"/>
    </row>
    <row r="23" spans="1:16" s="1" customFormat="1" ht="15.9" customHeight="1" x14ac:dyDescent="0.2">
      <c r="A23" s="23"/>
      <c r="B23" s="32"/>
      <c r="C23" s="32"/>
      <c r="D23" s="32"/>
      <c r="E23" s="33"/>
      <c r="F23" s="32"/>
      <c r="G23" s="32"/>
      <c r="H23" s="32"/>
      <c r="I23" s="33"/>
      <c r="J23" s="32"/>
      <c r="K23" s="32"/>
      <c r="L23" s="32"/>
    </row>
    <row r="24" spans="1:16" s="1" customFormat="1" ht="15.9" customHeight="1" x14ac:dyDescent="0.25">
      <c r="A24" s="2"/>
      <c r="B24" s="59" t="s">
        <v>0</v>
      </c>
      <c r="C24" s="59"/>
      <c r="D24" s="59"/>
      <c r="E24" s="60"/>
      <c r="F24" s="59" t="s">
        <v>1</v>
      </c>
      <c r="G24" s="59"/>
      <c r="H24" s="59"/>
      <c r="I24" s="60"/>
      <c r="J24" s="61" t="s">
        <v>2</v>
      </c>
      <c r="K24" s="61"/>
      <c r="L24" s="61"/>
    </row>
    <row r="25" spans="1:16" s="1" customFormat="1" ht="36.15" customHeight="1" x14ac:dyDescent="0.25">
      <c r="A25" s="7"/>
      <c r="B25" s="63" t="str">
        <f>B3</f>
        <v>March 2024</v>
      </c>
      <c r="C25" s="63" t="str">
        <f>C3</f>
        <v>March 2023</v>
      </c>
      <c r="D25" s="64" t="s">
        <v>3</v>
      </c>
      <c r="E25" s="8"/>
      <c r="F25" s="63" t="str">
        <f>B25</f>
        <v>March 2024</v>
      </c>
      <c r="G25" s="63" t="str">
        <f>C25</f>
        <v>March 2023</v>
      </c>
      <c r="H25" s="64" t="s">
        <v>3</v>
      </c>
      <c r="I25" s="8"/>
      <c r="J25" s="63" t="str">
        <f>F25</f>
        <v>March 2024</v>
      </c>
      <c r="K25" s="63" t="str">
        <f>G25</f>
        <v>March 2023</v>
      </c>
      <c r="L25" s="64" t="s">
        <v>3</v>
      </c>
    </row>
    <row r="26" spans="1:16" s="1" customFormat="1" ht="24" customHeight="1" x14ac:dyDescent="0.25">
      <c r="A26" s="7" t="s">
        <v>20</v>
      </c>
      <c r="B26" s="9">
        <f>SUM(B27:B31)</f>
        <v>110190</v>
      </c>
      <c r="C26" s="9">
        <v>94649</v>
      </c>
      <c r="D26" s="10">
        <f>(B26-C26)/C26</f>
        <v>0.164196135194244</v>
      </c>
      <c r="E26" s="11"/>
      <c r="F26" s="9">
        <f>SUM(F27:F31)</f>
        <v>401303</v>
      </c>
      <c r="G26" s="9">
        <f>SUM(G27:G31)</f>
        <v>321362</v>
      </c>
      <c r="H26" s="10">
        <f>(F26-G26)/G26</f>
        <v>0.24875685364168756</v>
      </c>
      <c r="I26" s="11"/>
      <c r="J26" s="9">
        <f>SUM(J27:J31)</f>
        <v>110190</v>
      </c>
      <c r="K26" s="9">
        <f>SUM(K27:K31)</f>
        <v>94649</v>
      </c>
      <c r="L26" s="12">
        <f>(J26-K26)/K26</f>
        <v>0.164196135194244</v>
      </c>
    </row>
    <row r="27" spans="1:16" s="1" customFormat="1" ht="15.9" customHeight="1" x14ac:dyDescent="0.2">
      <c r="A27" s="13" t="s">
        <v>21</v>
      </c>
      <c r="B27" s="14">
        <v>30385</v>
      </c>
      <c r="C27" s="14">
        <v>19296</v>
      </c>
      <c r="D27" s="15">
        <f t="shared" ref="D27:D31" si="8">(B27-C27)/C27</f>
        <v>0.5746786898839138</v>
      </c>
      <c r="E27" s="16"/>
      <c r="F27" s="14">
        <v>105623</v>
      </c>
      <c r="G27" s="14">
        <v>81629</v>
      </c>
      <c r="H27" s="15">
        <f t="shared" ref="H27:H31" si="9">(F27-G27)/G27</f>
        <v>0.29393965379950754</v>
      </c>
      <c r="I27" s="16"/>
      <c r="J27" s="14">
        <f t="shared" ref="J27:K31" si="10">B27</f>
        <v>30385</v>
      </c>
      <c r="K27" s="14">
        <f t="shared" si="10"/>
        <v>19296</v>
      </c>
      <c r="L27" s="17">
        <f t="shared" ref="L27:L31" si="11">(J27-K27)/K27</f>
        <v>0.5746786898839138</v>
      </c>
    </row>
    <row r="28" spans="1:16" s="1" customFormat="1" ht="15.9" customHeight="1" x14ac:dyDescent="0.2">
      <c r="A28" s="13" t="s">
        <v>22</v>
      </c>
      <c r="B28" s="14">
        <v>27769</v>
      </c>
      <c r="C28" s="14">
        <v>20321</v>
      </c>
      <c r="D28" s="15">
        <f t="shared" si="8"/>
        <v>0.36651739579745091</v>
      </c>
      <c r="E28" s="16"/>
      <c r="F28" s="14">
        <v>82375</v>
      </c>
      <c r="G28" s="14">
        <v>62142</v>
      </c>
      <c r="H28" s="15">
        <f t="shared" si="9"/>
        <v>0.32559299668501174</v>
      </c>
      <c r="I28" s="16"/>
      <c r="J28" s="14">
        <f t="shared" si="10"/>
        <v>27769</v>
      </c>
      <c r="K28" s="14">
        <f t="shared" si="10"/>
        <v>20321</v>
      </c>
      <c r="L28" s="17">
        <f t="shared" si="11"/>
        <v>0.36651739579745091</v>
      </c>
    </row>
    <row r="29" spans="1:16" s="1" customFormat="1" ht="15.9" customHeight="1" x14ac:dyDescent="0.2">
      <c r="A29" s="13" t="s">
        <v>23</v>
      </c>
      <c r="B29" s="14">
        <v>18940</v>
      </c>
      <c r="C29" s="14">
        <v>21982</v>
      </c>
      <c r="D29" s="15">
        <f t="shared" si="8"/>
        <v>-0.13838595214266217</v>
      </c>
      <c r="E29" s="16"/>
      <c r="F29" s="14">
        <v>80837</v>
      </c>
      <c r="G29" s="14">
        <v>74349</v>
      </c>
      <c r="H29" s="15">
        <f t="shared" si="9"/>
        <v>8.7264119221509368E-2</v>
      </c>
      <c r="I29" s="16"/>
      <c r="J29" s="14">
        <f t="shared" si="10"/>
        <v>18940</v>
      </c>
      <c r="K29" s="14">
        <f t="shared" si="10"/>
        <v>21982</v>
      </c>
      <c r="L29" s="17">
        <f t="shared" si="11"/>
        <v>-0.13838595214266217</v>
      </c>
    </row>
    <row r="30" spans="1:16" s="1" customFormat="1" ht="15.9" customHeight="1" x14ac:dyDescent="0.2">
      <c r="A30" s="13" t="s">
        <v>24</v>
      </c>
      <c r="B30" s="14">
        <v>12999</v>
      </c>
      <c r="C30" s="14">
        <v>12007</v>
      </c>
      <c r="D30" s="15">
        <f t="shared" si="8"/>
        <v>8.2618472557674696E-2</v>
      </c>
      <c r="E30" s="16"/>
      <c r="F30" s="14">
        <v>52553</v>
      </c>
      <c r="G30" s="14">
        <v>44918</v>
      </c>
      <c r="H30" s="15">
        <f t="shared" si="9"/>
        <v>0.16997640144262879</v>
      </c>
      <c r="I30" s="16"/>
      <c r="J30" s="14">
        <f t="shared" si="10"/>
        <v>12999</v>
      </c>
      <c r="K30" s="14">
        <f t="shared" si="10"/>
        <v>12007</v>
      </c>
      <c r="L30" s="17">
        <f t="shared" si="11"/>
        <v>8.2618472557674696E-2</v>
      </c>
    </row>
    <row r="31" spans="1:16" s="1" customFormat="1" ht="15.9" customHeight="1" x14ac:dyDescent="0.2">
      <c r="A31" s="18" t="s">
        <v>25</v>
      </c>
      <c r="B31" s="19">
        <v>20097</v>
      </c>
      <c r="C31" s="19">
        <v>21043</v>
      </c>
      <c r="D31" s="20">
        <f t="shared" si="8"/>
        <v>-4.4955567171981181E-2</v>
      </c>
      <c r="E31" s="21"/>
      <c r="F31" s="19">
        <v>79915</v>
      </c>
      <c r="G31" s="19">
        <v>58324</v>
      </c>
      <c r="H31" s="20">
        <f t="shared" si="9"/>
        <v>0.37019065907688087</v>
      </c>
      <c r="I31" s="21"/>
      <c r="J31" s="19">
        <f t="shared" si="10"/>
        <v>20097</v>
      </c>
      <c r="K31" s="19">
        <f t="shared" si="10"/>
        <v>21043</v>
      </c>
      <c r="L31" s="22">
        <f t="shared" si="11"/>
        <v>-4.4955567171981181E-2</v>
      </c>
    </row>
    <row r="32" spans="1:16" s="1" customFormat="1" ht="28.65" customHeight="1" x14ac:dyDescent="0.2">
      <c r="B32" s="65"/>
      <c r="C32" s="65"/>
      <c r="D32" s="65"/>
      <c r="E32" s="65"/>
      <c r="F32" s="65"/>
      <c r="G32" s="65"/>
      <c r="H32" s="65"/>
    </row>
    <row r="33" spans="1:8" x14ac:dyDescent="0.25">
      <c r="A33" s="40" t="s">
        <v>27</v>
      </c>
    </row>
    <row r="39" spans="1:8" x14ac:dyDescent="0.25">
      <c r="H39" s="62"/>
    </row>
  </sheetData>
  <mergeCells count="9">
    <mergeCell ref="B24:D24"/>
    <mergeCell ref="F24:H24"/>
    <mergeCell ref="J24:L24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JLR Retails to Date</vt:lpstr>
      <vt:lpstr>JLR Wholesales to Date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2024-04-08T09:16:15Z</dcterms:created>
  <dcterms:modified xsi:type="dcterms:W3CDTF">2024-04-08T09:54:44Z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