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0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jlrglobal.sharepoint.com/sites/Quarterlyinvestorreporting_GRP/Shared Documents/General/FY23 Q2/Sales Release/"/>
    </mc:Choice>
  </mc:AlternateContent>
  <xr:revisionPtr revIDLastSave="61" documentId="13_ncr:1_{ACC40491-D52C-4A1C-BE8F-281D691B2884}" xr6:coauthVersionLast="47" xr6:coauthVersionMax="47" xr10:uidLastSave="{31AA0C39-81DA-4CD0-A0C1-301638E7AB26}"/>
  <bookViews>
    <workbookView xWindow="-120" yWindow="-120" windowWidth="29040" windowHeight="17640" xr2:uid="{E024F822-D33C-4895-B1FC-8E770B55642B}"/>
  </bookViews>
  <sheets>
    <sheet name="JLR Retails to Date" sheetId="1" r:id="rId1"/>
    <sheet name="JLR Wholesales to Date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6" i="1" l="1"/>
  <c r="H36" i="1"/>
  <c r="D36" i="1"/>
  <c r="J22" i="2" l="1"/>
  <c r="F22" i="2"/>
  <c r="B22" i="2"/>
  <c r="J21" i="2"/>
  <c r="F21" i="2"/>
  <c r="B21" i="2"/>
  <c r="J22" i="1"/>
  <c r="F22" i="1"/>
  <c r="B22" i="1"/>
  <c r="J21" i="1"/>
  <c r="F21" i="1"/>
  <c r="B21" i="1"/>
</calcChain>
</file>

<file path=xl/sharedStrings.xml><?xml version="1.0" encoding="utf-8"?>
<sst xmlns="http://schemas.openxmlformats.org/spreadsheetml/2006/main" count="119" uniqueCount="31">
  <si>
    <t>Quarter to Date</t>
  </si>
  <si>
    <t>Fiscal Year to Date</t>
  </si>
  <si>
    <t>Calendar Year to Date</t>
  </si>
  <si>
    <t>Sep 2022</t>
  </si>
  <si>
    <t>Sep 2021</t>
  </si>
  <si>
    <t>Change %</t>
  </si>
  <si>
    <t>Jaguar</t>
  </si>
  <si>
    <t>XE</t>
  </si>
  <si>
    <t>XF</t>
  </si>
  <si>
    <t>F-TYPE</t>
  </si>
  <si>
    <t>E-PACE</t>
  </si>
  <si>
    <t>F-PACE</t>
  </si>
  <si>
    <t>I-PACE</t>
  </si>
  <si>
    <t>XJ*</t>
  </si>
  <si>
    <t>Land Rover</t>
  </si>
  <si>
    <t>Defender</t>
  </si>
  <si>
    <t>Discovery Sport</t>
  </si>
  <si>
    <t>Discovery</t>
  </si>
  <si>
    <t>Range Rover Evoque</t>
  </si>
  <si>
    <t>Range Rover Velar</t>
  </si>
  <si>
    <t>Range Rover Sport</t>
  </si>
  <si>
    <t>Range Rover</t>
  </si>
  <si>
    <t>Total World</t>
  </si>
  <si>
    <t>North America</t>
  </si>
  <si>
    <t>UK</t>
  </si>
  <si>
    <t>Europe</t>
  </si>
  <si>
    <t>China Region</t>
  </si>
  <si>
    <t>Overseas</t>
  </si>
  <si>
    <t>Note: Volume retail volume data includes sales from unconsolidated Chinese joint venture.</t>
  </si>
  <si>
    <t>*No longer manufactured</t>
  </si>
  <si>
    <t>CJLR (included above)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</si>
</sst>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-* #,##0.00_-;\-* #,##0.00_-;_-* &quot;-&quot;??_-;_-@_-"/>
    <numFmt numFmtId="165" formatCode="#,##0;\(#,##0\)"/>
    <numFmt numFmtId="166" formatCode="#0.0\%;[Red]\(#0.0&quot;)%&quot;"/>
    <numFmt numFmtId="167" formatCode="#0.0\%;[Black]\(#0.0&quot;)%&quot;"/>
    <numFmt numFmtId="168" formatCode="#,##0%;\(#,##0\)%;\-"/>
    <numFmt numFmtId="169" formatCode="_-* #,##0_-;\-* #,##0_-;_-* &quot;-&quot;??_-;_-@_-"/>
  </numFmts>
  <fonts count="9">
    <font>
      <sz val="10"/>
      <color rgb="FF000000"/>
      <name val="Arial"/>
    </font>
    <font>
      <sz val="9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sz val="9"/>
      <color rgb="FFFF0000"/>
      <name val="Arial"/>
      <family val="2"/>
    </font>
    <font>
      <sz val="8"/>
      <color rgb="FF1E1E1E"/>
      <name val="Arial"/>
      <family val="2"/>
    </font>
    <font>
      <sz val="8"/>
      <name val="Arial"/>
      <family val="2"/>
    </font>
    <font>
      <u/>
      <sz val="8"/>
      <name val="Arial"/>
      <family val="2"/>
    </font>
    <font>
      <sz val="9"/>
      <color rgb="FF33333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rgb="FFFFFFFF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</borders>
  <cellStyleXfs count="3">
    <xf numFmtId="0" fontId="0" fillId="0" borderId="0"/>
    <xf numFmtId="0" fontId="3" fillId="0" borderId="0"/>
    <xf numFmtId="164" fontId="3" fillId="0" borderId="0" applyFont="0" applyFill="0" applyBorder="0" applyAlignment="0" applyProtection="0"/>
  </cellStyleXfs>
  <cellXfs count="42">
    <xf numFmtId="0" fontId="0" fillId="0" borderId="0" xfId="0"/>
    <xf numFmtId="166" fontId="1" fillId="2" borderId="0" xfId="0" applyNumberFormat="1" applyFont="1" applyFill="1" applyAlignment="1">
      <alignment horizontal="center"/>
    </xf>
    <xf numFmtId="165" fontId="1" fillId="2" borderId="0" xfId="0" applyNumberFormat="1" applyFont="1" applyFill="1" applyAlignment="1">
      <alignment horizontal="center"/>
    </xf>
    <xf numFmtId="167" fontId="4" fillId="2" borderId="0" xfId="0" applyNumberFormat="1" applyFont="1" applyFill="1" applyAlignment="1">
      <alignment horizontal="center"/>
    </xf>
    <xf numFmtId="167" fontId="4" fillId="2" borderId="10" xfId="0" applyNumberFormat="1" applyFont="1" applyFill="1" applyBorder="1" applyAlignment="1">
      <alignment horizontal="center"/>
    </xf>
    <xf numFmtId="167" fontId="1" fillId="2" borderId="0" xfId="0" applyNumberFormat="1" applyFont="1" applyFill="1" applyAlignment="1">
      <alignment horizontal="center"/>
    </xf>
    <xf numFmtId="167" fontId="1" fillId="2" borderId="10" xfId="0" applyNumberFormat="1" applyFont="1" applyFill="1" applyBorder="1" applyAlignment="1">
      <alignment horizontal="center"/>
    </xf>
    <xf numFmtId="165" fontId="1" fillId="2" borderId="7" xfId="0" applyNumberFormat="1" applyFont="1" applyFill="1" applyBorder="1" applyAlignment="1">
      <alignment horizontal="center"/>
    </xf>
    <xf numFmtId="167" fontId="1" fillId="2" borderId="14" xfId="0" applyNumberFormat="1" applyFont="1" applyFill="1" applyBorder="1" applyAlignment="1">
      <alignment horizontal="center"/>
    </xf>
    <xf numFmtId="0" fontId="1" fillId="2" borderId="0" xfId="0" applyFont="1" applyFill="1" applyAlignment="1">
      <alignment horizontal="left"/>
    </xf>
    <xf numFmtId="0" fontId="2" fillId="2" borderId="1" xfId="0" applyFont="1" applyFill="1" applyBorder="1" applyAlignment="1">
      <alignment horizontal="left"/>
    </xf>
    <xf numFmtId="49" fontId="2" fillId="2" borderId="2" xfId="0" applyNumberFormat="1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left"/>
    </xf>
    <xf numFmtId="49" fontId="2" fillId="2" borderId="0" xfId="0" applyNumberFormat="1" applyFont="1" applyFill="1" applyAlignment="1">
      <alignment horizontal="center"/>
    </xf>
    <xf numFmtId="49" fontId="2" fillId="2" borderId="4" xfId="0" applyNumberFormat="1" applyFont="1" applyFill="1" applyBorder="1" applyAlignment="1">
      <alignment horizontal="center"/>
    </xf>
    <xf numFmtId="165" fontId="2" fillId="2" borderId="2" xfId="0" applyNumberFormat="1" applyFont="1" applyFill="1" applyBorder="1" applyAlignment="1">
      <alignment horizontal="center"/>
    </xf>
    <xf numFmtId="167" fontId="2" fillId="2" borderId="2" xfId="0" applyNumberFormat="1" applyFont="1" applyFill="1" applyBorder="1" applyAlignment="1">
      <alignment horizontal="center"/>
    </xf>
    <xf numFmtId="166" fontId="2" fillId="2" borderId="2" xfId="0" applyNumberFormat="1" applyFont="1" applyFill="1" applyBorder="1" applyAlignment="1">
      <alignment horizontal="center"/>
    </xf>
    <xf numFmtId="167" fontId="2" fillId="2" borderId="12" xfId="0" applyNumberFormat="1" applyFont="1" applyFill="1" applyBorder="1" applyAlignment="1">
      <alignment horizontal="center"/>
    </xf>
    <xf numFmtId="49" fontId="1" fillId="2" borderId="5" xfId="0" applyNumberFormat="1" applyFont="1" applyFill="1" applyBorder="1" applyAlignment="1">
      <alignment horizontal="left"/>
    </xf>
    <xf numFmtId="49" fontId="1" fillId="2" borderId="6" xfId="0" applyNumberFormat="1" applyFont="1" applyFill="1" applyBorder="1" applyAlignment="1">
      <alignment horizontal="left"/>
    </xf>
    <xf numFmtId="167" fontId="1" fillId="2" borderId="7" xfId="0" applyNumberFormat="1" applyFont="1" applyFill="1" applyBorder="1" applyAlignment="1">
      <alignment horizontal="center"/>
    </xf>
    <xf numFmtId="166" fontId="1" fillId="2" borderId="7" xfId="0" applyNumberFormat="1" applyFont="1" applyFill="1" applyBorder="1" applyAlignment="1">
      <alignment horizontal="center"/>
    </xf>
    <xf numFmtId="167" fontId="1" fillId="2" borderId="13" xfId="0" applyNumberFormat="1" applyFont="1" applyFill="1" applyBorder="1" applyAlignment="1">
      <alignment horizontal="center"/>
    </xf>
    <xf numFmtId="167" fontId="1" fillId="2" borderId="9" xfId="0" applyNumberFormat="1" applyFont="1" applyFill="1" applyBorder="1" applyAlignment="1">
      <alignment horizontal="center"/>
    </xf>
    <xf numFmtId="167" fontId="1" fillId="2" borderId="11" xfId="0" applyNumberFormat="1" applyFont="1" applyFill="1" applyBorder="1" applyAlignment="1">
      <alignment horizontal="center"/>
    </xf>
    <xf numFmtId="49" fontId="2" fillId="2" borderId="3" xfId="0" applyNumberFormat="1" applyFont="1" applyFill="1" applyBorder="1" applyAlignment="1">
      <alignment horizontal="center"/>
    </xf>
    <xf numFmtId="0" fontId="3" fillId="3" borderId="0" xfId="0" applyFont="1" applyFill="1"/>
    <xf numFmtId="0" fontId="6" fillId="3" borderId="0" xfId="1" applyFont="1" applyFill="1" applyAlignment="1">
      <alignment vertical="center"/>
    </xf>
    <xf numFmtId="168" fontId="7" fillId="3" borderId="0" xfId="1" applyNumberFormat="1" applyFont="1" applyFill="1" applyAlignment="1">
      <alignment vertical="center"/>
    </xf>
    <xf numFmtId="168" fontId="6" fillId="3" borderId="0" xfId="1" applyNumberFormat="1" applyFont="1" applyFill="1" applyAlignment="1">
      <alignment vertical="center"/>
    </xf>
    <xf numFmtId="165" fontId="6" fillId="3" borderId="0" xfId="1" applyNumberFormat="1" applyFont="1" applyFill="1" applyAlignment="1">
      <alignment vertical="center"/>
    </xf>
    <xf numFmtId="37" fontId="5" fillId="3" borderId="0" xfId="1" applyNumberFormat="1" applyFont="1" applyFill="1" applyAlignment="1">
      <alignment horizontal="left" vertical="center"/>
    </xf>
    <xf numFmtId="165" fontId="8" fillId="2" borderId="0" xfId="0" applyNumberFormat="1" applyFont="1" applyFill="1" applyAlignment="1">
      <alignment horizontal="center"/>
    </xf>
    <xf numFmtId="166" fontId="4" fillId="2" borderId="0" xfId="0" applyNumberFormat="1" applyFont="1" applyFill="1" applyAlignment="1">
      <alignment horizontal="center"/>
    </xf>
    <xf numFmtId="169" fontId="5" fillId="3" borderId="0" xfId="2" applyNumberFormat="1" applyFont="1" applyFill="1" applyBorder="1" applyAlignment="1">
      <alignment vertical="center"/>
    </xf>
    <xf numFmtId="49" fontId="1" fillId="2" borderId="8" xfId="0" applyNumberFormat="1" applyFont="1" applyFill="1" applyBorder="1" applyAlignment="1">
      <alignment horizontal="left"/>
    </xf>
    <xf numFmtId="165" fontId="1" fillId="2" borderId="9" xfId="0" applyNumberFormat="1" applyFont="1" applyFill="1" applyBorder="1" applyAlignment="1">
      <alignment horizontal="center"/>
    </xf>
    <xf numFmtId="166" fontId="1" fillId="2" borderId="9" xfId="0" applyNumberFormat="1" applyFont="1" applyFill="1" applyBorder="1" applyAlignment="1">
      <alignment horizontal="center"/>
    </xf>
    <xf numFmtId="49" fontId="2" fillId="2" borderId="2" xfId="0" applyNumberFormat="1" applyFont="1" applyFill="1" applyBorder="1" applyAlignment="1">
      <alignment horizontal="center"/>
    </xf>
    <xf numFmtId="49" fontId="2" fillId="2" borderId="3" xfId="0" applyNumberFormat="1" applyFont="1" applyFill="1" applyBorder="1" applyAlignment="1">
      <alignment horizontal="center"/>
    </xf>
    <xf numFmtId="0" fontId="5" fillId="3" borderId="0" xfId="1" applyFont="1" applyFill="1" applyAlignment="1">
      <alignment horizontal="left" vertical="top" wrapText="1"/>
    </xf>
  </cellXfs>
  <cellStyles count="3">
    <cellStyle name="Comma 2" xfId="2" xr:uid="{B470A84D-6F32-4557-84B0-FFC5B26BBDF9}"/>
    <cellStyle name="Normal" xfId="0" builtinId="0"/>
    <cellStyle name="Normal 2" xfId="1" xr:uid="{557B1806-9CE3-4CF6-A1AA-86DE0782ECC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D75D8-3070-4D10-A905-8D2DDC59BAC6}">
  <dimension ref="A1:M36"/>
  <sheetViews>
    <sheetView tabSelected="1" workbookViewId="0"/>
  </sheetViews>
  <sheetFormatPr defaultColWidth="8.85546875" defaultRowHeight="12.75"/>
  <cols>
    <col min="1" max="1" width="23.28515625" style="27" customWidth="1"/>
    <col min="2" max="12" width="10" style="27" customWidth="1"/>
    <col min="13" max="13" width="4.7109375" style="27" customWidth="1"/>
    <col min="14" max="16384" width="8.85546875" style="27"/>
  </cols>
  <sheetData>
    <row r="1" spans="1:12" s="9" customFormat="1" ht="5.25" customHeight="1"/>
    <row r="2" spans="1:12" s="9" customFormat="1" ht="23.45" customHeight="1">
      <c r="A2" s="10"/>
      <c r="B2" s="39" t="s">
        <v>0</v>
      </c>
      <c r="C2" s="39"/>
      <c r="D2" s="39"/>
      <c r="E2" s="11"/>
      <c r="F2" s="39" t="s">
        <v>1</v>
      </c>
      <c r="G2" s="39"/>
      <c r="H2" s="39"/>
      <c r="I2" s="11"/>
      <c r="J2" s="40" t="s">
        <v>2</v>
      </c>
      <c r="K2" s="40"/>
      <c r="L2" s="40"/>
    </row>
    <row r="3" spans="1:12" s="9" customFormat="1" ht="23.45" customHeight="1">
      <c r="A3" s="12"/>
      <c r="B3" s="13" t="s">
        <v>3</v>
      </c>
      <c r="C3" s="13" t="s">
        <v>4</v>
      </c>
      <c r="D3" s="13" t="s">
        <v>5</v>
      </c>
      <c r="E3" s="13"/>
      <c r="F3" s="13" t="s">
        <v>3</v>
      </c>
      <c r="G3" s="13" t="s">
        <v>4</v>
      </c>
      <c r="H3" s="13" t="s">
        <v>5</v>
      </c>
      <c r="I3" s="13"/>
      <c r="J3" s="13" t="s">
        <v>3</v>
      </c>
      <c r="K3" s="13" t="s">
        <v>4</v>
      </c>
      <c r="L3" s="14" t="s">
        <v>5</v>
      </c>
    </row>
    <row r="4" spans="1:12" s="9" customFormat="1" ht="24" customHeight="1">
      <c r="A4" s="12" t="s">
        <v>6</v>
      </c>
      <c r="B4" s="15">
        <v>17340</v>
      </c>
      <c r="C4" s="15">
        <v>19248</v>
      </c>
      <c r="D4" s="16">
        <v>-9.9127182044887796</v>
      </c>
      <c r="E4" s="17"/>
      <c r="F4" s="15">
        <v>32547</v>
      </c>
      <c r="G4" s="15">
        <v>48400</v>
      </c>
      <c r="H4" s="16">
        <v>-32.754132231405002</v>
      </c>
      <c r="I4" s="17"/>
      <c r="J4" s="15">
        <v>47121</v>
      </c>
      <c r="K4" s="15">
        <v>71863</v>
      </c>
      <c r="L4" s="18">
        <v>-34.429400386847199</v>
      </c>
    </row>
    <row r="5" spans="1:12" s="9" customFormat="1" ht="15.95" customHeight="1">
      <c r="A5" s="19" t="s">
        <v>7</v>
      </c>
      <c r="B5" s="2">
        <v>2998</v>
      </c>
      <c r="C5" s="2">
        <v>4112</v>
      </c>
      <c r="D5" s="3">
        <v>-27.091439688716001</v>
      </c>
      <c r="E5" s="3"/>
      <c r="F5" s="2">
        <v>5762</v>
      </c>
      <c r="G5" s="2">
        <v>8481</v>
      </c>
      <c r="H5" s="3">
        <v>-32.059898596863597</v>
      </c>
      <c r="I5" s="1"/>
      <c r="J5" s="2">
        <v>7847</v>
      </c>
      <c r="K5" s="2">
        <v>12822</v>
      </c>
      <c r="L5" s="4">
        <v>-38.800499142099497</v>
      </c>
    </row>
    <row r="6" spans="1:12" s="9" customFormat="1" ht="15.95" customHeight="1">
      <c r="A6" s="19" t="s">
        <v>8</v>
      </c>
      <c r="B6" s="2">
        <v>3106</v>
      </c>
      <c r="C6" s="2">
        <v>2120</v>
      </c>
      <c r="D6" s="5">
        <v>46.509433962264197</v>
      </c>
      <c r="E6" s="1"/>
      <c r="F6" s="2">
        <v>5458</v>
      </c>
      <c r="G6" s="2">
        <v>4762</v>
      </c>
      <c r="H6" s="5">
        <v>14.615707685846299</v>
      </c>
      <c r="I6" s="1"/>
      <c r="J6" s="2">
        <v>8231</v>
      </c>
      <c r="K6" s="2">
        <v>7440</v>
      </c>
      <c r="L6" s="6">
        <v>10.631720430107499</v>
      </c>
    </row>
    <row r="7" spans="1:12" s="9" customFormat="1" ht="15.95" customHeight="1">
      <c r="A7" s="19" t="s">
        <v>9</v>
      </c>
      <c r="B7" s="2">
        <v>990</v>
      </c>
      <c r="C7" s="2">
        <v>935</v>
      </c>
      <c r="D7" s="5">
        <v>5.8823529411764701</v>
      </c>
      <c r="E7" s="1"/>
      <c r="F7" s="2">
        <v>2127</v>
      </c>
      <c r="G7" s="2">
        <v>2697</v>
      </c>
      <c r="H7" s="5">
        <v>-21.1345939933259</v>
      </c>
      <c r="I7" s="1"/>
      <c r="J7" s="2">
        <v>3265</v>
      </c>
      <c r="K7" s="2">
        <v>4679</v>
      </c>
      <c r="L7" s="6">
        <v>-30.220132506945902</v>
      </c>
    </row>
    <row r="8" spans="1:12" s="9" customFormat="1" ht="15.95" customHeight="1">
      <c r="A8" s="19" t="s">
        <v>10</v>
      </c>
      <c r="B8" s="2">
        <v>2082</v>
      </c>
      <c r="C8" s="2">
        <v>3286</v>
      </c>
      <c r="D8" s="5">
        <v>-36.640292148508799</v>
      </c>
      <c r="E8" s="1"/>
      <c r="F8" s="2">
        <v>4063</v>
      </c>
      <c r="G8" s="2">
        <v>10660</v>
      </c>
      <c r="H8" s="5">
        <v>-61.885553470919298</v>
      </c>
      <c r="I8" s="1"/>
      <c r="J8" s="2">
        <v>6375</v>
      </c>
      <c r="K8" s="2">
        <v>15122</v>
      </c>
      <c r="L8" s="6">
        <v>-57.842877926200302</v>
      </c>
    </row>
    <row r="9" spans="1:12" s="9" customFormat="1" ht="15.95" customHeight="1">
      <c r="A9" s="19" t="s">
        <v>11</v>
      </c>
      <c r="B9" s="2">
        <v>6185</v>
      </c>
      <c r="C9" s="2">
        <v>6149</v>
      </c>
      <c r="D9" s="5">
        <v>0.58546105057733</v>
      </c>
      <c r="E9" s="1"/>
      <c r="F9" s="2">
        <v>10982</v>
      </c>
      <c r="G9" s="2">
        <v>16606</v>
      </c>
      <c r="H9" s="5">
        <v>-33.867276887871903</v>
      </c>
      <c r="I9" s="1"/>
      <c r="J9" s="2">
        <v>15233</v>
      </c>
      <c r="K9" s="2">
        <v>24359</v>
      </c>
      <c r="L9" s="6">
        <v>-37.464592142534599</v>
      </c>
    </row>
    <row r="10" spans="1:12" s="9" customFormat="1" ht="15.95" customHeight="1">
      <c r="A10" s="19" t="s">
        <v>12</v>
      </c>
      <c r="B10" s="2">
        <v>1972</v>
      </c>
      <c r="C10" s="2">
        <v>2644</v>
      </c>
      <c r="D10" s="5">
        <v>-25.416036308623301</v>
      </c>
      <c r="E10" s="1"/>
      <c r="F10" s="2">
        <v>4147</v>
      </c>
      <c r="G10" s="2">
        <v>5180</v>
      </c>
      <c r="H10" s="5">
        <v>-19.9420849420849</v>
      </c>
      <c r="I10" s="1"/>
      <c r="J10" s="2">
        <v>6161</v>
      </c>
      <c r="K10" s="2">
        <v>7412</v>
      </c>
      <c r="L10" s="6">
        <v>-16.8780356179169</v>
      </c>
    </row>
    <row r="11" spans="1:12" s="9" customFormat="1" ht="15.95" customHeight="1">
      <c r="A11" s="20" t="s">
        <v>13</v>
      </c>
      <c r="B11" s="7">
        <v>7</v>
      </c>
      <c r="C11" s="7">
        <v>2</v>
      </c>
      <c r="D11" s="21">
        <v>250</v>
      </c>
      <c r="E11" s="22"/>
      <c r="F11" s="7">
        <v>8</v>
      </c>
      <c r="G11" s="7">
        <v>14</v>
      </c>
      <c r="H11" s="21">
        <v>-42.857142857142897</v>
      </c>
      <c r="I11" s="22"/>
      <c r="J11" s="7">
        <v>9</v>
      </c>
      <c r="K11" s="7">
        <v>29</v>
      </c>
      <c r="L11" s="23">
        <v>-68.965517241379303</v>
      </c>
    </row>
    <row r="12" spans="1:12" s="9" customFormat="1" ht="5.25" customHeight="1"/>
    <row r="13" spans="1:12" s="9" customFormat="1" ht="23.45" customHeight="1">
      <c r="A13" s="10"/>
      <c r="B13" s="39" t="s">
        <v>0</v>
      </c>
      <c r="C13" s="39"/>
      <c r="D13" s="39"/>
      <c r="E13" s="11"/>
      <c r="F13" s="39" t="s">
        <v>1</v>
      </c>
      <c r="G13" s="39"/>
      <c r="H13" s="39"/>
      <c r="I13" s="11"/>
      <c r="J13" s="40" t="s">
        <v>2</v>
      </c>
      <c r="K13" s="40"/>
      <c r="L13" s="40"/>
    </row>
    <row r="14" spans="1:12" s="9" customFormat="1" ht="23.45" customHeight="1">
      <c r="A14" s="12"/>
      <c r="B14" s="13" t="s">
        <v>3</v>
      </c>
      <c r="C14" s="13" t="s">
        <v>4</v>
      </c>
      <c r="D14" s="13" t="s">
        <v>5</v>
      </c>
      <c r="E14" s="13"/>
      <c r="F14" s="13" t="s">
        <v>3</v>
      </c>
      <c r="G14" s="13" t="s">
        <v>4</v>
      </c>
      <c r="H14" s="13" t="s">
        <v>5</v>
      </c>
      <c r="I14" s="13"/>
      <c r="J14" s="13" t="s">
        <v>3</v>
      </c>
      <c r="K14" s="13" t="s">
        <v>4</v>
      </c>
      <c r="L14" s="14" t="s">
        <v>5</v>
      </c>
    </row>
    <row r="15" spans="1:12" s="9" customFormat="1" ht="24" customHeight="1">
      <c r="A15" s="12" t="s">
        <v>14</v>
      </c>
      <c r="B15" s="15">
        <v>70781</v>
      </c>
      <c r="C15" s="15">
        <v>73462</v>
      </c>
      <c r="D15" s="16">
        <v>-3.64950586697885</v>
      </c>
      <c r="E15" s="17"/>
      <c r="F15" s="15">
        <v>134399</v>
      </c>
      <c r="G15" s="15">
        <v>168847</v>
      </c>
      <c r="H15" s="16">
        <v>-20.401902313929199</v>
      </c>
      <c r="I15" s="17"/>
      <c r="J15" s="15">
        <v>198833</v>
      </c>
      <c r="K15" s="15">
        <v>268867</v>
      </c>
      <c r="L15" s="18">
        <v>-26.047822901285802</v>
      </c>
    </row>
    <row r="16" spans="1:12" s="9" customFormat="1" ht="15.95" customHeight="1">
      <c r="A16" s="19" t="s">
        <v>15</v>
      </c>
      <c r="B16" s="2">
        <v>16892</v>
      </c>
      <c r="C16" s="2">
        <v>16725</v>
      </c>
      <c r="D16" s="5">
        <v>0.998505231689088</v>
      </c>
      <c r="E16" s="1"/>
      <c r="F16" s="2">
        <v>31418</v>
      </c>
      <c r="G16" s="2">
        <v>33919</v>
      </c>
      <c r="H16" s="5">
        <v>-7.3734485096848399</v>
      </c>
      <c r="I16" s="1"/>
      <c r="J16" s="2">
        <v>46964</v>
      </c>
      <c r="K16" s="2">
        <v>50882</v>
      </c>
      <c r="L16" s="8">
        <v>-7.7001690185134199</v>
      </c>
    </row>
    <row r="17" spans="1:12" s="9" customFormat="1" ht="15.95" customHeight="1">
      <c r="A17" s="19" t="s">
        <v>16</v>
      </c>
      <c r="B17" s="2">
        <v>10062</v>
      </c>
      <c r="C17" s="2">
        <v>12131</v>
      </c>
      <c r="D17" s="5">
        <v>-17.055477701755802</v>
      </c>
      <c r="E17" s="1"/>
      <c r="F17" s="2">
        <v>19121</v>
      </c>
      <c r="G17" s="2">
        <v>25041</v>
      </c>
      <c r="H17" s="5">
        <v>-23.641228385447899</v>
      </c>
      <c r="I17" s="1"/>
      <c r="J17" s="2">
        <v>29033</v>
      </c>
      <c r="K17" s="2">
        <v>43618</v>
      </c>
      <c r="L17" s="6">
        <v>-33.438030171030299</v>
      </c>
    </row>
    <row r="18" spans="1:12" s="9" customFormat="1" ht="15.95" customHeight="1">
      <c r="A18" s="19" t="s">
        <v>17</v>
      </c>
      <c r="B18" s="2">
        <v>3521</v>
      </c>
      <c r="C18" s="2">
        <v>5409</v>
      </c>
      <c r="D18" s="5">
        <v>-34.904788315769999</v>
      </c>
      <c r="E18" s="1"/>
      <c r="F18" s="2">
        <v>6556</v>
      </c>
      <c r="G18" s="2">
        <v>11577</v>
      </c>
      <c r="H18" s="5">
        <v>-43.370475943681399</v>
      </c>
      <c r="I18" s="1"/>
      <c r="J18" s="2">
        <v>8790</v>
      </c>
      <c r="K18" s="2">
        <v>15268</v>
      </c>
      <c r="L18" s="6">
        <v>-42.428608855121801</v>
      </c>
    </row>
    <row r="19" spans="1:12" s="9" customFormat="1" ht="15.95" customHeight="1">
      <c r="A19" s="19" t="s">
        <v>18</v>
      </c>
      <c r="B19" s="2">
        <v>16255</v>
      </c>
      <c r="C19" s="2">
        <v>12613</v>
      </c>
      <c r="D19" s="5">
        <v>28.885188709165899</v>
      </c>
      <c r="E19" s="1"/>
      <c r="F19" s="2">
        <v>30915</v>
      </c>
      <c r="G19" s="2">
        <v>30235</v>
      </c>
      <c r="H19" s="5">
        <v>2.25919555437947</v>
      </c>
      <c r="I19" s="1"/>
      <c r="J19" s="2">
        <v>42974</v>
      </c>
      <c r="K19" s="2">
        <v>50299</v>
      </c>
      <c r="L19" s="6">
        <v>-14.551022031337</v>
      </c>
    </row>
    <row r="20" spans="1:12" s="9" customFormat="1" ht="15.95" customHeight="1">
      <c r="A20" s="19" t="s">
        <v>19</v>
      </c>
      <c r="B20" s="2">
        <v>8118</v>
      </c>
      <c r="C20" s="2">
        <v>8679</v>
      </c>
      <c r="D20" s="5">
        <v>-6.4638783269962001</v>
      </c>
      <c r="E20" s="1"/>
      <c r="F20" s="2">
        <v>14841</v>
      </c>
      <c r="G20" s="2">
        <v>21061</v>
      </c>
      <c r="H20" s="5">
        <v>-29.533260528939699</v>
      </c>
      <c r="I20" s="1"/>
      <c r="J20" s="2">
        <v>20597</v>
      </c>
      <c r="K20" s="2">
        <v>30047</v>
      </c>
      <c r="L20" s="6">
        <v>-31.450727194062601</v>
      </c>
    </row>
    <row r="21" spans="1:12" s="9" customFormat="1" ht="15.95" customHeight="1">
      <c r="A21" s="19" t="s">
        <v>20</v>
      </c>
      <c r="B21" s="2">
        <f>4889+327</f>
        <v>5216</v>
      </c>
      <c r="C21" s="2">
        <v>9806</v>
      </c>
      <c r="D21" s="5">
        <v>-46.808076687742201</v>
      </c>
      <c r="E21" s="1"/>
      <c r="F21" s="2">
        <f>14788+348</f>
        <v>15136</v>
      </c>
      <c r="G21" s="2">
        <v>26615</v>
      </c>
      <c r="H21" s="5">
        <v>-43.129814014653398</v>
      </c>
      <c r="I21" s="1"/>
      <c r="J21" s="2">
        <f>27499+348</f>
        <v>27847</v>
      </c>
      <c r="K21" s="2">
        <v>46279</v>
      </c>
      <c r="L21" s="6">
        <v>-39.827999740703099</v>
      </c>
    </row>
    <row r="22" spans="1:12" s="9" customFormat="1" ht="15.95" customHeight="1">
      <c r="A22" s="19" t="s">
        <v>21</v>
      </c>
      <c r="B22" s="2">
        <f>10521+196</f>
        <v>10717</v>
      </c>
      <c r="C22" s="2">
        <v>8099</v>
      </c>
      <c r="D22" s="5">
        <v>32.324978392394101</v>
      </c>
      <c r="E22" s="1"/>
      <c r="F22" s="2">
        <f>15056+1356</f>
        <v>16412</v>
      </c>
      <c r="G22" s="2">
        <v>20399</v>
      </c>
      <c r="H22" s="5">
        <v>-19.545075739006801</v>
      </c>
      <c r="I22" s="1"/>
      <c r="J22" s="2">
        <f>15126+7502</f>
        <v>22628</v>
      </c>
      <c r="K22" s="2">
        <v>32474</v>
      </c>
      <c r="L22" s="6">
        <v>-30.3</v>
      </c>
    </row>
    <row r="23" spans="1:12" s="9" customFormat="1" ht="6.6" customHeight="1"/>
    <row r="24" spans="1:12" s="9" customFormat="1" ht="24" customHeight="1">
      <c r="A24" s="10"/>
      <c r="B24" s="39" t="s">
        <v>0</v>
      </c>
      <c r="C24" s="39"/>
      <c r="D24" s="39"/>
      <c r="E24" s="11"/>
      <c r="F24" s="39" t="s">
        <v>1</v>
      </c>
      <c r="G24" s="39"/>
      <c r="H24" s="39"/>
      <c r="I24" s="11"/>
      <c r="J24" s="40" t="s">
        <v>2</v>
      </c>
      <c r="K24" s="40"/>
      <c r="L24" s="40"/>
    </row>
    <row r="25" spans="1:12" s="9" customFormat="1" ht="23.45" customHeight="1">
      <c r="A25" s="12"/>
      <c r="B25" s="11" t="s">
        <v>3</v>
      </c>
      <c r="C25" s="11" t="s">
        <v>4</v>
      </c>
      <c r="D25" s="11" t="s">
        <v>5</v>
      </c>
      <c r="E25" s="11"/>
      <c r="F25" s="11" t="s">
        <v>3</v>
      </c>
      <c r="G25" s="11" t="s">
        <v>4</v>
      </c>
      <c r="H25" s="11" t="s">
        <v>5</v>
      </c>
      <c r="I25" s="11"/>
      <c r="J25" s="11" t="s">
        <v>3</v>
      </c>
      <c r="K25" s="11" t="s">
        <v>4</v>
      </c>
      <c r="L25" s="26" t="s">
        <v>5</v>
      </c>
    </row>
    <row r="26" spans="1:12" s="9" customFormat="1" ht="24" customHeight="1">
      <c r="A26" s="12" t="s">
        <v>22</v>
      </c>
      <c r="B26" s="15">
        <v>88121</v>
      </c>
      <c r="C26" s="15">
        <v>92710</v>
      </c>
      <c r="D26" s="16">
        <v>-4.9498435983173303</v>
      </c>
      <c r="E26" s="17"/>
      <c r="F26" s="15">
        <v>166946</v>
      </c>
      <c r="G26" s="15">
        <v>217247</v>
      </c>
      <c r="H26" s="16">
        <v>-23.1538295120301</v>
      </c>
      <c r="I26" s="17"/>
      <c r="J26" s="15">
        <v>245954</v>
      </c>
      <c r="K26" s="15">
        <v>340730</v>
      </c>
      <c r="L26" s="18">
        <v>-27.815572447392402</v>
      </c>
    </row>
    <row r="27" spans="1:12" s="9" customFormat="1" ht="15.95" customHeight="1">
      <c r="A27" s="19" t="s">
        <v>23</v>
      </c>
      <c r="B27" s="2">
        <v>17695</v>
      </c>
      <c r="C27" s="2">
        <v>21320</v>
      </c>
      <c r="D27" s="5">
        <v>-17.002814258911801</v>
      </c>
      <c r="E27" s="1"/>
      <c r="F27" s="2">
        <v>31631</v>
      </c>
      <c r="G27" s="2">
        <v>52677</v>
      </c>
      <c r="H27" s="5">
        <v>-39.952920629496703</v>
      </c>
      <c r="I27" s="1"/>
      <c r="J27" s="2">
        <v>51449</v>
      </c>
      <c r="K27" s="2">
        <v>84117</v>
      </c>
      <c r="L27" s="6">
        <v>-38.836382657488997</v>
      </c>
    </row>
    <row r="28" spans="1:12" s="9" customFormat="1" ht="15.95" customHeight="1">
      <c r="A28" s="19" t="s">
        <v>24</v>
      </c>
      <c r="B28" s="2">
        <v>14984</v>
      </c>
      <c r="C28" s="2">
        <v>14338</v>
      </c>
      <c r="D28" s="5">
        <v>4.5055098340075297</v>
      </c>
      <c r="E28" s="1"/>
      <c r="F28" s="2">
        <v>31013</v>
      </c>
      <c r="G28" s="2">
        <v>38017</v>
      </c>
      <c r="H28" s="5">
        <v>-18.423336928216301</v>
      </c>
      <c r="I28" s="1"/>
      <c r="J28" s="2">
        <v>45587</v>
      </c>
      <c r="K28" s="2">
        <v>64330</v>
      </c>
      <c r="L28" s="6">
        <v>-29.135706513290799</v>
      </c>
    </row>
    <row r="29" spans="1:12" s="9" customFormat="1" ht="15.95" customHeight="1">
      <c r="A29" s="19" t="s">
        <v>25</v>
      </c>
      <c r="B29" s="2">
        <v>17697</v>
      </c>
      <c r="C29" s="2">
        <v>17109</v>
      </c>
      <c r="D29" s="5">
        <v>3.4367876556198498</v>
      </c>
      <c r="E29" s="1"/>
      <c r="F29" s="2">
        <v>37328</v>
      </c>
      <c r="G29" s="2">
        <v>42924</v>
      </c>
      <c r="H29" s="5">
        <v>-13.0369956201659</v>
      </c>
      <c r="I29" s="1"/>
      <c r="J29" s="2">
        <v>50523</v>
      </c>
      <c r="K29" s="2">
        <v>65212</v>
      </c>
      <c r="L29" s="6">
        <v>-22.524995399619701</v>
      </c>
    </row>
    <row r="30" spans="1:12" s="9" customFormat="1" ht="15.95" customHeight="1">
      <c r="A30" s="19" t="s">
        <v>26</v>
      </c>
      <c r="B30" s="2">
        <v>25518</v>
      </c>
      <c r="C30" s="2">
        <v>25484</v>
      </c>
      <c r="D30" s="5">
        <v>0.13341704598964099</v>
      </c>
      <c r="E30" s="1"/>
      <c r="F30" s="2">
        <v>44018</v>
      </c>
      <c r="G30" s="2">
        <v>52529</v>
      </c>
      <c r="H30" s="5">
        <v>-16.202478630851498</v>
      </c>
      <c r="I30" s="1"/>
      <c r="J30" s="2">
        <v>63539</v>
      </c>
      <c r="K30" s="2">
        <v>80153</v>
      </c>
      <c r="L30" s="6">
        <v>-20.727857971629302</v>
      </c>
    </row>
    <row r="31" spans="1:12" s="9" customFormat="1" ht="15.95" customHeight="1">
      <c r="A31" s="20" t="s">
        <v>27</v>
      </c>
      <c r="B31" s="7">
        <v>12227</v>
      </c>
      <c r="C31" s="7">
        <v>14459</v>
      </c>
      <c r="D31" s="24">
        <v>-15.4367521958642</v>
      </c>
      <c r="E31" s="22"/>
      <c r="F31" s="7">
        <v>22956</v>
      </c>
      <c r="G31" s="7">
        <v>31100</v>
      </c>
      <c r="H31" s="24">
        <v>-26.186495176848901</v>
      </c>
      <c r="I31" s="22"/>
      <c r="J31" s="7">
        <v>34856</v>
      </c>
      <c r="K31" s="7">
        <v>46918</v>
      </c>
      <c r="L31" s="25">
        <v>-25.7086832345795</v>
      </c>
    </row>
    <row r="32" spans="1:12" s="9" customFormat="1" ht="28.7" customHeight="1"/>
    <row r="33" spans="1:13">
      <c r="A33" s="41" t="s">
        <v>28</v>
      </c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</row>
    <row r="34" spans="1:13">
      <c r="A34" s="28" t="s">
        <v>29</v>
      </c>
      <c r="B34" s="28"/>
      <c r="C34" s="28"/>
      <c r="D34" s="29"/>
      <c r="E34" s="28"/>
      <c r="F34" s="28"/>
      <c r="G34" s="28"/>
      <c r="H34" s="28"/>
      <c r="I34" s="30"/>
      <c r="J34" s="28"/>
      <c r="K34" s="29"/>
      <c r="L34" s="29"/>
      <c r="M34" s="28"/>
    </row>
    <row r="35" spans="1:13">
      <c r="A35" s="28"/>
      <c r="B35" s="28"/>
      <c r="C35" s="31"/>
      <c r="D35" s="29"/>
      <c r="E35" s="28"/>
      <c r="F35" s="28"/>
      <c r="G35" s="28"/>
      <c r="H35" s="28"/>
      <c r="I35" s="30"/>
      <c r="J35" s="28"/>
      <c r="K35" s="29"/>
      <c r="L35" s="29"/>
      <c r="M35" s="28"/>
    </row>
    <row r="36" spans="1:13">
      <c r="A36" s="32" t="s">
        <v>30</v>
      </c>
      <c r="B36" s="33">
        <v>15211</v>
      </c>
      <c r="C36" s="33">
        <v>14532</v>
      </c>
      <c r="D36" s="5">
        <f>(B36-C36)/C36*100</f>
        <v>4.672447013487476</v>
      </c>
      <c r="E36" s="34"/>
      <c r="F36" s="33">
        <v>26212</v>
      </c>
      <c r="G36" s="33">
        <v>29344</v>
      </c>
      <c r="H36" s="5">
        <f>(F36-G36)/G36*100</f>
        <v>-10.67339149400218</v>
      </c>
      <c r="I36" s="34"/>
      <c r="J36" s="33">
        <v>37203</v>
      </c>
      <c r="K36" s="33">
        <v>45273</v>
      </c>
      <c r="L36" s="5">
        <f>(J36-K36)/K36*100</f>
        <v>-17.825193824133589</v>
      </c>
      <c r="M36" s="35"/>
    </row>
  </sheetData>
  <mergeCells count="10">
    <mergeCell ref="B24:D24"/>
    <mergeCell ref="F24:H24"/>
    <mergeCell ref="J24:L24"/>
    <mergeCell ref="A33:M33"/>
    <mergeCell ref="B2:D2"/>
    <mergeCell ref="F2:H2"/>
    <mergeCell ref="J2:L2"/>
    <mergeCell ref="B13:D13"/>
    <mergeCell ref="F13:H13"/>
    <mergeCell ref="J13:L13"/>
  </mergeCells>
  <pageMargins left="0.7" right="0.7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90667-814C-4711-BB99-614F25AA3C81}">
  <dimension ref="A1:L32"/>
  <sheetViews>
    <sheetView workbookViewId="0"/>
  </sheetViews>
  <sheetFormatPr defaultColWidth="8.85546875" defaultRowHeight="12.75"/>
  <cols>
    <col min="1" max="1" width="23.28515625" style="27" customWidth="1"/>
    <col min="2" max="12" width="10" style="27" customWidth="1"/>
    <col min="13" max="13" width="4.7109375" style="27" customWidth="1"/>
    <col min="14" max="16384" width="8.85546875" style="27"/>
  </cols>
  <sheetData>
    <row r="1" spans="1:12" s="9" customFormat="1" ht="5.25" customHeight="1"/>
    <row r="2" spans="1:12" s="9" customFormat="1" ht="23.45" customHeight="1">
      <c r="A2" s="10"/>
      <c r="B2" s="39" t="s">
        <v>0</v>
      </c>
      <c r="C2" s="39"/>
      <c r="D2" s="39"/>
      <c r="E2" s="11"/>
      <c r="F2" s="39" t="s">
        <v>1</v>
      </c>
      <c r="G2" s="39"/>
      <c r="H2" s="39"/>
      <c r="I2" s="11"/>
      <c r="J2" s="40" t="s">
        <v>2</v>
      </c>
      <c r="K2" s="40"/>
      <c r="L2" s="40"/>
    </row>
    <row r="3" spans="1:12" s="9" customFormat="1" ht="23.45" customHeight="1">
      <c r="A3" s="12"/>
      <c r="B3" s="13" t="s">
        <v>3</v>
      </c>
      <c r="C3" s="13" t="s">
        <v>4</v>
      </c>
      <c r="D3" s="13" t="s">
        <v>5</v>
      </c>
      <c r="E3" s="13"/>
      <c r="F3" s="13" t="s">
        <v>3</v>
      </c>
      <c r="G3" s="13" t="s">
        <v>4</v>
      </c>
      <c r="H3" s="13" t="s">
        <v>5</v>
      </c>
      <c r="I3" s="13"/>
      <c r="J3" s="13" t="s">
        <v>3</v>
      </c>
      <c r="K3" s="13" t="s">
        <v>4</v>
      </c>
      <c r="L3" s="14" t="s">
        <v>5</v>
      </c>
    </row>
    <row r="4" spans="1:12" s="9" customFormat="1" ht="24" customHeight="1">
      <c r="A4" s="12" t="s">
        <v>6</v>
      </c>
      <c r="B4" s="15">
        <v>12015</v>
      </c>
      <c r="C4" s="15">
        <v>9634</v>
      </c>
      <c r="D4" s="16">
        <v>24.7145526261158</v>
      </c>
      <c r="E4" s="17"/>
      <c r="F4" s="15">
        <v>22942</v>
      </c>
      <c r="G4" s="15">
        <v>26145</v>
      </c>
      <c r="H4" s="16">
        <v>-12.2509083954867</v>
      </c>
      <c r="I4" s="17"/>
      <c r="J4" s="15">
        <v>36259</v>
      </c>
      <c r="K4" s="15">
        <v>52372</v>
      </c>
      <c r="L4" s="18">
        <v>-30.766440082486799</v>
      </c>
    </row>
    <row r="5" spans="1:12" s="9" customFormat="1" ht="15.95" customHeight="1">
      <c r="A5" s="19" t="s">
        <v>7</v>
      </c>
      <c r="B5" s="2">
        <v>56</v>
      </c>
      <c r="C5" s="2">
        <v>361</v>
      </c>
      <c r="D5" s="3">
        <v>-84.487534626038794</v>
      </c>
      <c r="E5" s="3"/>
      <c r="F5" s="2">
        <v>130</v>
      </c>
      <c r="G5" s="2">
        <v>1125</v>
      </c>
      <c r="H5" s="3">
        <v>-88.4444444444444</v>
      </c>
      <c r="I5" s="1"/>
      <c r="J5" s="2">
        <v>546</v>
      </c>
      <c r="K5" s="2">
        <v>2265</v>
      </c>
      <c r="L5" s="4">
        <v>-75.894039735099298</v>
      </c>
    </row>
    <row r="6" spans="1:12" s="9" customFormat="1" ht="15.95" customHeight="1">
      <c r="A6" s="19" t="s">
        <v>8</v>
      </c>
      <c r="B6" s="2">
        <v>69</v>
      </c>
      <c r="C6" s="2">
        <v>402</v>
      </c>
      <c r="D6" s="5">
        <v>-82.835820895522403</v>
      </c>
      <c r="E6" s="1"/>
      <c r="F6" s="2">
        <v>134</v>
      </c>
      <c r="G6" s="2">
        <v>1172</v>
      </c>
      <c r="H6" s="5">
        <v>-88.566552901023897</v>
      </c>
      <c r="I6" s="1"/>
      <c r="J6" s="2">
        <v>1110</v>
      </c>
      <c r="K6" s="2">
        <v>2399</v>
      </c>
      <c r="L6" s="6">
        <v>-53.730721133805702</v>
      </c>
    </row>
    <row r="7" spans="1:12" s="9" customFormat="1" ht="15.95" customHeight="1">
      <c r="A7" s="19" t="s">
        <v>9</v>
      </c>
      <c r="B7" s="2">
        <v>1097</v>
      </c>
      <c r="C7" s="2">
        <v>708</v>
      </c>
      <c r="D7" s="5">
        <v>54.943502824858797</v>
      </c>
      <c r="E7" s="1"/>
      <c r="F7" s="2">
        <v>2318</v>
      </c>
      <c r="G7" s="2">
        <v>1717</v>
      </c>
      <c r="H7" s="5">
        <v>35.002912055911501</v>
      </c>
      <c r="I7" s="1"/>
      <c r="J7" s="2">
        <v>3594</v>
      </c>
      <c r="K7" s="2">
        <v>3857</v>
      </c>
      <c r="L7" s="6">
        <v>-6.81877106559502</v>
      </c>
    </row>
    <row r="8" spans="1:12" s="9" customFormat="1" ht="15.95" customHeight="1">
      <c r="A8" s="19" t="s">
        <v>10</v>
      </c>
      <c r="B8" s="2">
        <v>1751</v>
      </c>
      <c r="C8" s="2">
        <v>2250</v>
      </c>
      <c r="D8" s="5">
        <v>-22.177777777777798</v>
      </c>
      <c r="E8" s="1"/>
      <c r="F8" s="2">
        <v>3934</v>
      </c>
      <c r="G8" s="2">
        <v>6736</v>
      </c>
      <c r="H8" s="5">
        <v>-41.597387173396697</v>
      </c>
      <c r="I8" s="1"/>
      <c r="J8" s="2">
        <v>6474</v>
      </c>
      <c r="K8" s="2">
        <v>13725</v>
      </c>
      <c r="L8" s="6">
        <v>-52.830601092896202</v>
      </c>
    </row>
    <row r="9" spans="1:12" s="9" customFormat="1" ht="15.95" customHeight="1">
      <c r="A9" s="19" t="s">
        <v>11</v>
      </c>
      <c r="B9" s="2">
        <v>7474</v>
      </c>
      <c r="C9" s="2">
        <v>3973</v>
      </c>
      <c r="D9" s="5">
        <v>88.119808708784305</v>
      </c>
      <c r="E9" s="1"/>
      <c r="F9" s="2">
        <v>12908</v>
      </c>
      <c r="G9" s="2">
        <v>11383</v>
      </c>
      <c r="H9" s="5">
        <v>13.397171220240701</v>
      </c>
      <c r="I9" s="1"/>
      <c r="J9" s="2">
        <v>18781</v>
      </c>
      <c r="K9" s="2">
        <v>22776</v>
      </c>
      <c r="L9" s="6">
        <v>-17.5403933965578</v>
      </c>
    </row>
    <row r="10" spans="1:12" s="9" customFormat="1" ht="15.95" customHeight="1">
      <c r="A10" s="19" t="s">
        <v>12</v>
      </c>
      <c r="B10" s="2">
        <v>1566</v>
      </c>
      <c r="C10" s="2">
        <v>1924</v>
      </c>
      <c r="D10" s="5">
        <v>-18.607068607068602</v>
      </c>
      <c r="E10" s="1"/>
      <c r="F10" s="2">
        <v>3512</v>
      </c>
      <c r="G10" s="2">
        <v>3989</v>
      </c>
      <c r="H10" s="5">
        <v>-11.9578841814991</v>
      </c>
      <c r="I10" s="1"/>
      <c r="J10" s="2">
        <v>5743</v>
      </c>
      <c r="K10" s="2">
        <v>7297</v>
      </c>
      <c r="L10" s="6">
        <v>-21.2964231876113</v>
      </c>
    </row>
    <row r="11" spans="1:12" s="9" customFormat="1" ht="15.95" customHeight="1">
      <c r="A11" s="20" t="s">
        <v>13</v>
      </c>
      <c r="B11" s="7">
        <v>2</v>
      </c>
      <c r="C11" s="7">
        <v>16</v>
      </c>
      <c r="D11" s="21">
        <v>-87.5</v>
      </c>
      <c r="E11" s="22"/>
      <c r="F11" s="7">
        <v>6</v>
      </c>
      <c r="G11" s="7">
        <v>23</v>
      </c>
      <c r="H11" s="21">
        <v>-73.913043478260903</v>
      </c>
      <c r="I11" s="22"/>
      <c r="J11" s="7">
        <v>11</v>
      </c>
      <c r="K11" s="7">
        <v>53</v>
      </c>
      <c r="L11" s="23">
        <v>-79.245283018867894</v>
      </c>
    </row>
    <row r="12" spans="1:12" s="9" customFormat="1" ht="5.25" customHeight="1"/>
    <row r="13" spans="1:12" s="9" customFormat="1" ht="23.45" customHeight="1">
      <c r="A13" s="10"/>
      <c r="B13" s="39" t="s">
        <v>0</v>
      </c>
      <c r="C13" s="39"/>
      <c r="D13" s="39"/>
      <c r="E13" s="11"/>
      <c r="F13" s="39" t="s">
        <v>1</v>
      </c>
      <c r="G13" s="39"/>
      <c r="H13" s="39"/>
      <c r="I13" s="11"/>
      <c r="J13" s="40" t="s">
        <v>2</v>
      </c>
      <c r="K13" s="40"/>
      <c r="L13" s="40"/>
    </row>
    <row r="14" spans="1:12" s="9" customFormat="1" ht="23.45" customHeight="1">
      <c r="A14" s="12"/>
      <c r="B14" s="13" t="s">
        <v>3</v>
      </c>
      <c r="C14" s="13" t="s">
        <v>4</v>
      </c>
      <c r="D14" s="13" t="s">
        <v>5</v>
      </c>
      <c r="E14" s="13"/>
      <c r="F14" s="13" t="s">
        <v>3</v>
      </c>
      <c r="G14" s="13" t="s">
        <v>4</v>
      </c>
      <c r="H14" s="13" t="s">
        <v>5</v>
      </c>
      <c r="I14" s="13"/>
      <c r="J14" s="13" t="s">
        <v>3</v>
      </c>
      <c r="K14" s="13" t="s">
        <v>4</v>
      </c>
      <c r="L14" s="14" t="s">
        <v>5</v>
      </c>
    </row>
    <row r="15" spans="1:12" s="9" customFormat="1" ht="24" customHeight="1">
      <c r="A15" s="12" t="s">
        <v>14</v>
      </c>
      <c r="B15" s="15">
        <v>63292</v>
      </c>
      <c r="C15" s="15">
        <v>54398</v>
      </c>
      <c r="D15" s="16">
        <v>16.349865803889799</v>
      </c>
      <c r="E15" s="17"/>
      <c r="F15" s="15">
        <v>124180</v>
      </c>
      <c r="G15" s="15">
        <v>122329</v>
      </c>
      <c r="H15" s="16">
        <v>1.51313261777665</v>
      </c>
      <c r="I15" s="17"/>
      <c r="J15" s="15">
        <v>187389</v>
      </c>
      <c r="K15" s="15">
        <v>218791</v>
      </c>
      <c r="L15" s="18">
        <v>-14.3525099295675</v>
      </c>
    </row>
    <row r="16" spans="1:12" s="9" customFormat="1" ht="15.95" customHeight="1">
      <c r="A16" s="19" t="s">
        <v>15</v>
      </c>
      <c r="B16" s="2">
        <v>17483</v>
      </c>
      <c r="C16" s="2">
        <v>14307</v>
      </c>
      <c r="D16" s="5">
        <v>22.216008388675299</v>
      </c>
      <c r="E16" s="1"/>
      <c r="F16" s="2">
        <v>35189</v>
      </c>
      <c r="G16" s="2">
        <v>29676</v>
      </c>
      <c r="H16" s="5">
        <v>18.605278236543199</v>
      </c>
      <c r="I16" s="1"/>
      <c r="J16" s="2">
        <v>51061</v>
      </c>
      <c r="K16" s="2">
        <v>46659</v>
      </c>
      <c r="L16" s="8">
        <v>9.4344070811633394</v>
      </c>
    </row>
    <row r="17" spans="1:12" s="9" customFormat="1" ht="15.95" customHeight="1">
      <c r="A17" s="19" t="s">
        <v>16</v>
      </c>
      <c r="B17" s="2">
        <v>5598</v>
      </c>
      <c r="C17" s="2">
        <v>6257</v>
      </c>
      <c r="D17" s="5">
        <v>-10.5322039315966</v>
      </c>
      <c r="E17" s="1"/>
      <c r="F17" s="2">
        <v>11977</v>
      </c>
      <c r="G17" s="2">
        <v>11351</v>
      </c>
      <c r="H17" s="5">
        <v>5.5149326050568197</v>
      </c>
      <c r="I17" s="1"/>
      <c r="J17" s="2">
        <v>18416</v>
      </c>
      <c r="K17" s="2">
        <v>22792</v>
      </c>
      <c r="L17" s="6">
        <v>-19.199719199719201</v>
      </c>
    </row>
    <row r="18" spans="1:12" s="9" customFormat="1" ht="15.95" customHeight="1">
      <c r="A18" s="19" t="s">
        <v>17</v>
      </c>
      <c r="B18" s="2">
        <v>2757</v>
      </c>
      <c r="C18" s="2">
        <v>4060</v>
      </c>
      <c r="D18" s="5">
        <v>-32.093596059113302</v>
      </c>
      <c r="E18" s="1"/>
      <c r="F18" s="2">
        <v>6600</v>
      </c>
      <c r="G18" s="2">
        <v>10191</v>
      </c>
      <c r="H18" s="5">
        <v>-35.211544124865</v>
      </c>
      <c r="I18" s="1"/>
      <c r="J18" s="2">
        <v>9663</v>
      </c>
      <c r="K18" s="2">
        <v>15436</v>
      </c>
      <c r="L18" s="6">
        <v>-37.383359253499201</v>
      </c>
    </row>
    <row r="19" spans="1:12" s="9" customFormat="1" ht="15.95" customHeight="1">
      <c r="A19" s="19" t="s">
        <v>18</v>
      </c>
      <c r="B19" s="2">
        <v>11139</v>
      </c>
      <c r="C19" s="2">
        <v>9833</v>
      </c>
      <c r="D19" s="5">
        <v>13.2818061629208</v>
      </c>
      <c r="E19" s="1"/>
      <c r="F19" s="2">
        <v>22760</v>
      </c>
      <c r="G19" s="2">
        <v>18131</v>
      </c>
      <c r="H19" s="5">
        <v>25.5308587502068</v>
      </c>
      <c r="I19" s="1"/>
      <c r="J19" s="2">
        <v>33723</v>
      </c>
      <c r="K19" s="2">
        <v>37527</v>
      </c>
      <c r="L19" s="6">
        <v>-10.1926612838756</v>
      </c>
    </row>
    <row r="20" spans="1:12" s="9" customFormat="1" ht="15.95" customHeight="1">
      <c r="A20" s="19" t="s">
        <v>19</v>
      </c>
      <c r="B20" s="2">
        <v>9917</v>
      </c>
      <c r="C20" s="2">
        <v>6088</v>
      </c>
      <c r="D20" s="5">
        <v>62.894218134034197</v>
      </c>
      <c r="E20" s="1"/>
      <c r="F20" s="2">
        <v>16796</v>
      </c>
      <c r="G20" s="2">
        <v>16468</v>
      </c>
      <c r="H20" s="5">
        <v>1.9917415593879</v>
      </c>
      <c r="I20" s="1"/>
      <c r="J20" s="2">
        <v>24684</v>
      </c>
      <c r="K20" s="2">
        <v>28399</v>
      </c>
      <c r="L20" s="6">
        <v>-13.081446529807399</v>
      </c>
    </row>
    <row r="21" spans="1:12" s="9" customFormat="1" ht="15.95" customHeight="1">
      <c r="A21" s="19" t="s">
        <v>20</v>
      </c>
      <c r="B21" s="2">
        <f>2758+1483</f>
        <v>4241</v>
      </c>
      <c r="C21" s="2">
        <v>7371</v>
      </c>
      <c r="D21" s="5">
        <v>-42.463709130375797</v>
      </c>
      <c r="E21" s="1"/>
      <c r="F21" s="2">
        <f>11266+1499</f>
        <v>12765</v>
      </c>
      <c r="G21" s="2">
        <v>20628</v>
      </c>
      <c r="H21" s="5">
        <v>-38.118091913903399</v>
      </c>
      <c r="I21" s="1"/>
      <c r="J21" s="2">
        <f>25038+1499</f>
        <v>26537</v>
      </c>
      <c r="K21" s="2">
        <v>39441</v>
      </c>
      <c r="L21" s="6">
        <v>-32.7172231941381</v>
      </c>
    </row>
    <row r="22" spans="1:12" s="9" customFormat="1" ht="15.95" customHeight="1">
      <c r="A22" s="36" t="s">
        <v>21</v>
      </c>
      <c r="B22" s="37">
        <f>12054+103</f>
        <v>12157</v>
      </c>
      <c r="C22" s="37">
        <v>6482</v>
      </c>
      <c r="D22" s="24">
        <v>87.550138846035196</v>
      </c>
      <c r="E22" s="38"/>
      <c r="F22" s="37">
        <f>17828+265</f>
        <v>18093</v>
      </c>
      <c r="G22" s="37">
        <v>15884</v>
      </c>
      <c r="H22" s="24">
        <v>13.907076303198201</v>
      </c>
      <c r="I22" s="38"/>
      <c r="J22" s="37">
        <f>19738+3567</f>
        <v>23305</v>
      </c>
      <c r="K22" s="37">
        <v>28537</v>
      </c>
      <c r="L22" s="25">
        <v>-18.3340925815608</v>
      </c>
    </row>
    <row r="23" spans="1:12" s="9" customFormat="1" ht="36.200000000000003" customHeight="1"/>
    <row r="24" spans="1:12" s="9" customFormat="1" ht="24" customHeight="1">
      <c r="A24" s="10"/>
      <c r="B24" s="39" t="s">
        <v>0</v>
      </c>
      <c r="C24" s="39"/>
      <c r="D24" s="39"/>
      <c r="E24" s="11"/>
      <c r="F24" s="39" t="s">
        <v>1</v>
      </c>
      <c r="G24" s="39"/>
      <c r="H24" s="39"/>
      <c r="I24" s="11"/>
      <c r="J24" s="40" t="s">
        <v>2</v>
      </c>
      <c r="K24" s="40"/>
      <c r="L24" s="40"/>
    </row>
    <row r="25" spans="1:12" s="9" customFormat="1" ht="23.45" customHeight="1">
      <c r="A25" s="12"/>
      <c r="B25" s="11" t="s">
        <v>3</v>
      </c>
      <c r="C25" s="11" t="s">
        <v>4</v>
      </c>
      <c r="D25" s="11" t="s">
        <v>5</v>
      </c>
      <c r="E25" s="11"/>
      <c r="F25" s="11" t="s">
        <v>3</v>
      </c>
      <c r="G25" s="11" t="s">
        <v>4</v>
      </c>
      <c r="H25" s="11" t="s">
        <v>5</v>
      </c>
      <c r="I25" s="11"/>
      <c r="J25" s="11" t="s">
        <v>3</v>
      </c>
      <c r="K25" s="11" t="s">
        <v>4</v>
      </c>
      <c r="L25" s="26" t="s">
        <v>5</v>
      </c>
    </row>
    <row r="26" spans="1:12" s="9" customFormat="1" ht="24" customHeight="1">
      <c r="A26" s="12" t="s">
        <v>22</v>
      </c>
      <c r="B26" s="15">
        <v>75307</v>
      </c>
      <c r="C26" s="15">
        <v>64032</v>
      </c>
      <c r="D26" s="16">
        <v>17.6083833083458</v>
      </c>
      <c r="E26" s="17"/>
      <c r="F26" s="15">
        <v>147122</v>
      </c>
      <c r="G26" s="15">
        <v>148474</v>
      </c>
      <c r="H26" s="16">
        <v>-0.91059714158707905</v>
      </c>
      <c r="I26" s="17"/>
      <c r="J26" s="15">
        <v>223648</v>
      </c>
      <c r="K26" s="15">
        <v>271163</v>
      </c>
      <c r="L26" s="18">
        <v>-17.522670865862999</v>
      </c>
    </row>
    <row r="27" spans="1:12" s="9" customFormat="1" ht="15.95" customHeight="1">
      <c r="A27" s="19" t="s">
        <v>23</v>
      </c>
      <c r="B27" s="2">
        <v>22486</v>
      </c>
      <c r="C27" s="2">
        <v>17508</v>
      </c>
      <c r="D27" s="5">
        <v>28.4327164724697</v>
      </c>
      <c r="E27" s="1"/>
      <c r="F27" s="2">
        <v>36110</v>
      </c>
      <c r="G27" s="2">
        <v>41195</v>
      </c>
      <c r="H27" s="5">
        <v>-12.3437310353198</v>
      </c>
      <c r="I27" s="1"/>
      <c r="J27" s="2">
        <v>55090</v>
      </c>
      <c r="K27" s="2">
        <v>73352</v>
      </c>
      <c r="L27" s="6">
        <v>-24.8963900098157</v>
      </c>
    </row>
    <row r="28" spans="1:12" s="9" customFormat="1" ht="15.95" customHeight="1">
      <c r="A28" s="19" t="s">
        <v>24</v>
      </c>
      <c r="B28" s="2">
        <v>11983</v>
      </c>
      <c r="C28" s="2">
        <v>12641</v>
      </c>
      <c r="D28" s="5">
        <v>-5.2052843920575897</v>
      </c>
      <c r="E28" s="1"/>
      <c r="F28" s="2">
        <v>28226</v>
      </c>
      <c r="G28" s="2">
        <v>27603</v>
      </c>
      <c r="H28" s="5">
        <v>2.2570010506104401</v>
      </c>
      <c r="I28" s="1"/>
      <c r="J28" s="2">
        <v>44582</v>
      </c>
      <c r="K28" s="2">
        <v>61533</v>
      </c>
      <c r="L28" s="6">
        <v>-27.547819869013399</v>
      </c>
    </row>
    <row r="29" spans="1:12" s="9" customFormat="1" ht="15.95" customHeight="1">
      <c r="A29" s="19" t="s">
        <v>25</v>
      </c>
      <c r="B29" s="2">
        <v>15732</v>
      </c>
      <c r="C29" s="2">
        <v>13839</v>
      </c>
      <c r="D29" s="5">
        <v>13.6787340125732</v>
      </c>
      <c r="E29" s="1"/>
      <c r="F29" s="2">
        <v>37171</v>
      </c>
      <c r="G29" s="2">
        <v>32046</v>
      </c>
      <c r="H29" s="5">
        <v>15.992635586344599</v>
      </c>
      <c r="I29" s="1"/>
      <c r="J29" s="2">
        <v>55138</v>
      </c>
      <c r="K29" s="2">
        <v>61656</v>
      </c>
      <c r="L29" s="6">
        <v>-10.5715583236019</v>
      </c>
    </row>
    <row r="30" spans="1:12" s="9" customFormat="1" ht="15.95" customHeight="1">
      <c r="A30" s="19" t="s">
        <v>26</v>
      </c>
      <c r="B30" s="2">
        <v>13256</v>
      </c>
      <c r="C30" s="2">
        <v>8317</v>
      </c>
      <c r="D30" s="5">
        <v>59.384393411085703</v>
      </c>
      <c r="E30" s="1"/>
      <c r="F30" s="2">
        <v>21324</v>
      </c>
      <c r="G30" s="2">
        <v>21043</v>
      </c>
      <c r="H30" s="5">
        <v>1.3353609276243901</v>
      </c>
      <c r="I30" s="1"/>
      <c r="J30" s="2">
        <v>31592</v>
      </c>
      <c r="K30" s="2">
        <v>31743</v>
      </c>
      <c r="L30" s="6">
        <v>-0.475695428913461</v>
      </c>
    </row>
    <row r="31" spans="1:12" s="9" customFormat="1" ht="15.95" customHeight="1">
      <c r="A31" s="20" t="s">
        <v>27</v>
      </c>
      <c r="B31" s="7">
        <v>11850</v>
      </c>
      <c r="C31" s="7">
        <v>11727</v>
      </c>
      <c r="D31" s="24">
        <v>1.04886160143259</v>
      </c>
      <c r="E31" s="22"/>
      <c r="F31" s="7">
        <v>24291</v>
      </c>
      <c r="G31" s="7">
        <v>26587</v>
      </c>
      <c r="H31" s="24">
        <v>-8.6357994508594391</v>
      </c>
      <c r="I31" s="22"/>
      <c r="J31" s="7">
        <v>37246</v>
      </c>
      <c r="K31" s="7">
        <v>42879</v>
      </c>
      <c r="L31" s="25">
        <v>-13.1369668135917</v>
      </c>
    </row>
    <row r="32" spans="1:12" s="9" customFormat="1" ht="28.7" customHeight="1"/>
  </sheetData>
  <mergeCells count="9">
    <mergeCell ref="B24:D24"/>
    <mergeCell ref="F24:H24"/>
    <mergeCell ref="J24:L24"/>
    <mergeCell ref="B2:D2"/>
    <mergeCell ref="F2:H2"/>
    <mergeCell ref="J2:L2"/>
    <mergeCell ref="B13:D13"/>
    <mergeCell ref="F13:H13"/>
    <mergeCell ref="J13:L13"/>
  </mergeCells>
  <pageMargins left="0.7" right="0.7" top="0.75" bottom="0.75" header="0.3" footer="0.3"/>
  <pageSetup paperSize="9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F8A1EF983625D4FA5FF33E456A2F6FD" ma:contentTypeVersion="9" ma:contentTypeDescription="Create a new document." ma:contentTypeScope="" ma:versionID="eb6c2fbe45a5ce4ce4ae00df1a37918a">
  <xsd:schema xmlns:xsd="http://www.w3.org/2001/XMLSchema" xmlns:xs="http://www.w3.org/2001/XMLSchema" xmlns:p="http://schemas.microsoft.com/office/2006/metadata/properties" xmlns:ns2="58e07621-68e3-4698-bf4e-3510e67bb414" xmlns:ns3="db7645b2-39aa-42a8-96fa-ce84201cbf21" targetNamespace="http://schemas.microsoft.com/office/2006/metadata/properties" ma:root="true" ma:fieldsID="12448db724f4ae8fee171bc41237cf2a" ns2:_="" ns3:_="">
    <xsd:import namespace="58e07621-68e3-4698-bf4e-3510e67bb414"/>
    <xsd:import namespace="db7645b2-39aa-42a8-96fa-ce84201cbf2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e07621-68e3-4698-bf4e-3510e67bb41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b7645b2-39aa-42a8-96fa-ce84201cbf21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A94242A-BE2D-4812-A4EE-E0B49007611E}"/>
</file>

<file path=customXml/itemProps2.xml><?xml version="1.0" encoding="utf-8"?>
<ds:datastoreItem xmlns:ds="http://schemas.openxmlformats.org/officeDocument/2006/customXml" ds:itemID="{578D31FF-26B9-4959-B1E9-425634362E74}"/>
</file>

<file path=customXml/itemProps3.xml><?xml version="1.0" encoding="utf-8"?>
<ds:datastoreItem xmlns:ds="http://schemas.openxmlformats.org/officeDocument/2006/customXml" ds:itemID="{F4D05DB5-C818-48FB-9D44-3CDC8751B19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HyperlinkBase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cp:keywords/>
  <dc:description/>
  <cp:revision/>
  <dcterms:created xsi:type="dcterms:W3CDTF">2022-10-06T09:38:39Z</dcterms:created>
  <dcterms:modified xsi:type="dcterms:W3CDTF">2022-10-07T08:03:04Z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  <property fmtid="{D5CDD505-2E9C-101B-9397-08002B2CF9AE}" pid="4" name="ContentTypeId">
    <vt:lpwstr>0x0101009F8A1EF983625D4FA5FF33E456A2F6FD</vt:lpwstr>
  </property>
</Properties>
</file>