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Work\POMK\Src\Medicalpark2024\resources\quiz\"/>
    </mc:Choice>
  </mc:AlternateContent>
  <xr:revisionPtr revIDLastSave="0" documentId="13_ncr:1_{05C301C8-7897-4842-AF83-3FA02006A225}" xr6:coauthVersionLast="47" xr6:coauthVersionMax="47" xr10:uidLastSave="{00000000-0000-0000-0000-000000000000}"/>
  <bookViews>
    <workbookView xWindow="14445" yWindow="-21600" windowWidth="19200" windowHeight="21000" activeTab="1" xr2:uid="{00000000-000D-0000-FFFF-FFFF00000000}"/>
  </bookViews>
  <sheets>
    <sheet name="画像ファイル変換" sheetId="2" r:id="rId1"/>
    <sheet name="質問リスト" sheetId="1" r:id="rId2"/>
    <sheet name="設定"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0" i="1" l="1"/>
  <c r="A60" i="1"/>
  <c r="C59" i="1"/>
  <c r="A59" i="1"/>
  <c r="C58" i="1"/>
  <c r="A58" i="1"/>
  <c r="C57" i="1"/>
  <c r="A57" i="1"/>
  <c r="C56" i="1"/>
  <c r="A56" i="1"/>
  <c r="C55" i="1"/>
  <c r="A55" i="1"/>
  <c r="C54" i="1"/>
  <c r="A54" i="1"/>
  <c r="C53" i="1"/>
  <c r="A53" i="1"/>
  <c r="C52" i="1"/>
  <c r="A52" i="1"/>
  <c r="C51" i="1"/>
  <c r="A51" i="1"/>
  <c r="C50" i="1"/>
  <c r="A50" i="1"/>
  <c r="C49" i="1"/>
  <c r="A49" i="1"/>
  <c r="C48" i="1"/>
  <c r="A48" i="1"/>
  <c r="C47" i="1"/>
  <c r="A47" i="1"/>
  <c r="C46" i="1"/>
  <c r="A46" i="1"/>
  <c r="C45" i="1"/>
  <c r="C44" i="1"/>
  <c r="C43" i="1"/>
  <c r="C42" i="1"/>
  <c r="C41" i="1"/>
  <c r="C40" i="1"/>
  <c r="C39" i="1"/>
  <c r="C38" i="1"/>
  <c r="C37" i="1"/>
  <c r="C36" i="1"/>
  <c r="C35" i="1"/>
  <c r="C34" i="1"/>
  <c r="C33" i="1"/>
  <c r="C32" i="1"/>
  <c r="C31" i="1"/>
  <c r="C30" i="1"/>
  <c r="C29" i="1"/>
  <c r="C28" i="1"/>
  <c r="C27" i="1"/>
  <c r="C26" i="1"/>
  <c r="C25" i="1"/>
  <c r="A25" i="1"/>
  <c r="A30" i="1" s="1"/>
  <c r="A35" i="1" s="1"/>
  <c r="A40" i="1" s="1"/>
  <c r="A45" i="1" s="1"/>
  <c r="C24" i="1"/>
  <c r="C23" i="1"/>
  <c r="C22" i="1"/>
  <c r="A22" i="1"/>
  <c r="A27" i="1" s="1"/>
  <c r="A32" i="1" s="1"/>
  <c r="A37" i="1" s="1"/>
  <c r="A42" i="1" s="1"/>
  <c r="C21" i="1"/>
  <c r="C20" i="1"/>
  <c r="A20" i="1"/>
  <c r="C19" i="1"/>
  <c r="A19" i="1"/>
  <c r="A24" i="1" s="1"/>
  <c r="A29" i="1" s="1"/>
  <c r="A34" i="1" s="1"/>
  <c r="A39" i="1" s="1"/>
  <c r="A44" i="1" s="1"/>
  <c r="C18" i="1"/>
  <c r="C17" i="1"/>
  <c r="A17" i="1"/>
  <c r="C16" i="1"/>
  <c r="A16" i="1"/>
  <c r="A21" i="1" s="1"/>
  <c r="A26" i="1" s="1"/>
  <c r="A31" i="1" s="1"/>
  <c r="A36" i="1" s="1"/>
  <c r="A41" i="1" s="1"/>
  <c r="C15" i="1"/>
  <c r="A15" i="1"/>
  <c r="C14" i="1"/>
  <c r="A14" i="1"/>
  <c r="C13" i="1"/>
  <c r="A13" i="1"/>
  <c r="A18" i="1" s="1"/>
  <c r="A23" i="1" s="1"/>
  <c r="A28" i="1" s="1"/>
  <c r="A33" i="1" s="1"/>
  <c r="A38" i="1" s="1"/>
  <c r="A43" i="1" s="1"/>
  <c r="C12" i="1"/>
  <c r="A12" i="1"/>
  <c r="C11" i="1"/>
  <c r="A11" i="1"/>
  <c r="A10" i="1"/>
  <c r="A9" i="1"/>
  <c r="A8" i="1"/>
  <c r="A7" i="1"/>
  <c r="A6" i="1"/>
  <c r="C2" i="1"/>
  <c r="C7" i="1"/>
  <c r="C8" i="1"/>
  <c r="C3" i="1"/>
  <c r="C10" i="1"/>
  <c r="C9" i="1"/>
  <c r="C6" i="1"/>
  <c r="C1" i="1"/>
  <c r="C5" i="1"/>
  <c r="C4" i="1"/>
</calcChain>
</file>

<file path=xl/sharedStrings.xml><?xml version="1.0" encoding="utf-8"?>
<sst xmlns="http://schemas.openxmlformats.org/spreadsheetml/2006/main" count="161" uniqueCount="82">
  <si>
    <t>質問</t>
  </si>
  <si>
    <t>質問</t>
    <rPh sb="0" eb="2">
      <t>シツモン</t>
    </rPh>
    <phoneticPr fontId="1"/>
  </si>
  <si>
    <t>画像(最大4つ)</t>
  </si>
  <si>
    <t>画像(最大4つ)</t>
    <rPh sb="0" eb="2">
      <t>ガゾウ</t>
    </rPh>
    <rPh sb="3" eb="5">
      <t>サイダイ</t>
    </rPh>
    <phoneticPr fontId="1"/>
  </si>
  <si>
    <t>選択肢(最大4つ)</t>
  </si>
  <si>
    <t>選択肢(最大4つ)</t>
    <rPh sb="0" eb="3">
      <t>センタクシ</t>
    </rPh>
    <rPh sb="4" eb="6">
      <t>サイダイ</t>
    </rPh>
    <phoneticPr fontId="1"/>
  </si>
  <si>
    <t>回答</t>
  </si>
  <si>
    <t>回答</t>
    <rPh sb="0" eb="2">
      <t>カイトウ</t>
    </rPh>
    <phoneticPr fontId="1"/>
  </si>
  <si>
    <t>解説</t>
  </si>
  <si>
    <t>解説</t>
    <rPh sb="0" eb="2">
      <t>カイセツ</t>
    </rPh>
    <phoneticPr fontId="1"/>
  </si>
  <si>
    <t>total.png</t>
    <phoneticPr fontId="1"/>
  </si>
  <si>
    <t>全体</t>
    <rPh sb="0" eb="2">
      <t>ゼンタイ</t>
    </rPh>
    <phoneticPr fontId="1"/>
  </si>
  <si>
    <t>肺</t>
    <rPh sb="0" eb="1">
      <t>ハイ</t>
    </rPh>
    <phoneticPr fontId="1"/>
  </si>
  <si>
    <t>心臓</t>
    <rPh sb="0" eb="2">
      <t>シンゾウ</t>
    </rPh>
    <phoneticPr fontId="1"/>
  </si>
  <si>
    <t>肝臓</t>
    <rPh sb="0" eb="2">
      <t>カンゾウ</t>
    </rPh>
    <phoneticPr fontId="1"/>
  </si>
  <si>
    <t>膵臓</t>
    <rPh sb="0" eb="2">
      <t>スイゾウ</t>
    </rPh>
    <phoneticPr fontId="1"/>
  </si>
  <si>
    <t>heart.png</t>
    <phoneticPr fontId="1"/>
  </si>
  <si>
    <t>胃</t>
    <rPh sb="0" eb="1">
      <t>イ</t>
    </rPh>
    <phoneticPr fontId="1"/>
  </si>
  <si>
    <t>liver.png</t>
    <phoneticPr fontId="1"/>
  </si>
  <si>
    <t>pancreas.png</t>
    <phoneticPr fontId="1"/>
  </si>
  <si>
    <t>lung.png</t>
    <phoneticPr fontId="1"/>
  </si>
  <si>
    <t>stomach.png</t>
    <phoneticPr fontId="1"/>
  </si>
  <si>
    <t>腎臓</t>
    <rPh sb="0" eb="2">
      <t>ジンゾウ</t>
    </rPh>
    <phoneticPr fontId="1"/>
  </si>
  <si>
    <t>kidney.png</t>
    <phoneticPr fontId="1"/>
  </si>
  <si>
    <t>脾臓</t>
    <rPh sb="0" eb="2">
      <t>ヒゾウ</t>
    </rPh>
    <phoneticPr fontId="1"/>
  </si>
  <si>
    <t>spleen.png</t>
    <phoneticPr fontId="1"/>
  </si>
  <si>
    <t>問題数</t>
    <rPh sb="0" eb="2">
      <t>モンダイ</t>
    </rPh>
    <rPh sb="2" eb="3">
      <t>スウ</t>
    </rPh>
    <phoneticPr fontId="1"/>
  </si>
  <si>
    <t>一問あたりの解答時間</t>
    <rPh sb="0" eb="2">
      <t>イチモン</t>
    </rPh>
    <rPh sb="6" eb="8">
      <t>カイトウ</t>
    </rPh>
    <rPh sb="8" eb="10">
      <t>ジカン</t>
    </rPh>
    <phoneticPr fontId="1"/>
  </si>
  <si>
    <t>肺は左右に分かれ、さらに区域に分かれている。右肺はいくつの区域に分かれているか？</t>
    <phoneticPr fontId="1"/>
  </si>
  <si>
    <t>１つ</t>
    <phoneticPr fontId="1"/>
  </si>
  <si>
    <t>２つ</t>
    <phoneticPr fontId="1"/>
  </si>
  <si>
    <t>３つ</t>
    <phoneticPr fontId="1"/>
  </si>
  <si>
    <t>肺は左右二つに大きく分かれているが、それぞれの肺はさらにいくつかの区域に分かれている。この区域を葉（よう）と呼んでいる。右の肺は3葉、左の肺は2葉に分けられる。</t>
    <phoneticPr fontId="1"/>
  </si>
  <si>
    <t>空気の通り道である気道と、食事の通り道である食道はどちらが身体の前に位置するか？</t>
    <phoneticPr fontId="1"/>
  </si>
  <si>
    <t>食道</t>
    <rPh sb="0" eb="2">
      <t>ショクドウ</t>
    </rPh>
    <phoneticPr fontId="1"/>
  </si>
  <si>
    <t>気道</t>
    <rPh sb="0" eb="2">
      <t>キドウ</t>
    </rPh>
    <phoneticPr fontId="1"/>
  </si>
  <si>
    <t>公道</t>
    <rPh sb="0" eb="2">
      <t>コウドウ</t>
    </rPh>
    <phoneticPr fontId="1"/>
  </si>
  <si>
    <t>空気の通り道である気道（気管支）が前面、食べ物の通り道である食道は気道よりも背面に位置し、気管支と接している。身体の中に「公道」と呼ばれる臓器はない。</t>
    <phoneticPr fontId="1"/>
  </si>
  <si>
    <t>心臓からは何本の血管が出ているか？</t>
    <phoneticPr fontId="1"/>
  </si>
  <si>
    <t>４本</t>
    <rPh sb="1" eb="2">
      <t>ホン</t>
    </rPh>
    <phoneticPr fontId="1"/>
  </si>
  <si>
    <t>６本</t>
    <rPh sb="1" eb="2">
      <t>ホン</t>
    </rPh>
    <phoneticPr fontId="1"/>
  </si>
  <si>
    <t>８本</t>
    <rPh sb="1" eb="2">
      <t>ホン</t>
    </rPh>
    <phoneticPr fontId="1"/>
  </si>
  <si>
    <t>心臓からは酸素を多く含む動脈血が流れる大動脈と４本の肺静脈、酸素が少ない静脈血が流れる上下２本の大静脈と肺動脈（後で左右に分かれるが心臓から出ているのは一本）の合計８本の血管が出ている。</t>
    <phoneticPr fontId="1"/>
  </si>
  <si>
    <t>胃は人の正面から見てどちら側に膨らんでいるか？</t>
    <phoneticPr fontId="1"/>
  </si>
  <si>
    <t>右</t>
    <rPh sb="0" eb="1">
      <t>ミギ</t>
    </rPh>
    <phoneticPr fontId="1"/>
  </si>
  <si>
    <t>真ん中</t>
    <rPh sb="0" eb="1">
      <t>マ</t>
    </rPh>
    <rPh sb="2" eb="3">
      <t>ナカ</t>
    </rPh>
    <phoneticPr fontId="1"/>
  </si>
  <si>
    <t>左</t>
    <rPh sb="0" eb="1">
      <t>ヒダリ</t>
    </rPh>
    <phoneticPr fontId="1"/>
  </si>
  <si>
    <t>胃は左側に偏って大きく膨らんでいる。食べた後すぐに横になるのはお勧めしないが、もし横になるなら左側を下にして横になると、食べ物が胃の膨らんだところに貯まって楽なことが多い。</t>
    <phoneticPr fontId="1"/>
  </si>
  <si>
    <t>大腸はお腹の中でぐるりと一周している。どちら向きで一周しているか？</t>
    <phoneticPr fontId="1"/>
  </si>
  <si>
    <t>右回り</t>
    <rPh sb="0" eb="2">
      <t>ミギマワ</t>
    </rPh>
    <phoneticPr fontId="1"/>
  </si>
  <si>
    <t>左回り</t>
    <rPh sb="0" eb="2">
      <t>ヒダリマワ</t>
    </rPh>
    <phoneticPr fontId="1"/>
  </si>
  <si>
    <t>前回り</t>
    <rPh sb="0" eb="1">
      <t>マエ</t>
    </rPh>
    <rPh sb="1" eb="2">
      <t>マワ</t>
    </rPh>
    <phoneticPr fontId="1"/>
  </si>
  <si>
    <t>大腸は小腸で吸収できなかったもの、腸や腸内細菌の死骸などが送られてくる。お腹の右下から脇腹を上がり、お腹の前を右から左に横切り、左脇腹を下がっていく。水分を抜いて便の硬さを調節している。</t>
    <phoneticPr fontId="1"/>
  </si>
  <si>
    <t>飲食物から摂取した水分はどこでもっとも吸収されるか？</t>
    <phoneticPr fontId="1"/>
  </si>
  <si>
    <t>胃</t>
    <rPh sb="0" eb="1">
      <t>イ</t>
    </rPh>
    <phoneticPr fontId="1"/>
  </si>
  <si>
    <t>小腸</t>
    <rPh sb="0" eb="2">
      <t>ショウチョウ</t>
    </rPh>
    <phoneticPr fontId="1"/>
  </si>
  <si>
    <t>大腸</t>
    <rPh sb="0" eb="2">
      <t>ダイチョウ</t>
    </rPh>
    <phoneticPr fontId="1"/>
  </si>
  <si>
    <t>身体に取りこまれた水分は約９０％が小腸で吸収されます。また小腸で水分が吸収されるとき、一緒に塩分や糖分があると吸収が促進されます。小腸での水分吸収が不十分だと下痢をおこしやすくなります。</t>
    <phoneticPr fontId="1"/>
  </si>
  <si>
    <t>尿をつくる腎臓はどんな形をしているか。</t>
    <phoneticPr fontId="1"/>
  </si>
  <si>
    <t>エダマメ</t>
  </si>
  <si>
    <t>ソラマメ</t>
  </si>
  <si>
    <t>イチゴ</t>
  </si>
  <si>
    <t>腎臓はソラマメ型をした臓器で身体の後方に位置し、左右二つ存在する。右の腎臓は少し肝臓に押されて左の腎臓の位置よりも低い位置にある。</t>
    <phoneticPr fontId="1"/>
  </si>
  <si>
    <t>膵臓は胃の位置と比べてどこに位置するか？</t>
    <phoneticPr fontId="1"/>
  </si>
  <si>
    <t>前</t>
    <rPh sb="0" eb="1">
      <t>マエ</t>
    </rPh>
    <phoneticPr fontId="1"/>
  </si>
  <si>
    <t>後</t>
    <rPh sb="0" eb="1">
      <t>ウシ</t>
    </rPh>
    <phoneticPr fontId="1"/>
  </si>
  <si>
    <t>後</t>
    <rPh sb="0" eb="1">
      <t>ウシロ</t>
    </rPh>
    <phoneticPr fontId="1"/>
  </si>
  <si>
    <t>膵臓はオタマジャクシにも似た形で身体の中心、胃後方に位置する。中心部分が膨らんでおり（頭部）、身体の左側へと伸びて徐々に細くなる（尾部）。消化液（膵液）やホルモン（インスリン・グルカゴン）を分泌する。</t>
    <phoneticPr fontId="1"/>
  </si>
  <si>
    <t>肝臓と管で繋がっている臓器はどれか？</t>
    <phoneticPr fontId="1"/>
  </si>
  <si>
    <t>膵臓</t>
    <rPh sb="0" eb="2">
      <t>スイゾウ</t>
    </rPh>
    <phoneticPr fontId="1"/>
  </si>
  <si>
    <t>胆嚢</t>
    <rPh sb="0" eb="2">
      <t>タンノウ</t>
    </rPh>
    <phoneticPr fontId="1"/>
  </si>
  <si>
    <t>肝臓でつくられた胆汁酸液が総肝管を通って胆嚢に移動し、胆汁として貯蔵される。胆汁はその後、総胆管を通って移動し、膵管と合流して十二指腸へと流れ込む。</t>
    <phoneticPr fontId="1"/>
  </si>
  <si>
    <t>血液中の古くなった赤血球を破壊する臓器はどれか？</t>
  </si>
  <si>
    <t>肝臓</t>
    <rPh sb="0" eb="2">
      <t>カンゾウ</t>
    </rPh>
    <phoneticPr fontId="1"/>
  </si>
  <si>
    <t>脾臓</t>
    <rPh sb="0" eb="2">
      <t>ヒゾウ</t>
    </rPh>
    <phoneticPr fontId="1"/>
  </si>
  <si>
    <t>脾臓は血液を貯えたり、古くなった赤血球を破壊したりします。脾臓に流れ込んだ血液はその後、胃・小腸・膵臓などから流れてきた血液と合流して（これを門脈と呼ぶ）、肝臓へ流れ込む。</t>
    <phoneticPr fontId="1"/>
  </si>
  <si>
    <t>食べ物の通り道（消化管）に含まれない臓器はどれか？</t>
    <phoneticPr fontId="1"/>
  </si>
  <si>
    <t>消化管は口から順に、口腔、食道、胃、小腸（十二指腸、空腸、回腸）、大腸（盲腸、結腸、直腸）、肛門に分けられる。これに消化を助ける分泌液を出す肝臓、胆嚢、膵臓の付属臓器が繋がる。</t>
    <phoneticPr fontId="1"/>
  </si>
  <si>
    <t>世界には内臓が左右逆という人が存在するか？</t>
    <phoneticPr fontId="1"/>
  </si>
  <si>
    <t>する</t>
    <phoneticPr fontId="1"/>
  </si>
  <si>
    <t>しない</t>
    <phoneticPr fontId="1"/>
  </si>
  <si>
    <t>内臓の位置が左右逆になる「内臓逆位」という先天性の奇形がある。全ての臓器が左右反転している場合を「完全内臓逆位」と呼ぶ。臓器の位置が逆転しているため、診察や手術の際にとても注意が必要とな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</si>
</sst>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BIZ UDゴシック"/>
      <family val="3"/>
      <charset val="128"/>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4" borderId="1" xfId="0" applyFont="1" applyFill="1" applyBorder="1" applyAlignment="1">
      <alignment vertical="center"/>
    </xf>
    <xf numFmtId="0" fontId="2" fillId="0" borderId="1" xfId="0" applyFont="1" applyBorder="1"/>
    <xf numFmtId="0" fontId="2" fillId="5" borderId="1" xfId="0" applyFont="1" applyFill="1" applyBorder="1"/>
    <xf numFmtId="0" fontId="2" fillId="0" borderId="0"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3B239-CAF8-46A9-A718-7B2DB4A4D1B0}">
  <dimension ref="A1:B8"/>
  <sheetViews>
    <sheetView workbookViewId="0"/>
  </sheetViews>
  <sheetFormatPr defaultRowHeight="18.75"/>
  <cols>
    <col min="1" max="1" width="20" bestFit="1" customWidth="1"/>
    <col min="2" max="2" width="13.5" bestFit="1" customWidth="1"/>
  </cols>
  <sheetData>
    <row r="1" spans="1:2">
      <c r="A1" t="s">
        <v>11</v>
      </c>
      <c r="B1" t="s">
        <v>10</v>
      </c>
    </row>
    <row r="2" spans="1:2">
      <c r="A2" t="s">
        <v>13</v>
      </c>
      <c r="B2" t="s">
        <v>16</v>
      </c>
    </row>
    <row r="3" spans="1:2">
      <c r="A3" t="s">
        <v>14</v>
      </c>
      <c r="B3" t="s">
        <v>18</v>
      </c>
    </row>
    <row r="4" spans="1:2">
      <c r="A4" t="s">
        <v>15</v>
      </c>
      <c r="B4" t="s">
        <v>19</v>
      </c>
    </row>
    <row r="5" spans="1:2">
      <c r="A5" t="s">
        <v>17</v>
      </c>
      <c r="B5" t="s">
        <v>21</v>
      </c>
    </row>
    <row r="6" spans="1:2">
      <c r="A6" t="s">
        <v>12</v>
      </c>
      <c r="B6" t="s">
        <v>20</v>
      </c>
    </row>
    <row r="7" spans="1:2">
      <c r="A7" t="s">
        <v>22</v>
      </c>
      <c r="B7" t="s">
        <v>23</v>
      </c>
    </row>
    <row r="8" spans="1:2">
      <c r="A8" t="s">
        <v>24</v>
      </c>
      <c r="B8" t="s">
        <v>25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
  <sheetViews>
    <sheetView showGridLines="0" tabSelected="1" workbookViewId="0">
      <selection activeCell="D1" sqref="D1"/>
    </sheetView>
  </sheetViews>
  <sheetFormatPr defaultColWidth="16.625" defaultRowHeight="20.100000000000001" customHeight="1"/>
  <cols>
    <col min="1" max="1" width="4.625" style="1" customWidth="1"/>
    <col min="2" max="2" width="16.625" style="2"/>
    <col min="3" max="3" width="41.625" style="4" bestFit="1" customWidth="1"/>
    <col min="4" max="7" width="16.625" style="3"/>
    <col min="8" max="16384" width="16.625" style="7"/>
  </cols>
  <sheetData>
    <row r="1" spans="1:6" ht="20.100000000000001" customHeight="1">
      <c r="A1" s="1">
        <v>1</v>
      </c>
      <c r="B1" s="2" t="s">
        <v>1</v>
      </c>
      <c r="C1" s="4" t="str">
        <f>IF(D1="","","""" &amp; D1 &amp; """")</f>
        <v>"肺は左右に分かれ、さらに区域に分かれている。右肺はいくつの区域に分かれているか？"</v>
      </c>
      <c r="D1" s="3" t="s">
        <v>28</v>
      </c>
    </row>
    <row r="2" spans="1:6" ht="20.100000000000001" customHeight="1">
      <c r="A2" s="1">
        <v>1</v>
      </c>
      <c r="B2" s="2" t="s">
        <v>3</v>
      </c>
      <c r="C2" s="4" t="str">
        <f>IF(D2="","", "[" &amp; CONCATENATE(
  IF(D2&lt;&gt;"","""images/" &amp; VLOOKUP(D2,画像ファイル変換!A:B,2,FALSE) &amp; """",""),
  IF(E2&lt;&gt;"",", ""images/" &amp; VLOOKUP(E2,画像ファイル変換!A:B,2,FALSE) &amp; """",""),
  IF(F2&lt;&gt;"",", ""images/" &amp; VLOOKUP(F2,画像ファイル変換!A:B,2,FALSE) &amp; """",""),
  IF(G2&lt;&gt;"",", ""images/" &amp; VLOOKUP(G2,画像ファイル変換!A:B,2,FALSE) &amp; """","")) &amp; "]")</f>
        <v>["images/stomach.png"]</v>
      </c>
      <c r="D2" s="3" t="s">
        <v>54</v>
      </c>
    </row>
    <row r="3" spans="1:6" ht="20.100000000000001" customHeight="1">
      <c r="A3" s="1">
        <v>1</v>
      </c>
      <c r="B3" s="2" t="s">
        <v>5</v>
      </c>
      <c r="C3" s="4" t="str">
        <f>IF(D3="","","[" &amp; CONCATENATE(
  IF(D3&lt;&gt;"","""" &amp; D3 &amp; """", ""),
  IF(E3&lt;&gt;"",", """ &amp; E3 &amp; """", ""),
  IF(F3&lt;&gt;"",", """ &amp; F3 &amp; """", ""),
  IF(G3&lt;&gt;"",", """ &amp; G3 &amp; """",""))&amp;"]")</f>
        <v>["１つ", "２つ", "３つ"]</v>
      </c>
      <c r="D3" s="3" t="s">
        <v>29</v>
      </c>
      <c r="E3" s="3" t="s">
        <v>30</v>
      </c>
      <c r="F3" s="3" t="s">
        <v>31</v>
      </c>
    </row>
    <row r="4" spans="1:6" ht="20.100000000000001" customHeight="1">
      <c r="A4" s="1">
        <v>1</v>
      </c>
      <c r="B4" s="2" t="s">
        <v>7</v>
      </c>
      <c r="C4" s="4" t="str">
        <f>IF(D4="","","""" &amp; D4 &amp; """")</f>
        <v>"３つ"</v>
      </c>
      <c r="D4" s="3" t="s">
        <v>31</v>
      </c>
    </row>
    <row r="5" spans="1:6" ht="20.100000000000001" customHeight="1">
      <c r="A5" s="1">
        <v>1</v>
      </c>
      <c r="B5" s="2" t="s">
        <v>9</v>
      </c>
      <c r="C5" s="4" t="str">
        <f>IF(D5="","","""" &amp; D5 &amp; """")</f>
        <v>"肺は左右二つに大きく分かれているが、それぞれの肺はさらにいくつかの区域に分かれている。この区域を葉（よう）と呼んでいる。右の肺は3葉、左の肺は2葉に分けられる。"</v>
      </c>
      <c r="D5" s="3" t="s">
        <v>32</v>
      </c>
    </row>
    <row r="6" spans="1:6" ht="20.100000000000001" customHeight="1">
      <c r="A6" s="1">
        <f>A1+1</f>
        <v>2</v>
      </c>
      <c r="B6" s="2" t="s">
        <v>1</v>
      </c>
      <c r="C6" s="4" t="str">
        <f>IF(D6="","","""" &amp; D6 &amp; """")</f>
        <v>"空気の通り道である気道と、食事の通り道である食道はどちらが身体の前に位置するか？"</v>
      </c>
      <c r="D6" s="3" t="s">
        <v>33</v>
      </c>
    </row>
    <row r="7" spans="1:6" ht="20.100000000000001" customHeight="1">
      <c r="A7" s="1">
        <f>A2+1</f>
        <v>2</v>
      </c>
      <c r="B7" s="2" t="s">
        <v>3</v>
      </c>
      <c r="C7" s="4" t="str">
        <f>IF(D7="","", "[" &amp; CONCATENATE(
  IF(D7&lt;&gt;"","""images/" &amp; VLOOKUP(D7,画像ファイル変換!A:B,2,FALSE) &amp; """",""),
  IF(E7&lt;&gt;"",", ""images/" &amp; VLOOKUP(E7,画像ファイル変換!A:B,2,FALSE) &amp; """",""),
  IF(F7&lt;&gt;"",", ""images/" &amp; VLOOKUP(F7,画像ファイル変換!A:B,2,FALSE) &amp; """",""),
  IF(G7&lt;&gt;"",", ""images/" &amp; VLOOKUP(G7,画像ファイル変換!A:B,2,FALSE) &amp; """","")) &amp; "]")</f>
        <v>["images/stomach.png"]</v>
      </c>
      <c r="D7" s="3" t="s">
        <v>54</v>
      </c>
    </row>
    <row r="8" spans="1:6" ht="20.100000000000001" customHeight="1">
      <c r="A8" s="1">
        <f>A3+1</f>
        <v>2</v>
      </c>
      <c r="B8" s="2" t="s">
        <v>5</v>
      </c>
      <c r="C8" s="4" t="str">
        <f>IF(D8="","","[" &amp; CONCATENATE(
  IF(D8&lt;&gt;"","""" &amp; D8 &amp; """", ""),
  IF(E8&lt;&gt;"",", """ &amp; E8 &amp; """", ""),
  IF(F8&lt;&gt;"",", """ &amp; F8 &amp; """", ""),
  IF(G8&lt;&gt;"",", """ &amp; G8 &amp; """",""))&amp;"]")</f>
        <v>["食道", "気道", "公道"]</v>
      </c>
      <c r="D8" s="3" t="s">
        <v>34</v>
      </c>
      <c r="E8" s="3" t="s">
        <v>35</v>
      </c>
      <c r="F8" s="3" t="s">
        <v>36</v>
      </c>
    </row>
    <row r="9" spans="1:6" ht="20.100000000000001" customHeight="1">
      <c r="A9" s="1">
        <f>A4+1</f>
        <v>2</v>
      </c>
      <c r="B9" s="2" t="s">
        <v>7</v>
      </c>
      <c r="C9" s="4" t="str">
        <f>IF(D9="","","""" &amp; D9 &amp; """")</f>
        <v>"気道"</v>
      </c>
      <c r="D9" s="3" t="s">
        <v>35</v>
      </c>
    </row>
    <row r="10" spans="1:6" ht="20.100000000000001" customHeight="1">
      <c r="A10" s="1">
        <f>A5+1</f>
        <v>2</v>
      </c>
      <c r="B10" s="2" t="s">
        <v>9</v>
      </c>
      <c r="C10" s="4" t="str">
        <f>IF(D10="","","""" &amp; D10 &amp; """")</f>
        <v>"空気の通り道である気道（気管支）が前面、食べ物の通り道である食道は気道よりも背面に位置し、気管支と接している。身体の中に「公道」と呼ばれる臓器はない。"</v>
      </c>
      <c r="D10" s="3" t="s">
        <v>37</v>
      </c>
    </row>
    <row r="11" spans="1:6" ht="20.100000000000001" customHeight="1">
      <c r="A11" s="1">
        <f t="shared" ref="A11:A60" si="0">A6+1</f>
        <v>3</v>
      </c>
      <c r="B11" s="2" t="s">
        <v>0</v>
      </c>
      <c r="C11" s="4" t="str">
        <f t="shared" ref="C11" si="1">IF(D11="","","""" &amp; D11 &amp; """")</f>
        <v>"心臓からは何本の血管が出ているか？"</v>
      </c>
      <c r="D11" s="3" t="s">
        <v>38</v>
      </c>
    </row>
    <row r="12" spans="1:6" ht="20.100000000000001" customHeight="1">
      <c r="A12" s="1">
        <f t="shared" si="0"/>
        <v>3</v>
      </c>
      <c r="B12" s="2" t="s">
        <v>2</v>
      </c>
      <c r="C12" s="4" t="str">
        <f>IF(D12="","", "[" &amp; CONCATENATE(
  IF(D12&lt;&gt;"","""images/" &amp; VLOOKUP(D12,画像ファイル変換!A:B,2,FALSE) &amp; """",""),
  IF(E12&lt;&gt;"",", ""images/" &amp; VLOOKUP(E12,画像ファイル変換!A:B,2,FALSE) &amp; """",""),
  IF(F12&lt;&gt;"",", ""images/" &amp; VLOOKUP(F12,画像ファイル変換!A:B,2,FALSE) &amp; """",""),
  IF(G12&lt;&gt;"",", ""images/" &amp; VLOOKUP(G12,画像ファイル変換!A:B,2,FALSE) &amp; """","")) &amp; "]")</f>
        <v>["images/stomach.png"]</v>
      </c>
      <c r="D12" s="3" t="s">
        <v>54</v>
      </c>
    </row>
    <row r="13" spans="1:6" ht="20.100000000000001" customHeight="1">
      <c r="A13" s="1">
        <f t="shared" si="0"/>
        <v>3</v>
      </c>
      <c r="B13" s="2" t="s">
        <v>4</v>
      </c>
      <c r="C13" s="4" t="str">
        <f t="shared" ref="C13" si="2">IF(D13="","","[" &amp; CONCATENATE(
  IF(D13&lt;&gt;"","""" &amp; D13 &amp; """", ""),
  IF(E13&lt;&gt;"",", """ &amp; E13 &amp; """", ""),
  IF(F13&lt;&gt;"",", """ &amp; F13 &amp; """", ""),
  IF(G13&lt;&gt;"",", """ &amp; G13 &amp; """",""))&amp;"]")</f>
        <v>["４本", "６本", "８本"]</v>
      </c>
      <c r="D13" s="3" t="s">
        <v>39</v>
      </c>
      <c r="E13" s="3" t="s">
        <v>40</v>
      </c>
      <c r="F13" s="3" t="s">
        <v>41</v>
      </c>
    </row>
    <row r="14" spans="1:6" ht="20.100000000000001" customHeight="1">
      <c r="A14" s="1">
        <f t="shared" si="0"/>
        <v>3</v>
      </c>
      <c r="B14" s="2" t="s">
        <v>6</v>
      </c>
      <c r="C14" s="4" t="str">
        <f t="shared" ref="C14:C16" si="3">IF(D14="","","""" &amp; D14 &amp; """")</f>
        <v>"８本"</v>
      </c>
      <c r="D14" s="3" t="s">
        <v>41</v>
      </c>
    </row>
    <row r="15" spans="1:6" ht="20.100000000000001" customHeight="1">
      <c r="A15" s="1">
        <f t="shared" si="0"/>
        <v>3</v>
      </c>
      <c r="B15" s="2" t="s">
        <v>8</v>
      </c>
      <c r="C15" s="4" t="str">
        <f t="shared" si="3"/>
        <v>"心臓からは酸素を多く含む動脈血が流れる大動脈と４本の肺静脈、酸素が少ない静脈血が流れる上下２本の大静脈と肺動脈（後で左右に分かれるが心臓から出ているのは一本）の合計８本の血管が出ている。"</v>
      </c>
      <c r="D15" s="3" t="s">
        <v>42</v>
      </c>
    </row>
    <row r="16" spans="1:6" ht="20.100000000000001" customHeight="1">
      <c r="A16" s="1">
        <f t="shared" si="0"/>
        <v>4</v>
      </c>
      <c r="B16" s="2" t="s">
        <v>0</v>
      </c>
      <c r="C16" s="4" t="str">
        <f t="shared" si="3"/>
        <v>"胃は人の正面から見てどちら側に膨らんでいるか？"</v>
      </c>
      <c r="D16" s="3" t="s">
        <v>43</v>
      </c>
    </row>
    <row r="17" spans="1:6" ht="20.100000000000001" customHeight="1">
      <c r="A17" s="1">
        <f t="shared" si="0"/>
        <v>4</v>
      </c>
      <c r="B17" s="2" t="s">
        <v>2</v>
      </c>
      <c r="C17" s="4" t="str">
        <f>IF(D17="","", "[" &amp; CONCATENATE(
  IF(D17&lt;&gt;"","""images/" &amp; VLOOKUP(D17,画像ファイル変換!A:B,2,FALSE) &amp; """",""),
  IF(E17&lt;&gt;"",", ""images/" &amp; VLOOKUP(E17,画像ファイル変換!A:B,2,FALSE) &amp; """",""),
  IF(F17&lt;&gt;"",", ""images/" &amp; VLOOKUP(F17,画像ファイル変換!A:B,2,FALSE) &amp; """",""),
  IF(G17&lt;&gt;"",", ""images/" &amp; VLOOKUP(G17,画像ファイル変換!A:B,2,FALSE) &amp; """","")) &amp; "]")</f>
        <v>["images/stomach.png"]</v>
      </c>
      <c r="D17" s="3" t="s">
        <v>54</v>
      </c>
    </row>
    <row r="18" spans="1:6" ht="20.100000000000001" customHeight="1">
      <c r="A18" s="1">
        <f t="shared" si="0"/>
        <v>4</v>
      </c>
      <c r="B18" s="2" t="s">
        <v>4</v>
      </c>
      <c r="C18" s="4" t="str">
        <f t="shared" ref="C18" si="4">IF(D18="","","[" &amp; CONCATENATE(
  IF(D18&lt;&gt;"","""" &amp; D18 &amp; """", ""),
  IF(E18&lt;&gt;"",", """ &amp; E18 &amp; """", ""),
  IF(F18&lt;&gt;"",", """ &amp; F18 &amp; """", ""),
  IF(G18&lt;&gt;"",", """ &amp; G18 &amp; """",""))&amp;"]")</f>
        <v>["右", "真ん中", "左"]</v>
      </c>
      <c r="D18" s="3" t="s">
        <v>44</v>
      </c>
      <c r="E18" s="3" t="s">
        <v>45</v>
      </c>
      <c r="F18" s="3" t="s">
        <v>46</v>
      </c>
    </row>
    <row r="19" spans="1:6" ht="20.100000000000001" customHeight="1">
      <c r="A19" s="1">
        <f t="shared" si="0"/>
        <v>4</v>
      </c>
      <c r="B19" s="2" t="s">
        <v>6</v>
      </c>
      <c r="C19" s="4" t="str">
        <f t="shared" ref="C19:C21" si="5">IF(D19="","","""" &amp; D19 &amp; """")</f>
        <v>"左"</v>
      </c>
      <c r="D19" s="3" t="s">
        <v>46</v>
      </c>
    </row>
    <row r="20" spans="1:6" ht="20.100000000000001" customHeight="1">
      <c r="A20" s="1">
        <f t="shared" si="0"/>
        <v>4</v>
      </c>
      <c r="B20" s="2" t="s">
        <v>8</v>
      </c>
      <c r="C20" s="4" t="str">
        <f t="shared" si="5"/>
        <v>"胃は左側に偏って大きく膨らんでいる。食べた後すぐに横になるのはお勧めしないが、もし横になるなら左側を下にして横になると、食べ物が胃の膨らんだところに貯まって楽なことが多い。"</v>
      </c>
      <c r="D20" s="3" t="s">
        <v>47</v>
      </c>
    </row>
    <row r="21" spans="1:6" ht="20.100000000000001" customHeight="1">
      <c r="A21" s="1">
        <f t="shared" si="0"/>
        <v>5</v>
      </c>
      <c r="B21" s="2" t="s">
        <v>0</v>
      </c>
      <c r="C21" s="4" t="str">
        <f t="shared" si="5"/>
        <v>"大腸はお腹の中でぐるりと一周している。どちら向きで一周しているか？"</v>
      </c>
      <c r="D21" s="3" t="s">
        <v>48</v>
      </c>
    </row>
    <row r="22" spans="1:6" ht="20.100000000000001" customHeight="1">
      <c r="A22" s="1">
        <f t="shared" si="0"/>
        <v>5</v>
      </c>
      <c r="B22" s="2" t="s">
        <v>2</v>
      </c>
      <c r="C22" s="4" t="str">
        <f>IF(D22="","", "[" &amp; CONCATENATE(
  IF(D22&lt;&gt;"","""images/" &amp; VLOOKUP(D22,画像ファイル変換!A:B,2,FALSE) &amp; """",""),
  IF(E22&lt;&gt;"",", ""images/" &amp; VLOOKUP(E22,画像ファイル変換!A:B,2,FALSE) &amp; """",""),
  IF(F22&lt;&gt;"",", ""images/" &amp; VLOOKUP(F22,画像ファイル変換!A:B,2,FALSE) &amp; """",""),
  IF(G22&lt;&gt;"",", ""images/" &amp; VLOOKUP(G22,画像ファイル変換!A:B,2,FALSE) &amp; """","")) &amp; "]")</f>
        <v>["images/stomach.png"]</v>
      </c>
      <c r="D22" s="3" t="s">
        <v>54</v>
      </c>
    </row>
    <row r="23" spans="1:6" ht="20.100000000000001" customHeight="1">
      <c r="A23" s="1">
        <f t="shared" si="0"/>
        <v>5</v>
      </c>
      <c r="B23" s="2" t="s">
        <v>4</v>
      </c>
      <c r="C23" s="4" t="str">
        <f t="shared" ref="C23" si="6">IF(D23="","","[" &amp; CONCATENATE(
  IF(D23&lt;&gt;"","""" &amp; D23 &amp; """", ""),
  IF(E23&lt;&gt;"",", """ &amp; E23 &amp; """", ""),
  IF(F23&lt;&gt;"",", """ &amp; F23 &amp; """", ""),
  IF(G23&lt;&gt;"",", """ &amp; G23 &amp; """",""))&amp;"]")</f>
        <v>["右回り", "左回り", "前回り"]</v>
      </c>
      <c r="D23" s="3" t="s">
        <v>49</v>
      </c>
      <c r="E23" s="3" t="s">
        <v>50</v>
      </c>
      <c r="F23" s="3" t="s">
        <v>51</v>
      </c>
    </row>
    <row r="24" spans="1:6" ht="20.100000000000001" customHeight="1">
      <c r="A24" s="1">
        <f t="shared" si="0"/>
        <v>5</v>
      </c>
      <c r="B24" s="2" t="s">
        <v>6</v>
      </c>
      <c r="C24" s="4" t="str">
        <f t="shared" ref="C24:C26" si="7">IF(D24="","","""" &amp; D24 &amp; """")</f>
        <v>"右回り"</v>
      </c>
      <c r="D24" s="3" t="s">
        <v>49</v>
      </c>
    </row>
    <row r="25" spans="1:6" ht="20.100000000000001" customHeight="1">
      <c r="A25" s="1">
        <f t="shared" si="0"/>
        <v>5</v>
      </c>
      <c r="B25" s="2" t="s">
        <v>8</v>
      </c>
      <c r="C25" s="4" t="str">
        <f t="shared" si="7"/>
        <v>"大腸は小腸で吸収できなかったもの、腸や腸内細菌の死骸などが送られてくる。お腹の右下から脇腹を上がり、お腹の前を右から左に横切り、左脇腹を下がっていく。水分を抜いて便の硬さを調節している。"</v>
      </c>
      <c r="D25" s="3" t="s">
        <v>52</v>
      </c>
    </row>
    <row r="26" spans="1:6" ht="20.100000000000001" customHeight="1">
      <c r="A26" s="1">
        <f t="shared" si="0"/>
        <v>6</v>
      </c>
      <c r="B26" s="2" t="s">
        <v>0</v>
      </c>
      <c r="C26" s="4" t="str">
        <f t="shared" si="7"/>
        <v>"飲食物から摂取した水分はどこでもっとも吸収されるか？"</v>
      </c>
      <c r="D26" s="3" t="s">
        <v>53</v>
      </c>
    </row>
    <row r="27" spans="1:6" ht="20.100000000000001" customHeight="1">
      <c r="A27" s="1">
        <f t="shared" si="0"/>
        <v>6</v>
      </c>
      <c r="B27" s="2" t="s">
        <v>2</v>
      </c>
      <c r="C27" s="4" t="str">
        <f>IF(D27="","", "[" &amp; CONCATENATE(
  IF(D27&lt;&gt;"","""images/" &amp; VLOOKUP(D27,画像ファイル変換!A:B,2,FALSE) &amp; """",""),
  IF(E27&lt;&gt;"",", ""images/" &amp; VLOOKUP(E27,画像ファイル変換!A:B,2,FALSE) &amp; """",""),
  IF(F27&lt;&gt;"",", ""images/" &amp; VLOOKUP(F27,画像ファイル変換!A:B,2,FALSE) &amp; """",""),
  IF(G27&lt;&gt;"",", ""images/" &amp; VLOOKUP(G27,画像ファイル変換!A:B,2,FALSE) &amp; """","")) &amp; "]")</f>
        <v>["images/stomach.png"]</v>
      </c>
      <c r="D27" s="3" t="s">
        <v>54</v>
      </c>
    </row>
    <row r="28" spans="1:6" ht="20.100000000000001" customHeight="1">
      <c r="A28" s="1">
        <f t="shared" si="0"/>
        <v>6</v>
      </c>
      <c r="B28" s="2" t="s">
        <v>4</v>
      </c>
      <c r="C28" s="4" t="str">
        <f t="shared" ref="C28" si="8">IF(D28="","","[" &amp; CONCATENATE(
  IF(D28&lt;&gt;"","""" &amp; D28 &amp; """", ""),
  IF(E28&lt;&gt;"",", """ &amp; E28 &amp; """", ""),
  IF(F28&lt;&gt;"",", """ &amp; F28 &amp; """", ""),
  IF(G28&lt;&gt;"",", """ &amp; G28 &amp; """",""))&amp;"]")</f>
        <v>["胃", "小腸", "大腸"]</v>
      </c>
      <c r="D28" s="3" t="s">
        <v>54</v>
      </c>
      <c r="E28" s="3" t="s">
        <v>55</v>
      </c>
      <c r="F28" s="3" t="s">
        <v>56</v>
      </c>
    </row>
    <row r="29" spans="1:6" ht="20.100000000000001" customHeight="1">
      <c r="A29" s="1">
        <f t="shared" si="0"/>
        <v>6</v>
      </c>
      <c r="B29" s="2" t="s">
        <v>6</v>
      </c>
      <c r="C29" s="4" t="str">
        <f t="shared" ref="C29:C31" si="9">IF(D29="","","""" &amp; D29 &amp; """")</f>
        <v>"小腸"</v>
      </c>
      <c r="D29" s="3" t="s">
        <v>55</v>
      </c>
    </row>
    <row r="30" spans="1:6" ht="20.100000000000001" customHeight="1">
      <c r="A30" s="1">
        <f t="shared" si="0"/>
        <v>6</v>
      </c>
      <c r="B30" s="2" t="s">
        <v>8</v>
      </c>
      <c r="C30" s="4" t="str">
        <f t="shared" si="9"/>
        <v>"身体に取りこまれた水分は約９０％が小腸で吸収されます。また小腸で水分が吸収されるとき、一緒に塩分や糖分があると吸収が促進されます。小腸での水分吸収が不十分だと下痢をおこしやすくなります。"</v>
      </c>
      <c r="D30" s="3" t="s">
        <v>57</v>
      </c>
    </row>
    <row r="31" spans="1:6" ht="20.100000000000001" customHeight="1">
      <c r="A31" s="1">
        <f t="shared" si="0"/>
        <v>7</v>
      </c>
      <c r="B31" s="2" t="s">
        <v>0</v>
      </c>
      <c r="C31" s="4" t="str">
        <f t="shared" si="9"/>
        <v>"尿をつくる腎臓はどんな形をしているか。"</v>
      </c>
      <c r="D31" s="3" t="s">
        <v>58</v>
      </c>
    </row>
    <row r="32" spans="1:6" ht="20.100000000000001" customHeight="1">
      <c r="A32" s="1">
        <f t="shared" si="0"/>
        <v>7</v>
      </c>
      <c r="B32" s="2" t="s">
        <v>2</v>
      </c>
      <c r="C32" s="4" t="str">
        <f>IF(D32="","", "[" &amp; CONCATENATE(
  IF(D32&lt;&gt;"","""images/" &amp; VLOOKUP(D32,画像ファイル変換!A:B,2,FALSE) &amp; """",""),
  IF(E32&lt;&gt;"",", ""images/" &amp; VLOOKUP(E32,画像ファイル変換!A:B,2,FALSE) &amp; """",""),
  IF(F32&lt;&gt;"",", ""images/" &amp; VLOOKUP(F32,画像ファイル変換!A:B,2,FALSE) &amp; """",""),
  IF(G32&lt;&gt;"",", ""images/" &amp; VLOOKUP(G32,画像ファイル変換!A:B,2,FALSE) &amp; """","")) &amp; "]")</f>
        <v>["images/stomach.png"]</v>
      </c>
      <c r="D32" s="3" t="s">
        <v>54</v>
      </c>
    </row>
    <row r="33" spans="1:6" ht="20.100000000000001" customHeight="1">
      <c r="A33" s="1">
        <f t="shared" si="0"/>
        <v>7</v>
      </c>
      <c r="B33" s="2" t="s">
        <v>4</v>
      </c>
      <c r="C33" s="4" t="str">
        <f t="shared" ref="C33" si="10">IF(D33="","","[" &amp; CONCATENATE(
  IF(D33&lt;&gt;"","""" &amp; D33 &amp; """", ""),
  IF(E33&lt;&gt;"",", """ &amp; E33 &amp; """", ""),
  IF(F33&lt;&gt;"",", """ &amp; F33 &amp; """", ""),
  IF(G33&lt;&gt;"",", """ &amp; G33 &amp; """",""))&amp;"]")</f>
        <v>["エダマメ", "ソラマメ", "イチゴ"]</v>
      </c>
      <c r="D33" s="3" t="s">
        <v>59</v>
      </c>
      <c r="E33" s="3" t="s">
        <v>60</v>
      </c>
      <c r="F33" s="3" t="s">
        <v>61</v>
      </c>
    </row>
    <row r="34" spans="1:6" ht="20.100000000000001" customHeight="1">
      <c r="A34" s="1">
        <f t="shared" si="0"/>
        <v>7</v>
      </c>
      <c r="B34" s="2" t="s">
        <v>6</v>
      </c>
      <c r="C34" s="4" t="str">
        <f t="shared" ref="C34:C36" si="11">IF(D34="","","""" &amp; D34 &amp; """")</f>
        <v>"ソラマメ"</v>
      </c>
      <c r="D34" s="3" t="s">
        <v>60</v>
      </c>
    </row>
    <row r="35" spans="1:6" ht="20.100000000000001" customHeight="1">
      <c r="A35" s="1">
        <f t="shared" si="0"/>
        <v>7</v>
      </c>
      <c r="B35" s="2" t="s">
        <v>8</v>
      </c>
      <c r="C35" s="4" t="str">
        <f t="shared" si="11"/>
        <v>"腎臓はソラマメ型をした臓器で身体の後方に位置し、左右二つ存在する。右の腎臓は少し肝臓に押されて左の腎臓の位置よりも低い位置にある。"</v>
      </c>
      <c r="D35" s="3" t="s">
        <v>62</v>
      </c>
    </row>
    <row r="36" spans="1:6" ht="20.100000000000001" customHeight="1">
      <c r="A36" s="1">
        <f t="shared" si="0"/>
        <v>8</v>
      </c>
      <c r="B36" s="2" t="s">
        <v>0</v>
      </c>
      <c r="C36" s="4" t="str">
        <f t="shared" si="11"/>
        <v>"膵臓は胃の位置と比べてどこに位置するか？"</v>
      </c>
      <c r="D36" s="3" t="s">
        <v>63</v>
      </c>
    </row>
    <row r="37" spans="1:6" ht="20.100000000000001" customHeight="1">
      <c r="A37" s="1">
        <f t="shared" si="0"/>
        <v>8</v>
      </c>
      <c r="B37" s="2" t="s">
        <v>2</v>
      </c>
      <c r="C37" s="4" t="str">
        <f>IF(D37="","", "[" &amp; CONCATENATE(
  IF(D37&lt;&gt;"","""images/" &amp; VLOOKUP(D37,画像ファイル変換!A:B,2,FALSE) &amp; """",""),
  IF(E37&lt;&gt;"",", ""images/" &amp; VLOOKUP(E37,画像ファイル変換!A:B,2,FALSE) &amp; """",""),
  IF(F37&lt;&gt;"",", ""images/" &amp; VLOOKUP(F37,画像ファイル変換!A:B,2,FALSE) &amp; """",""),
  IF(G37&lt;&gt;"",", ""images/" &amp; VLOOKUP(G37,画像ファイル変換!A:B,2,FALSE) &amp; """","")) &amp; "]")</f>
        <v>["images/stomach.png"]</v>
      </c>
      <c r="D37" s="3" t="s">
        <v>54</v>
      </c>
    </row>
    <row r="38" spans="1:6" ht="20.100000000000001" customHeight="1">
      <c r="A38" s="1">
        <f t="shared" si="0"/>
        <v>8</v>
      </c>
      <c r="B38" s="2" t="s">
        <v>4</v>
      </c>
      <c r="C38" s="4" t="str">
        <f t="shared" ref="C38" si="12">IF(D38="","","[" &amp; CONCATENATE(
  IF(D38&lt;&gt;"","""" &amp; D38 &amp; """", ""),
  IF(E38&lt;&gt;"",", """ &amp; E38 &amp; """", ""),
  IF(F38&lt;&gt;"",", """ &amp; F38 &amp; """", ""),
  IF(G38&lt;&gt;"",", """ &amp; G38 &amp; """",""))&amp;"]")</f>
        <v>["前", "右", "後"]</v>
      </c>
      <c r="D38" s="3" t="s">
        <v>64</v>
      </c>
      <c r="E38" s="3" t="s">
        <v>44</v>
      </c>
      <c r="F38" s="3" t="s">
        <v>65</v>
      </c>
    </row>
    <row r="39" spans="1:6" ht="20.100000000000001" customHeight="1">
      <c r="A39" s="1">
        <f t="shared" si="0"/>
        <v>8</v>
      </c>
      <c r="B39" s="2" t="s">
        <v>6</v>
      </c>
      <c r="C39" s="4" t="str">
        <f t="shared" ref="C39:C41" si="13">IF(D39="","","""" &amp; D39 &amp; """")</f>
        <v>"後"</v>
      </c>
      <c r="D39" s="3" t="s">
        <v>66</v>
      </c>
    </row>
    <row r="40" spans="1:6" ht="20.100000000000001" customHeight="1">
      <c r="A40" s="1">
        <f t="shared" si="0"/>
        <v>8</v>
      </c>
      <c r="B40" s="2" t="s">
        <v>8</v>
      </c>
      <c r="C40" s="4" t="str">
        <f t="shared" si="13"/>
        <v>"膵臓はオタマジャクシにも似た形で身体の中心、胃後方に位置する。中心部分が膨らんでおり（頭部）、身体の左側へと伸びて徐々に細くなる（尾部）。消化液（膵液）やホルモン（インスリン・グルカゴン）を分泌する。"</v>
      </c>
      <c r="D40" s="3" t="s">
        <v>67</v>
      </c>
    </row>
    <row r="41" spans="1:6" ht="20.100000000000001" customHeight="1">
      <c r="A41" s="1">
        <f t="shared" si="0"/>
        <v>9</v>
      </c>
      <c r="B41" s="2" t="s">
        <v>0</v>
      </c>
      <c r="C41" s="4" t="str">
        <f t="shared" si="13"/>
        <v>"肝臓と管で繋がっている臓器はどれか？"</v>
      </c>
      <c r="D41" s="3" t="s">
        <v>68</v>
      </c>
    </row>
    <row r="42" spans="1:6" ht="20.100000000000001" customHeight="1">
      <c r="A42" s="1">
        <f t="shared" si="0"/>
        <v>9</v>
      </c>
      <c r="B42" s="2" t="s">
        <v>2</v>
      </c>
      <c r="C42" s="4" t="str">
        <f>IF(D42="","", "[" &amp; CONCATENATE(
  IF(D42&lt;&gt;"","""images/" &amp; VLOOKUP(D42,画像ファイル変換!A:B,2,FALSE) &amp; """",""),
  IF(E42&lt;&gt;"",", ""images/" &amp; VLOOKUP(E42,画像ファイル変換!A:B,2,FALSE) &amp; """",""),
  IF(F42&lt;&gt;"",", ""images/" &amp; VLOOKUP(F42,画像ファイル変換!A:B,2,FALSE) &amp; """",""),
  IF(G42&lt;&gt;"",", ""images/" &amp; VLOOKUP(G42,画像ファイル変換!A:B,2,FALSE) &amp; """","")) &amp; "]")</f>
        <v>["images/stomach.png"]</v>
      </c>
      <c r="D42" s="3" t="s">
        <v>54</v>
      </c>
    </row>
    <row r="43" spans="1:6" ht="20.100000000000001" customHeight="1">
      <c r="A43" s="1">
        <f t="shared" si="0"/>
        <v>9</v>
      </c>
      <c r="B43" s="2" t="s">
        <v>4</v>
      </c>
      <c r="C43" s="4" t="str">
        <f t="shared" ref="C43" si="14">IF(D43="","","[" &amp; CONCATENATE(
  IF(D43&lt;&gt;"","""" &amp; D43 &amp; """", ""),
  IF(E43&lt;&gt;"",", """ &amp; E43 &amp; """", ""),
  IF(F43&lt;&gt;"",", """ &amp; F43 &amp; """", ""),
  IF(G43&lt;&gt;"",", """ &amp; G43 &amp; """",""))&amp;"]")</f>
        <v>["膵臓", "胆嚢", "小腸"]</v>
      </c>
      <c r="D43" s="3" t="s">
        <v>69</v>
      </c>
      <c r="E43" s="3" t="s">
        <v>70</v>
      </c>
      <c r="F43" s="3" t="s">
        <v>55</v>
      </c>
    </row>
    <row r="44" spans="1:6" ht="20.100000000000001" customHeight="1">
      <c r="A44" s="1">
        <f t="shared" si="0"/>
        <v>9</v>
      </c>
      <c r="B44" s="2" t="s">
        <v>6</v>
      </c>
      <c r="C44" s="4" t="str">
        <f t="shared" ref="C44:C46" si="15">IF(D44="","","""" &amp; D44 &amp; """")</f>
        <v>"胆嚢"</v>
      </c>
      <c r="D44" s="3" t="s">
        <v>70</v>
      </c>
    </row>
    <row r="45" spans="1:6" ht="20.100000000000001" customHeight="1">
      <c r="A45" s="1">
        <f t="shared" si="0"/>
        <v>9</v>
      </c>
      <c r="B45" s="2" t="s">
        <v>8</v>
      </c>
      <c r="C45" s="4" t="str">
        <f t="shared" si="15"/>
        <v>"肝臓でつくられた胆汁酸液が総肝管を通って胆嚢に移動し、胆汁として貯蔵される。胆汁はその後、総胆管を通って移動し、膵管と合流して十二指腸へと流れ込む。"</v>
      </c>
      <c r="D45" s="3" t="s">
        <v>71</v>
      </c>
    </row>
    <row r="46" spans="1:6" ht="20.100000000000001" customHeight="1">
      <c r="A46" s="1">
        <f t="shared" si="0"/>
        <v>10</v>
      </c>
      <c r="B46" s="2" t="s">
        <v>0</v>
      </c>
      <c r="C46" s="4" t="str">
        <f t="shared" si="15"/>
        <v>"血液中の古くなった赤血球を破壊する臓器はどれか？"</v>
      </c>
      <c r="D46" s="3" t="s">
        <v>72</v>
      </c>
    </row>
    <row r="47" spans="1:6" ht="20.100000000000001" customHeight="1">
      <c r="A47" s="1">
        <f t="shared" si="0"/>
        <v>10</v>
      </c>
      <c r="B47" s="2" t="s">
        <v>2</v>
      </c>
      <c r="C47" s="4" t="str">
        <f>IF(D47="","", "[" &amp; CONCATENATE(
  IF(D47&lt;&gt;"","""images/" &amp; VLOOKUP(D47,画像ファイル変換!A:B,2,FALSE) &amp; """",""),
  IF(E47&lt;&gt;"",", ""images/" &amp; VLOOKUP(E47,画像ファイル変換!A:B,2,FALSE) &amp; """",""),
  IF(F47&lt;&gt;"",", ""images/" &amp; VLOOKUP(F47,画像ファイル変換!A:B,2,FALSE) &amp; """",""),
  IF(G47&lt;&gt;"",", ""images/" &amp; VLOOKUP(G47,画像ファイル変換!A:B,2,FALSE) &amp; """","")) &amp; "]")</f>
        <v>["images/stomach.png"]</v>
      </c>
      <c r="D47" s="3" t="s">
        <v>54</v>
      </c>
    </row>
    <row r="48" spans="1:6" ht="20.100000000000001" customHeight="1">
      <c r="A48" s="1">
        <f t="shared" si="0"/>
        <v>10</v>
      </c>
      <c r="B48" s="2" t="s">
        <v>4</v>
      </c>
      <c r="C48" s="4" t="str">
        <f t="shared" ref="C48" si="16">IF(D48="","","[" &amp; CONCATENATE(
  IF(D48&lt;&gt;"","""" &amp; D48 &amp; """", ""),
  IF(E48&lt;&gt;"",", """ &amp; E48 &amp; """", ""),
  IF(F48&lt;&gt;"",", """ &amp; F48 &amp; """", ""),
  IF(G48&lt;&gt;"",", """ &amp; G48 &amp; """",""))&amp;"]")</f>
        <v>["肝臓", "小腸", "脾臓"]</v>
      </c>
      <c r="D48" s="3" t="s">
        <v>73</v>
      </c>
      <c r="E48" s="3" t="s">
        <v>55</v>
      </c>
      <c r="F48" s="3" t="s">
        <v>74</v>
      </c>
    </row>
    <row r="49" spans="1:6" ht="20.100000000000001" customHeight="1">
      <c r="A49" s="1">
        <f t="shared" si="0"/>
        <v>10</v>
      </c>
      <c r="B49" s="2" t="s">
        <v>6</v>
      </c>
      <c r="C49" s="4" t="str">
        <f t="shared" ref="C49:C51" si="17">IF(D49="","","""" &amp; D49 &amp; """")</f>
        <v>"脾臓"</v>
      </c>
      <c r="D49" s="3" t="s">
        <v>74</v>
      </c>
    </row>
    <row r="50" spans="1:6" ht="20.100000000000001" customHeight="1">
      <c r="A50" s="1">
        <f t="shared" si="0"/>
        <v>10</v>
      </c>
      <c r="B50" s="2" t="s">
        <v>8</v>
      </c>
      <c r="C50" s="4" t="str">
        <f t="shared" si="17"/>
        <v>"脾臓は血液を貯えたり、古くなった赤血球を破壊したりします。脾臓に流れ込んだ血液はその後、胃・小腸・膵臓などから流れてきた血液と合流して（これを門脈と呼ぶ）、肝臓へ流れ込む。"</v>
      </c>
      <c r="D50" s="3" t="s">
        <v>75</v>
      </c>
    </row>
    <row r="51" spans="1:6" ht="20.100000000000001" customHeight="1">
      <c r="A51" s="1">
        <f t="shared" si="0"/>
        <v>11</v>
      </c>
      <c r="B51" s="2" t="s">
        <v>0</v>
      </c>
      <c r="C51" s="4" t="str">
        <f t="shared" si="17"/>
        <v>"食べ物の通り道（消化管）に含まれない臓器はどれか？"</v>
      </c>
      <c r="D51" s="3" t="s">
        <v>76</v>
      </c>
    </row>
    <row r="52" spans="1:6" ht="20.100000000000001" customHeight="1">
      <c r="A52" s="1">
        <f t="shared" si="0"/>
        <v>11</v>
      </c>
      <c r="B52" s="2" t="s">
        <v>2</v>
      </c>
      <c r="C52" s="4" t="str">
        <f>IF(D52="","", "[" &amp; CONCATENATE(
  IF(D52&lt;&gt;"","""images/" &amp; VLOOKUP(D52,画像ファイル変換!A:B,2,FALSE) &amp; """",""),
  IF(E52&lt;&gt;"",", ""images/" &amp; VLOOKUP(E52,画像ファイル変換!A:B,2,FALSE) &amp; """",""),
  IF(F52&lt;&gt;"",", ""images/" &amp; VLOOKUP(F52,画像ファイル変換!A:B,2,FALSE) &amp; """",""),
  IF(G52&lt;&gt;"",", ""images/" &amp; VLOOKUP(G52,画像ファイル変換!A:B,2,FALSE) &amp; """","")) &amp; "]")</f>
        <v>["images/stomach.png"]</v>
      </c>
      <c r="D52" s="3" t="s">
        <v>54</v>
      </c>
    </row>
    <row r="53" spans="1:6" ht="20.100000000000001" customHeight="1">
      <c r="A53" s="1">
        <f t="shared" si="0"/>
        <v>11</v>
      </c>
      <c r="B53" s="2" t="s">
        <v>4</v>
      </c>
      <c r="C53" s="4" t="str">
        <f t="shared" ref="C53" si="18">IF(D53="","","[" &amp; CONCATENATE(
  IF(D53&lt;&gt;"","""" &amp; D53 &amp; """", ""),
  IF(E53&lt;&gt;"",", """ &amp; E53 &amp; """", ""),
  IF(F53&lt;&gt;"",", """ &amp; F53 &amp; """", ""),
  IF(G53&lt;&gt;"",", """ &amp; G53 &amp; """",""))&amp;"]")</f>
        <v>["胃", "脾臓", "小腸"]</v>
      </c>
      <c r="D53" s="3" t="s">
        <v>54</v>
      </c>
      <c r="E53" s="3" t="s">
        <v>74</v>
      </c>
      <c r="F53" s="3" t="s">
        <v>55</v>
      </c>
    </row>
    <row r="54" spans="1:6" ht="20.100000000000001" customHeight="1">
      <c r="A54" s="1">
        <f t="shared" si="0"/>
        <v>11</v>
      </c>
      <c r="B54" s="2" t="s">
        <v>6</v>
      </c>
      <c r="C54" s="4" t="str">
        <f t="shared" ref="C54:C56" si="19">IF(D54="","","""" &amp; D54 &amp; """")</f>
        <v>"脾臓"</v>
      </c>
      <c r="D54" s="3" t="s">
        <v>74</v>
      </c>
    </row>
    <row r="55" spans="1:6" ht="20.100000000000001" customHeight="1">
      <c r="A55" s="1">
        <f t="shared" si="0"/>
        <v>11</v>
      </c>
      <c r="B55" s="2" t="s">
        <v>8</v>
      </c>
      <c r="C55" s="4" t="str">
        <f t="shared" si="19"/>
        <v>"消化管は口から順に、口腔、食道、胃、小腸（十二指腸、空腸、回腸）、大腸（盲腸、結腸、直腸）、肛門に分けられる。これに消化を助ける分泌液を出す肝臓、胆嚢、膵臓の付属臓器が繋がる。"</v>
      </c>
      <c r="D55" s="3" t="s">
        <v>77</v>
      </c>
    </row>
    <row r="56" spans="1:6" ht="20.100000000000001" customHeight="1">
      <c r="A56" s="1">
        <f t="shared" si="0"/>
        <v>12</v>
      </c>
      <c r="B56" s="2" t="s">
        <v>0</v>
      </c>
      <c r="C56" s="4" t="str">
        <f t="shared" si="19"/>
        <v>"世界には内臓が左右逆という人が存在するか？"</v>
      </c>
      <c r="D56" s="3" t="s">
        <v>78</v>
      </c>
    </row>
    <row r="57" spans="1:6" ht="20.100000000000001" customHeight="1">
      <c r="A57" s="1">
        <f t="shared" si="0"/>
        <v>12</v>
      </c>
      <c r="B57" s="2" t="s">
        <v>2</v>
      </c>
      <c r="C57" s="4" t="str">
        <f>IF(D57="","", "[" &amp; CONCATENATE(
  IF(D57&lt;&gt;"","""images/" &amp; VLOOKUP(D57,画像ファイル変換!A:B,2,FALSE) &amp; """",""),
  IF(E57&lt;&gt;"",", ""images/" &amp; VLOOKUP(E57,画像ファイル変換!A:B,2,FALSE) &amp; """",""),
  IF(F57&lt;&gt;"",", ""images/" &amp; VLOOKUP(F57,画像ファイル変換!A:B,2,FALSE) &amp; """",""),
  IF(G57&lt;&gt;"",", ""images/" &amp; VLOOKUP(G57,画像ファイル変換!A:B,2,FALSE) &amp; """","")) &amp; "]")</f>
        <v>["images/stomach.png"]</v>
      </c>
      <c r="D57" s="3" t="s">
        <v>54</v>
      </c>
    </row>
    <row r="58" spans="1:6" ht="20.100000000000001" customHeight="1">
      <c r="A58" s="1">
        <f t="shared" si="0"/>
        <v>12</v>
      </c>
      <c r="B58" s="2" t="s">
        <v>4</v>
      </c>
      <c r="C58" s="4" t="str">
        <f t="shared" ref="C58" si="20">IF(D58="","","[" &amp; CONCATENATE(
  IF(D58&lt;&gt;"","""" &amp; D58 &amp; """", ""),
  IF(E58&lt;&gt;"",", """ &amp; E58 &amp; """", ""),
  IF(F58&lt;&gt;"",", """ &amp; F58 &amp; """", ""),
  IF(G58&lt;&gt;"",", """ &amp; G58 &amp; """",""))&amp;"]")</f>
        <v>["する", "しない"]</v>
      </c>
      <c r="D58" s="3" t="s">
        <v>79</v>
      </c>
      <c r="E58" s="3" t="s">
        <v>80</v>
      </c>
    </row>
    <row r="59" spans="1:6" ht="20.100000000000001" customHeight="1">
      <c r="A59" s="1">
        <f t="shared" si="0"/>
        <v>12</v>
      </c>
      <c r="B59" s="2" t="s">
        <v>6</v>
      </c>
      <c r="C59" s="4" t="str">
        <f t="shared" ref="C59:C60" si="21">IF(D59="","","""" &amp; D59 &amp; """")</f>
        <v>"する"</v>
      </c>
      <c r="D59" s="3" t="s">
        <v>79</v>
      </c>
    </row>
    <row r="60" spans="1:6" ht="20.100000000000001" customHeight="1">
      <c r="A60" s="1">
        <f t="shared" si="0"/>
        <v>12</v>
      </c>
      <c r="B60" s="2" t="s">
        <v>8</v>
      </c>
      <c r="C60" s="4" t="str">
        <f t="shared" si="21"/>
        <v>"内臓の位置が左右逆になる「内臓逆位」という先天性の奇形がある。全ての臓器が左右反転している場合を「完全内臓逆位」と呼ぶ。臓器の位置が逆転しているため、診察や手術の際にとても注意が必要となる。"</v>
      </c>
      <c r="D60" s="3" t="s">
        <v>81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A4893-007B-4876-84E9-8A2500C2A902}">
  <dimension ref="A1:B2"/>
  <sheetViews>
    <sheetView showGridLines="0" workbookViewId="0">
      <selection activeCell="B3" sqref="B3"/>
    </sheetView>
  </sheetViews>
  <sheetFormatPr defaultRowHeight="20.100000000000001" customHeight="1"/>
  <cols>
    <col min="1" max="1" width="21.375" bestFit="1" customWidth="1"/>
  </cols>
  <sheetData>
    <row r="1" spans="1:2" ht="20.100000000000001" customHeight="1">
      <c r="A1" s="6" t="s">
        <v>26</v>
      </c>
      <c r="B1" s="5">
        <v>5</v>
      </c>
    </row>
    <row r="2" spans="1:2" ht="20.100000000000001" customHeight="1">
      <c r="A2" s="6" t="s">
        <v>27</v>
      </c>
      <c r="B2" s="5">
        <v>60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画像ファイル変換</vt:lpstr>
      <vt:lpstr>質問リスト</vt:lpstr>
      <vt:lpstr>設定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正浩</dc:creator>
  <cp:lastModifiedBy>佐々木 正浩</cp:lastModifiedBy>
  <dcterms:created xsi:type="dcterms:W3CDTF">2015-06-05T18:19:34Z</dcterms:created>
  <dcterms:modified xsi:type="dcterms:W3CDTF">2024-11-06T04:53:55Z</dcterms:modified>
</cp:coreProperties>
</file>