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7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692" firstSheet="2" activeTab="2"/>
  </bookViews>
  <sheets>
    <sheet name="اصلاح" sheetId="4" r:id="rId1"/>
    <sheet name="ضخامت اصلی" sheetId="5" r:id="rId2"/>
    <sheet name="ضخامت-سرعت-غلظت ساده" sheetId="6" r:id="rId3"/>
    <sheet name="تعیین سرعت و غلظت و ضخامت" sheetId="7" r:id="rId4"/>
    <sheet name="تعیین سرعت و غلظت و ضخامت (2)" sheetId="11" r:id="rId5"/>
    <sheet name="مدل ساده" sheetId="10" r:id="rId6"/>
    <sheet name="تنگ شدگی ممتد" sheetId="3" r:id="rId7"/>
    <sheet name="تنگ شدگی موضعی " sheetId="8" r:id="rId8"/>
    <sheet name="ترکیب 3 مدل" sheetId="12" r:id="rId9"/>
  </sheets>
  <calcPr calcId="162913"/>
</workbook>
</file>

<file path=xl/calcChain.xml><?xml version="1.0" encoding="utf-8"?>
<calcChain xmlns="http://schemas.openxmlformats.org/spreadsheetml/2006/main">
  <c r="O84" i="8" l="1"/>
  <c r="N84" i="8"/>
  <c r="O83" i="8"/>
  <c r="O82" i="8"/>
  <c r="N83" i="8"/>
  <c r="N82" i="8"/>
  <c r="O84" i="3"/>
  <c r="N84" i="3"/>
  <c r="O83" i="3"/>
  <c r="O82" i="3"/>
  <c r="N83" i="3"/>
  <c r="N82" i="3"/>
  <c r="O73" i="10"/>
  <c r="O72" i="10"/>
  <c r="O71" i="10"/>
  <c r="N73" i="10"/>
  <c r="N72" i="10"/>
  <c r="N71" i="10"/>
  <c r="O80" i="12" l="1"/>
  <c r="N80" i="12"/>
  <c r="K83" i="12"/>
  <c r="J83" i="12"/>
  <c r="I83" i="12"/>
  <c r="H83" i="12"/>
  <c r="G83" i="12"/>
  <c r="F83" i="12"/>
  <c r="E83" i="12"/>
  <c r="K82" i="12"/>
  <c r="J82" i="12"/>
  <c r="I82" i="12"/>
  <c r="H82" i="12"/>
  <c r="G82" i="12"/>
  <c r="F82" i="12"/>
  <c r="E82" i="12"/>
  <c r="H81" i="12"/>
  <c r="G81" i="12"/>
  <c r="F81" i="12"/>
  <c r="E81" i="12"/>
  <c r="O73" i="12"/>
  <c r="N73" i="12"/>
  <c r="O72" i="12"/>
  <c r="N72" i="12"/>
  <c r="N75" i="12" s="1"/>
  <c r="O65" i="12"/>
  <c r="N65" i="12"/>
  <c r="O64" i="12"/>
  <c r="O67" i="12" s="1"/>
  <c r="N64" i="12"/>
  <c r="O57" i="12"/>
  <c r="N57" i="12"/>
  <c r="O56" i="12"/>
  <c r="N56" i="12"/>
  <c r="O49" i="12"/>
  <c r="N49" i="12"/>
  <c r="O48" i="12"/>
  <c r="O51" i="12" s="1"/>
  <c r="N48" i="12"/>
  <c r="O41" i="12"/>
  <c r="N41" i="12"/>
  <c r="O40" i="12"/>
  <c r="N40" i="12"/>
  <c r="O33" i="12"/>
  <c r="N33" i="12"/>
  <c r="O32" i="12"/>
  <c r="N32" i="12"/>
  <c r="O25" i="12"/>
  <c r="N25" i="12"/>
  <c r="O24" i="12"/>
  <c r="N24" i="12"/>
  <c r="N27" i="12" s="1"/>
  <c r="O17" i="12"/>
  <c r="N17" i="12"/>
  <c r="O16" i="12"/>
  <c r="N16" i="12"/>
  <c r="O80" i="8"/>
  <c r="N80" i="8"/>
  <c r="N72" i="8"/>
  <c r="O75" i="8"/>
  <c r="N75" i="8"/>
  <c r="O73" i="8"/>
  <c r="N73" i="8"/>
  <c r="O72" i="8"/>
  <c r="O74" i="8" s="1"/>
  <c r="N74" i="8"/>
  <c r="O65" i="8"/>
  <c r="N65" i="8"/>
  <c r="O64" i="8"/>
  <c r="O67" i="8" s="1"/>
  <c r="N64" i="8"/>
  <c r="N67" i="8" s="1"/>
  <c r="O57" i="8"/>
  <c r="N57" i="8"/>
  <c r="O56" i="8"/>
  <c r="O59" i="8" s="1"/>
  <c r="N56" i="8"/>
  <c r="N59" i="8" s="1"/>
  <c r="N51" i="8"/>
  <c r="O49" i="8"/>
  <c r="O51" i="8" s="1"/>
  <c r="N49" i="8"/>
  <c r="O48" i="8"/>
  <c r="O50" i="8" s="1"/>
  <c r="N48" i="8"/>
  <c r="N50" i="8" s="1"/>
  <c r="N42" i="8"/>
  <c r="O41" i="8"/>
  <c r="N41" i="8"/>
  <c r="O40" i="8"/>
  <c r="O43" i="8" s="1"/>
  <c r="N40" i="8"/>
  <c r="N43" i="8" s="1"/>
  <c r="N35" i="8"/>
  <c r="N34" i="8"/>
  <c r="O33" i="8"/>
  <c r="O35" i="8" s="1"/>
  <c r="N33" i="8"/>
  <c r="O32" i="8"/>
  <c r="O34" i="8" s="1"/>
  <c r="N32" i="8"/>
  <c r="O25" i="8"/>
  <c r="N25" i="8"/>
  <c r="O24" i="8"/>
  <c r="O27" i="8" s="1"/>
  <c r="N24" i="8"/>
  <c r="N27" i="8" s="1"/>
  <c r="O17" i="8"/>
  <c r="O16" i="8"/>
  <c r="N19" i="8"/>
  <c r="N18" i="8"/>
  <c r="N17" i="8"/>
  <c r="N16" i="8"/>
  <c r="O80" i="3"/>
  <c r="N80" i="3"/>
  <c r="N72" i="3"/>
  <c r="O75" i="3"/>
  <c r="O73" i="3"/>
  <c r="N73" i="3"/>
  <c r="O72" i="3"/>
  <c r="O74" i="3" s="1"/>
  <c r="N75" i="3"/>
  <c r="N67" i="3"/>
  <c r="O65" i="3"/>
  <c r="O67" i="3" s="1"/>
  <c r="N65" i="3"/>
  <c r="O64" i="3"/>
  <c r="O66" i="3" s="1"/>
  <c r="N64" i="3"/>
  <c r="N66" i="3" s="1"/>
  <c r="O59" i="3"/>
  <c r="N59" i="3"/>
  <c r="O57" i="3"/>
  <c r="N57" i="3"/>
  <c r="O56" i="3"/>
  <c r="O58" i="3" s="1"/>
  <c r="N56" i="3"/>
  <c r="N58" i="3" s="1"/>
  <c r="O51" i="3"/>
  <c r="N51" i="3"/>
  <c r="O49" i="3"/>
  <c r="N49" i="3"/>
  <c r="O48" i="3"/>
  <c r="O50" i="3" s="1"/>
  <c r="N48" i="3"/>
  <c r="N50" i="3" s="1"/>
  <c r="N43" i="3"/>
  <c r="N42" i="3"/>
  <c r="O41" i="3"/>
  <c r="O43" i="3" s="1"/>
  <c r="N41" i="3"/>
  <c r="O40" i="3"/>
  <c r="O42" i="3" s="1"/>
  <c r="N40" i="3"/>
  <c r="N35" i="3"/>
  <c r="O33" i="3"/>
  <c r="O35" i="3" s="1"/>
  <c r="N33" i="3"/>
  <c r="O32" i="3"/>
  <c r="O34" i="3" s="1"/>
  <c r="N32" i="3"/>
  <c r="N34" i="3" s="1"/>
  <c r="N24" i="3"/>
  <c r="O25" i="3"/>
  <c r="N25" i="3"/>
  <c r="O24" i="3"/>
  <c r="O27" i="3" s="1"/>
  <c r="N27" i="3"/>
  <c r="O17" i="3"/>
  <c r="O19" i="3" s="1"/>
  <c r="O16" i="3"/>
  <c r="O18" i="3" s="1"/>
  <c r="N17" i="3"/>
  <c r="N18" i="3"/>
  <c r="N19" i="3"/>
  <c r="N16" i="3"/>
  <c r="O69" i="10"/>
  <c r="N69" i="10"/>
  <c r="O64" i="10"/>
  <c r="N64" i="10"/>
  <c r="O62" i="10"/>
  <c r="N62" i="10"/>
  <c r="O61" i="10"/>
  <c r="O63" i="10" s="1"/>
  <c r="N61" i="10"/>
  <c r="N63" i="10" s="1"/>
  <c r="O54" i="10"/>
  <c r="N54" i="10"/>
  <c r="O53" i="10"/>
  <c r="O56" i="10" s="1"/>
  <c r="N53" i="10"/>
  <c r="N56" i="10" s="1"/>
  <c r="O46" i="10"/>
  <c r="N46" i="10"/>
  <c r="O45" i="10"/>
  <c r="O48" i="10" s="1"/>
  <c r="N45" i="10"/>
  <c r="N48" i="10" s="1"/>
  <c r="N37" i="10"/>
  <c r="O40" i="10"/>
  <c r="O38" i="10"/>
  <c r="N38" i="10"/>
  <c r="O37" i="10"/>
  <c r="O39" i="10" s="1"/>
  <c r="N40" i="10"/>
  <c r="O30" i="10"/>
  <c r="N30" i="10"/>
  <c r="O29" i="10"/>
  <c r="O32" i="10" s="1"/>
  <c r="N29" i="10"/>
  <c r="N32" i="10" s="1"/>
  <c r="N24" i="10"/>
  <c r="O22" i="10"/>
  <c r="O24" i="10" s="1"/>
  <c r="N22" i="10"/>
  <c r="O21" i="10"/>
  <c r="O23" i="10" s="1"/>
  <c r="N21" i="10"/>
  <c r="N23" i="10" s="1"/>
  <c r="O13" i="10"/>
  <c r="N13" i="10"/>
  <c r="O14" i="10"/>
  <c r="N14" i="10"/>
  <c r="O16" i="10"/>
  <c r="N16" i="10"/>
  <c r="N6" i="10"/>
  <c r="N5" i="10"/>
  <c r="N8" i="10" s="1"/>
  <c r="O5" i="10"/>
  <c r="O6" i="10"/>
  <c r="O8" i="10" s="1"/>
  <c r="F81" i="8"/>
  <c r="G81" i="8"/>
  <c r="H81" i="8"/>
  <c r="E81" i="8"/>
  <c r="F81" i="3"/>
  <c r="G81" i="3"/>
  <c r="H81" i="3"/>
  <c r="E81" i="3"/>
  <c r="F69" i="10"/>
  <c r="G69" i="10"/>
  <c r="H69" i="10"/>
  <c r="E69" i="10"/>
  <c r="J17" i="11"/>
  <c r="K17" i="11"/>
  <c r="J23" i="11"/>
  <c r="L23" i="11" s="1"/>
  <c r="J22" i="11"/>
  <c r="L22" i="11" s="1"/>
  <c r="J21" i="11"/>
  <c r="L21" i="11" s="1"/>
  <c r="J20" i="11"/>
  <c r="L20" i="11" s="1"/>
  <c r="J19" i="11"/>
  <c r="L19" i="11" s="1"/>
  <c r="J18" i="11"/>
  <c r="K18" i="11" s="1"/>
  <c r="J16" i="11"/>
  <c r="L16" i="11" s="1"/>
  <c r="L12" i="11"/>
  <c r="L11" i="11"/>
  <c r="L10" i="11"/>
  <c r="L9" i="11"/>
  <c r="L8" i="11"/>
  <c r="L7" i="11"/>
  <c r="L6" i="11"/>
  <c r="L5" i="11"/>
  <c r="K12" i="11"/>
  <c r="K11" i="11"/>
  <c r="K10" i="11"/>
  <c r="K9" i="11"/>
  <c r="K8" i="11"/>
  <c r="K7" i="11"/>
  <c r="J12" i="11"/>
  <c r="J11" i="11"/>
  <c r="J10" i="11"/>
  <c r="J9" i="11"/>
  <c r="J8" i="11"/>
  <c r="J7" i="11"/>
  <c r="J6" i="11"/>
  <c r="J5" i="11"/>
  <c r="D30" i="11"/>
  <c r="D31" i="11"/>
  <c r="D32" i="11"/>
  <c r="D33" i="11"/>
  <c r="D34" i="11"/>
  <c r="D35" i="11"/>
  <c r="D36" i="11"/>
  <c r="D37" i="11"/>
  <c r="K6" i="11" s="1"/>
  <c r="D38" i="11"/>
  <c r="D39" i="11"/>
  <c r="D40" i="11"/>
  <c r="D41" i="11"/>
  <c r="D42" i="11"/>
  <c r="D43" i="11"/>
  <c r="D44" i="11"/>
  <c r="D45" i="11"/>
  <c r="D46" i="11"/>
  <c r="D47" i="11"/>
  <c r="D48" i="11"/>
  <c r="D49" i="11"/>
  <c r="D29" i="11"/>
  <c r="D6" i="11"/>
  <c r="D7" i="11"/>
  <c r="D8" i="11"/>
  <c r="K5" i="11" s="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5" i="11"/>
  <c r="K71" i="10"/>
  <c r="J71" i="10"/>
  <c r="I71" i="10"/>
  <c r="H71" i="10"/>
  <c r="G71" i="10"/>
  <c r="F71" i="10"/>
  <c r="E71" i="10"/>
  <c r="K70" i="10"/>
  <c r="J70" i="10"/>
  <c r="I70" i="10"/>
  <c r="H70" i="10"/>
  <c r="G70" i="10"/>
  <c r="F70" i="10"/>
  <c r="E70" i="10"/>
  <c r="K83" i="8"/>
  <c r="J83" i="8"/>
  <c r="I83" i="8"/>
  <c r="H83" i="8"/>
  <c r="G83" i="8"/>
  <c r="F83" i="8"/>
  <c r="E83" i="8"/>
  <c r="K82" i="8"/>
  <c r="J82" i="8"/>
  <c r="I82" i="8"/>
  <c r="H82" i="8"/>
  <c r="G82" i="8"/>
  <c r="F82" i="8"/>
  <c r="E82" i="8"/>
  <c r="F84" i="3"/>
  <c r="J84" i="3"/>
  <c r="F82" i="3"/>
  <c r="G82" i="3"/>
  <c r="H82" i="3"/>
  <c r="I82" i="3"/>
  <c r="J82" i="3"/>
  <c r="K82" i="3"/>
  <c r="F83" i="3"/>
  <c r="G83" i="3"/>
  <c r="H83" i="3"/>
  <c r="I83" i="3"/>
  <c r="J83" i="3"/>
  <c r="K83" i="3"/>
  <c r="K84" i="3" s="1"/>
  <c r="E83" i="3"/>
  <c r="E84" i="3" s="1"/>
  <c r="E82" i="3"/>
  <c r="N59" i="12" l="1"/>
  <c r="E85" i="12"/>
  <c r="N43" i="12"/>
  <c r="O35" i="12"/>
  <c r="H84" i="12"/>
  <c r="K84" i="12"/>
  <c r="E84" i="12"/>
  <c r="F84" i="12"/>
  <c r="I84" i="12"/>
  <c r="J84" i="12"/>
  <c r="O19" i="12"/>
  <c r="N19" i="12"/>
  <c r="N34" i="12"/>
  <c r="N51" i="12"/>
  <c r="N67" i="12"/>
  <c r="O27" i="12"/>
  <c r="O43" i="12"/>
  <c r="O59" i="12"/>
  <c r="O75" i="12"/>
  <c r="G84" i="12"/>
  <c r="N18" i="12"/>
  <c r="N26" i="12"/>
  <c r="N42" i="12"/>
  <c r="N50" i="12"/>
  <c r="N58" i="12"/>
  <c r="N66" i="12"/>
  <c r="N74" i="12"/>
  <c r="H85" i="12"/>
  <c r="O18" i="12"/>
  <c r="O26" i="12"/>
  <c r="O34" i="12"/>
  <c r="O42" i="12"/>
  <c r="O50" i="12"/>
  <c r="O58" i="12"/>
  <c r="O66" i="12"/>
  <c r="O74" i="12"/>
  <c r="N35" i="12"/>
  <c r="N66" i="8"/>
  <c r="O66" i="8"/>
  <c r="N58" i="8"/>
  <c r="O58" i="8"/>
  <c r="O42" i="8"/>
  <c r="N26" i="8"/>
  <c r="O26" i="8"/>
  <c r="O19" i="8"/>
  <c r="O18" i="8"/>
  <c r="N74" i="3"/>
  <c r="N26" i="3"/>
  <c r="O26" i="3"/>
  <c r="H84" i="3"/>
  <c r="E85" i="3"/>
  <c r="I84" i="3"/>
  <c r="G84" i="3"/>
  <c r="H85" i="3"/>
  <c r="N55" i="10"/>
  <c r="O55" i="10"/>
  <c r="N47" i="10"/>
  <c r="O47" i="10"/>
  <c r="N39" i="10"/>
  <c r="N31" i="10"/>
  <c r="O31" i="10"/>
  <c r="N15" i="10"/>
  <c r="O15" i="10"/>
  <c r="N7" i="10"/>
  <c r="O7" i="10"/>
  <c r="L18" i="11"/>
  <c r="K19" i="11"/>
  <c r="K16" i="11"/>
  <c r="L17" i="11"/>
  <c r="K20" i="11"/>
  <c r="K21" i="11"/>
  <c r="K22" i="11"/>
  <c r="K23" i="11"/>
  <c r="E72" i="10"/>
  <c r="F72" i="10"/>
  <c r="G72" i="10"/>
  <c r="I72" i="10"/>
  <c r="H73" i="10"/>
  <c r="J72" i="10"/>
  <c r="K72" i="10"/>
  <c r="H72" i="10"/>
  <c r="E73" i="10"/>
  <c r="J84" i="8"/>
  <c r="K84" i="8"/>
  <c r="G84" i="8"/>
  <c r="E84" i="8"/>
  <c r="F84" i="8"/>
  <c r="H85" i="8"/>
  <c r="I84" i="8"/>
  <c r="H84" i="8"/>
  <c r="E85" i="8"/>
  <c r="D139" i="7" l="1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38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19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00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81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62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43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24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5" i="7"/>
  <c r="J23" i="7" l="1"/>
  <c r="J22" i="7"/>
  <c r="J21" i="7"/>
  <c r="J20" i="7"/>
  <c r="J19" i="7"/>
  <c r="J18" i="7"/>
  <c r="J17" i="7"/>
  <c r="J16" i="7"/>
  <c r="L12" i="7"/>
  <c r="L11" i="7"/>
  <c r="K12" i="7"/>
  <c r="J12" i="7"/>
  <c r="J11" i="7"/>
  <c r="L10" i="7"/>
  <c r="J10" i="7"/>
  <c r="L9" i="7"/>
  <c r="J9" i="7"/>
  <c r="L8" i="7"/>
  <c r="J8" i="7"/>
  <c r="L7" i="7"/>
  <c r="J7" i="7"/>
  <c r="L6" i="7"/>
  <c r="J6" i="7"/>
  <c r="K11" i="7"/>
  <c r="K10" i="7"/>
  <c r="K9" i="7"/>
  <c r="K8" i="7"/>
  <c r="K7" i="7"/>
  <c r="K6" i="7"/>
  <c r="L5" i="7"/>
  <c r="J5" i="7"/>
  <c r="K5" i="7"/>
  <c r="L16" i="7" l="1"/>
  <c r="K16" i="7"/>
  <c r="K17" i="7"/>
  <c r="L17" i="7"/>
  <c r="L18" i="7"/>
  <c r="K18" i="7"/>
  <c r="L19" i="7"/>
  <c r="K19" i="7"/>
  <c r="K20" i="7"/>
  <c r="L20" i="7"/>
  <c r="K21" i="7"/>
  <c r="L21" i="7"/>
  <c r="K22" i="7"/>
  <c r="L22" i="7"/>
  <c r="L23" i="7"/>
  <c r="K23" i="7"/>
  <c r="H7" i="3"/>
  <c r="H8" i="3"/>
  <c r="H5" i="3"/>
  <c r="L33" i="4" l="1"/>
  <c r="L32" i="4" l="1"/>
</calcChain>
</file>

<file path=xl/sharedStrings.xml><?xml version="1.0" encoding="utf-8"?>
<sst xmlns="http://schemas.openxmlformats.org/spreadsheetml/2006/main" count="400" uniqueCount="56">
  <si>
    <t>density</t>
  </si>
  <si>
    <t>kg/m^3</t>
  </si>
  <si>
    <t>lit/min</t>
  </si>
  <si>
    <t xml:space="preserve">Q </t>
  </si>
  <si>
    <t>s</t>
  </si>
  <si>
    <t>%</t>
  </si>
  <si>
    <t>R-Squared</t>
  </si>
  <si>
    <t>distance (cm)     -   h  (cm)</t>
  </si>
  <si>
    <t>distance (cm)     -  h  (cm)</t>
  </si>
  <si>
    <t>distance (cm)     -   C  (gr/lit)</t>
  </si>
  <si>
    <t>distance (cm)     -   V  (m/s)</t>
  </si>
  <si>
    <t>c</t>
  </si>
  <si>
    <t>v</t>
  </si>
  <si>
    <t>d</t>
  </si>
  <si>
    <t>v- Q 50</t>
  </si>
  <si>
    <t>v- Q90</t>
  </si>
  <si>
    <t>(title "X Velocity (mixture) ")</t>
  </si>
  <si>
    <t>(labels "X Velocity (mixture) " "Position")</t>
  </si>
  <si>
    <t>((xy/key/label "line-2.5")</t>
  </si>
  <si>
    <t>)</t>
  </si>
  <si>
    <t>((xy/key/label "line-3")</t>
  </si>
  <si>
    <t>((xy/key/label "line-3.5")</t>
  </si>
  <si>
    <t>((xy/key/label "line-4")</t>
  </si>
  <si>
    <t>((xy/key/label "line-5")</t>
  </si>
  <si>
    <t>((xy/key/label "line-5.5")</t>
  </si>
  <si>
    <t>((xy/key/label "line-6")</t>
  </si>
  <si>
    <t>v (m/s)</t>
  </si>
  <si>
    <t>h( m)</t>
  </si>
  <si>
    <t xml:space="preserve">d </t>
  </si>
  <si>
    <t>(title "Density (mixture) ")</t>
  </si>
  <si>
    <t>(labels "Density (mixture) " "Position")</t>
  </si>
  <si>
    <t>average</t>
  </si>
  <si>
    <t>v max - nazir</t>
  </si>
  <si>
    <t>Q50d1005s1</t>
  </si>
  <si>
    <t>v max- nazir</t>
  </si>
  <si>
    <t>Q50d1008s1</t>
  </si>
  <si>
    <t>Q50d1008s3</t>
  </si>
  <si>
    <t>Q50d1005s3</t>
  </si>
  <si>
    <t>Q90d1005s1</t>
  </si>
  <si>
    <t>Q90d1005s3</t>
  </si>
  <si>
    <t>Q90d1008s1</t>
  </si>
  <si>
    <t>Q90d1008s3</t>
  </si>
  <si>
    <t>v max (m/s)</t>
  </si>
  <si>
    <t>c (gr/lit)</t>
  </si>
  <si>
    <t>min</t>
  </si>
  <si>
    <t>max</t>
  </si>
  <si>
    <t>reng</t>
  </si>
  <si>
    <t>چند برابر</t>
  </si>
  <si>
    <t>((xy/key/label "line-4.5")</t>
  </si>
  <si>
    <t>چند برابری</t>
  </si>
  <si>
    <t>چند برابری average</t>
  </si>
  <si>
    <t>renge</t>
  </si>
  <si>
    <t>model1</t>
  </si>
  <si>
    <t>model2</t>
  </si>
  <si>
    <t>model3</t>
  </si>
  <si>
    <t>90/50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</si>
</sst>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3" borderId="0" xfId="0" applyFill="1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5" borderId="0" xfId="0" applyFill="1" applyAlignment="1">
      <alignment horizontal="center" vertical="center" textRotation="90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d1005-Q50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S=1%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2760222906919244"/>
                  <c:y val="-0.16768336249635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اصلاح!$D$2:$K$2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اصلاح!$D$3:$K$3</c:f>
              <c:numCache>
                <c:formatCode>General</c:formatCode>
                <c:ptCount val="8"/>
                <c:pt idx="0">
                  <c:v>7.1</c:v>
                </c:pt>
                <c:pt idx="1">
                  <c:v>7.9</c:v>
                </c:pt>
                <c:pt idx="2">
                  <c:v>9.4</c:v>
                </c:pt>
                <c:pt idx="3">
                  <c:v>9.5</c:v>
                </c:pt>
                <c:pt idx="4">
                  <c:v>11.1</c:v>
                </c:pt>
                <c:pt idx="5">
                  <c:v>11.9</c:v>
                </c:pt>
                <c:pt idx="6">
                  <c:v>12</c:v>
                </c:pt>
                <c:pt idx="7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1-4575-9969-96A05841CA39}"/>
            </c:ext>
          </c:extLst>
        </c:ser>
        <c:ser>
          <c:idx val="1"/>
          <c:order val="1"/>
          <c:tx>
            <c:v>S=2%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6760222906919245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اصلاح!$D$2:$K$2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اصلاح!$D$4:$K$4</c:f>
              <c:numCache>
                <c:formatCode>General</c:formatCode>
                <c:ptCount val="8"/>
                <c:pt idx="0">
                  <c:v>8.9</c:v>
                </c:pt>
                <c:pt idx="1">
                  <c:v>10</c:v>
                </c:pt>
                <c:pt idx="2">
                  <c:v>11.1</c:v>
                </c:pt>
                <c:pt idx="3">
                  <c:v>12.1</c:v>
                </c:pt>
                <c:pt idx="4">
                  <c:v>13</c:v>
                </c:pt>
                <c:pt idx="5">
                  <c:v>12.6</c:v>
                </c:pt>
                <c:pt idx="6">
                  <c:v>12.8</c:v>
                </c:pt>
                <c:pt idx="7">
                  <c:v>13.2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01-4575-9969-96A05841CA39}"/>
            </c:ext>
          </c:extLst>
        </c:ser>
        <c:ser>
          <c:idx val="2"/>
          <c:order val="2"/>
          <c:tx>
            <c:v>S=3%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41021092472136633"/>
                  <c:y val="-0.187947652376786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اصلاح!$D$2:$K$2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اصلاح!$D$5:$K$5</c:f>
              <c:numCache>
                <c:formatCode>General</c:formatCode>
                <c:ptCount val="8"/>
                <c:pt idx="0">
                  <c:v>12</c:v>
                </c:pt>
                <c:pt idx="1">
                  <c:v>10.1</c:v>
                </c:pt>
                <c:pt idx="2">
                  <c:v>9.1</c:v>
                </c:pt>
                <c:pt idx="3">
                  <c:v>8.9</c:v>
                </c:pt>
                <c:pt idx="4">
                  <c:v>12</c:v>
                </c:pt>
                <c:pt idx="5">
                  <c:v>12.2</c:v>
                </c:pt>
                <c:pt idx="6">
                  <c:v>13.1</c:v>
                </c:pt>
                <c:pt idx="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01-4575-9969-96A05841C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9792"/>
        <c:axId val="191309376"/>
      </c:scatterChart>
      <c:valAx>
        <c:axId val="191309792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9376"/>
        <c:crosses val="autoZero"/>
        <c:crossBetween val="midCat"/>
      </c:valAx>
      <c:valAx>
        <c:axId val="1913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(gr/lit)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Q50-d1005-S1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اصلی'!$D$3:$K$3</c:f>
              <c:numCache>
                <c:formatCode>General</c:formatCode>
                <c:ptCount val="8"/>
                <c:pt idx="0">
                  <c:v>7.1</c:v>
                </c:pt>
                <c:pt idx="1">
                  <c:v>7.9</c:v>
                </c:pt>
                <c:pt idx="2">
                  <c:v>9.4</c:v>
                </c:pt>
                <c:pt idx="3">
                  <c:v>9.5</c:v>
                </c:pt>
                <c:pt idx="4">
                  <c:v>11.1</c:v>
                </c:pt>
                <c:pt idx="5">
                  <c:v>11.9</c:v>
                </c:pt>
                <c:pt idx="6">
                  <c:v>12</c:v>
                </c:pt>
                <c:pt idx="7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4C-48ED-ADB1-7D8CE2014E75}"/>
            </c:ext>
          </c:extLst>
        </c:ser>
        <c:ser>
          <c:idx val="1"/>
          <c:order val="1"/>
          <c:tx>
            <c:v>Q50-d1005-S3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اصلی'!$D$4:$K$4</c:f>
              <c:numCache>
                <c:formatCode>General</c:formatCode>
                <c:ptCount val="8"/>
                <c:pt idx="0">
                  <c:v>12</c:v>
                </c:pt>
                <c:pt idx="1">
                  <c:v>10.1</c:v>
                </c:pt>
                <c:pt idx="2">
                  <c:v>9.1</c:v>
                </c:pt>
                <c:pt idx="3">
                  <c:v>8.9</c:v>
                </c:pt>
                <c:pt idx="4">
                  <c:v>12</c:v>
                </c:pt>
                <c:pt idx="5">
                  <c:v>12.2</c:v>
                </c:pt>
                <c:pt idx="6">
                  <c:v>13.1</c:v>
                </c:pt>
                <c:pt idx="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4C-48ED-ADB1-7D8CE2014E75}"/>
            </c:ext>
          </c:extLst>
        </c:ser>
        <c:ser>
          <c:idx val="2"/>
          <c:order val="2"/>
          <c:tx>
            <c:v>Q90-d1005-S1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اصلی'!$D$5:$K$5</c:f>
              <c:numCache>
                <c:formatCode>General</c:formatCode>
                <c:ptCount val="8"/>
                <c:pt idx="0">
                  <c:v>15.1</c:v>
                </c:pt>
                <c:pt idx="1">
                  <c:v>16.2</c:v>
                </c:pt>
                <c:pt idx="2">
                  <c:v>14.2</c:v>
                </c:pt>
                <c:pt idx="3">
                  <c:v>15.3</c:v>
                </c:pt>
                <c:pt idx="4">
                  <c:v>15.2</c:v>
                </c:pt>
                <c:pt idx="5">
                  <c:v>16.100000000000001</c:v>
                </c:pt>
                <c:pt idx="6">
                  <c:v>17.3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4C-48ED-ADB1-7D8CE2014E75}"/>
            </c:ext>
          </c:extLst>
        </c:ser>
        <c:ser>
          <c:idx val="3"/>
          <c:order val="3"/>
          <c:tx>
            <c:v>Q90-d1005-S3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اصلی'!$D$6:$K$6</c:f>
              <c:numCache>
                <c:formatCode>General</c:formatCode>
                <c:ptCount val="8"/>
                <c:pt idx="0">
                  <c:v>12.5</c:v>
                </c:pt>
                <c:pt idx="1">
                  <c:v>12.8</c:v>
                </c:pt>
                <c:pt idx="2">
                  <c:v>12.2</c:v>
                </c:pt>
                <c:pt idx="3">
                  <c:v>12.5</c:v>
                </c:pt>
                <c:pt idx="4">
                  <c:v>15</c:v>
                </c:pt>
                <c:pt idx="5">
                  <c:v>15.5</c:v>
                </c:pt>
                <c:pt idx="6">
                  <c:v>17.100000000000001</c:v>
                </c:pt>
                <c:pt idx="7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4C-48ED-ADB1-7D8CE2014E75}"/>
            </c:ext>
          </c:extLst>
        </c:ser>
        <c:ser>
          <c:idx val="4"/>
          <c:order val="4"/>
          <c:tx>
            <c:v>Q50-d1008-S1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اصلی'!$D$7:$K$7</c:f>
              <c:numCache>
                <c:formatCode>General</c:formatCode>
                <c:ptCount val="8"/>
                <c:pt idx="0">
                  <c:v>10.199999999999999</c:v>
                </c:pt>
                <c:pt idx="1">
                  <c:v>10.5</c:v>
                </c:pt>
                <c:pt idx="2">
                  <c:v>12.1</c:v>
                </c:pt>
                <c:pt idx="3">
                  <c:v>12.4</c:v>
                </c:pt>
                <c:pt idx="4">
                  <c:v>11.5</c:v>
                </c:pt>
                <c:pt idx="5">
                  <c:v>12.2</c:v>
                </c:pt>
                <c:pt idx="6">
                  <c:v>13.1</c:v>
                </c:pt>
                <c:pt idx="7">
                  <c:v>14.2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C4C-48ED-ADB1-7D8CE2014E75}"/>
            </c:ext>
          </c:extLst>
        </c:ser>
        <c:ser>
          <c:idx val="5"/>
          <c:order val="5"/>
          <c:tx>
            <c:v>Q50-d1008-S3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اصلی'!$D$8:$K$8</c:f>
              <c:numCache>
                <c:formatCode>General</c:formatCode>
                <c:ptCount val="8"/>
                <c:pt idx="0">
                  <c:v>8.1999999999999993</c:v>
                </c:pt>
                <c:pt idx="1">
                  <c:v>8.3000000000000007</c:v>
                </c:pt>
                <c:pt idx="2">
                  <c:v>8.5</c:v>
                </c:pt>
                <c:pt idx="3">
                  <c:v>9</c:v>
                </c:pt>
                <c:pt idx="4">
                  <c:v>10.199999999999999</c:v>
                </c:pt>
                <c:pt idx="5">
                  <c:v>11.1</c:v>
                </c:pt>
                <c:pt idx="6">
                  <c:v>11.5</c:v>
                </c:pt>
                <c:pt idx="7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C4C-48ED-ADB1-7D8CE2014E75}"/>
            </c:ext>
          </c:extLst>
        </c:ser>
        <c:ser>
          <c:idx val="6"/>
          <c:order val="6"/>
          <c:tx>
            <c:v>Q90-d1008-S1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اصلی'!$D$9:$K$9</c:f>
              <c:numCache>
                <c:formatCode>General</c:formatCode>
                <c:ptCount val="8"/>
                <c:pt idx="0">
                  <c:v>13.3</c:v>
                </c:pt>
                <c:pt idx="1">
                  <c:v>13.6</c:v>
                </c:pt>
                <c:pt idx="2">
                  <c:v>15</c:v>
                </c:pt>
                <c:pt idx="3">
                  <c:v>15.3</c:v>
                </c:pt>
                <c:pt idx="4">
                  <c:v>15.8</c:v>
                </c:pt>
                <c:pt idx="5">
                  <c:v>16.8</c:v>
                </c:pt>
                <c:pt idx="6">
                  <c:v>17.2</c:v>
                </c:pt>
                <c:pt idx="7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4C-48ED-ADB1-7D8CE2014E75}"/>
            </c:ext>
          </c:extLst>
        </c:ser>
        <c:ser>
          <c:idx val="7"/>
          <c:order val="7"/>
          <c:tx>
            <c:v>Q90-d1008-S3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اصلی'!$D$10:$K$10</c:f>
              <c:numCache>
                <c:formatCode>General</c:formatCode>
                <c:ptCount val="8"/>
                <c:pt idx="0">
                  <c:v>12</c:v>
                </c:pt>
                <c:pt idx="1">
                  <c:v>12.6</c:v>
                </c:pt>
                <c:pt idx="2">
                  <c:v>13.5</c:v>
                </c:pt>
                <c:pt idx="3">
                  <c:v>15.1</c:v>
                </c:pt>
                <c:pt idx="4">
                  <c:v>15.2</c:v>
                </c:pt>
                <c:pt idx="5">
                  <c:v>15</c:v>
                </c:pt>
                <c:pt idx="6">
                  <c:v>15.8</c:v>
                </c:pt>
                <c:pt idx="7">
                  <c:v>15.9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C4C-48ED-ADB1-7D8CE2014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9792"/>
        <c:axId val="191309376"/>
      </c:scatterChart>
      <c:valAx>
        <c:axId val="191309792"/>
        <c:scaling>
          <c:orientation val="minMax"/>
          <c:max val="65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309376"/>
        <c:crosses val="autoZero"/>
        <c:crossBetween val="midCat"/>
      </c:valAx>
      <c:valAx>
        <c:axId val="1913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(cm)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30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Q50-d1005-S1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'ضخامت اصلی'!$D$15:$K$15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اصلی'!$D$16:$K$16</c:f>
              <c:numCache>
                <c:formatCode>General</c:formatCode>
                <c:ptCount val="8"/>
                <c:pt idx="0">
                  <c:v>1.3</c:v>
                </c:pt>
                <c:pt idx="1">
                  <c:v>0.7</c:v>
                </c:pt>
                <c:pt idx="2">
                  <c:v>0.8</c:v>
                </c:pt>
                <c:pt idx="3">
                  <c:v>0.6</c:v>
                </c:pt>
                <c:pt idx="4">
                  <c:v>0.4</c:v>
                </c:pt>
                <c:pt idx="5">
                  <c:v>0.6</c:v>
                </c:pt>
                <c:pt idx="6">
                  <c:v>0.7</c:v>
                </c:pt>
                <c:pt idx="7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D-40B8-83BB-DE44CDF82986}"/>
            </c:ext>
          </c:extLst>
        </c:ser>
        <c:ser>
          <c:idx val="1"/>
          <c:order val="1"/>
          <c:tx>
            <c:v>Q50-d1005-S3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اصلی'!$D$17:$K$17</c:f>
              <c:numCache>
                <c:formatCode>General</c:formatCode>
                <c:ptCount val="8"/>
                <c:pt idx="0">
                  <c:v>1.6999999999999993</c:v>
                </c:pt>
                <c:pt idx="1">
                  <c:v>1.6</c:v>
                </c:pt>
                <c:pt idx="2">
                  <c:v>1.6000000000000003</c:v>
                </c:pt>
                <c:pt idx="3">
                  <c:v>1.3</c:v>
                </c:pt>
                <c:pt idx="4">
                  <c:v>1.5</c:v>
                </c:pt>
                <c:pt idx="5">
                  <c:v>1</c:v>
                </c:pt>
                <c:pt idx="6">
                  <c:v>1.1000000000000001</c:v>
                </c:pt>
                <c:pt idx="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D-40B8-83BB-DE44CDF82986}"/>
            </c:ext>
          </c:extLst>
        </c:ser>
        <c:ser>
          <c:idx val="2"/>
          <c:order val="2"/>
          <c:tx>
            <c:v>Q90-d1005-S1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اصلی'!$D$18:$K$18</c:f>
              <c:numCache>
                <c:formatCode>General</c:formatCode>
                <c:ptCount val="8"/>
                <c:pt idx="0">
                  <c:v>4</c:v>
                </c:pt>
                <c:pt idx="1">
                  <c:v>3.2</c:v>
                </c:pt>
                <c:pt idx="2">
                  <c:v>3.1</c:v>
                </c:pt>
                <c:pt idx="3">
                  <c:v>3</c:v>
                </c:pt>
                <c:pt idx="4">
                  <c:v>3.1</c:v>
                </c:pt>
                <c:pt idx="5">
                  <c:v>2.9</c:v>
                </c:pt>
                <c:pt idx="6">
                  <c:v>2.8</c:v>
                </c:pt>
                <c:pt idx="7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BD-40B8-83BB-DE44CDF82986}"/>
            </c:ext>
          </c:extLst>
        </c:ser>
        <c:ser>
          <c:idx val="3"/>
          <c:order val="3"/>
          <c:tx>
            <c:v>Q90-d1005-S3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اصلی'!$D$19:$K$19</c:f>
              <c:numCache>
                <c:formatCode>General</c:formatCode>
                <c:ptCount val="8"/>
                <c:pt idx="0">
                  <c:v>5.6</c:v>
                </c:pt>
                <c:pt idx="1">
                  <c:v>5.2</c:v>
                </c:pt>
                <c:pt idx="2">
                  <c:v>5.0999999999999996</c:v>
                </c:pt>
                <c:pt idx="3">
                  <c:v>5</c:v>
                </c:pt>
                <c:pt idx="4">
                  <c:v>5</c:v>
                </c:pt>
                <c:pt idx="5">
                  <c:v>4.2999999999999989</c:v>
                </c:pt>
                <c:pt idx="6">
                  <c:v>4.2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BD-40B8-83BB-DE44CDF82986}"/>
            </c:ext>
          </c:extLst>
        </c:ser>
        <c:ser>
          <c:idx val="4"/>
          <c:order val="4"/>
          <c:tx>
            <c:v>Q50-d1008-S1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اصلی'!$D$20:$K$20</c:f>
              <c:numCache>
                <c:formatCode>General</c:formatCode>
                <c:ptCount val="8"/>
                <c:pt idx="0">
                  <c:v>1.4</c:v>
                </c:pt>
                <c:pt idx="1">
                  <c:v>0.70000000000000062</c:v>
                </c:pt>
                <c:pt idx="2">
                  <c:v>0.99999999999999978</c:v>
                </c:pt>
                <c:pt idx="3">
                  <c:v>0.80000000000000071</c:v>
                </c:pt>
                <c:pt idx="4">
                  <c:v>0.50000000000000044</c:v>
                </c:pt>
                <c:pt idx="5">
                  <c:v>0.60000000000000053</c:v>
                </c:pt>
                <c:pt idx="6">
                  <c:v>0.50000000000000044</c:v>
                </c:pt>
                <c:pt idx="7">
                  <c:v>0.50000000000000044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BD-40B8-83BB-DE44CDF82986}"/>
            </c:ext>
          </c:extLst>
        </c:ser>
        <c:ser>
          <c:idx val="5"/>
          <c:order val="5"/>
          <c:tx>
            <c:v>Q50-d1008-S3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اصلی'!$D$21:$K$21</c:f>
              <c:numCache>
                <c:formatCode>General</c:formatCode>
                <c:ptCount val="8"/>
                <c:pt idx="0">
                  <c:v>4.6999999999999993</c:v>
                </c:pt>
                <c:pt idx="1">
                  <c:v>4.1999999999999993</c:v>
                </c:pt>
                <c:pt idx="2">
                  <c:v>3.0000000000000004</c:v>
                </c:pt>
                <c:pt idx="3">
                  <c:v>2.7</c:v>
                </c:pt>
                <c:pt idx="4">
                  <c:v>2.6</c:v>
                </c:pt>
                <c:pt idx="5">
                  <c:v>2.6</c:v>
                </c:pt>
                <c:pt idx="6">
                  <c:v>1.7000000000000004</c:v>
                </c:pt>
                <c:pt idx="7">
                  <c:v>0.9000000000000008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BD-40B8-83BB-DE44CDF82986}"/>
            </c:ext>
          </c:extLst>
        </c:ser>
        <c:ser>
          <c:idx val="6"/>
          <c:order val="6"/>
          <c:tx>
            <c:v>Q90-d1008-S1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اصلی'!$D$22:$K$22</c:f>
              <c:numCache>
                <c:formatCode>General</c:formatCode>
                <c:ptCount val="8"/>
                <c:pt idx="0">
                  <c:v>3.6999999999999988</c:v>
                </c:pt>
                <c:pt idx="1">
                  <c:v>4.1999999999999993</c:v>
                </c:pt>
                <c:pt idx="2">
                  <c:v>4.3999999999999995</c:v>
                </c:pt>
                <c:pt idx="3">
                  <c:v>4.3</c:v>
                </c:pt>
                <c:pt idx="4">
                  <c:v>3.9999999999999991</c:v>
                </c:pt>
                <c:pt idx="5">
                  <c:v>3.8</c:v>
                </c:pt>
                <c:pt idx="6">
                  <c:v>3.5</c:v>
                </c:pt>
                <c:pt idx="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BD-40B8-83BB-DE44CDF82986}"/>
            </c:ext>
          </c:extLst>
        </c:ser>
        <c:ser>
          <c:idx val="7"/>
          <c:order val="7"/>
          <c:tx>
            <c:v>Q90-d1008-S3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اصلی'!$D$23:$K$23</c:f>
              <c:numCache>
                <c:formatCode>General</c:formatCode>
                <c:ptCount val="8"/>
                <c:pt idx="0">
                  <c:v>7.6</c:v>
                </c:pt>
                <c:pt idx="1">
                  <c:v>6.8</c:v>
                </c:pt>
                <c:pt idx="2">
                  <c:v>6.5</c:v>
                </c:pt>
                <c:pt idx="3">
                  <c:v>6.7</c:v>
                </c:pt>
                <c:pt idx="4">
                  <c:v>6.6</c:v>
                </c:pt>
                <c:pt idx="5">
                  <c:v>6</c:v>
                </c:pt>
                <c:pt idx="6">
                  <c:v>5.7</c:v>
                </c:pt>
                <c:pt idx="7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BD-40B8-83BB-DE44CDF82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9792"/>
        <c:axId val="191309376"/>
      </c:scatterChart>
      <c:valAx>
        <c:axId val="191309792"/>
        <c:scaling>
          <c:orientation val="minMax"/>
          <c:max val="65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309376"/>
        <c:crosses val="autoZero"/>
        <c:crossBetween val="midCat"/>
      </c:valAx>
      <c:valAx>
        <c:axId val="1913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(gr/lit)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30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Q50-d1005-S1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اصلی'!$D$28:$K$28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3.7999999999999999E-2</c:v>
                </c:pt>
                <c:pt idx="2">
                  <c:v>4.3999999999999997E-2</c:v>
                </c:pt>
                <c:pt idx="3">
                  <c:v>4.2999999999999997E-2</c:v>
                </c:pt>
                <c:pt idx="4">
                  <c:v>3.9600000000000003E-2</c:v>
                </c:pt>
                <c:pt idx="5">
                  <c:v>4.8500000000000001E-2</c:v>
                </c:pt>
                <c:pt idx="6">
                  <c:v>4.5900000000000003E-2</c:v>
                </c:pt>
                <c:pt idx="7">
                  <c:v>3.9100000000000003E-2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0-4926-BA53-DB8D88392CEE}"/>
            </c:ext>
          </c:extLst>
        </c:ser>
        <c:ser>
          <c:idx val="1"/>
          <c:order val="1"/>
          <c:tx>
            <c:v>Q50-d1005-S3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اصلی'!$D$29:$K$29</c:f>
              <c:numCache>
                <c:formatCode>General</c:formatCode>
                <c:ptCount val="8"/>
                <c:pt idx="0">
                  <c:v>4.4600000000000001E-2</c:v>
                </c:pt>
                <c:pt idx="1">
                  <c:v>4.0300000000000002E-2</c:v>
                </c:pt>
                <c:pt idx="2">
                  <c:v>4.5199999999999997E-2</c:v>
                </c:pt>
                <c:pt idx="3">
                  <c:v>4.2900000000000001E-2</c:v>
                </c:pt>
                <c:pt idx="4">
                  <c:v>4.5199999999999997E-2</c:v>
                </c:pt>
                <c:pt idx="5">
                  <c:v>4.3099999999999999E-2</c:v>
                </c:pt>
                <c:pt idx="6">
                  <c:v>4.2599999999999999E-2</c:v>
                </c:pt>
                <c:pt idx="7">
                  <c:v>4.19E-2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0-4926-BA53-DB8D88392CEE}"/>
            </c:ext>
          </c:extLst>
        </c:ser>
        <c:ser>
          <c:idx val="2"/>
          <c:order val="2"/>
          <c:tx>
            <c:v>Q90-d1005-S1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اصلی'!$D$30:$K$30</c:f>
              <c:numCache>
                <c:formatCode>General</c:formatCode>
                <c:ptCount val="8"/>
                <c:pt idx="0">
                  <c:v>9.1999999999999998E-2</c:v>
                </c:pt>
                <c:pt idx="1">
                  <c:v>8.0500000000000002E-2</c:v>
                </c:pt>
                <c:pt idx="2">
                  <c:v>9.3700000000000006E-2</c:v>
                </c:pt>
                <c:pt idx="3">
                  <c:v>9.6000000000000002E-2</c:v>
                </c:pt>
                <c:pt idx="4">
                  <c:v>7.5899999999999995E-2</c:v>
                </c:pt>
                <c:pt idx="5">
                  <c:v>5.8999999999999997E-2</c:v>
                </c:pt>
                <c:pt idx="6">
                  <c:v>5.1999999999999998E-2</c:v>
                </c:pt>
                <c:pt idx="7">
                  <c:v>4.3499999999999997E-2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30-4926-BA53-DB8D88392CEE}"/>
            </c:ext>
          </c:extLst>
        </c:ser>
        <c:ser>
          <c:idx val="3"/>
          <c:order val="3"/>
          <c:tx>
            <c:v>Q90-d1005-S3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اصلی'!$D$31:$K$31</c:f>
              <c:numCache>
                <c:formatCode>General</c:formatCode>
                <c:ptCount val="8"/>
                <c:pt idx="0">
                  <c:v>8.3000000000000004E-2</c:v>
                </c:pt>
                <c:pt idx="1">
                  <c:v>0.08</c:v>
                </c:pt>
                <c:pt idx="2">
                  <c:v>8.1100000000000005E-2</c:v>
                </c:pt>
                <c:pt idx="3">
                  <c:v>7.8700000000000006E-2</c:v>
                </c:pt>
                <c:pt idx="4">
                  <c:v>7.51E-2</c:v>
                </c:pt>
                <c:pt idx="5">
                  <c:v>7.5800000000000006E-2</c:v>
                </c:pt>
                <c:pt idx="6">
                  <c:v>6.54E-2</c:v>
                </c:pt>
                <c:pt idx="7">
                  <c:v>6.4600000000000005E-2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30-4926-BA53-DB8D88392CEE}"/>
            </c:ext>
          </c:extLst>
        </c:ser>
        <c:ser>
          <c:idx val="4"/>
          <c:order val="4"/>
          <c:tx>
            <c:v>Q50-d1008-S1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اصلی'!$D$32:$K$32</c:f>
              <c:numCache>
                <c:formatCode>General</c:formatCode>
                <c:ptCount val="8"/>
                <c:pt idx="0">
                  <c:v>5.4800000000000001E-2</c:v>
                </c:pt>
                <c:pt idx="1">
                  <c:v>3.95E-2</c:v>
                </c:pt>
                <c:pt idx="2">
                  <c:v>3.9699999999999999E-2</c:v>
                </c:pt>
                <c:pt idx="3">
                  <c:v>3.4500000000000003E-2</c:v>
                </c:pt>
                <c:pt idx="4">
                  <c:v>3.2599999999999997E-2</c:v>
                </c:pt>
                <c:pt idx="5">
                  <c:v>2.98E-2</c:v>
                </c:pt>
                <c:pt idx="6">
                  <c:v>3.1899999999999998E-2</c:v>
                </c:pt>
                <c:pt idx="7">
                  <c:v>3.9300000000000002E-2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30-4926-BA53-DB8D88392CEE}"/>
            </c:ext>
          </c:extLst>
        </c:ser>
        <c:ser>
          <c:idx val="5"/>
          <c:order val="5"/>
          <c:tx>
            <c:v>Q50-d1008-S3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اصلی'!$D$33:$K$33</c:f>
              <c:numCache>
                <c:formatCode>General</c:formatCode>
                <c:ptCount val="8"/>
                <c:pt idx="0">
                  <c:v>5.4600000000000003E-2</c:v>
                </c:pt>
                <c:pt idx="1">
                  <c:v>5.8299999999999998E-2</c:v>
                </c:pt>
                <c:pt idx="2">
                  <c:v>5.5500000000000001E-2</c:v>
                </c:pt>
                <c:pt idx="3">
                  <c:v>5.5100000000000003E-2</c:v>
                </c:pt>
                <c:pt idx="4">
                  <c:v>7.0499999999999993E-2</c:v>
                </c:pt>
                <c:pt idx="5">
                  <c:v>6.5299999999999997E-2</c:v>
                </c:pt>
                <c:pt idx="6">
                  <c:v>5.0200000000000002E-2</c:v>
                </c:pt>
                <c:pt idx="7">
                  <c:v>4.1300000000000003E-2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30-4926-BA53-DB8D88392CEE}"/>
            </c:ext>
          </c:extLst>
        </c:ser>
        <c:ser>
          <c:idx val="6"/>
          <c:order val="6"/>
          <c:tx>
            <c:v>Q90-d1008-S1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اصلی'!$D$34:$K$34</c:f>
              <c:numCache>
                <c:formatCode>General</c:formatCode>
                <c:ptCount val="8"/>
                <c:pt idx="0">
                  <c:v>7.6999999999999999E-2</c:v>
                </c:pt>
                <c:pt idx="1">
                  <c:v>7.0000000000000007E-2</c:v>
                </c:pt>
                <c:pt idx="2">
                  <c:v>8.2000000000000003E-2</c:v>
                </c:pt>
                <c:pt idx="3">
                  <c:v>7.5600000000000001E-2</c:v>
                </c:pt>
                <c:pt idx="4">
                  <c:v>7.6600000000000001E-2</c:v>
                </c:pt>
                <c:pt idx="5">
                  <c:v>6.3600000000000004E-2</c:v>
                </c:pt>
                <c:pt idx="6">
                  <c:v>6.2100000000000002E-2</c:v>
                </c:pt>
                <c:pt idx="7">
                  <c:v>5.9700000000000003E-2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30-4926-BA53-DB8D88392CEE}"/>
            </c:ext>
          </c:extLst>
        </c:ser>
        <c:ser>
          <c:idx val="7"/>
          <c:order val="7"/>
          <c:tx>
            <c:v>Q90-d1008-S3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اصلی'!$D$35:$K$35</c:f>
              <c:numCache>
                <c:formatCode>General</c:formatCode>
                <c:ptCount val="8"/>
                <c:pt idx="0">
                  <c:v>0.1</c:v>
                </c:pt>
                <c:pt idx="1">
                  <c:v>9.4700000000000006E-2</c:v>
                </c:pt>
                <c:pt idx="2">
                  <c:v>9.2799999999999994E-2</c:v>
                </c:pt>
                <c:pt idx="3">
                  <c:v>8.2799999999999999E-2</c:v>
                </c:pt>
                <c:pt idx="4">
                  <c:v>8.6800000000000002E-2</c:v>
                </c:pt>
                <c:pt idx="5">
                  <c:v>8.2000000000000003E-2</c:v>
                </c:pt>
                <c:pt idx="6">
                  <c:v>7.0000000000000007E-2</c:v>
                </c:pt>
                <c:pt idx="7">
                  <c:v>6.5000000000000002E-2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30-4926-BA53-DB8D88392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9792"/>
        <c:axId val="191309376"/>
      </c:scatterChart>
      <c:valAx>
        <c:axId val="191309792"/>
        <c:scaling>
          <c:orientation val="minMax"/>
          <c:max val="65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309376"/>
        <c:crosses val="autoZero"/>
        <c:crossBetween val="midCat"/>
      </c:valAx>
      <c:valAx>
        <c:axId val="1913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(m/s)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30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Q50-d1005-S1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'ضخامت اصلی'!$D$28:$K$28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3.7999999999999999E-2</c:v>
                </c:pt>
                <c:pt idx="2">
                  <c:v>4.3999999999999997E-2</c:v>
                </c:pt>
                <c:pt idx="3">
                  <c:v>4.2999999999999997E-2</c:v>
                </c:pt>
                <c:pt idx="4">
                  <c:v>3.9600000000000003E-2</c:v>
                </c:pt>
                <c:pt idx="5">
                  <c:v>4.8500000000000001E-2</c:v>
                </c:pt>
                <c:pt idx="6">
                  <c:v>4.5900000000000003E-2</c:v>
                </c:pt>
                <c:pt idx="7">
                  <c:v>3.9100000000000003E-2</c:v>
                </c:pt>
              </c:numCache>
            </c:numRef>
          </c:xVal>
          <c:yVal>
            <c:numRef>
              <c:f>'ضخامت اصلی'!$D$16:$K$16</c:f>
              <c:numCache>
                <c:formatCode>General</c:formatCode>
                <c:ptCount val="8"/>
                <c:pt idx="0">
                  <c:v>1.3</c:v>
                </c:pt>
                <c:pt idx="1">
                  <c:v>0.7</c:v>
                </c:pt>
                <c:pt idx="2">
                  <c:v>0.8</c:v>
                </c:pt>
                <c:pt idx="3">
                  <c:v>0.6</c:v>
                </c:pt>
                <c:pt idx="4">
                  <c:v>0.4</c:v>
                </c:pt>
                <c:pt idx="5">
                  <c:v>0.6</c:v>
                </c:pt>
                <c:pt idx="6">
                  <c:v>0.7</c:v>
                </c:pt>
                <c:pt idx="7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9-4E5D-B876-1FCFC42975A0}"/>
            </c:ext>
          </c:extLst>
        </c:ser>
        <c:ser>
          <c:idx val="1"/>
          <c:order val="1"/>
          <c:tx>
            <c:v>Q50-d1005-S3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'ضخامت اصلی'!$D$29:$K$29</c:f>
              <c:numCache>
                <c:formatCode>General</c:formatCode>
                <c:ptCount val="8"/>
                <c:pt idx="0">
                  <c:v>4.4600000000000001E-2</c:v>
                </c:pt>
                <c:pt idx="1">
                  <c:v>4.0300000000000002E-2</c:v>
                </c:pt>
                <c:pt idx="2">
                  <c:v>4.5199999999999997E-2</c:v>
                </c:pt>
                <c:pt idx="3">
                  <c:v>4.2900000000000001E-2</c:v>
                </c:pt>
                <c:pt idx="4">
                  <c:v>4.5199999999999997E-2</c:v>
                </c:pt>
                <c:pt idx="5">
                  <c:v>4.3099999999999999E-2</c:v>
                </c:pt>
                <c:pt idx="6">
                  <c:v>4.2599999999999999E-2</c:v>
                </c:pt>
                <c:pt idx="7">
                  <c:v>4.19E-2</c:v>
                </c:pt>
              </c:numCache>
            </c:numRef>
          </c:xVal>
          <c:yVal>
            <c:numRef>
              <c:f>'ضخامت اصلی'!$D$17:$K$17</c:f>
              <c:numCache>
                <c:formatCode>General</c:formatCode>
                <c:ptCount val="8"/>
                <c:pt idx="0">
                  <c:v>1.6999999999999993</c:v>
                </c:pt>
                <c:pt idx="1">
                  <c:v>1.6</c:v>
                </c:pt>
                <c:pt idx="2">
                  <c:v>1.6000000000000003</c:v>
                </c:pt>
                <c:pt idx="3">
                  <c:v>1.3</c:v>
                </c:pt>
                <c:pt idx="4">
                  <c:v>1.5</c:v>
                </c:pt>
                <c:pt idx="5">
                  <c:v>1</c:v>
                </c:pt>
                <c:pt idx="6">
                  <c:v>1.1000000000000001</c:v>
                </c:pt>
                <c:pt idx="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9-4E5D-B876-1FCFC42975A0}"/>
            </c:ext>
          </c:extLst>
        </c:ser>
        <c:ser>
          <c:idx val="2"/>
          <c:order val="2"/>
          <c:tx>
            <c:v>Q90-d1005-S1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'ضخامت اصلی'!$D$30:$K$30</c:f>
              <c:numCache>
                <c:formatCode>General</c:formatCode>
                <c:ptCount val="8"/>
                <c:pt idx="0">
                  <c:v>9.1999999999999998E-2</c:v>
                </c:pt>
                <c:pt idx="1">
                  <c:v>8.0500000000000002E-2</c:v>
                </c:pt>
                <c:pt idx="2">
                  <c:v>9.3700000000000006E-2</c:v>
                </c:pt>
                <c:pt idx="3">
                  <c:v>9.6000000000000002E-2</c:v>
                </c:pt>
                <c:pt idx="4">
                  <c:v>7.5899999999999995E-2</c:v>
                </c:pt>
                <c:pt idx="5">
                  <c:v>5.8999999999999997E-2</c:v>
                </c:pt>
                <c:pt idx="6">
                  <c:v>5.1999999999999998E-2</c:v>
                </c:pt>
                <c:pt idx="7">
                  <c:v>4.3499999999999997E-2</c:v>
                </c:pt>
              </c:numCache>
            </c:numRef>
          </c:xVal>
          <c:yVal>
            <c:numRef>
              <c:f>'ضخامت اصلی'!$D$18:$K$18</c:f>
              <c:numCache>
                <c:formatCode>General</c:formatCode>
                <c:ptCount val="8"/>
                <c:pt idx="0">
                  <c:v>4</c:v>
                </c:pt>
                <c:pt idx="1">
                  <c:v>3.2</c:v>
                </c:pt>
                <c:pt idx="2">
                  <c:v>3.1</c:v>
                </c:pt>
                <c:pt idx="3">
                  <c:v>3</c:v>
                </c:pt>
                <c:pt idx="4">
                  <c:v>3.1</c:v>
                </c:pt>
                <c:pt idx="5">
                  <c:v>2.9</c:v>
                </c:pt>
                <c:pt idx="6">
                  <c:v>2.8</c:v>
                </c:pt>
                <c:pt idx="7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9-4E5D-B876-1FCFC42975A0}"/>
            </c:ext>
          </c:extLst>
        </c:ser>
        <c:ser>
          <c:idx val="3"/>
          <c:order val="3"/>
          <c:tx>
            <c:v>Q90-d1005-S3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'ضخامت اصلی'!$D$31:$K$31</c:f>
              <c:numCache>
                <c:formatCode>General</c:formatCode>
                <c:ptCount val="8"/>
                <c:pt idx="0">
                  <c:v>8.3000000000000004E-2</c:v>
                </c:pt>
                <c:pt idx="1">
                  <c:v>0.08</c:v>
                </c:pt>
                <c:pt idx="2">
                  <c:v>8.1100000000000005E-2</c:v>
                </c:pt>
                <c:pt idx="3">
                  <c:v>7.8700000000000006E-2</c:v>
                </c:pt>
                <c:pt idx="4">
                  <c:v>7.51E-2</c:v>
                </c:pt>
                <c:pt idx="5">
                  <c:v>7.5800000000000006E-2</c:v>
                </c:pt>
                <c:pt idx="6">
                  <c:v>6.54E-2</c:v>
                </c:pt>
                <c:pt idx="7">
                  <c:v>6.4600000000000005E-2</c:v>
                </c:pt>
              </c:numCache>
            </c:numRef>
          </c:xVal>
          <c:yVal>
            <c:numRef>
              <c:f>'ضخامت اصلی'!$D$19:$K$19</c:f>
              <c:numCache>
                <c:formatCode>General</c:formatCode>
                <c:ptCount val="8"/>
                <c:pt idx="0">
                  <c:v>5.6</c:v>
                </c:pt>
                <c:pt idx="1">
                  <c:v>5.2</c:v>
                </c:pt>
                <c:pt idx="2">
                  <c:v>5.0999999999999996</c:v>
                </c:pt>
                <c:pt idx="3">
                  <c:v>5</c:v>
                </c:pt>
                <c:pt idx="4">
                  <c:v>5</c:v>
                </c:pt>
                <c:pt idx="5">
                  <c:v>4.2999999999999989</c:v>
                </c:pt>
                <c:pt idx="6">
                  <c:v>4.2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A9-4E5D-B876-1FCFC42975A0}"/>
            </c:ext>
          </c:extLst>
        </c:ser>
        <c:ser>
          <c:idx val="4"/>
          <c:order val="4"/>
          <c:tx>
            <c:v>Q50-d1008-S1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'ضخامت اصلی'!$D$32:$K$32</c:f>
              <c:numCache>
                <c:formatCode>General</c:formatCode>
                <c:ptCount val="8"/>
                <c:pt idx="0">
                  <c:v>5.4800000000000001E-2</c:v>
                </c:pt>
                <c:pt idx="1">
                  <c:v>3.95E-2</c:v>
                </c:pt>
                <c:pt idx="2">
                  <c:v>3.9699999999999999E-2</c:v>
                </c:pt>
                <c:pt idx="3">
                  <c:v>3.4500000000000003E-2</c:v>
                </c:pt>
                <c:pt idx="4">
                  <c:v>3.2599999999999997E-2</c:v>
                </c:pt>
                <c:pt idx="5">
                  <c:v>2.98E-2</c:v>
                </c:pt>
                <c:pt idx="6">
                  <c:v>3.1899999999999998E-2</c:v>
                </c:pt>
                <c:pt idx="7">
                  <c:v>3.9300000000000002E-2</c:v>
                </c:pt>
              </c:numCache>
            </c:numRef>
          </c:xVal>
          <c:yVal>
            <c:numRef>
              <c:f>'ضخامت اصلی'!$D$20:$K$20</c:f>
              <c:numCache>
                <c:formatCode>General</c:formatCode>
                <c:ptCount val="8"/>
                <c:pt idx="0">
                  <c:v>1.4</c:v>
                </c:pt>
                <c:pt idx="1">
                  <c:v>0.70000000000000062</c:v>
                </c:pt>
                <c:pt idx="2">
                  <c:v>0.99999999999999978</c:v>
                </c:pt>
                <c:pt idx="3">
                  <c:v>0.80000000000000071</c:v>
                </c:pt>
                <c:pt idx="4">
                  <c:v>0.50000000000000044</c:v>
                </c:pt>
                <c:pt idx="5">
                  <c:v>0.60000000000000053</c:v>
                </c:pt>
                <c:pt idx="6">
                  <c:v>0.50000000000000044</c:v>
                </c:pt>
                <c:pt idx="7">
                  <c:v>0.50000000000000044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A9-4E5D-B876-1FCFC42975A0}"/>
            </c:ext>
          </c:extLst>
        </c:ser>
        <c:ser>
          <c:idx val="5"/>
          <c:order val="5"/>
          <c:tx>
            <c:v>Q50-d1008-S3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'ضخامت اصلی'!$D$33:$K$33</c:f>
              <c:numCache>
                <c:formatCode>General</c:formatCode>
                <c:ptCount val="8"/>
                <c:pt idx="0">
                  <c:v>5.4600000000000003E-2</c:v>
                </c:pt>
                <c:pt idx="1">
                  <c:v>5.8299999999999998E-2</c:v>
                </c:pt>
                <c:pt idx="2">
                  <c:v>5.5500000000000001E-2</c:v>
                </c:pt>
                <c:pt idx="3">
                  <c:v>5.5100000000000003E-2</c:v>
                </c:pt>
                <c:pt idx="4">
                  <c:v>7.0499999999999993E-2</c:v>
                </c:pt>
                <c:pt idx="5">
                  <c:v>6.5299999999999997E-2</c:v>
                </c:pt>
                <c:pt idx="6">
                  <c:v>5.0200000000000002E-2</c:v>
                </c:pt>
                <c:pt idx="7">
                  <c:v>4.1300000000000003E-2</c:v>
                </c:pt>
              </c:numCache>
            </c:numRef>
          </c:xVal>
          <c:yVal>
            <c:numRef>
              <c:f>'ضخامت اصلی'!$D$21:$K$21</c:f>
              <c:numCache>
                <c:formatCode>General</c:formatCode>
                <c:ptCount val="8"/>
                <c:pt idx="0">
                  <c:v>4.6999999999999993</c:v>
                </c:pt>
                <c:pt idx="1">
                  <c:v>4.1999999999999993</c:v>
                </c:pt>
                <c:pt idx="2">
                  <c:v>3.0000000000000004</c:v>
                </c:pt>
                <c:pt idx="3">
                  <c:v>2.7</c:v>
                </c:pt>
                <c:pt idx="4">
                  <c:v>2.6</c:v>
                </c:pt>
                <c:pt idx="5">
                  <c:v>2.6</c:v>
                </c:pt>
                <c:pt idx="6">
                  <c:v>1.7000000000000004</c:v>
                </c:pt>
                <c:pt idx="7">
                  <c:v>0.9000000000000008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A9-4E5D-B876-1FCFC42975A0}"/>
            </c:ext>
          </c:extLst>
        </c:ser>
        <c:ser>
          <c:idx val="6"/>
          <c:order val="6"/>
          <c:tx>
            <c:v>Q90-d1008-S1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'ضخامت اصلی'!$D$34:$K$34</c:f>
              <c:numCache>
                <c:formatCode>General</c:formatCode>
                <c:ptCount val="8"/>
                <c:pt idx="0">
                  <c:v>7.6999999999999999E-2</c:v>
                </c:pt>
                <c:pt idx="1">
                  <c:v>7.0000000000000007E-2</c:v>
                </c:pt>
                <c:pt idx="2">
                  <c:v>8.2000000000000003E-2</c:v>
                </c:pt>
                <c:pt idx="3">
                  <c:v>7.5600000000000001E-2</c:v>
                </c:pt>
                <c:pt idx="4">
                  <c:v>7.6600000000000001E-2</c:v>
                </c:pt>
                <c:pt idx="5">
                  <c:v>6.3600000000000004E-2</c:v>
                </c:pt>
                <c:pt idx="6">
                  <c:v>6.2100000000000002E-2</c:v>
                </c:pt>
                <c:pt idx="7">
                  <c:v>5.9700000000000003E-2</c:v>
                </c:pt>
              </c:numCache>
            </c:numRef>
          </c:xVal>
          <c:yVal>
            <c:numRef>
              <c:f>'ضخامت اصلی'!$D$22:$K$22</c:f>
              <c:numCache>
                <c:formatCode>General</c:formatCode>
                <c:ptCount val="8"/>
                <c:pt idx="0">
                  <c:v>3.6999999999999988</c:v>
                </c:pt>
                <c:pt idx="1">
                  <c:v>4.1999999999999993</c:v>
                </c:pt>
                <c:pt idx="2">
                  <c:v>4.3999999999999995</c:v>
                </c:pt>
                <c:pt idx="3">
                  <c:v>4.3</c:v>
                </c:pt>
                <c:pt idx="4">
                  <c:v>3.9999999999999991</c:v>
                </c:pt>
                <c:pt idx="5">
                  <c:v>3.8</c:v>
                </c:pt>
                <c:pt idx="6">
                  <c:v>3.5</c:v>
                </c:pt>
                <c:pt idx="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A9-4E5D-B876-1FCFC42975A0}"/>
            </c:ext>
          </c:extLst>
        </c:ser>
        <c:ser>
          <c:idx val="7"/>
          <c:order val="7"/>
          <c:tx>
            <c:v>Q90-d1008-S3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'ضخامت اصلی'!$D$35:$K$35</c:f>
              <c:numCache>
                <c:formatCode>General</c:formatCode>
                <c:ptCount val="8"/>
                <c:pt idx="0">
                  <c:v>0.1</c:v>
                </c:pt>
                <c:pt idx="1">
                  <c:v>9.4700000000000006E-2</c:v>
                </c:pt>
                <c:pt idx="2">
                  <c:v>9.2799999999999994E-2</c:v>
                </c:pt>
                <c:pt idx="3">
                  <c:v>8.2799999999999999E-2</c:v>
                </c:pt>
                <c:pt idx="4">
                  <c:v>8.6800000000000002E-2</c:v>
                </c:pt>
                <c:pt idx="5">
                  <c:v>8.2000000000000003E-2</c:v>
                </c:pt>
                <c:pt idx="6">
                  <c:v>7.0000000000000007E-2</c:v>
                </c:pt>
                <c:pt idx="7">
                  <c:v>6.5000000000000002E-2</c:v>
                </c:pt>
              </c:numCache>
            </c:numRef>
          </c:xVal>
          <c:yVal>
            <c:numRef>
              <c:f>'ضخامت اصلی'!$D$23:$K$23</c:f>
              <c:numCache>
                <c:formatCode>General</c:formatCode>
                <c:ptCount val="8"/>
                <c:pt idx="0">
                  <c:v>7.6</c:v>
                </c:pt>
                <c:pt idx="1">
                  <c:v>6.8</c:v>
                </c:pt>
                <c:pt idx="2">
                  <c:v>6.5</c:v>
                </c:pt>
                <c:pt idx="3">
                  <c:v>6.7</c:v>
                </c:pt>
                <c:pt idx="4">
                  <c:v>6.6</c:v>
                </c:pt>
                <c:pt idx="5">
                  <c:v>6</c:v>
                </c:pt>
                <c:pt idx="6">
                  <c:v>5.7</c:v>
                </c:pt>
                <c:pt idx="7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A9-4E5D-B876-1FCFC4297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9792"/>
        <c:axId val="191309376"/>
      </c:scatterChart>
      <c:valAx>
        <c:axId val="19130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309376"/>
        <c:crosses val="autoZero"/>
        <c:crossBetween val="midCat"/>
      </c:valAx>
      <c:valAx>
        <c:axId val="1913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(gr/lit)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30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885712655483282"/>
                  <c:y val="-1.228878648233486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C = 1118.6V</a:t>
                    </a:r>
                    <a:r>
                      <a:rPr lang="en-US" b="1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2.1755</a:t>
                    </a:r>
                    <a:r>
                      <a:rPr lang="en-US" b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/>
                    </a:r>
                    <a:br>
                      <a:rPr lang="en-US" b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0.7576</a:t>
                    </a:r>
                    <a:endParaRPr lang="en-US" b="1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'ضخامت اصلی'!$F$40:$F$103</c:f>
              <c:numCache>
                <c:formatCode>General</c:formatCode>
                <c:ptCount val="64"/>
                <c:pt idx="0">
                  <c:v>2.5999999999999999E-2</c:v>
                </c:pt>
                <c:pt idx="1">
                  <c:v>4.4600000000000001E-2</c:v>
                </c:pt>
                <c:pt idx="2">
                  <c:v>9.1999999999999998E-2</c:v>
                </c:pt>
                <c:pt idx="3">
                  <c:v>8.3000000000000004E-2</c:v>
                </c:pt>
                <c:pt idx="4">
                  <c:v>5.4800000000000001E-2</c:v>
                </c:pt>
                <c:pt idx="5">
                  <c:v>5.4600000000000003E-2</c:v>
                </c:pt>
                <c:pt idx="6">
                  <c:v>7.6999999999999999E-2</c:v>
                </c:pt>
                <c:pt idx="7">
                  <c:v>0.1</c:v>
                </c:pt>
                <c:pt idx="8">
                  <c:v>3.7999999999999999E-2</c:v>
                </c:pt>
                <c:pt idx="9">
                  <c:v>4.0300000000000002E-2</c:v>
                </c:pt>
                <c:pt idx="10">
                  <c:v>8.0500000000000002E-2</c:v>
                </c:pt>
                <c:pt idx="11">
                  <c:v>0.08</c:v>
                </c:pt>
                <c:pt idx="12">
                  <c:v>3.95E-2</c:v>
                </c:pt>
                <c:pt idx="13">
                  <c:v>5.8299999999999998E-2</c:v>
                </c:pt>
                <c:pt idx="14">
                  <c:v>7.0000000000000007E-2</c:v>
                </c:pt>
                <c:pt idx="15">
                  <c:v>9.4700000000000006E-2</c:v>
                </c:pt>
                <c:pt idx="16">
                  <c:v>4.3999999999999997E-2</c:v>
                </c:pt>
                <c:pt idx="17">
                  <c:v>4.5199999999999997E-2</c:v>
                </c:pt>
                <c:pt idx="18">
                  <c:v>9.3700000000000006E-2</c:v>
                </c:pt>
                <c:pt idx="19">
                  <c:v>8.1100000000000005E-2</c:v>
                </c:pt>
                <c:pt idx="20">
                  <c:v>3.9699999999999999E-2</c:v>
                </c:pt>
                <c:pt idx="21">
                  <c:v>5.5500000000000001E-2</c:v>
                </c:pt>
                <c:pt idx="22">
                  <c:v>8.2000000000000003E-2</c:v>
                </c:pt>
                <c:pt idx="23">
                  <c:v>9.2799999999999994E-2</c:v>
                </c:pt>
                <c:pt idx="24">
                  <c:v>4.2999999999999997E-2</c:v>
                </c:pt>
                <c:pt idx="25">
                  <c:v>4.2900000000000001E-2</c:v>
                </c:pt>
                <c:pt idx="26">
                  <c:v>9.6000000000000002E-2</c:v>
                </c:pt>
                <c:pt idx="27">
                  <c:v>7.8700000000000006E-2</c:v>
                </c:pt>
                <c:pt idx="28">
                  <c:v>3.4500000000000003E-2</c:v>
                </c:pt>
                <c:pt idx="29">
                  <c:v>5.5100000000000003E-2</c:v>
                </c:pt>
                <c:pt idx="30">
                  <c:v>7.5600000000000001E-2</c:v>
                </c:pt>
                <c:pt idx="31">
                  <c:v>8.2799999999999999E-2</c:v>
                </c:pt>
                <c:pt idx="32">
                  <c:v>3.9600000000000003E-2</c:v>
                </c:pt>
                <c:pt idx="33">
                  <c:v>4.5199999999999997E-2</c:v>
                </c:pt>
                <c:pt idx="34">
                  <c:v>7.5899999999999995E-2</c:v>
                </c:pt>
                <c:pt idx="35">
                  <c:v>7.51E-2</c:v>
                </c:pt>
                <c:pt idx="36">
                  <c:v>3.2599999999999997E-2</c:v>
                </c:pt>
                <c:pt idx="37">
                  <c:v>7.0499999999999993E-2</c:v>
                </c:pt>
                <c:pt idx="38">
                  <c:v>7.6600000000000001E-2</c:v>
                </c:pt>
                <c:pt idx="39">
                  <c:v>8.6800000000000002E-2</c:v>
                </c:pt>
                <c:pt idx="40">
                  <c:v>4.8500000000000001E-2</c:v>
                </c:pt>
                <c:pt idx="41">
                  <c:v>4.3099999999999999E-2</c:v>
                </c:pt>
                <c:pt idx="42">
                  <c:v>5.8999999999999997E-2</c:v>
                </c:pt>
                <c:pt idx="43">
                  <c:v>7.5800000000000006E-2</c:v>
                </c:pt>
                <c:pt idx="44">
                  <c:v>2.98E-2</c:v>
                </c:pt>
                <c:pt idx="45">
                  <c:v>6.5299999999999997E-2</c:v>
                </c:pt>
                <c:pt idx="46">
                  <c:v>6.3600000000000004E-2</c:v>
                </c:pt>
                <c:pt idx="47">
                  <c:v>8.2000000000000003E-2</c:v>
                </c:pt>
                <c:pt idx="48">
                  <c:v>4.5900000000000003E-2</c:v>
                </c:pt>
                <c:pt idx="49">
                  <c:v>4.2599999999999999E-2</c:v>
                </c:pt>
                <c:pt idx="50">
                  <c:v>5.1999999999999998E-2</c:v>
                </c:pt>
                <c:pt idx="51">
                  <c:v>6.54E-2</c:v>
                </c:pt>
                <c:pt idx="52">
                  <c:v>3.1899999999999998E-2</c:v>
                </c:pt>
                <c:pt idx="53">
                  <c:v>5.0200000000000002E-2</c:v>
                </c:pt>
                <c:pt idx="54">
                  <c:v>6.2100000000000002E-2</c:v>
                </c:pt>
                <c:pt idx="55">
                  <c:v>7.0000000000000007E-2</c:v>
                </c:pt>
                <c:pt idx="56">
                  <c:v>3.9100000000000003E-2</c:v>
                </c:pt>
                <c:pt idx="57">
                  <c:v>4.19E-2</c:v>
                </c:pt>
                <c:pt idx="58">
                  <c:v>4.3499999999999997E-2</c:v>
                </c:pt>
                <c:pt idx="59">
                  <c:v>6.4600000000000005E-2</c:v>
                </c:pt>
                <c:pt idx="60">
                  <c:v>3.9300000000000002E-2</c:v>
                </c:pt>
                <c:pt idx="61">
                  <c:v>4.1300000000000003E-2</c:v>
                </c:pt>
                <c:pt idx="62">
                  <c:v>5.9700000000000003E-2</c:v>
                </c:pt>
                <c:pt idx="63">
                  <c:v>6.5000000000000002E-2</c:v>
                </c:pt>
              </c:numCache>
            </c:numRef>
          </c:xVal>
          <c:yVal>
            <c:numRef>
              <c:f>'ضخامت اصلی'!$E$40:$E$103</c:f>
              <c:numCache>
                <c:formatCode>General</c:formatCode>
                <c:ptCount val="64"/>
                <c:pt idx="0">
                  <c:v>1.3</c:v>
                </c:pt>
                <c:pt idx="1">
                  <c:v>1.6999999999999993</c:v>
                </c:pt>
                <c:pt idx="2">
                  <c:v>4</c:v>
                </c:pt>
                <c:pt idx="3">
                  <c:v>5.6</c:v>
                </c:pt>
                <c:pt idx="4">
                  <c:v>1.4</c:v>
                </c:pt>
                <c:pt idx="5">
                  <c:v>4.6999999999999993</c:v>
                </c:pt>
                <c:pt idx="6">
                  <c:v>3.6999999999999988</c:v>
                </c:pt>
                <c:pt idx="7">
                  <c:v>7.6</c:v>
                </c:pt>
                <c:pt idx="8">
                  <c:v>0.7</c:v>
                </c:pt>
                <c:pt idx="9">
                  <c:v>1.6</c:v>
                </c:pt>
                <c:pt idx="10">
                  <c:v>3.2</c:v>
                </c:pt>
                <c:pt idx="11">
                  <c:v>5.2</c:v>
                </c:pt>
                <c:pt idx="12">
                  <c:v>0.70000000000000062</c:v>
                </c:pt>
                <c:pt idx="13">
                  <c:v>4.1999999999999993</c:v>
                </c:pt>
                <c:pt idx="14">
                  <c:v>4.1999999999999993</c:v>
                </c:pt>
                <c:pt idx="15">
                  <c:v>6.8</c:v>
                </c:pt>
                <c:pt idx="16">
                  <c:v>0.8</c:v>
                </c:pt>
                <c:pt idx="17">
                  <c:v>1.6000000000000003</c:v>
                </c:pt>
                <c:pt idx="18">
                  <c:v>3.1</c:v>
                </c:pt>
                <c:pt idx="19">
                  <c:v>5.0999999999999996</c:v>
                </c:pt>
                <c:pt idx="20">
                  <c:v>0.99999999999999978</c:v>
                </c:pt>
                <c:pt idx="21">
                  <c:v>3.0000000000000004</c:v>
                </c:pt>
                <c:pt idx="22">
                  <c:v>4.3999999999999995</c:v>
                </c:pt>
                <c:pt idx="23">
                  <c:v>6.5</c:v>
                </c:pt>
                <c:pt idx="24">
                  <c:v>0.6</c:v>
                </c:pt>
                <c:pt idx="25">
                  <c:v>1.3</c:v>
                </c:pt>
                <c:pt idx="26">
                  <c:v>3</c:v>
                </c:pt>
                <c:pt idx="27">
                  <c:v>5</c:v>
                </c:pt>
                <c:pt idx="28">
                  <c:v>0.80000000000000071</c:v>
                </c:pt>
                <c:pt idx="29">
                  <c:v>2.7</c:v>
                </c:pt>
                <c:pt idx="30">
                  <c:v>4.3</c:v>
                </c:pt>
                <c:pt idx="31">
                  <c:v>6.7</c:v>
                </c:pt>
                <c:pt idx="32">
                  <c:v>0.4</c:v>
                </c:pt>
                <c:pt idx="33">
                  <c:v>1.5</c:v>
                </c:pt>
                <c:pt idx="34">
                  <c:v>3.1</c:v>
                </c:pt>
                <c:pt idx="35">
                  <c:v>5</c:v>
                </c:pt>
                <c:pt idx="36">
                  <c:v>0.50000000000000044</c:v>
                </c:pt>
                <c:pt idx="37">
                  <c:v>2.6</c:v>
                </c:pt>
                <c:pt idx="38">
                  <c:v>3.9999999999999991</c:v>
                </c:pt>
                <c:pt idx="39">
                  <c:v>6.6</c:v>
                </c:pt>
                <c:pt idx="40">
                  <c:v>0.6</c:v>
                </c:pt>
                <c:pt idx="41">
                  <c:v>1</c:v>
                </c:pt>
                <c:pt idx="42">
                  <c:v>2.9</c:v>
                </c:pt>
                <c:pt idx="43">
                  <c:v>4.2999999999999989</c:v>
                </c:pt>
                <c:pt idx="44">
                  <c:v>0.60000000000000053</c:v>
                </c:pt>
                <c:pt idx="45">
                  <c:v>2.6</c:v>
                </c:pt>
                <c:pt idx="46">
                  <c:v>3.8</c:v>
                </c:pt>
                <c:pt idx="47">
                  <c:v>6</c:v>
                </c:pt>
                <c:pt idx="48">
                  <c:v>0.7</c:v>
                </c:pt>
                <c:pt idx="49">
                  <c:v>1.1000000000000001</c:v>
                </c:pt>
                <c:pt idx="50">
                  <c:v>2.8</c:v>
                </c:pt>
                <c:pt idx="51">
                  <c:v>4.2</c:v>
                </c:pt>
                <c:pt idx="52">
                  <c:v>0.50000000000000044</c:v>
                </c:pt>
                <c:pt idx="53">
                  <c:v>1.7000000000000004</c:v>
                </c:pt>
                <c:pt idx="54">
                  <c:v>3.5</c:v>
                </c:pt>
                <c:pt idx="55">
                  <c:v>5.7</c:v>
                </c:pt>
                <c:pt idx="56">
                  <c:v>0.6</c:v>
                </c:pt>
                <c:pt idx="57">
                  <c:v>0.9</c:v>
                </c:pt>
                <c:pt idx="58">
                  <c:v>2.5</c:v>
                </c:pt>
                <c:pt idx="59">
                  <c:v>4</c:v>
                </c:pt>
                <c:pt idx="60">
                  <c:v>0.50000000000000044</c:v>
                </c:pt>
                <c:pt idx="61">
                  <c:v>0.9000000000000008</c:v>
                </c:pt>
                <c:pt idx="62">
                  <c:v>3</c:v>
                </c:pt>
                <c:pt idx="63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7AC-4A61-A92F-B96E8BAF5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9792"/>
        <c:axId val="191309376"/>
      </c:scatterChart>
      <c:valAx>
        <c:axId val="19130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309376"/>
        <c:crosses val="autoZero"/>
        <c:crossBetween val="midCat"/>
      </c:valAx>
      <c:valAx>
        <c:axId val="1913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(gr/lit)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30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16950055156149"/>
          <c:y val="5.215742057847321E-2"/>
          <c:w val="0.68069621527434609"/>
          <c:h val="0.68974137834477645"/>
        </c:manualLayout>
      </c:layout>
      <c:scatterChart>
        <c:scatterStyle val="lineMarker"/>
        <c:varyColors val="0"/>
        <c:ser>
          <c:idx val="0"/>
          <c:order val="0"/>
          <c:tx>
            <c:v>Q50-d1005-S1</c:v>
          </c:tx>
          <c:spPr>
            <a:ln w="9525" cap="rnd">
              <a:solidFill>
                <a:srgbClr val="00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اصلی'!$D$3:$K$3</c:f>
              <c:numCache>
                <c:formatCode>General</c:formatCode>
                <c:ptCount val="8"/>
                <c:pt idx="0">
                  <c:v>7.1</c:v>
                </c:pt>
                <c:pt idx="1">
                  <c:v>7.9</c:v>
                </c:pt>
                <c:pt idx="2">
                  <c:v>9.4</c:v>
                </c:pt>
                <c:pt idx="3">
                  <c:v>9.5</c:v>
                </c:pt>
                <c:pt idx="4">
                  <c:v>11.1</c:v>
                </c:pt>
                <c:pt idx="5">
                  <c:v>11.9</c:v>
                </c:pt>
                <c:pt idx="6">
                  <c:v>12</c:v>
                </c:pt>
                <c:pt idx="7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0-4A0B-8743-0AF704914B46}"/>
            </c:ext>
          </c:extLst>
        </c:ser>
        <c:ser>
          <c:idx val="1"/>
          <c:order val="1"/>
          <c:tx>
            <c:v>Q50-d1005-S3</c:v>
          </c:tx>
          <c:spPr>
            <a:ln w="9525" cap="rnd">
              <a:solidFill>
                <a:srgbClr val="0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rgbClr val="000000"/>
                </a:solidFill>
                <a:round/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اصلی'!$D$4:$K$4</c:f>
              <c:numCache>
                <c:formatCode>General</c:formatCode>
                <c:ptCount val="8"/>
                <c:pt idx="0">
                  <c:v>12</c:v>
                </c:pt>
                <c:pt idx="1">
                  <c:v>10.1</c:v>
                </c:pt>
                <c:pt idx="2">
                  <c:v>9.1</c:v>
                </c:pt>
                <c:pt idx="3">
                  <c:v>8.9</c:v>
                </c:pt>
                <c:pt idx="4">
                  <c:v>12</c:v>
                </c:pt>
                <c:pt idx="5">
                  <c:v>12.2</c:v>
                </c:pt>
                <c:pt idx="6">
                  <c:v>13.1</c:v>
                </c:pt>
                <c:pt idx="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0-4A0B-8743-0AF704914B46}"/>
            </c:ext>
          </c:extLst>
        </c:ser>
        <c:ser>
          <c:idx val="2"/>
          <c:order val="2"/>
          <c:tx>
            <c:v>Q90-d1005-S1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اصلی'!$D$5:$K$5</c:f>
              <c:numCache>
                <c:formatCode>General</c:formatCode>
                <c:ptCount val="8"/>
                <c:pt idx="0">
                  <c:v>15.1</c:v>
                </c:pt>
                <c:pt idx="1">
                  <c:v>16.2</c:v>
                </c:pt>
                <c:pt idx="2">
                  <c:v>14.2</c:v>
                </c:pt>
                <c:pt idx="3">
                  <c:v>15.3</c:v>
                </c:pt>
                <c:pt idx="4">
                  <c:v>15.2</c:v>
                </c:pt>
                <c:pt idx="5">
                  <c:v>16.100000000000001</c:v>
                </c:pt>
                <c:pt idx="6">
                  <c:v>17.3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C0-4A0B-8743-0AF704914B46}"/>
            </c:ext>
          </c:extLst>
        </c:ser>
        <c:ser>
          <c:idx val="3"/>
          <c:order val="3"/>
          <c:tx>
            <c:v>Q90-d1005-S3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اصلی'!$D$6:$K$6</c:f>
              <c:numCache>
                <c:formatCode>General</c:formatCode>
                <c:ptCount val="8"/>
                <c:pt idx="0">
                  <c:v>12.5</c:v>
                </c:pt>
                <c:pt idx="1">
                  <c:v>12.8</c:v>
                </c:pt>
                <c:pt idx="2">
                  <c:v>12.2</c:v>
                </c:pt>
                <c:pt idx="3">
                  <c:v>12.5</c:v>
                </c:pt>
                <c:pt idx="4">
                  <c:v>15</c:v>
                </c:pt>
                <c:pt idx="5">
                  <c:v>15.5</c:v>
                </c:pt>
                <c:pt idx="6">
                  <c:v>17.100000000000001</c:v>
                </c:pt>
                <c:pt idx="7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0-4A0B-8743-0AF704914B46}"/>
            </c:ext>
          </c:extLst>
        </c:ser>
        <c:ser>
          <c:idx val="4"/>
          <c:order val="4"/>
          <c:tx>
            <c:v>Q50-d1008-S1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rgbClr val="000000"/>
                </a:solidFill>
                <a:round/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اصلی'!$D$7:$K$7</c:f>
              <c:numCache>
                <c:formatCode>General</c:formatCode>
                <c:ptCount val="8"/>
                <c:pt idx="0">
                  <c:v>10.199999999999999</c:v>
                </c:pt>
                <c:pt idx="1">
                  <c:v>10.5</c:v>
                </c:pt>
                <c:pt idx="2">
                  <c:v>12.1</c:v>
                </c:pt>
                <c:pt idx="3">
                  <c:v>12.4</c:v>
                </c:pt>
                <c:pt idx="4">
                  <c:v>11.5</c:v>
                </c:pt>
                <c:pt idx="5">
                  <c:v>12.2</c:v>
                </c:pt>
                <c:pt idx="6">
                  <c:v>13.1</c:v>
                </c:pt>
                <c:pt idx="7">
                  <c:v>14.2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C0-4A0B-8743-0AF704914B46}"/>
            </c:ext>
          </c:extLst>
        </c:ser>
        <c:ser>
          <c:idx val="5"/>
          <c:order val="5"/>
          <c:tx>
            <c:v>Q50-d1008-S3</c:v>
          </c:tx>
          <c:spPr>
            <a:ln w="9525" cap="rnd">
              <a:solidFill>
                <a:srgbClr val="0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اصلی'!$D$8:$K$8</c:f>
              <c:numCache>
                <c:formatCode>General</c:formatCode>
                <c:ptCount val="8"/>
                <c:pt idx="0">
                  <c:v>8.1999999999999993</c:v>
                </c:pt>
                <c:pt idx="1">
                  <c:v>8.3000000000000007</c:v>
                </c:pt>
                <c:pt idx="2">
                  <c:v>8.5</c:v>
                </c:pt>
                <c:pt idx="3">
                  <c:v>9</c:v>
                </c:pt>
                <c:pt idx="4">
                  <c:v>10.199999999999999</c:v>
                </c:pt>
                <c:pt idx="5">
                  <c:v>11.1</c:v>
                </c:pt>
                <c:pt idx="6">
                  <c:v>11.5</c:v>
                </c:pt>
                <c:pt idx="7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C0-4A0B-8743-0AF704914B46}"/>
            </c:ext>
          </c:extLst>
        </c:ser>
        <c:ser>
          <c:idx val="6"/>
          <c:order val="6"/>
          <c:tx>
            <c:v>Q90-d1008-S1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اصلی'!$D$9:$K$9</c:f>
              <c:numCache>
                <c:formatCode>General</c:formatCode>
                <c:ptCount val="8"/>
                <c:pt idx="0">
                  <c:v>13.3</c:v>
                </c:pt>
                <c:pt idx="1">
                  <c:v>13.6</c:v>
                </c:pt>
                <c:pt idx="2">
                  <c:v>15</c:v>
                </c:pt>
                <c:pt idx="3">
                  <c:v>15.3</c:v>
                </c:pt>
                <c:pt idx="4">
                  <c:v>15.8</c:v>
                </c:pt>
                <c:pt idx="5">
                  <c:v>16.8</c:v>
                </c:pt>
                <c:pt idx="6">
                  <c:v>17.2</c:v>
                </c:pt>
                <c:pt idx="7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C0-4A0B-8743-0AF704914B46}"/>
            </c:ext>
          </c:extLst>
        </c:ser>
        <c:ser>
          <c:idx val="7"/>
          <c:order val="7"/>
          <c:tx>
            <c:v>Q90-d1008-S3</c:v>
          </c:tx>
          <c:spPr>
            <a:ln w="9525" cap="rnd">
              <a:solidFill>
                <a:srgbClr val="000000"/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اصلی'!$D$10:$K$10</c:f>
              <c:numCache>
                <c:formatCode>General</c:formatCode>
                <c:ptCount val="8"/>
                <c:pt idx="0">
                  <c:v>12</c:v>
                </c:pt>
                <c:pt idx="1">
                  <c:v>12.6</c:v>
                </c:pt>
                <c:pt idx="2">
                  <c:v>13.5</c:v>
                </c:pt>
                <c:pt idx="3">
                  <c:v>15.1</c:v>
                </c:pt>
                <c:pt idx="4">
                  <c:v>15.2</c:v>
                </c:pt>
                <c:pt idx="5">
                  <c:v>15</c:v>
                </c:pt>
                <c:pt idx="6">
                  <c:v>15.8</c:v>
                </c:pt>
                <c:pt idx="7">
                  <c:v>15.9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3C0-4A0B-8743-0AF704914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9792"/>
        <c:axId val="191309376"/>
      </c:scatterChart>
      <c:valAx>
        <c:axId val="191309792"/>
        <c:scaling>
          <c:orientation val="minMax"/>
          <c:max val="650"/>
          <c:min val="2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>
                      <a:noFill/>
                    </a:ln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noFill/>
                  </a:ln>
                  <a:solidFill>
                    <a:schemeClr val="tx1">
                      <a:lumMod val="95000"/>
                      <a:lumOff val="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noFill/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309376"/>
        <c:crosses val="autoZero"/>
        <c:crossBetween val="midCat"/>
      </c:valAx>
      <c:valAx>
        <c:axId val="19130937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>
                      <a:noFill/>
                    </a:ln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noFill/>
                  </a:ln>
                  <a:solidFill>
                    <a:schemeClr val="tx1">
                      <a:lumMod val="95000"/>
                      <a:lumOff val="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30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7339520222587"/>
          <c:y val="2.3107491902326905E-2"/>
          <c:w val="0.18898095374061505"/>
          <c:h val="0.75503884162130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>
                <a:noFill/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>
            <a:noFill/>
          </a:ln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Q50-d1005-S1</c:v>
          </c:tx>
          <c:spPr>
            <a:ln w="9525" cap="rnd">
              <a:solidFill>
                <a:srgbClr val="00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rgbClr val="000000"/>
                </a:solidFill>
                <a:round/>
              </a:ln>
              <a:effectLst/>
            </c:spPr>
          </c:marker>
          <c:xVal>
            <c:numRef>
              <c:f>'ضخامت اصلی'!$D$15:$K$15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اصلی'!$D$16:$K$16</c:f>
              <c:numCache>
                <c:formatCode>General</c:formatCode>
                <c:ptCount val="8"/>
                <c:pt idx="0">
                  <c:v>1.3</c:v>
                </c:pt>
                <c:pt idx="1">
                  <c:v>0.7</c:v>
                </c:pt>
                <c:pt idx="2">
                  <c:v>0.8</c:v>
                </c:pt>
                <c:pt idx="3">
                  <c:v>0.6</c:v>
                </c:pt>
                <c:pt idx="4">
                  <c:v>0.4</c:v>
                </c:pt>
                <c:pt idx="5">
                  <c:v>0.6</c:v>
                </c:pt>
                <c:pt idx="6">
                  <c:v>0.7</c:v>
                </c:pt>
                <c:pt idx="7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D-4460-B163-09AA6B6F7C97}"/>
            </c:ext>
          </c:extLst>
        </c:ser>
        <c:ser>
          <c:idx val="1"/>
          <c:order val="1"/>
          <c:tx>
            <c:v>Q50-d1005-S3</c:v>
          </c:tx>
          <c:spPr>
            <a:ln w="9525" cap="rnd">
              <a:solidFill>
                <a:srgbClr val="0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rgbClr val="000000"/>
                </a:solidFill>
                <a:round/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اصلی'!$D$17:$K$17</c:f>
              <c:numCache>
                <c:formatCode>General</c:formatCode>
                <c:ptCount val="8"/>
                <c:pt idx="0">
                  <c:v>1.6999999999999993</c:v>
                </c:pt>
                <c:pt idx="1">
                  <c:v>1.6</c:v>
                </c:pt>
                <c:pt idx="2">
                  <c:v>1.6000000000000003</c:v>
                </c:pt>
                <c:pt idx="3">
                  <c:v>1.3</c:v>
                </c:pt>
                <c:pt idx="4">
                  <c:v>1.5</c:v>
                </c:pt>
                <c:pt idx="5">
                  <c:v>1</c:v>
                </c:pt>
                <c:pt idx="6">
                  <c:v>1.1000000000000001</c:v>
                </c:pt>
                <c:pt idx="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4D-4460-B163-09AA6B6F7C97}"/>
            </c:ext>
          </c:extLst>
        </c:ser>
        <c:ser>
          <c:idx val="2"/>
          <c:order val="2"/>
          <c:tx>
            <c:v>Q90-d1005-S1</c:v>
          </c:tx>
          <c:spPr>
            <a:ln w="9525" cap="rnd">
              <a:solidFill>
                <a:srgbClr val="00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rgbClr val="000000"/>
                </a:solidFill>
                <a:round/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اصلی'!$D$18:$K$18</c:f>
              <c:numCache>
                <c:formatCode>General</c:formatCode>
                <c:ptCount val="8"/>
                <c:pt idx="0">
                  <c:v>4</c:v>
                </c:pt>
                <c:pt idx="1">
                  <c:v>3.2</c:v>
                </c:pt>
                <c:pt idx="2">
                  <c:v>3.1</c:v>
                </c:pt>
                <c:pt idx="3">
                  <c:v>3</c:v>
                </c:pt>
                <c:pt idx="4">
                  <c:v>3.1</c:v>
                </c:pt>
                <c:pt idx="5">
                  <c:v>2.9</c:v>
                </c:pt>
                <c:pt idx="6">
                  <c:v>2.8</c:v>
                </c:pt>
                <c:pt idx="7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4D-4460-B163-09AA6B6F7C97}"/>
            </c:ext>
          </c:extLst>
        </c:ser>
        <c:ser>
          <c:idx val="3"/>
          <c:order val="3"/>
          <c:tx>
            <c:v>Q90-d1005-S3</c:v>
          </c:tx>
          <c:spPr>
            <a:ln w="9525" cap="rnd">
              <a:solidFill>
                <a:srgbClr val="000000"/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rgbClr val="000000"/>
                </a:solidFill>
                <a:round/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اصلی'!$D$19:$K$19</c:f>
              <c:numCache>
                <c:formatCode>General</c:formatCode>
                <c:ptCount val="8"/>
                <c:pt idx="0">
                  <c:v>5.6</c:v>
                </c:pt>
                <c:pt idx="1">
                  <c:v>5.2</c:v>
                </c:pt>
                <c:pt idx="2">
                  <c:v>5.0999999999999996</c:v>
                </c:pt>
                <c:pt idx="3">
                  <c:v>5</c:v>
                </c:pt>
                <c:pt idx="4">
                  <c:v>5</c:v>
                </c:pt>
                <c:pt idx="5">
                  <c:v>4.2999999999999989</c:v>
                </c:pt>
                <c:pt idx="6">
                  <c:v>4.2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4D-4460-B163-09AA6B6F7C97}"/>
            </c:ext>
          </c:extLst>
        </c:ser>
        <c:ser>
          <c:idx val="4"/>
          <c:order val="4"/>
          <c:tx>
            <c:v>Q50-d1008-S1</c:v>
          </c:tx>
          <c:spPr>
            <a:ln w="9525" cap="rnd">
              <a:solidFill>
                <a:srgbClr val="00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rgbClr val="000000"/>
                </a:solidFill>
                <a:round/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اصلی'!$D$20:$K$20</c:f>
              <c:numCache>
                <c:formatCode>General</c:formatCode>
                <c:ptCount val="8"/>
                <c:pt idx="0">
                  <c:v>1.4</c:v>
                </c:pt>
                <c:pt idx="1">
                  <c:v>0.70000000000000062</c:v>
                </c:pt>
                <c:pt idx="2">
                  <c:v>0.99999999999999978</c:v>
                </c:pt>
                <c:pt idx="3">
                  <c:v>0.80000000000000071</c:v>
                </c:pt>
                <c:pt idx="4">
                  <c:v>0.50000000000000044</c:v>
                </c:pt>
                <c:pt idx="5">
                  <c:v>0.60000000000000053</c:v>
                </c:pt>
                <c:pt idx="6">
                  <c:v>0.50000000000000044</c:v>
                </c:pt>
                <c:pt idx="7">
                  <c:v>0.50000000000000044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4D-4460-B163-09AA6B6F7C97}"/>
            </c:ext>
          </c:extLst>
        </c:ser>
        <c:ser>
          <c:idx val="5"/>
          <c:order val="5"/>
          <c:tx>
            <c:v>Q50-d1008-S3</c:v>
          </c:tx>
          <c:spPr>
            <a:ln w="9525" cap="rnd">
              <a:solidFill>
                <a:srgbClr val="0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rgbClr val="000000"/>
                </a:solidFill>
                <a:round/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اصلی'!$D$21:$K$21</c:f>
              <c:numCache>
                <c:formatCode>General</c:formatCode>
                <c:ptCount val="8"/>
                <c:pt idx="0">
                  <c:v>4.6999999999999993</c:v>
                </c:pt>
                <c:pt idx="1">
                  <c:v>4.1999999999999993</c:v>
                </c:pt>
                <c:pt idx="2">
                  <c:v>3.0000000000000004</c:v>
                </c:pt>
                <c:pt idx="3">
                  <c:v>2.7</c:v>
                </c:pt>
                <c:pt idx="4">
                  <c:v>2.6</c:v>
                </c:pt>
                <c:pt idx="5">
                  <c:v>2.6</c:v>
                </c:pt>
                <c:pt idx="6">
                  <c:v>1.7000000000000004</c:v>
                </c:pt>
                <c:pt idx="7">
                  <c:v>0.9000000000000008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4D-4460-B163-09AA6B6F7C97}"/>
            </c:ext>
          </c:extLst>
        </c:ser>
        <c:ser>
          <c:idx val="6"/>
          <c:order val="6"/>
          <c:tx>
            <c:v>Q90-d1008-S1</c:v>
          </c:tx>
          <c:spPr>
            <a:ln w="9525" cap="rnd">
              <a:solidFill>
                <a:srgbClr val="000000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rgbClr val="000000"/>
                </a:solidFill>
                <a:round/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اصلی'!$D$22:$K$22</c:f>
              <c:numCache>
                <c:formatCode>General</c:formatCode>
                <c:ptCount val="8"/>
                <c:pt idx="0">
                  <c:v>3.6999999999999988</c:v>
                </c:pt>
                <c:pt idx="1">
                  <c:v>4.1999999999999993</c:v>
                </c:pt>
                <c:pt idx="2">
                  <c:v>4.3999999999999995</c:v>
                </c:pt>
                <c:pt idx="3">
                  <c:v>4.3</c:v>
                </c:pt>
                <c:pt idx="4">
                  <c:v>3.9999999999999991</c:v>
                </c:pt>
                <c:pt idx="5">
                  <c:v>3.8</c:v>
                </c:pt>
                <c:pt idx="6">
                  <c:v>3.5</c:v>
                </c:pt>
                <c:pt idx="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4D-4460-B163-09AA6B6F7C97}"/>
            </c:ext>
          </c:extLst>
        </c:ser>
        <c:ser>
          <c:idx val="7"/>
          <c:order val="7"/>
          <c:tx>
            <c:v>Q90-d1008-S3</c:v>
          </c:tx>
          <c:spPr>
            <a:ln w="9525" cap="rnd">
              <a:solidFill>
                <a:srgbClr val="000000"/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rgbClr val="000000"/>
                </a:solidFill>
                <a:round/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اصلی'!$D$23:$K$23</c:f>
              <c:numCache>
                <c:formatCode>General</c:formatCode>
                <c:ptCount val="8"/>
                <c:pt idx="0">
                  <c:v>7.6</c:v>
                </c:pt>
                <c:pt idx="1">
                  <c:v>6.8</c:v>
                </c:pt>
                <c:pt idx="2">
                  <c:v>6.5</c:v>
                </c:pt>
                <c:pt idx="3">
                  <c:v>6.7</c:v>
                </c:pt>
                <c:pt idx="4">
                  <c:v>6.6</c:v>
                </c:pt>
                <c:pt idx="5">
                  <c:v>6</c:v>
                </c:pt>
                <c:pt idx="6">
                  <c:v>5.7</c:v>
                </c:pt>
                <c:pt idx="7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4D-4460-B163-09AA6B6F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9792"/>
        <c:axId val="191309376"/>
      </c:scatterChart>
      <c:valAx>
        <c:axId val="191309792"/>
        <c:scaling>
          <c:orientation val="minMax"/>
          <c:max val="650"/>
          <c:min val="2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309376"/>
        <c:crosses val="autoZero"/>
        <c:crossBetween val="midCat"/>
      </c:valAx>
      <c:valAx>
        <c:axId val="1913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 (gr/lit)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30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08441822815407"/>
          <c:y val="9.0922809703603169E-2"/>
          <c:w val="0.19588105725244706"/>
          <c:h val="0.80546222434535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Q50-d1005-S1</c:v>
          </c:tx>
          <c:spPr>
            <a:ln w="9525" cap="rnd">
              <a:solidFill>
                <a:srgbClr val="00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rgbClr val="000000"/>
                </a:solidFill>
                <a:round/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اصلی'!$D$28:$K$28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3.7999999999999999E-2</c:v>
                </c:pt>
                <c:pt idx="2">
                  <c:v>4.3999999999999997E-2</c:v>
                </c:pt>
                <c:pt idx="3">
                  <c:v>4.2999999999999997E-2</c:v>
                </c:pt>
                <c:pt idx="4">
                  <c:v>3.9600000000000003E-2</c:v>
                </c:pt>
                <c:pt idx="5">
                  <c:v>4.8500000000000001E-2</c:v>
                </c:pt>
                <c:pt idx="6">
                  <c:v>4.5900000000000003E-2</c:v>
                </c:pt>
                <c:pt idx="7">
                  <c:v>3.9100000000000003E-2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9-4500-A864-C089E92ADAF3}"/>
            </c:ext>
          </c:extLst>
        </c:ser>
        <c:ser>
          <c:idx val="1"/>
          <c:order val="1"/>
          <c:tx>
            <c:v>Q50-d1005-S3</c:v>
          </c:tx>
          <c:spPr>
            <a:ln w="9525" cap="rnd">
              <a:solidFill>
                <a:srgbClr val="0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rgbClr val="000000"/>
                </a:solidFill>
                <a:round/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اصلی'!$D$29:$K$29</c:f>
              <c:numCache>
                <c:formatCode>General</c:formatCode>
                <c:ptCount val="8"/>
                <c:pt idx="0">
                  <c:v>4.4600000000000001E-2</c:v>
                </c:pt>
                <c:pt idx="1">
                  <c:v>4.0300000000000002E-2</c:v>
                </c:pt>
                <c:pt idx="2">
                  <c:v>4.5199999999999997E-2</c:v>
                </c:pt>
                <c:pt idx="3">
                  <c:v>4.2900000000000001E-2</c:v>
                </c:pt>
                <c:pt idx="4">
                  <c:v>4.5199999999999997E-2</c:v>
                </c:pt>
                <c:pt idx="5">
                  <c:v>4.3099999999999999E-2</c:v>
                </c:pt>
                <c:pt idx="6">
                  <c:v>4.2599999999999999E-2</c:v>
                </c:pt>
                <c:pt idx="7">
                  <c:v>4.19E-2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9-4500-A864-C089E92ADAF3}"/>
            </c:ext>
          </c:extLst>
        </c:ser>
        <c:ser>
          <c:idx val="2"/>
          <c:order val="2"/>
          <c:tx>
            <c:v>Q90-d1005-S1</c:v>
          </c:tx>
          <c:spPr>
            <a:ln w="9525" cap="rnd">
              <a:solidFill>
                <a:srgbClr val="00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rgbClr val="000000"/>
                </a:solidFill>
                <a:round/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اصلی'!$D$30:$K$30</c:f>
              <c:numCache>
                <c:formatCode>General</c:formatCode>
                <c:ptCount val="8"/>
                <c:pt idx="0">
                  <c:v>9.1999999999999998E-2</c:v>
                </c:pt>
                <c:pt idx="1">
                  <c:v>8.0500000000000002E-2</c:v>
                </c:pt>
                <c:pt idx="2">
                  <c:v>9.3700000000000006E-2</c:v>
                </c:pt>
                <c:pt idx="3">
                  <c:v>9.6000000000000002E-2</c:v>
                </c:pt>
                <c:pt idx="4">
                  <c:v>7.5899999999999995E-2</c:v>
                </c:pt>
                <c:pt idx="5">
                  <c:v>5.8999999999999997E-2</c:v>
                </c:pt>
                <c:pt idx="6">
                  <c:v>5.1999999999999998E-2</c:v>
                </c:pt>
                <c:pt idx="7">
                  <c:v>4.3499999999999997E-2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59-4500-A864-C089E92ADAF3}"/>
            </c:ext>
          </c:extLst>
        </c:ser>
        <c:ser>
          <c:idx val="3"/>
          <c:order val="3"/>
          <c:tx>
            <c:v>Q90-d1005-S3</c:v>
          </c:tx>
          <c:spPr>
            <a:ln w="9525" cap="rnd">
              <a:solidFill>
                <a:srgbClr val="000000"/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rgbClr val="000000"/>
                </a:solidFill>
                <a:round/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اصلی'!$D$31:$K$31</c:f>
              <c:numCache>
                <c:formatCode>General</c:formatCode>
                <c:ptCount val="8"/>
                <c:pt idx="0">
                  <c:v>8.3000000000000004E-2</c:v>
                </c:pt>
                <c:pt idx="1">
                  <c:v>0.08</c:v>
                </c:pt>
                <c:pt idx="2">
                  <c:v>8.1100000000000005E-2</c:v>
                </c:pt>
                <c:pt idx="3">
                  <c:v>7.8700000000000006E-2</c:v>
                </c:pt>
                <c:pt idx="4">
                  <c:v>7.51E-2</c:v>
                </c:pt>
                <c:pt idx="5">
                  <c:v>7.5800000000000006E-2</c:v>
                </c:pt>
                <c:pt idx="6">
                  <c:v>6.54E-2</c:v>
                </c:pt>
                <c:pt idx="7">
                  <c:v>6.4600000000000005E-2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59-4500-A864-C089E92ADAF3}"/>
            </c:ext>
          </c:extLst>
        </c:ser>
        <c:ser>
          <c:idx val="4"/>
          <c:order val="4"/>
          <c:tx>
            <c:v>Q50-d1008-S1</c:v>
          </c:tx>
          <c:spPr>
            <a:ln w="9525" cap="rnd">
              <a:solidFill>
                <a:srgbClr val="00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rgbClr val="000000"/>
                </a:solidFill>
                <a:round/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اصلی'!$D$32:$K$32</c:f>
              <c:numCache>
                <c:formatCode>General</c:formatCode>
                <c:ptCount val="8"/>
                <c:pt idx="0">
                  <c:v>5.4800000000000001E-2</c:v>
                </c:pt>
                <c:pt idx="1">
                  <c:v>3.95E-2</c:v>
                </c:pt>
                <c:pt idx="2">
                  <c:v>3.9699999999999999E-2</c:v>
                </c:pt>
                <c:pt idx="3">
                  <c:v>3.4500000000000003E-2</c:v>
                </c:pt>
                <c:pt idx="4">
                  <c:v>3.2599999999999997E-2</c:v>
                </c:pt>
                <c:pt idx="5">
                  <c:v>2.98E-2</c:v>
                </c:pt>
                <c:pt idx="6">
                  <c:v>3.1899999999999998E-2</c:v>
                </c:pt>
                <c:pt idx="7">
                  <c:v>3.9300000000000002E-2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59-4500-A864-C089E92ADAF3}"/>
            </c:ext>
          </c:extLst>
        </c:ser>
        <c:ser>
          <c:idx val="5"/>
          <c:order val="5"/>
          <c:tx>
            <c:v>Q50-d1008-S3</c:v>
          </c:tx>
          <c:spPr>
            <a:ln w="9525" cap="rnd">
              <a:solidFill>
                <a:srgbClr val="0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rgbClr val="000000"/>
                </a:solidFill>
                <a:round/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اصلی'!$D$33:$K$33</c:f>
              <c:numCache>
                <c:formatCode>General</c:formatCode>
                <c:ptCount val="8"/>
                <c:pt idx="0">
                  <c:v>5.4600000000000003E-2</c:v>
                </c:pt>
                <c:pt idx="1">
                  <c:v>5.8299999999999998E-2</c:v>
                </c:pt>
                <c:pt idx="2">
                  <c:v>5.5500000000000001E-2</c:v>
                </c:pt>
                <c:pt idx="3">
                  <c:v>5.5100000000000003E-2</c:v>
                </c:pt>
                <c:pt idx="4">
                  <c:v>7.0499999999999993E-2</c:v>
                </c:pt>
                <c:pt idx="5">
                  <c:v>6.5299999999999997E-2</c:v>
                </c:pt>
                <c:pt idx="6">
                  <c:v>5.0200000000000002E-2</c:v>
                </c:pt>
                <c:pt idx="7">
                  <c:v>4.1300000000000003E-2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59-4500-A864-C089E92ADAF3}"/>
            </c:ext>
          </c:extLst>
        </c:ser>
        <c:ser>
          <c:idx val="6"/>
          <c:order val="6"/>
          <c:tx>
            <c:v>Q90-d1008-S1</c:v>
          </c:tx>
          <c:spPr>
            <a:ln w="9525" cap="rnd">
              <a:solidFill>
                <a:srgbClr val="000000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rgbClr val="000000"/>
                </a:solidFill>
                <a:round/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اصلی'!$D$34:$K$34</c:f>
              <c:numCache>
                <c:formatCode>General</c:formatCode>
                <c:ptCount val="8"/>
                <c:pt idx="0">
                  <c:v>7.6999999999999999E-2</c:v>
                </c:pt>
                <c:pt idx="1">
                  <c:v>7.0000000000000007E-2</c:v>
                </c:pt>
                <c:pt idx="2">
                  <c:v>8.2000000000000003E-2</c:v>
                </c:pt>
                <c:pt idx="3">
                  <c:v>7.5600000000000001E-2</c:v>
                </c:pt>
                <c:pt idx="4">
                  <c:v>7.6600000000000001E-2</c:v>
                </c:pt>
                <c:pt idx="5">
                  <c:v>6.3600000000000004E-2</c:v>
                </c:pt>
                <c:pt idx="6">
                  <c:v>6.2100000000000002E-2</c:v>
                </c:pt>
                <c:pt idx="7">
                  <c:v>5.9700000000000003E-2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59-4500-A864-C089E92ADAF3}"/>
            </c:ext>
          </c:extLst>
        </c:ser>
        <c:ser>
          <c:idx val="7"/>
          <c:order val="7"/>
          <c:tx>
            <c:v>Q90-d1008-S3</c:v>
          </c:tx>
          <c:spPr>
            <a:ln w="9525" cap="rnd">
              <a:solidFill>
                <a:srgbClr val="000000"/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rgbClr val="000000"/>
                </a:solidFill>
                <a:round/>
              </a:ln>
              <a:effectLst/>
            </c:spPr>
          </c:marker>
          <c:xVal>
            <c:numRef>
              <c:f>'ضخامت اصلی'!$D$2:$K$2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'ضخامت اصلی'!$D$35:$K$35</c:f>
              <c:numCache>
                <c:formatCode>General</c:formatCode>
                <c:ptCount val="8"/>
                <c:pt idx="0">
                  <c:v>0.1</c:v>
                </c:pt>
                <c:pt idx="1">
                  <c:v>9.4700000000000006E-2</c:v>
                </c:pt>
                <c:pt idx="2">
                  <c:v>9.2799999999999994E-2</c:v>
                </c:pt>
                <c:pt idx="3">
                  <c:v>8.2799999999999999E-2</c:v>
                </c:pt>
                <c:pt idx="4">
                  <c:v>8.6800000000000002E-2</c:v>
                </c:pt>
                <c:pt idx="5">
                  <c:v>8.2000000000000003E-2</c:v>
                </c:pt>
                <c:pt idx="6">
                  <c:v>7.0000000000000007E-2</c:v>
                </c:pt>
                <c:pt idx="7">
                  <c:v>6.5000000000000002E-2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59-4500-A864-C089E92AD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9792"/>
        <c:axId val="191309376"/>
      </c:scatterChart>
      <c:valAx>
        <c:axId val="191309792"/>
        <c:scaling>
          <c:orientation val="minMax"/>
          <c:max val="650"/>
          <c:min val="2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309376"/>
        <c:crosses val="autoZero"/>
        <c:crossBetween val="midCat"/>
      </c:valAx>
      <c:valAx>
        <c:axId val="1913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30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916474538505583"/>
          <c:y val="3.3807623792308249E-2"/>
          <c:w val="0.19533115674047483"/>
          <c:h val="0.80546262682793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Q50-d1005-S1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'ضخامت اصلی'!$D$28:$K$28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3.7999999999999999E-2</c:v>
                </c:pt>
                <c:pt idx="2">
                  <c:v>4.3999999999999997E-2</c:v>
                </c:pt>
                <c:pt idx="3">
                  <c:v>4.2999999999999997E-2</c:v>
                </c:pt>
                <c:pt idx="4">
                  <c:v>3.9600000000000003E-2</c:v>
                </c:pt>
                <c:pt idx="5">
                  <c:v>4.8500000000000001E-2</c:v>
                </c:pt>
                <c:pt idx="6">
                  <c:v>4.5900000000000003E-2</c:v>
                </c:pt>
                <c:pt idx="7">
                  <c:v>3.9100000000000003E-2</c:v>
                </c:pt>
              </c:numCache>
            </c:numRef>
          </c:xVal>
          <c:yVal>
            <c:numRef>
              <c:f>'ضخامت اصلی'!$D$16:$K$16</c:f>
              <c:numCache>
                <c:formatCode>General</c:formatCode>
                <c:ptCount val="8"/>
                <c:pt idx="0">
                  <c:v>1.3</c:v>
                </c:pt>
                <c:pt idx="1">
                  <c:v>0.7</c:v>
                </c:pt>
                <c:pt idx="2">
                  <c:v>0.8</c:v>
                </c:pt>
                <c:pt idx="3">
                  <c:v>0.6</c:v>
                </c:pt>
                <c:pt idx="4">
                  <c:v>0.4</c:v>
                </c:pt>
                <c:pt idx="5">
                  <c:v>0.6</c:v>
                </c:pt>
                <c:pt idx="6">
                  <c:v>0.7</c:v>
                </c:pt>
                <c:pt idx="7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2-4D11-AE1A-FE00E8F6BCA0}"/>
            </c:ext>
          </c:extLst>
        </c:ser>
        <c:ser>
          <c:idx val="1"/>
          <c:order val="1"/>
          <c:tx>
            <c:v>Q50-d1005-S3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'ضخامت اصلی'!$D$29:$K$29</c:f>
              <c:numCache>
                <c:formatCode>General</c:formatCode>
                <c:ptCount val="8"/>
                <c:pt idx="0">
                  <c:v>4.4600000000000001E-2</c:v>
                </c:pt>
                <c:pt idx="1">
                  <c:v>4.0300000000000002E-2</c:v>
                </c:pt>
                <c:pt idx="2">
                  <c:v>4.5199999999999997E-2</c:v>
                </c:pt>
                <c:pt idx="3">
                  <c:v>4.2900000000000001E-2</c:v>
                </c:pt>
                <c:pt idx="4">
                  <c:v>4.5199999999999997E-2</c:v>
                </c:pt>
                <c:pt idx="5">
                  <c:v>4.3099999999999999E-2</c:v>
                </c:pt>
                <c:pt idx="6">
                  <c:v>4.2599999999999999E-2</c:v>
                </c:pt>
                <c:pt idx="7">
                  <c:v>4.19E-2</c:v>
                </c:pt>
              </c:numCache>
            </c:numRef>
          </c:xVal>
          <c:yVal>
            <c:numRef>
              <c:f>'ضخامت اصلی'!$D$17:$K$17</c:f>
              <c:numCache>
                <c:formatCode>General</c:formatCode>
                <c:ptCount val="8"/>
                <c:pt idx="0">
                  <c:v>1.6999999999999993</c:v>
                </c:pt>
                <c:pt idx="1">
                  <c:v>1.6</c:v>
                </c:pt>
                <c:pt idx="2">
                  <c:v>1.6000000000000003</c:v>
                </c:pt>
                <c:pt idx="3">
                  <c:v>1.3</c:v>
                </c:pt>
                <c:pt idx="4">
                  <c:v>1.5</c:v>
                </c:pt>
                <c:pt idx="5">
                  <c:v>1</c:v>
                </c:pt>
                <c:pt idx="6">
                  <c:v>1.1000000000000001</c:v>
                </c:pt>
                <c:pt idx="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2-4D11-AE1A-FE00E8F6BCA0}"/>
            </c:ext>
          </c:extLst>
        </c:ser>
        <c:ser>
          <c:idx val="2"/>
          <c:order val="2"/>
          <c:tx>
            <c:v>Q90-d1005-S1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'ضخامت اصلی'!$D$30:$K$30</c:f>
              <c:numCache>
                <c:formatCode>General</c:formatCode>
                <c:ptCount val="8"/>
                <c:pt idx="0">
                  <c:v>9.1999999999999998E-2</c:v>
                </c:pt>
                <c:pt idx="1">
                  <c:v>8.0500000000000002E-2</c:v>
                </c:pt>
                <c:pt idx="2">
                  <c:v>9.3700000000000006E-2</c:v>
                </c:pt>
                <c:pt idx="3">
                  <c:v>9.6000000000000002E-2</c:v>
                </c:pt>
                <c:pt idx="4">
                  <c:v>7.5899999999999995E-2</c:v>
                </c:pt>
                <c:pt idx="5">
                  <c:v>5.8999999999999997E-2</c:v>
                </c:pt>
                <c:pt idx="6">
                  <c:v>5.1999999999999998E-2</c:v>
                </c:pt>
                <c:pt idx="7">
                  <c:v>4.3499999999999997E-2</c:v>
                </c:pt>
              </c:numCache>
            </c:numRef>
          </c:xVal>
          <c:yVal>
            <c:numRef>
              <c:f>'ضخامت اصلی'!$D$18:$K$18</c:f>
              <c:numCache>
                <c:formatCode>General</c:formatCode>
                <c:ptCount val="8"/>
                <c:pt idx="0">
                  <c:v>4</c:v>
                </c:pt>
                <c:pt idx="1">
                  <c:v>3.2</c:v>
                </c:pt>
                <c:pt idx="2">
                  <c:v>3.1</c:v>
                </c:pt>
                <c:pt idx="3">
                  <c:v>3</c:v>
                </c:pt>
                <c:pt idx="4">
                  <c:v>3.1</c:v>
                </c:pt>
                <c:pt idx="5">
                  <c:v>2.9</c:v>
                </c:pt>
                <c:pt idx="6">
                  <c:v>2.8</c:v>
                </c:pt>
                <c:pt idx="7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22-4D11-AE1A-FE00E8F6BCA0}"/>
            </c:ext>
          </c:extLst>
        </c:ser>
        <c:ser>
          <c:idx val="3"/>
          <c:order val="3"/>
          <c:tx>
            <c:v>Q90-d1005-S3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'ضخامت اصلی'!$D$31:$K$31</c:f>
              <c:numCache>
                <c:formatCode>General</c:formatCode>
                <c:ptCount val="8"/>
                <c:pt idx="0">
                  <c:v>8.3000000000000004E-2</c:v>
                </c:pt>
                <c:pt idx="1">
                  <c:v>0.08</c:v>
                </c:pt>
                <c:pt idx="2">
                  <c:v>8.1100000000000005E-2</c:v>
                </c:pt>
                <c:pt idx="3">
                  <c:v>7.8700000000000006E-2</c:v>
                </c:pt>
                <c:pt idx="4">
                  <c:v>7.51E-2</c:v>
                </c:pt>
                <c:pt idx="5">
                  <c:v>7.5800000000000006E-2</c:v>
                </c:pt>
                <c:pt idx="6">
                  <c:v>6.54E-2</c:v>
                </c:pt>
                <c:pt idx="7">
                  <c:v>6.4600000000000005E-2</c:v>
                </c:pt>
              </c:numCache>
            </c:numRef>
          </c:xVal>
          <c:yVal>
            <c:numRef>
              <c:f>'ضخامت اصلی'!$D$19:$K$19</c:f>
              <c:numCache>
                <c:formatCode>General</c:formatCode>
                <c:ptCount val="8"/>
                <c:pt idx="0">
                  <c:v>5.6</c:v>
                </c:pt>
                <c:pt idx="1">
                  <c:v>5.2</c:v>
                </c:pt>
                <c:pt idx="2">
                  <c:v>5.0999999999999996</c:v>
                </c:pt>
                <c:pt idx="3">
                  <c:v>5</c:v>
                </c:pt>
                <c:pt idx="4">
                  <c:v>5</c:v>
                </c:pt>
                <c:pt idx="5">
                  <c:v>4.2999999999999989</c:v>
                </c:pt>
                <c:pt idx="6">
                  <c:v>4.2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22-4D11-AE1A-FE00E8F6BCA0}"/>
            </c:ext>
          </c:extLst>
        </c:ser>
        <c:ser>
          <c:idx val="4"/>
          <c:order val="4"/>
          <c:tx>
            <c:v>Q50-d1008-S1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'ضخامت اصلی'!$D$32:$K$32</c:f>
              <c:numCache>
                <c:formatCode>General</c:formatCode>
                <c:ptCount val="8"/>
                <c:pt idx="0">
                  <c:v>5.4800000000000001E-2</c:v>
                </c:pt>
                <c:pt idx="1">
                  <c:v>3.95E-2</c:v>
                </c:pt>
                <c:pt idx="2">
                  <c:v>3.9699999999999999E-2</c:v>
                </c:pt>
                <c:pt idx="3">
                  <c:v>3.4500000000000003E-2</c:v>
                </c:pt>
                <c:pt idx="4">
                  <c:v>3.2599999999999997E-2</c:v>
                </c:pt>
                <c:pt idx="5">
                  <c:v>2.98E-2</c:v>
                </c:pt>
                <c:pt idx="6">
                  <c:v>3.1899999999999998E-2</c:v>
                </c:pt>
                <c:pt idx="7">
                  <c:v>3.9300000000000002E-2</c:v>
                </c:pt>
              </c:numCache>
            </c:numRef>
          </c:xVal>
          <c:yVal>
            <c:numRef>
              <c:f>'ضخامت اصلی'!$D$20:$K$20</c:f>
              <c:numCache>
                <c:formatCode>General</c:formatCode>
                <c:ptCount val="8"/>
                <c:pt idx="0">
                  <c:v>1.4</c:v>
                </c:pt>
                <c:pt idx="1">
                  <c:v>0.70000000000000062</c:v>
                </c:pt>
                <c:pt idx="2">
                  <c:v>0.99999999999999978</c:v>
                </c:pt>
                <c:pt idx="3">
                  <c:v>0.80000000000000071</c:v>
                </c:pt>
                <c:pt idx="4">
                  <c:v>0.50000000000000044</c:v>
                </c:pt>
                <c:pt idx="5">
                  <c:v>0.60000000000000053</c:v>
                </c:pt>
                <c:pt idx="6">
                  <c:v>0.50000000000000044</c:v>
                </c:pt>
                <c:pt idx="7">
                  <c:v>0.50000000000000044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22-4D11-AE1A-FE00E8F6BCA0}"/>
            </c:ext>
          </c:extLst>
        </c:ser>
        <c:ser>
          <c:idx val="5"/>
          <c:order val="5"/>
          <c:tx>
            <c:v>Q50-d1008-S3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'ضخامت اصلی'!$D$33:$K$33</c:f>
              <c:numCache>
                <c:formatCode>General</c:formatCode>
                <c:ptCount val="8"/>
                <c:pt idx="0">
                  <c:v>5.4600000000000003E-2</c:v>
                </c:pt>
                <c:pt idx="1">
                  <c:v>5.8299999999999998E-2</c:v>
                </c:pt>
                <c:pt idx="2">
                  <c:v>5.5500000000000001E-2</c:v>
                </c:pt>
                <c:pt idx="3">
                  <c:v>5.5100000000000003E-2</c:v>
                </c:pt>
                <c:pt idx="4">
                  <c:v>7.0499999999999993E-2</c:v>
                </c:pt>
                <c:pt idx="5">
                  <c:v>6.5299999999999997E-2</c:v>
                </c:pt>
                <c:pt idx="6">
                  <c:v>5.0200000000000002E-2</c:v>
                </c:pt>
                <c:pt idx="7">
                  <c:v>4.1300000000000003E-2</c:v>
                </c:pt>
              </c:numCache>
            </c:numRef>
          </c:xVal>
          <c:yVal>
            <c:numRef>
              <c:f>'ضخامت اصلی'!$D$21:$K$21</c:f>
              <c:numCache>
                <c:formatCode>General</c:formatCode>
                <c:ptCount val="8"/>
                <c:pt idx="0">
                  <c:v>4.6999999999999993</c:v>
                </c:pt>
                <c:pt idx="1">
                  <c:v>4.1999999999999993</c:v>
                </c:pt>
                <c:pt idx="2">
                  <c:v>3.0000000000000004</c:v>
                </c:pt>
                <c:pt idx="3">
                  <c:v>2.7</c:v>
                </c:pt>
                <c:pt idx="4">
                  <c:v>2.6</c:v>
                </c:pt>
                <c:pt idx="5">
                  <c:v>2.6</c:v>
                </c:pt>
                <c:pt idx="6">
                  <c:v>1.7000000000000004</c:v>
                </c:pt>
                <c:pt idx="7">
                  <c:v>0.9000000000000008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22-4D11-AE1A-FE00E8F6BCA0}"/>
            </c:ext>
          </c:extLst>
        </c:ser>
        <c:ser>
          <c:idx val="6"/>
          <c:order val="6"/>
          <c:tx>
            <c:v>Q90-d1008-S1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'ضخامت اصلی'!$D$34:$K$34</c:f>
              <c:numCache>
                <c:formatCode>General</c:formatCode>
                <c:ptCount val="8"/>
                <c:pt idx="0">
                  <c:v>7.6999999999999999E-2</c:v>
                </c:pt>
                <c:pt idx="1">
                  <c:v>7.0000000000000007E-2</c:v>
                </c:pt>
                <c:pt idx="2">
                  <c:v>8.2000000000000003E-2</c:v>
                </c:pt>
                <c:pt idx="3">
                  <c:v>7.5600000000000001E-2</c:v>
                </c:pt>
                <c:pt idx="4">
                  <c:v>7.6600000000000001E-2</c:v>
                </c:pt>
                <c:pt idx="5">
                  <c:v>6.3600000000000004E-2</c:v>
                </c:pt>
                <c:pt idx="6">
                  <c:v>6.2100000000000002E-2</c:v>
                </c:pt>
                <c:pt idx="7">
                  <c:v>5.9700000000000003E-2</c:v>
                </c:pt>
              </c:numCache>
            </c:numRef>
          </c:xVal>
          <c:yVal>
            <c:numRef>
              <c:f>'ضخامت اصلی'!$D$22:$K$22</c:f>
              <c:numCache>
                <c:formatCode>General</c:formatCode>
                <c:ptCount val="8"/>
                <c:pt idx="0">
                  <c:v>3.6999999999999988</c:v>
                </c:pt>
                <c:pt idx="1">
                  <c:v>4.1999999999999993</c:v>
                </c:pt>
                <c:pt idx="2">
                  <c:v>4.3999999999999995</c:v>
                </c:pt>
                <c:pt idx="3">
                  <c:v>4.3</c:v>
                </c:pt>
                <c:pt idx="4">
                  <c:v>3.9999999999999991</c:v>
                </c:pt>
                <c:pt idx="5">
                  <c:v>3.8</c:v>
                </c:pt>
                <c:pt idx="6">
                  <c:v>3.5</c:v>
                </c:pt>
                <c:pt idx="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22-4D11-AE1A-FE00E8F6BCA0}"/>
            </c:ext>
          </c:extLst>
        </c:ser>
        <c:ser>
          <c:idx val="7"/>
          <c:order val="7"/>
          <c:tx>
            <c:v>Q90-d1008-S3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'ضخامت اصلی'!$D$35:$K$35</c:f>
              <c:numCache>
                <c:formatCode>General</c:formatCode>
                <c:ptCount val="8"/>
                <c:pt idx="0">
                  <c:v>0.1</c:v>
                </c:pt>
                <c:pt idx="1">
                  <c:v>9.4700000000000006E-2</c:v>
                </c:pt>
                <c:pt idx="2">
                  <c:v>9.2799999999999994E-2</c:v>
                </c:pt>
                <c:pt idx="3">
                  <c:v>8.2799999999999999E-2</c:v>
                </c:pt>
                <c:pt idx="4">
                  <c:v>8.6800000000000002E-2</c:v>
                </c:pt>
                <c:pt idx="5">
                  <c:v>8.2000000000000003E-2</c:v>
                </c:pt>
                <c:pt idx="6">
                  <c:v>7.0000000000000007E-2</c:v>
                </c:pt>
                <c:pt idx="7">
                  <c:v>6.5000000000000002E-2</c:v>
                </c:pt>
              </c:numCache>
            </c:numRef>
          </c:xVal>
          <c:yVal>
            <c:numRef>
              <c:f>'ضخامت اصلی'!$D$23:$K$23</c:f>
              <c:numCache>
                <c:formatCode>General</c:formatCode>
                <c:ptCount val="8"/>
                <c:pt idx="0">
                  <c:v>7.6</c:v>
                </c:pt>
                <c:pt idx="1">
                  <c:v>6.8</c:v>
                </c:pt>
                <c:pt idx="2">
                  <c:v>6.5</c:v>
                </c:pt>
                <c:pt idx="3">
                  <c:v>6.7</c:v>
                </c:pt>
                <c:pt idx="4">
                  <c:v>6.6</c:v>
                </c:pt>
                <c:pt idx="5">
                  <c:v>6</c:v>
                </c:pt>
                <c:pt idx="6">
                  <c:v>5.7</c:v>
                </c:pt>
                <c:pt idx="7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22-4D11-AE1A-FE00E8F6B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9792"/>
        <c:axId val="191309376"/>
      </c:scatterChart>
      <c:valAx>
        <c:axId val="19130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309376"/>
        <c:crosses val="autoZero"/>
        <c:crossBetween val="midCat"/>
      </c:valAx>
      <c:valAx>
        <c:axId val="1913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(gr/lit)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30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410209593366064E-2"/>
          <c:y val="6.7588325652841785E-2"/>
          <c:w val="0.85982901593822514"/>
          <c:h val="0.672432236293044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3782367838133204"/>
                  <c:y val="3.332979060488280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C = 543.72V</a:t>
                    </a:r>
                    <a:r>
                      <a:rPr lang="en-US" b="1" baseline="3000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1.8884</a:t>
                    </a:r>
                    <a:r>
                      <a:rPr lang="en-US" b="1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/>
                    </a:r>
                    <a:br>
                      <a:rPr lang="en-US" b="1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0.753</a:t>
                    </a:r>
                    <a:endParaRPr lang="en-US" b="1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'ضخامت-سرعت-غلظت ساده'!$F$52:$F$147</c:f>
              <c:numCache>
                <c:formatCode>General</c:formatCode>
                <c:ptCount val="96"/>
                <c:pt idx="0">
                  <c:v>2.5999999999999999E-2</c:v>
                </c:pt>
                <c:pt idx="1">
                  <c:v>2.6100000000000002E-2</c:v>
                </c:pt>
                <c:pt idx="2">
                  <c:v>4.4600000000000001E-2</c:v>
                </c:pt>
                <c:pt idx="3">
                  <c:v>9.1999999999999998E-2</c:v>
                </c:pt>
                <c:pt idx="4">
                  <c:v>0.09</c:v>
                </c:pt>
                <c:pt idx="5">
                  <c:v>8.3000000000000004E-2</c:v>
                </c:pt>
                <c:pt idx="6">
                  <c:v>5.4800000000000001E-2</c:v>
                </c:pt>
                <c:pt idx="7">
                  <c:v>5.5399999999999998E-2</c:v>
                </c:pt>
                <c:pt idx="8">
                  <c:v>5.4600000000000003E-2</c:v>
                </c:pt>
                <c:pt idx="9">
                  <c:v>7.6999999999999999E-2</c:v>
                </c:pt>
                <c:pt idx="10">
                  <c:v>8.3000000000000004E-2</c:v>
                </c:pt>
                <c:pt idx="11">
                  <c:v>0.1</c:v>
                </c:pt>
                <c:pt idx="12">
                  <c:v>3.7999999999999999E-2</c:v>
                </c:pt>
                <c:pt idx="13">
                  <c:v>3.15E-2</c:v>
                </c:pt>
                <c:pt idx="14">
                  <c:v>4.0300000000000002E-2</c:v>
                </c:pt>
                <c:pt idx="15">
                  <c:v>8.0500000000000002E-2</c:v>
                </c:pt>
                <c:pt idx="16">
                  <c:v>9.2700000000000005E-2</c:v>
                </c:pt>
                <c:pt idx="17">
                  <c:v>0.08</c:v>
                </c:pt>
                <c:pt idx="18">
                  <c:v>3.95E-2</c:v>
                </c:pt>
                <c:pt idx="19">
                  <c:v>4.9099999999999998E-2</c:v>
                </c:pt>
                <c:pt idx="20">
                  <c:v>5.8299999999999998E-2</c:v>
                </c:pt>
                <c:pt idx="21">
                  <c:v>7.0000000000000007E-2</c:v>
                </c:pt>
                <c:pt idx="22">
                  <c:v>0.08</c:v>
                </c:pt>
                <c:pt idx="23">
                  <c:v>9.4700000000000006E-2</c:v>
                </c:pt>
                <c:pt idx="24">
                  <c:v>4.3999999999999997E-2</c:v>
                </c:pt>
                <c:pt idx="25">
                  <c:v>3.32E-2</c:v>
                </c:pt>
                <c:pt idx="26">
                  <c:v>4.5199999999999997E-2</c:v>
                </c:pt>
                <c:pt idx="27">
                  <c:v>9.3700000000000006E-2</c:v>
                </c:pt>
                <c:pt idx="28">
                  <c:v>8.8800000000000004E-2</c:v>
                </c:pt>
                <c:pt idx="29">
                  <c:v>8.1100000000000005E-2</c:v>
                </c:pt>
                <c:pt idx="30">
                  <c:v>3.9699999999999999E-2</c:v>
                </c:pt>
                <c:pt idx="31">
                  <c:v>4.24E-2</c:v>
                </c:pt>
                <c:pt idx="32">
                  <c:v>5.5500000000000001E-2</c:v>
                </c:pt>
                <c:pt idx="33">
                  <c:v>8.2000000000000003E-2</c:v>
                </c:pt>
                <c:pt idx="34">
                  <c:v>7.6799999999999993E-2</c:v>
                </c:pt>
                <c:pt idx="35">
                  <c:v>9.2799999999999994E-2</c:v>
                </c:pt>
                <c:pt idx="36">
                  <c:v>4.2999999999999997E-2</c:v>
                </c:pt>
                <c:pt idx="37">
                  <c:v>2.87E-2</c:v>
                </c:pt>
                <c:pt idx="38">
                  <c:v>4.2900000000000001E-2</c:v>
                </c:pt>
                <c:pt idx="39">
                  <c:v>9.6000000000000002E-2</c:v>
                </c:pt>
                <c:pt idx="40">
                  <c:v>7.2800000000000004E-2</c:v>
                </c:pt>
                <c:pt idx="41">
                  <c:v>7.8700000000000006E-2</c:v>
                </c:pt>
                <c:pt idx="42">
                  <c:v>3.4500000000000003E-2</c:v>
                </c:pt>
                <c:pt idx="43">
                  <c:v>3.4599999999999999E-2</c:v>
                </c:pt>
                <c:pt idx="44">
                  <c:v>5.5100000000000003E-2</c:v>
                </c:pt>
                <c:pt idx="45">
                  <c:v>7.5600000000000001E-2</c:v>
                </c:pt>
                <c:pt idx="46">
                  <c:v>8.3000000000000004E-2</c:v>
                </c:pt>
                <c:pt idx="47">
                  <c:v>8.2799999999999999E-2</c:v>
                </c:pt>
                <c:pt idx="48">
                  <c:v>3.9600000000000003E-2</c:v>
                </c:pt>
                <c:pt idx="49">
                  <c:v>3.1899999999999998E-2</c:v>
                </c:pt>
                <c:pt idx="50">
                  <c:v>4.5199999999999997E-2</c:v>
                </c:pt>
                <c:pt idx="51">
                  <c:v>7.5899999999999995E-2</c:v>
                </c:pt>
                <c:pt idx="52">
                  <c:v>6.83E-2</c:v>
                </c:pt>
                <c:pt idx="53">
                  <c:v>7.51E-2</c:v>
                </c:pt>
                <c:pt idx="54">
                  <c:v>3.2599999999999997E-2</c:v>
                </c:pt>
                <c:pt idx="55">
                  <c:v>3.8399999999999997E-2</c:v>
                </c:pt>
                <c:pt idx="56">
                  <c:v>7.0499999999999993E-2</c:v>
                </c:pt>
                <c:pt idx="57">
                  <c:v>7.6600000000000001E-2</c:v>
                </c:pt>
                <c:pt idx="58">
                  <c:v>8.14E-2</c:v>
                </c:pt>
                <c:pt idx="59">
                  <c:v>8.6800000000000002E-2</c:v>
                </c:pt>
                <c:pt idx="60">
                  <c:v>4.8500000000000001E-2</c:v>
                </c:pt>
                <c:pt idx="61">
                  <c:v>2.4400000000000002E-2</c:v>
                </c:pt>
                <c:pt idx="62">
                  <c:v>4.3099999999999999E-2</c:v>
                </c:pt>
                <c:pt idx="63">
                  <c:v>5.8999999999999997E-2</c:v>
                </c:pt>
                <c:pt idx="64">
                  <c:v>6.5699999999999995E-2</c:v>
                </c:pt>
                <c:pt idx="65">
                  <c:v>7.5800000000000006E-2</c:v>
                </c:pt>
                <c:pt idx="66">
                  <c:v>2.98E-2</c:v>
                </c:pt>
                <c:pt idx="67">
                  <c:v>3.6400000000000002E-2</c:v>
                </c:pt>
                <c:pt idx="68">
                  <c:v>6.5299999999999997E-2</c:v>
                </c:pt>
                <c:pt idx="69">
                  <c:v>6.3600000000000004E-2</c:v>
                </c:pt>
                <c:pt idx="70">
                  <c:v>7.7200000000000005E-2</c:v>
                </c:pt>
                <c:pt idx="71">
                  <c:v>8.2000000000000003E-2</c:v>
                </c:pt>
                <c:pt idx="72">
                  <c:v>4.5900000000000003E-2</c:v>
                </c:pt>
                <c:pt idx="73">
                  <c:v>2.1700000000000001E-2</c:v>
                </c:pt>
                <c:pt idx="74">
                  <c:v>4.2599999999999999E-2</c:v>
                </c:pt>
                <c:pt idx="75">
                  <c:v>5.1999999999999998E-2</c:v>
                </c:pt>
                <c:pt idx="76">
                  <c:v>5.1900000000000002E-2</c:v>
                </c:pt>
                <c:pt idx="77">
                  <c:v>6.54E-2</c:v>
                </c:pt>
                <c:pt idx="78">
                  <c:v>3.1899999999999998E-2</c:v>
                </c:pt>
                <c:pt idx="79">
                  <c:v>2.93E-2</c:v>
                </c:pt>
                <c:pt idx="80">
                  <c:v>5.0200000000000002E-2</c:v>
                </c:pt>
                <c:pt idx="81">
                  <c:v>6.2100000000000002E-2</c:v>
                </c:pt>
                <c:pt idx="82">
                  <c:v>6.4100000000000004E-2</c:v>
                </c:pt>
                <c:pt idx="83">
                  <c:v>7.0000000000000007E-2</c:v>
                </c:pt>
                <c:pt idx="84">
                  <c:v>3.9100000000000003E-2</c:v>
                </c:pt>
                <c:pt idx="85">
                  <c:v>2.5999999999999999E-2</c:v>
                </c:pt>
                <c:pt idx="86">
                  <c:v>4.19E-2</c:v>
                </c:pt>
                <c:pt idx="87">
                  <c:v>4.3499999999999997E-2</c:v>
                </c:pt>
                <c:pt idx="88">
                  <c:v>5.1400000000000001E-2</c:v>
                </c:pt>
                <c:pt idx="89">
                  <c:v>6.4600000000000005E-2</c:v>
                </c:pt>
                <c:pt idx="90">
                  <c:v>3.9300000000000002E-2</c:v>
                </c:pt>
                <c:pt idx="91">
                  <c:v>3.1E-2</c:v>
                </c:pt>
                <c:pt idx="92">
                  <c:v>4.1300000000000003E-2</c:v>
                </c:pt>
                <c:pt idx="93">
                  <c:v>5.9700000000000003E-2</c:v>
                </c:pt>
                <c:pt idx="94">
                  <c:v>0.05</c:v>
                </c:pt>
                <c:pt idx="95">
                  <c:v>6.5000000000000002E-2</c:v>
                </c:pt>
              </c:numCache>
            </c:numRef>
          </c:xVal>
          <c:yVal>
            <c:numRef>
              <c:f>'ضخامت-سرعت-غلظت ساده'!$E$52:$E$147</c:f>
              <c:numCache>
                <c:formatCode>General</c:formatCode>
                <c:ptCount val="96"/>
                <c:pt idx="0">
                  <c:v>1.3</c:v>
                </c:pt>
                <c:pt idx="1">
                  <c:v>1.5</c:v>
                </c:pt>
                <c:pt idx="2">
                  <c:v>1.6999999999999993</c:v>
                </c:pt>
                <c:pt idx="3">
                  <c:v>4</c:v>
                </c:pt>
                <c:pt idx="4">
                  <c:v>4.5999999999999996</c:v>
                </c:pt>
                <c:pt idx="5">
                  <c:v>5.6</c:v>
                </c:pt>
                <c:pt idx="6">
                  <c:v>1.4</c:v>
                </c:pt>
                <c:pt idx="7">
                  <c:v>1.7000000000000004</c:v>
                </c:pt>
                <c:pt idx="8">
                  <c:v>4.6999999999999993</c:v>
                </c:pt>
                <c:pt idx="9">
                  <c:v>3.6999999999999988</c:v>
                </c:pt>
                <c:pt idx="10">
                  <c:v>5.0999999999999996</c:v>
                </c:pt>
                <c:pt idx="11">
                  <c:v>7.6</c:v>
                </c:pt>
                <c:pt idx="12">
                  <c:v>0.7</c:v>
                </c:pt>
                <c:pt idx="13">
                  <c:v>1.2</c:v>
                </c:pt>
                <c:pt idx="14">
                  <c:v>1.6</c:v>
                </c:pt>
                <c:pt idx="15">
                  <c:v>3.2</c:v>
                </c:pt>
                <c:pt idx="16">
                  <c:v>5</c:v>
                </c:pt>
                <c:pt idx="17">
                  <c:v>5.2</c:v>
                </c:pt>
                <c:pt idx="18">
                  <c:v>0.70000000000000062</c:v>
                </c:pt>
                <c:pt idx="19">
                  <c:v>1.4000000000000001</c:v>
                </c:pt>
                <c:pt idx="20">
                  <c:v>4.1999999999999993</c:v>
                </c:pt>
                <c:pt idx="21">
                  <c:v>4.1999999999999993</c:v>
                </c:pt>
                <c:pt idx="22">
                  <c:v>5.7999999999999989</c:v>
                </c:pt>
                <c:pt idx="23">
                  <c:v>6.8</c:v>
                </c:pt>
                <c:pt idx="24">
                  <c:v>0.8</c:v>
                </c:pt>
                <c:pt idx="25">
                  <c:v>1.3</c:v>
                </c:pt>
                <c:pt idx="26">
                  <c:v>1.6000000000000003</c:v>
                </c:pt>
                <c:pt idx="27">
                  <c:v>3.1</c:v>
                </c:pt>
                <c:pt idx="28">
                  <c:v>4.8</c:v>
                </c:pt>
                <c:pt idx="29">
                  <c:v>5.0999999999999996</c:v>
                </c:pt>
                <c:pt idx="30">
                  <c:v>0.99999999999999978</c:v>
                </c:pt>
                <c:pt idx="31">
                  <c:v>0.9000000000000008</c:v>
                </c:pt>
                <c:pt idx="32">
                  <c:v>3.0000000000000004</c:v>
                </c:pt>
                <c:pt idx="33">
                  <c:v>4.3999999999999995</c:v>
                </c:pt>
                <c:pt idx="34">
                  <c:v>5.6</c:v>
                </c:pt>
                <c:pt idx="35">
                  <c:v>6.5</c:v>
                </c:pt>
                <c:pt idx="36">
                  <c:v>0.6</c:v>
                </c:pt>
                <c:pt idx="37">
                  <c:v>1</c:v>
                </c:pt>
                <c:pt idx="38">
                  <c:v>1.3</c:v>
                </c:pt>
                <c:pt idx="39">
                  <c:v>4</c:v>
                </c:pt>
                <c:pt idx="40">
                  <c:v>4.5999999999999996</c:v>
                </c:pt>
                <c:pt idx="41">
                  <c:v>5</c:v>
                </c:pt>
                <c:pt idx="42">
                  <c:v>0.80000000000000071</c:v>
                </c:pt>
                <c:pt idx="43">
                  <c:v>1.1000000000000001</c:v>
                </c:pt>
                <c:pt idx="44">
                  <c:v>2.7</c:v>
                </c:pt>
                <c:pt idx="45">
                  <c:v>4.3</c:v>
                </c:pt>
                <c:pt idx="46">
                  <c:v>5.8</c:v>
                </c:pt>
                <c:pt idx="47">
                  <c:v>6.7</c:v>
                </c:pt>
                <c:pt idx="48">
                  <c:v>0.4</c:v>
                </c:pt>
                <c:pt idx="49">
                  <c:v>0.89999999999999969</c:v>
                </c:pt>
                <c:pt idx="50">
                  <c:v>1.5</c:v>
                </c:pt>
                <c:pt idx="51">
                  <c:v>4.0999999999999996</c:v>
                </c:pt>
                <c:pt idx="52">
                  <c:v>4.5</c:v>
                </c:pt>
                <c:pt idx="53">
                  <c:v>5</c:v>
                </c:pt>
                <c:pt idx="54">
                  <c:v>0.50000000000000044</c:v>
                </c:pt>
                <c:pt idx="55">
                  <c:v>1</c:v>
                </c:pt>
                <c:pt idx="56">
                  <c:v>2.6</c:v>
                </c:pt>
                <c:pt idx="57">
                  <c:v>3.9999999999999991</c:v>
                </c:pt>
                <c:pt idx="58">
                  <c:v>5.5</c:v>
                </c:pt>
                <c:pt idx="59">
                  <c:v>6.6</c:v>
                </c:pt>
                <c:pt idx="60">
                  <c:v>0.6</c:v>
                </c:pt>
                <c:pt idx="61">
                  <c:v>0.69999999999999951</c:v>
                </c:pt>
                <c:pt idx="62">
                  <c:v>1</c:v>
                </c:pt>
                <c:pt idx="63">
                  <c:v>2.9</c:v>
                </c:pt>
                <c:pt idx="64">
                  <c:v>4.1999999999999993</c:v>
                </c:pt>
                <c:pt idx="65">
                  <c:v>4.2999999999999989</c:v>
                </c:pt>
                <c:pt idx="66">
                  <c:v>0.60000000000000053</c:v>
                </c:pt>
                <c:pt idx="67">
                  <c:v>0.8</c:v>
                </c:pt>
                <c:pt idx="68">
                  <c:v>2.6</c:v>
                </c:pt>
                <c:pt idx="69">
                  <c:v>3.8</c:v>
                </c:pt>
                <c:pt idx="70">
                  <c:v>5.0999999999999996</c:v>
                </c:pt>
                <c:pt idx="71">
                  <c:v>6</c:v>
                </c:pt>
                <c:pt idx="72">
                  <c:v>0.7</c:v>
                </c:pt>
                <c:pt idx="73">
                  <c:v>0.8</c:v>
                </c:pt>
                <c:pt idx="74">
                  <c:v>1.1000000000000001</c:v>
                </c:pt>
                <c:pt idx="75">
                  <c:v>2.8</c:v>
                </c:pt>
                <c:pt idx="76">
                  <c:v>4.0999999999999996</c:v>
                </c:pt>
                <c:pt idx="77">
                  <c:v>4.2</c:v>
                </c:pt>
                <c:pt idx="78">
                  <c:v>0.50000000000000044</c:v>
                </c:pt>
                <c:pt idx="79">
                  <c:v>0.7</c:v>
                </c:pt>
                <c:pt idx="80">
                  <c:v>1.7000000000000004</c:v>
                </c:pt>
                <c:pt idx="81">
                  <c:v>3.5</c:v>
                </c:pt>
                <c:pt idx="82">
                  <c:v>4.8</c:v>
                </c:pt>
                <c:pt idx="83">
                  <c:v>5.7</c:v>
                </c:pt>
                <c:pt idx="84">
                  <c:v>0.6</c:v>
                </c:pt>
                <c:pt idx="85">
                  <c:v>0.7</c:v>
                </c:pt>
                <c:pt idx="86">
                  <c:v>0.9</c:v>
                </c:pt>
                <c:pt idx="87">
                  <c:v>2.5</c:v>
                </c:pt>
                <c:pt idx="88">
                  <c:v>3.5000000000000009</c:v>
                </c:pt>
                <c:pt idx="89">
                  <c:v>4</c:v>
                </c:pt>
                <c:pt idx="90">
                  <c:v>0.50000000000000044</c:v>
                </c:pt>
                <c:pt idx="91">
                  <c:v>0.6</c:v>
                </c:pt>
                <c:pt idx="92">
                  <c:v>0.9000000000000008</c:v>
                </c:pt>
                <c:pt idx="93">
                  <c:v>3</c:v>
                </c:pt>
                <c:pt idx="94">
                  <c:v>4.7</c:v>
                </c:pt>
                <c:pt idx="95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4-4409-9C8F-4E3B3493C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9792"/>
        <c:axId val="191309376"/>
      </c:scatterChart>
      <c:valAx>
        <c:axId val="191309792"/>
        <c:scaling>
          <c:orientation val="minMax"/>
          <c:max val="0.1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309376"/>
        <c:crosses val="autoZero"/>
        <c:crossBetween val="midCat"/>
      </c:valAx>
      <c:valAx>
        <c:axId val="1913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US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(gr/lit)</a:t>
                </a:r>
                <a:endParaRPr lang="en-US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30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d1005-Q70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S=1%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9.4580437967955663E-2"/>
                  <c:y val="-0.189959900845727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اصلاح!$D$2:$K$2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اصلاح!$D$6:$K$6</c:f>
              <c:numCache>
                <c:formatCode>General</c:formatCode>
                <c:ptCount val="8"/>
                <c:pt idx="0">
                  <c:v>15.2</c:v>
                </c:pt>
                <c:pt idx="1">
                  <c:v>13.1</c:v>
                </c:pt>
                <c:pt idx="2">
                  <c:v>12.3</c:v>
                </c:pt>
                <c:pt idx="3">
                  <c:v>12.2</c:v>
                </c:pt>
                <c:pt idx="4">
                  <c:v>11.5</c:v>
                </c:pt>
                <c:pt idx="5">
                  <c:v>14.2</c:v>
                </c:pt>
                <c:pt idx="6">
                  <c:v>16.2</c:v>
                </c:pt>
                <c:pt idx="7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1-4629-9EF0-327D43E99073}"/>
            </c:ext>
          </c:extLst>
        </c:ser>
        <c:ser>
          <c:idx val="1"/>
          <c:order val="1"/>
          <c:tx>
            <c:v>S=2%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4649129368487921"/>
                  <c:y val="-0.17375255176436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اصلاح!$D$2:$K$2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اصلاح!$D$7:$K$7</c:f>
              <c:numCache>
                <c:formatCode>General</c:formatCode>
                <c:ptCount val="8"/>
                <c:pt idx="0">
                  <c:v>16.100000000000001</c:v>
                </c:pt>
                <c:pt idx="1">
                  <c:v>16</c:v>
                </c:pt>
                <c:pt idx="2">
                  <c:v>15.2</c:v>
                </c:pt>
                <c:pt idx="3">
                  <c:v>15.4</c:v>
                </c:pt>
                <c:pt idx="4">
                  <c:v>16</c:v>
                </c:pt>
                <c:pt idx="5">
                  <c:v>14.2</c:v>
                </c:pt>
                <c:pt idx="6">
                  <c:v>15.2</c:v>
                </c:pt>
                <c:pt idx="7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1-4629-9EF0-327D43E99073}"/>
            </c:ext>
          </c:extLst>
        </c:ser>
        <c:ser>
          <c:idx val="2"/>
          <c:order val="2"/>
          <c:tx>
            <c:v>S=3%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39597890846323164"/>
                  <c:y val="-0.21576881014873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اصلاح!$D$2:$K$2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اصلاح!$D$8:$K$8</c:f>
              <c:numCache>
                <c:formatCode>General</c:formatCode>
                <c:ptCount val="8"/>
                <c:pt idx="0">
                  <c:v>13.9</c:v>
                </c:pt>
                <c:pt idx="1">
                  <c:v>13.2</c:v>
                </c:pt>
                <c:pt idx="2">
                  <c:v>14</c:v>
                </c:pt>
                <c:pt idx="3">
                  <c:v>13</c:v>
                </c:pt>
                <c:pt idx="4">
                  <c:v>13.3</c:v>
                </c:pt>
                <c:pt idx="5">
                  <c:v>13.5</c:v>
                </c:pt>
                <c:pt idx="6">
                  <c:v>13.8</c:v>
                </c:pt>
                <c:pt idx="7">
                  <c:v>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71-4629-9EF0-327D43E99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9792"/>
        <c:axId val="191309376"/>
      </c:scatterChart>
      <c:valAx>
        <c:axId val="191309792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9376"/>
        <c:crosses val="autoZero"/>
        <c:crossBetween val="midCat"/>
      </c:valAx>
      <c:valAx>
        <c:axId val="1913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85903055221546"/>
          <c:y val="5.0925925925925923E-2"/>
          <c:w val="0.69998771705260976"/>
          <c:h val="0.80411271507728199"/>
        </c:manualLayout>
      </c:layout>
      <c:lineChart>
        <c:grouping val="standard"/>
        <c:varyColors val="0"/>
        <c:ser>
          <c:idx val="0"/>
          <c:order val="0"/>
          <c:tx>
            <c:v>Q50-d1005-S1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'مدل ساده'!$D$4:$D$11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cat>
          <c:val>
            <c:numRef>
              <c:f>'مدل ساده'!$E$4:$E$11</c:f>
              <c:numCache>
                <c:formatCode>General</c:formatCode>
                <c:ptCount val="8"/>
                <c:pt idx="0">
                  <c:v>4.9124099999999997E-2</c:v>
                </c:pt>
                <c:pt idx="1">
                  <c:v>4.6757899999999998E-2</c:v>
                </c:pt>
                <c:pt idx="2">
                  <c:v>2.9976300000000001E-2</c:v>
                </c:pt>
                <c:pt idx="3">
                  <c:v>1.5595400000000001E-2</c:v>
                </c:pt>
                <c:pt idx="4">
                  <c:v>2.6436899999999999E-2</c:v>
                </c:pt>
                <c:pt idx="5">
                  <c:v>2.11183E-2</c:v>
                </c:pt>
                <c:pt idx="6">
                  <c:v>2.6739800000000001E-2</c:v>
                </c:pt>
                <c:pt idx="7">
                  <c:v>2.2030500000000001E-2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4-4EB1-A782-F704F8900BE7}"/>
            </c:ext>
          </c:extLst>
        </c:ser>
        <c:ser>
          <c:idx val="1"/>
          <c:order val="1"/>
          <c:tx>
            <c:v>Q50-d1005-S3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'مدل ساده'!$E$12:$E$19</c:f>
              <c:numCache>
                <c:formatCode>General</c:formatCode>
                <c:ptCount val="8"/>
                <c:pt idx="0">
                  <c:v>6.4081700000000005E-2</c:v>
                </c:pt>
                <c:pt idx="1">
                  <c:v>6.5795400000000004E-2</c:v>
                </c:pt>
                <c:pt idx="2">
                  <c:v>6.5073199999999998E-2</c:v>
                </c:pt>
                <c:pt idx="3">
                  <c:v>6.5378699999999998E-2</c:v>
                </c:pt>
                <c:pt idx="4">
                  <c:v>6.0794500000000001E-2</c:v>
                </c:pt>
                <c:pt idx="5">
                  <c:v>4.8124599999999997E-2</c:v>
                </c:pt>
                <c:pt idx="6">
                  <c:v>5.4564500000000002E-2</c:v>
                </c:pt>
                <c:pt idx="7">
                  <c:v>5.4177400000000001E-2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4-4EB1-A782-F704F8900BE7}"/>
            </c:ext>
          </c:extLst>
        </c:ser>
        <c:ser>
          <c:idx val="2"/>
          <c:order val="2"/>
          <c:tx>
            <c:v>Q50-d1008-S1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'مدل ساده'!$E$20:$E$27</c:f>
              <c:numCache>
                <c:formatCode>General</c:formatCode>
                <c:ptCount val="8"/>
                <c:pt idx="0">
                  <c:v>5.25044E-2</c:v>
                </c:pt>
                <c:pt idx="1">
                  <c:v>3.0095899999999998E-2</c:v>
                </c:pt>
                <c:pt idx="2">
                  <c:v>2.8444799999999999E-2</c:v>
                </c:pt>
                <c:pt idx="3">
                  <c:v>3.9792500000000001E-2</c:v>
                </c:pt>
                <c:pt idx="4">
                  <c:v>4.0560100000000002E-2</c:v>
                </c:pt>
                <c:pt idx="5">
                  <c:v>3.4516499999999999E-2</c:v>
                </c:pt>
                <c:pt idx="6">
                  <c:v>3.21981E-2</c:v>
                </c:pt>
                <c:pt idx="7">
                  <c:v>3.3969600000000003E-2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24-4EB1-A782-F704F8900BE7}"/>
            </c:ext>
          </c:extLst>
        </c:ser>
        <c:ser>
          <c:idx val="3"/>
          <c:order val="3"/>
          <c:tx>
            <c:v>Q50-d1008-S3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'مدل ساده'!$E$28:$E$35</c:f>
              <c:numCache>
                <c:formatCode>General</c:formatCode>
                <c:ptCount val="8"/>
                <c:pt idx="0">
                  <c:v>7.3896299999999998E-2</c:v>
                </c:pt>
                <c:pt idx="1">
                  <c:v>7.51444E-2</c:v>
                </c:pt>
                <c:pt idx="2">
                  <c:v>7.6024099999999997E-2</c:v>
                </c:pt>
                <c:pt idx="3">
                  <c:v>7.5265600000000002E-2</c:v>
                </c:pt>
                <c:pt idx="4">
                  <c:v>7.6714400000000002E-2</c:v>
                </c:pt>
                <c:pt idx="5">
                  <c:v>7.1287400000000001E-2</c:v>
                </c:pt>
                <c:pt idx="6">
                  <c:v>6.4934199999999997E-2</c:v>
                </c:pt>
                <c:pt idx="7">
                  <c:v>6.4464499999999994E-2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24-4EB1-A782-F704F8900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021920"/>
        <c:axId val="1222997376"/>
      </c:lineChart>
      <c:catAx>
        <c:axId val="12230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</a:t>
                </a: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(cm)</a:t>
                </a:r>
                <a:endParaRPr lang="en-GB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2997376"/>
        <c:crosses val="autoZero"/>
        <c:auto val="1"/>
        <c:lblAlgn val="ctr"/>
        <c:lblOffset val="100"/>
        <c:noMultiLvlLbl val="0"/>
      </c:catAx>
      <c:valAx>
        <c:axId val="12229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(m/s)</a:t>
                </a:r>
              </a:p>
            </c:rich>
          </c:tx>
          <c:layout>
            <c:manualLayout>
              <c:xMode val="edge"/>
              <c:yMode val="edge"/>
              <c:x val="1.3016045408117091E-2"/>
              <c:y val="0.34483413531641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30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02310056070581"/>
          <c:y val="0.28828375619714203"/>
          <c:w val="0.18719901391636393"/>
          <c:h val="0.27991396908719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85903055221546"/>
          <c:y val="5.0925925925925923E-2"/>
          <c:w val="0.69998771705260976"/>
          <c:h val="0.80411271507728199"/>
        </c:manualLayout>
      </c:layout>
      <c:lineChart>
        <c:grouping val="standard"/>
        <c:varyColors val="0"/>
        <c:ser>
          <c:idx val="0"/>
          <c:order val="0"/>
          <c:tx>
            <c:v>Q90-d1005-S1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'مدل ساده'!$D$4:$D$11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cat>
          <c:val>
            <c:numRef>
              <c:f>'مدل ساده'!$E$36:$E$43</c:f>
              <c:numCache>
                <c:formatCode>General</c:formatCode>
                <c:ptCount val="8"/>
                <c:pt idx="0">
                  <c:v>6.3867400000000005E-2</c:v>
                </c:pt>
                <c:pt idx="1">
                  <c:v>6.4831799999999995E-2</c:v>
                </c:pt>
                <c:pt idx="2">
                  <c:v>6.54E-2</c:v>
                </c:pt>
                <c:pt idx="3">
                  <c:v>6.5857600000000002E-2</c:v>
                </c:pt>
                <c:pt idx="4">
                  <c:v>6.4260600000000001E-2</c:v>
                </c:pt>
                <c:pt idx="5">
                  <c:v>6.3300700000000001E-2</c:v>
                </c:pt>
                <c:pt idx="6">
                  <c:v>6.2518400000000002E-2</c:v>
                </c:pt>
                <c:pt idx="7">
                  <c:v>6.2520000000000006E-2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1-4F9F-B4FE-4BCB0F3571C1}"/>
            </c:ext>
          </c:extLst>
        </c:ser>
        <c:ser>
          <c:idx val="1"/>
          <c:order val="1"/>
          <c:tx>
            <c:v>Q90-d1005-S3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'مدل ساده'!$E$44:$E$51</c:f>
              <c:numCache>
                <c:formatCode>General</c:formatCode>
                <c:ptCount val="8"/>
                <c:pt idx="0">
                  <c:v>8.5969199999999996E-2</c:v>
                </c:pt>
                <c:pt idx="1">
                  <c:v>8.8578100000000007E-2</c:v>
                </c:pt>
                <c:pt idx="2">
                  <c:v>8.9689099999999994E-2</c:v>
                </c:pt>
                <c:pt idx="3">
                  <c:v>8.9479799999999998E-2</c:v>
                </c:pt>
                <c:pt idx="4">
                  <c:v>8.9929300000000004E-2</c:v>
                </c:pt>
                <c:pt idx="5">
                  <c:v>8.8949700000000007E-2</c:v>
                </c:pt>
                <c:pt idx="6">
                  <c:v>8.8492500000000002E-2</c:v>
                </c:pt>
                <c:pt idx="7">
                  <c:v>8.2986599999999994E-2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1-4F9F-B4FE-4BCB0F3571C1}"/>
            </c:ext>
          </c:extLst>
        </c:ser>
        <c:ser>
          <c:idx val="2"/>
          <c:order val="2"/>
          <c:tx>
            <c:v>Q90-d1008-S1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'مدل ساده'!$E$52:$E$59</c:f>
              <c:numCache>
                <c:formatCode>General</c:formatCode>
                <c:ptCount val="8"/>
                <c:pt idx="0">
                  <c:v>7.1804599999999996E-2</c:v>
                </c:pt>
                <c:pt idx="1">
                  <c:v>7.4440599999999996E-2</c:v>
                </c:pt>
                <c:pt idx="2">
                  <c:v>7.4363299999999993E-2</c:v>
                </c:pt>
                <c:pt idx="3">
                  <c:v>7.3458099999999998E-2</c:v>
                </c:pt>
                <c:pt idx="4">
                  <c:v>7.2304400000000005E-2</c:v>
                </c:pt>
                <c:pt idx="5">
                  <c:v>7.1077100000000004E-2</c:v>
                </c:pt>
                <c:pt idx="6">
                  <c:v>7.0163299999999998E-2</c:v>
                </c:pt>
                <c:pt idx="7">
                  <c:v>6.9563399999999997E-2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71-4F9F-B4FE-4BCB0F3571C1}"/>
            </c:ext>
          </c:extLst>
        </c:ser>
        <c:ser>
          <c:idx val="3"/>
          <c:order val="3"/>
          <c:tx>
            <c:v>Q90-d1008-S3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'مدل ساده'!$E$60:$E$67</c:f>
              <c:numCache>
                <c:formatCode>General</c:formatCode>
                <c:ptCount val="8"/>
                <c:pt idx="0">
                  <c:v>9.7289600000000004E-2</c:v>
                </c:pt>
                <c:pt idx="1">
                  <c:v>9.8627400000000004E-2</c:v>
                </c:pt>
                <c:pt idx="2">
                  <c:v>0.100244</c:v>
                </c:pt>
                <c:pt idx="3">
                  <c:v>0.10108</c:v>
                </c:pt>
                <c:pt idx="4">
                  <c:v>0.102691</c:v>
                </c:pt>
                <c:pt idx="5">
                  <c:v>0.10351299999999999</c:v>
                </c:pt>
                <c:pt idx="6">
                  <c:v>0.10358100000000001</c:v>
                </c:pt>
                <c:pt idx="7">
                  <c:v>0.10276399999999999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71-4F9F-B4FE-4BCB0F357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021920"/>
        <c:axId val="1222997376"/>
      </c:lineChart>
      <c:catAx>
        <c:axId val="12230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</a:t>
                </a: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(cm)</a:t>
                </a:r>
                <a:endParaRPr lang="en-GB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2997376"/>
        <c:crosses val="autoZero"/>
        <c:auto val="1"/>
        <c:lblAlgn val="ctr"/>
        <c:lblOffset val="100"/>
        <c:noMultiLvlLbl val="0"/>
      </c:catAx>
      <c:valAx>
        <c:axId val="12229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(m/s)</a:t>
                </a:r>
              </a:p>
            </c:rich>
          </c:tx>
          <c:layout>
            <c:manualLayout>
              <c:xMode val="edge"/>
              <c:yMode val="edge"/>
              <c:x val="1.3016045408117091E-2"/>
              <c:y val="0.34483413531641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30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02310056070581"/>
          <c:y val="0.28828375619714203"/>
          <c:w val="0.18719901391636393"/>
          <c:h val="0.27991396908719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85903055221546"/>
          <c:y val="5.0925925925925923E-2"/>
          <c:w val="0.69998771705260976"/>
          <c:h val="0.80411271507728199"/>
        </c:manualLayout>
      </c:layout>
      <c:lineChart>
        <c:grouping val="standard"/>
        <c:varyColors val="0"/>
        <c:ser>
          <c:idx val="0"/>
          <c:order val="0"/>
          <c:tx>
            <c:v>Q50-d1005-S1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'مدل ساده'!$D$4:$D$11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cat>
          <c:val>
            <c:numRef>
              <c:f>'مدل ساده'!$H$4:$H$11</c:f>
              <c:numCache>
                <c:formatCode>General</c:formatCode>
                <c:ptCount val="8"/>
                <c:pt idx="0">
                  <c:v>4.2794938086815408</c:v>
                </c:pt>
                <c:pt idx="1">
                  <c:v>4.333922982718728</c:v>
                </c:pt>
                <c:pt idx="2">
                  <c:v>4.3271193359640234</c:v>
                </c:pt>
                <c:pt idx="3">
                  <c:v>4.4972105048305933</c:v>
                </c:pt>
                <c:pt idx="4">
                  <c:v>4.1978500476255336</c:v>
                </c:pt>
                <c:pt idx="5">
                  <c:v>4.2318682813987563</c:v>
                </c:pt>
                <c:pt idx="6">
                  <c:v>4.333922982718728</c:v>
                </c:pt>
                <c:pt idx="7">
                  <c:v>4.2046536943802382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9-4012-A266-7EDA2FA6BE9E}"/>
            </c:ext>
          </c:extLst>
        </c:ser>
        <c:ser>
          <c:idx val="1"/>
          <c:order val="1"/>
          <c:tx>
            <c:v>Q50-d1005-S3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'مدل ساده'!$H$12:$H$19</c:f>
              <c:numCache>
                <c:formatCode>General</c:formatCode>
                <c:ptCount val="8"/>
                <c:pt idx="0">
                  <c:v>4.4155667437747352</c:v>
                </c:pt>
                <c:pt idx="1">
                  <c:v>4.3883521567560662</c:v>
                </c:pt>
                <c:pt idx="2">
                  <c:v>4.3747448632466561</c:v>
                </c:pt>
                <c:pt idx="3">
                  <c:v>4.333922982718728</c:v>
                </c:pt>
                <c:pt idx="4">
                  <c:v>3.8440604163832868</c:v>
                </c:pt>
                <c:pt idx="5">
                  <c:v>4.4291740372839943</c:v>
                </c:pt>
                <c:pt idx="6">
                  <c:v>4.2931011021907999</c:v>
                </c:pt>
                <c:pt idx="7">
                  <c:v>4.2794938086815408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9-4012-A266-7EDA2FA6BE9E}"/>
            </c:ext>
          </c:extLst>
        </c:ser>
        <c:ser>
          <c:idx val="2"/>
          <c:order val="2"/>
          <c:tx>
            <c:v>Q50-d1008-S1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'مدل ساده'!$H$20:$H$27</c:f>
              <c:numCache>
                <c:formatCode>General</c:formatCode>
                <c:ptCount val="8"/>
                <c:pt idx="0">
                  <c:v>6.1981221934956805</c:v>
                </c:pt>
                <c:pt idx="1">
                  <c:v>6.2729623077969832</c:v>
                </c:pt>
                <c:pt idx="2">
                  <c:v>6.1300857259490833</c:v>
                </c:pt>
                <c:pt idx="3">
                  <c:v>6.0620492584024861</c:v>
                </c:pt>
                <c:pt idx="4">
                  <c:v>6.0620492584024861</c:v>
                </c:pt>
                <c:pt idx="5">
                  <c:v>5.7422778609334619</c:v>
                </c:pt>
                <c:pt idx="6">
                  <c:v>6.0416383181385216</c:v>
                </c:pt>
                <c:pt idx="7">
                  <c:v>6.0008164376105935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9-4012-A266-7EDA2FA6BE9E}"/>
            </c:ext>
          </c:extLst>
        </c:ser>
        <c:ser>
          <c:idx val="3"/>
          <c:order val="3"/>
          <c:tx>
            <c:v>Q50-d1008-S3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'مدل ساده'!$H$28:$H$35</c:f>
              <c:numCache>
                <c:formatCode>General</c:formatCode>
                <c:ptCount val="8"/>
                <c:pt idx="0">
                  <c:v>6.3273914818343213</c:v>
                </c:pt>
                <c:pt idx="1">
                  <c:v>6.2389440740237596</c:v>
                </c:pt>
                <c:pt idx="2">
                  <c:v>6.232140427269055</c:v>
                </c:pt>
                <c:pt idx="3">
                  <c:v>6.2525513675330187</c:v>
                </c:pt>
                <c:pt idx="4">
                  <c:v>6.232140427269055</c:v>
                </c:pt>
                <c:pt idx="5">
                  <c:v>6.2797659545516886</c:v>
                </c:pt>
                <c:pt idx="6">
                  <c:v>6.3205878350796167</c:v>
                </c:pt>
                <c:pt idx="7">
                  <c:v>6.2797659545516886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F9-4012-A266-7EDA2FA6B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021920"/>
        <c:axId val="1222997376"/>
      </c:lineChart>
      <c:catAx>
        <c:axId val="12230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</a:t>
                </a: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(cm)</a:t>
                </a:r>
                <a:endParaRPr lang="en-GB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2997376"/>
        <c:crosses val="autoZero"/>
        <c:auto val="1"/>
        <c:lblAlgn val="ctr"/>
        <c:lblOffset val="100"/>
        <c:noMultiLvlLbl val="0"/>
      </c:catAx>
      <c:valAx>
        <c:axId val="12229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 (gr/lit)</a:t>
                </a:r>
              </a:p>
            </c:rich>
          </c:tx>
          <c:layout>
            <c:manualLayout>
              <c:xMode val="edge"/>
              <c:yMode val="edge"/>
              <c:x val="1.3016045408117091E-2"/>
              <c:y val="0.34483413531641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30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02310056070581"/>
          <c:y val="0.28828375619714203"/>
          <c:w val="0.18719901391636393"/>
          <c:h val="0.27991396908719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85903055221546"/>
          <c:y val="5.0925925925925923E-2"/>
          <c:w val="0.69998771705260976"/>
          <c:h val="0.80411271507728199"/>
        </c:manualLayout>
      </c:layout>
      <c:lineChart>
        <c:grouping val="standard"/>
        <c:varyColors val="0"/>
        <c:ser>
          <c:idx val="0"/>
          <c:order val="0"/>
          <c:tx>
            <c:v>Q90-d1005-S1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'مدل ساده'!$D$4:$D$11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cat>
          <c:val>
            <c:numRef>
              <c:f>'مدل ساده'!$H$36:$H$43</c:f>
              <c:numCache>
                <c:formatCode>General</c:formatCode>
                <c:ptCount val="8"/>
                <c:pt idx="0">
                  <c:v>3.6603619540074583</c:v>
                </c:pt>
                <c:pt idx="1">
                  <c:v>3.6671656007620128</c:v>
                </c:pt>
                <c:pt idx="2">
                  <c:v>3.6807728942714228</c:v>
                </c:pt>
                <c:pt idx="3">
                  <c:v>3.6875765410259769</c:v>
                </c:pt>
                <c:pt idx="4">
                  <c:v>3.0004082188052967</c:v>
                </c:pt>
                <c:pt idx="5">
                  <c:v>3.0344264525785198</c:v>
                </c:pt>
                <c:pt idx="6">
                  <c:v>3.0276228058239658</c:v>
                </c:pt>
                <c:pt idx="7">
                  <c:v>3.0480337460879299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F-4E85-837E-9CABE909CA21}"/>
            </c:ext>
          </c:extLst>
        </c:ser>
        <c:ser>
          <c:idx val="1"/>
          <c:order val="1"/>
          <c:tx>
            <c:v>Q90-d1005-S3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'مدل ساده'!$H$44:$H$51</c:f>
              <c:numCache>
                <c:formatCode>General</c:formatCode>
                <c:ptCount val="8"/>
                <c:pt idx="0">
                  <c:v>4.1774391073615691</c:v>
                </c:pt>
                <c:pt idx="1">
                  <c:v>4.1570281670976046</c:v>
                </c:pt>
                <c:pt idx="2">
                  <c:v>4.1706354606068636</c:v>
                </c:pt>
                <c:pt idx="3">
                  <c:v>4.0957953463057128</c:v>
                </c:pt>
                <c:pt idx="4">
                  <c:v>4.1434208735881946</c:v>
                </c:pt>
                <c:pt idx="5">
                  <c:v>4.1162062865696765</c:v>
                </c:pt>
                <c:pt idx="6">
                  <c:v>4.16383181385231</c:v>
                </c:pt>
                <c:pt idx="7">
                  <c:v>4.2182609878894972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F-4E85-837E-9CABE909CA21}"/>
            </c:ext>
          </c:extLst>
        </c:ser>
        <c:ser>
          <c:idx val="2"/>
          <c:order val="2"/>
          <c:tx>
            <c:v>Q90-d1008-S1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'مدل ساده'!$H$52:$H$59</c:f>
              <c:numCache>
                <c:formatCode>General</c:formatCode>
                <c:ptCount val="8"/>
                <c:pt idx="0">
                  <c:v>5.3000408218805033</c:v>
                </c:pt>
                <c:pt idx="1">
                  <c:v>5.1503605932780498</c:v>
                </c:pt>
                <c:pt idx="2">
                  <c:v>5.163967886787308</c:v>
                </c:pt>
                <c:pt idx="3">
                  <c:v>5.2456116478431642</c:v>
                </c:pt>
                <c:pt idx="4">
                  <c:v>5.2252007075792006</c:v>
                </c:pt>
                <c:pt idx="5">
                  <c:v>5.2728262348619852</c:v>
                </c:pt>
                <c:pt idx="6">
                  <c:v>5.2252007075792006</c:v>
                </c:pt>
                <c:pt idx="7">
                  <c:v>5.2592189413525752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F-4E85-837E-9CABE909CA21}"/>
            </c:ext>
          </c:extLst>
        </c:ser>
        <c:ser>
          <c:idx val="3"/>
          <c:order val="3"/>
          <c:tx>
            <c:v>Q90-d1008-S3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'مدل ساده'!$H$60:$H$67</c:f>
              <c:numCache>
                <c:formatCode>General</c:formatCode>
                <c:ptCount val="8"/>
                <c:pt idx="0">
                  <c:v>6.5178935909647038</c:v>
                </c:pt>
                <c:pt idx="1">
                  <c:v>5.8035106817255064</c:v>
                </c:pt>
                <c:pt idx="2">
                  <c:v>5.7218669206694983</c:v>
                </c:pt>
                <c:pt idx="3">
                  <c:v>5.769492447952131</c:v>
                </c:pt>
                <c:pt idx="4">
                  <c:v>5.7490815076881674</c:v>
                </c:pt>
                <c:pt idx="5">
                  <c:v>5.769492447952131</c:v>
                </c:pt>
                <c:pt idx="6">
                  <c:v>5.8103143284800591</c:v>
                </c:pt>
                <c:pt idx="7">
                  <c:v>5.8103143284800591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7F-4E85-837E-9CABE909C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021920"/>
        <c:axId val="1222997376"/>
      </c:lineChart>
      <c:catAx>
        <c:axId val="12230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</a:t>
                </a: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(cm)</a:t>
                </a:r>
                <a:endParaRPr lang="en-GB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2997376"/>
        <c:crosses val="autoZero"/>
        <c:auto val="1"/>
        <c:lblAlgn val="ctr"/>
        <c:lblOffset val="100"/>
        <c:noMultiLvlLbl val="0"/>
      </c:catAx>
      <c:valAx>
        <c:axId val="12229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 (gr/lit)</a:t>
                </a:r>
              </a:p>
            </c:rich>
          </c:tx>
          <c:layout>
            <c:manualLayout>
              <c:xMode val="edge"/>
              <c:yMode val="edge"/>
              <c:x val="1.3016045408117091E-2"/>
              <c:y val="0.34483413531641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30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02310056070581"/>
          <c:y val="0.28828375619714203"/>
          <c:w val="0.18719901391636393"/>
          <c:h val="0.27991396908719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200">
                <a:cs typeface="B Lotus" panose="00000400000000000000" pitchFamily="2" charset="-78"/>
              </a:rPr>
              <a:t>تنگ شدگی ممتد</a:t>
            </a:r>
            <a:endParaRPr lang="en-US" sz="1200">
              <a:cs typeface="B Lotus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7.9691601049868763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'تنگ شدگی ممتد'!$H$5:$H$12</c:f>
              <c:numCache>
                <c:formatCode>General</c:formatCode>
                <c:ptCount val="8"/>
                <c:pt idx="0">
                  <c:v>7.3000000000000007</c:v>
                </c:pt>
                <c:pt idx="1">
                  <c:v>6.9</c:v>
                </c:pt>
                <c:pt idx="2">
                  <c:v>8.1999999999999993</c:v>
                </c:pt>
                <c:pt idx="3">
                  <c:v>8</c:v>
                </c:pt>
                <c:pt idx="4">
                  <c:v>11.3</c:v>
                </c:pt>
                <c:pt idx="5">
                  <c:v>10.6</c:v>
                </c:pt>
                <c:pt idx="6">
                  <c:v>12.4</c:v>
                </c:pt>
                <c:pt idx="7">
                  <c:v>10.5</c:v>
                </c:pt>
              </c:numCache>
            </c:numRef>
          </c:xVal>
          <c:yVal>
            <c:numRef>
              <c:f>'تنگ شدگی ممتد'!$B$5:$B$12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90</c:v>
                </c:pt>
                <c:pt idx="3">
                  <c:v>90</c:v>
                </c:pt>
                <c:pt idx="4">
                  <c:v>50</c:v>
                </c:pt>
                <c:pt idx="5">
                  <c:v>50</c:v>
                </c:pt>
                <c:pt idx="6">
                  <c:v>90</c:v>
                </c:pt>
                <c:pt idx="7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0-4E2F-8125-7834EAA03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585952"/>
        <c:axId val="249294272"/>
      </c:scatterChart>
      <c:valAx>
        <c:axId val="248585952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4272"/>
        <c:crosses val="autoZero"/>
        <c:crossBetween val="midCat"/>
      </c:valAx>
      <c:valAx>
        <c:axId val="2492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(lit/min)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8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85903055221546"/>
          <c:y val="5.0925925925925923E-2"/>
          <c:w val="0.69998771705260976"/>
          <c:h val="0.80411271507728199"/>
        </c:manualLayout>
      </c:layout>
      <c:lineChart>
        <c:grouping val="standard"/>
        <c:varyColors val="0"/>
        <c:ser>
          <c:idx val="0"/>
          <c:order val="0"/>
          <c:tx>
            <c:v>Q50-d1005-S1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'تنگ شدگی ممتد'!$D$16:$D$23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cat>
          <c:val>
            <c:numRef>
              <c:f>'تنگ شدگی ممتد'!$E$16:$E$23</c:f>
              <c:numCache>
                <c:formatCode>General</c:formatCode>
                <c:ptCount val="8"/>
                <c:pt idx="0">
                  <c:v>3.3740899999999997E-2</c:v>
                </c:pt>
                <c:pt idx="1">
                  <c:v>3.2380399999999997E-2</c:v>
                </c:pt>
                <c:pt idx="2">
                  <c:v>2.4797799999999998E-2</c:v>
                </c:pt>
                <c:pt idx="3">
                  <c:v>2.1586399999999999E-2</c:v>
                </c:pt>
                <c:pt idx="4">
                  <c:v>1.93779E-2</c:v>
                </c:pt>
                <c:pt idx="5">
                  <c:v>4.4184599999999997E-2</c:v>
                </c:pt>
                <c:pt idx="6">
                  <c:v>5.2501199999999998E-2</c:v>
                </c:pt>
                <c:pt idx="7">
                  <c:v>5.2576199999999997E-2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0-4589-8C96-9BD3BB8F98F7}"/>
            </c:ext>
          </c:extLst>
        </c:ser>
        <c:ser>
          <c:idx val="1"/>
          <c:order val="1"/>
          <c:tx>
            <c:v>Q50-d1005-S3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'تنگ شدگی ممتد'!$E$24:$E$31</c:f>
              <c:numCache>
                <c:formatCode>General</c:formatCode>
                <c:ptCount val="8"/>
                <c:pt idx="0">
                  <c:v>4.9659500000000002E-2</c:v>
                </c:pt>
                <c:pt idx="1">
                  <c:v>4.3138000000000003E-2</c:v>
                </c:pt>
                <c:pt idx="2">
                  <c:v>3.6582900000000002E-2</c:v>
                </c:pt>
                <c:pt idx="3">
                  <c:v>2.8587899999999999E-2</c:v>
                </c:pt>
                <c:pt idx="4">
                  <c:v>8.3153099999999994E-2</c:v>
                </c:pt>
                <c:pt idx="5">
                  <c:v>8.7288900000000003E-2</c:v>
                </c:pt>
                <c:pt idx="6">
                  <c:v>8.6522000000000002E-2</c:v>
                </c:pt>
                <c:pt idx="7">
                  <c:v>8.5280900000000007E-2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20-4589-8C96-9BD3BB8F98F7}"/>
            </c:ext>
          </c:extLst>
        </c:ser>
        <c:ser>
          <c:idx val="2"/>
          <c:order val="2"/>
          <c:tx>
            <c:v>Q50-d1008-S1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'تنگ شدگی ممتد'!$E$32:$E$39</c:f>
              <c:numCache>
                <c:formatCode>General</c:formatCode>
                <c:ptCount val="8"/>
                <c:pt idx="0">
                  <c:v>3.2758599999999999E-2</c:v>
                </c:pt>
                <c:pt idx="1">
                  <c:v>3.1195400000000002E-2</c:v>
                </c:pt>
                <c:pt idx="2">
                  <c:v>2.6169100000000001E-2</c:v>
                </c:pt>
                <c:pt idx="3">
                  <c:v>2.06328E-2</c:v>
                </c:pt>
                <c:pt idx="4">
                  <c:v>2.2677699999999999E-2</c:v>
                </c:pt>
                <c:pt idx="5">
                  <c:v>6.6906999999999994E-2</c:v>
                </c:pt>
                <c:pt idx="6">
                  <c:v>6.2176500000000003E-2</c:v>
                </c:pt>
                <c:pt idx="7">
                  <c:v>6.4353499999999994E-2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620-4589-8C96-9BD3BB8F98F7}"/>
            </c:ext>
          </c:extLst>
        </c:ser>
        <c:ser>
          <c:idx val="3"/>
          <c:order val="3"/>
          <c:tx>
            <c:v>Q50-d1008-S3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'تنگ شدگی ممتد'!$E$40:$E$47</c:f>
              <c:numCache>
                <c:formatCode>General</c:formatCode>
                <c:ptCount val="8"/>
                <c:pt idx="0">
                  <c:v>5.7890999999999998E-2</c:v>
                </c:pt>
                <c:pt idx="1">
                  <c:v>4.9830300000000001E-2</c:v>
                </c:pt>
                <c:pt idx="2">
                  <c:v>3.95292E-2</c:v>
                </c:pt>
                <c:pt idx="3">
                  <c:v>3.5119400000000002E-2</c:v>
                </c:pt>
                <c:pt idx="4">
                  <c:v>9.6645999999999996E-2</c:v>
                </c:pt>
                <c:pt idx="5">
                  <c:v>0.102784</c:v>
                </c:pt>
                <c:pt idx="6">
                  <c:v>0.10648199999999999</c:v>
                </c:pt>
                <c:pt idx="7">
                  <c:v>0.103635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620-4589-8C96-9BD3BB8F9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021920"/>
        <c:axId val="1222997376"/>
      </c:lineChart>
      <c:catAx>
        <c:axId val="12230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</a:t>
                </a: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(cm)</a:t>
                </a:r>
                <a:endParaRPr lang="en-GB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2997376"/>
        <c:crosses val="autoZero"/>
        <c:auto val="1"/>
        <c:lblAlgn val="ctr"/>
        <c:lblOffset val="100"/>
        <c:noMultiLvlLbl val="0"/>
      </c:catAx>
      <c:valAx>
        <c:axId val="12229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(m/s)</a:t>
                </a:r>
              </a:p>
            </c:rich>
          </c:tx>
          <c:layout>
            <c:manualLayout>
              <c:xMode val="edge"/>
              <c:yMode val="edge"/>
              <c:x val="1.3016045408117091E-2"/>
              <c:y val="0.34483413531641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30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02310056070581"/>
          <c:y val="0.28828375619714203"/>
          <c:w val="0.18719901391636393"/>
          <c:h val="0.27991396908719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85903055221546"/>
          <c:y val="5.0925925925925923E-2"/>
          <c:w val="0.69998771705260976"/>
          <c:h val="0.80411271507728199"/>
        </c:manualLayout>
      </c:layout>
      <c:lineChart>
        <c:grouping val="standard"/>
        <c:varyColors val="0"/>
        <c:ser>
          <c:idx val="0"/>
          <c:order val="0"/>
          <c:tx>
            <c:v>Q90-d1005-S1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'تنگ شدگی ممتد'!$D$16:$D$23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cat>
          <c:val>
            <c:numRef>
              <c:f>'تنگ شدگی ممتد'!$E$48:$E$55</c:f>
              <c:numCache>
                <c:formatCode>General</c:formatCode>
                <c:ptCount val="8"/>
                <c:pt idx="0">
                  <c:v>5.0299999999999997E-2</c:v>
                </c:pt>
                <c:pt idx="1">
                  <c:v>4.56668E-2</c:v>
                </c:pt>
                <c:pt idx="2">
                  <c:v>3.9715300000000002E-2</c:v>
                </c:pt>
                <c:pt idx="3">
                  <c:v>3.2868099999999997E-2</c:v>
                </c:pt>
                <c:pt idx="4">
                  <c:v>3.1734499999999999E-2</c:v>
                </c:pt>
                <c:pt idx="5">
                  <c:v>7.8784599999999996E-2</c:v>
                </c:pt>
                <c:pt idx="6">
                  <c:v>8.2299700000000003E-2</c:v>
                </c:pt>
                <c:pt idx="7">
                  <c:v>8.2611500000000004E-2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6-4144-B884-F5F5A1054229}"/>
            </c:ext>
          </c:extLst>
        </c:ser>
        <c:ser>
          <c:idx val="1"/>
          <c:order val="1"/>
          <c:tx>
            <c:v>Q90-d1005-S3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'تنگ شدگی ممتد'!$E$56:$E$63</c:f>
              <c:numCache>
                <c:formatCode>General</c:formatCode>
                <c:ptCount val="8"/>
                <c:pt idx="0">
                  <c:v>5.8809599999999997E-2</c:v>
                </c:pt>
                <c:pt idx="1">
                  <c:v>5.4866999999999999E-2</c:v>
                </c:pt>
                <c:pt idx="2">
                  <c:v>4.2823800000000002E-2</c:v>
                </c:pt>
                <c:pt idx="3">
                  <c:v>3.2490999999999999E-2</c:v>
                </c:pt>
                <c:pt idx="4">
                  <c:v>9.3270500000000006E-2</c:v>
                </c:pt>
                <c:pt idx="5">
                  <c:v>0.103685</c:v>
                </c:pt>
                <c:pt idx="6">
                  <c:v>0.109393</c:v>
                </c:pt>
                <c:pt idx="7">
                  <c:v>0.114283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6-4144-B884-F5F5A1054229}"/>
            </c:ext>
          </c:extLst>
        </c:ser>
        <c:ser>
          <c:idx val="2"/>
          <c:order val="2"/>
          <c:tx>
            <c:v>Q90-d1008-S1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'تنگ شدگی ممتد'!$E$64:$E$71</c:f>
              <c:numCache>
                <c:formatCode>General</c:formatCode>
                <c:ptCount val="8"/>
                <c:pt idx="0">
                  <c:v>5.49404E-2</c:v>
                </c:pt>
                <c:pt idx="1">
                  <c:v>5.3864000000000002E-2</c:v>
                </c:pt>
                <c:pt idx="2">
                  <c:v>4.6370500000000002E-2</c:v>
                </c:pt>
                <c:pt idx="3">
                  <c:v>3.9306500000000001E-2</c:v>
                </c:pt>
                <c:pt idx="4">
                  <c:v>3.0599100000000001E-2</c:v>
                </c:pt>
                <c:pt idx="5">
                  <c:v>9.5989500000000005E-2</c:v>
                </c:pt>
                <c:pt idx="6">
                  <c:v>9.9602099999999999E-2</c:v>
                </c:pt>
                <c:pt idx="7">
                  <c:v>9.8545599999999997E-2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C6-4144-B884-F5F5A1054229}"/>
            </c:ext>
          </c:extLst>
        </c:ser>
        <c:ser>
          <c:idx val="3"/>
          <c:order val="3"/>
          <c:tx>
            <c:v>Q90-d1008-S3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'تنگ شدگی ممتد'!$E$72:$E$79</c:f>
              <c:numCache>
                <c:formatCode>General</c:formatCode>
                <c:ptCount val="8"/>
                <c:pt idx="0">
                  <c:v>6.75124E-2</c:v>
                </c:pt>
                <c:pt idx="1">
                  <c:v>6.3633899999999993E-2</c:v>
                </c:pt>
                <c:pt idx="2">
                  <c:v>5.1099199999999997E-2</c:v>
                </c:pt>
                <c:pt idx="3">
                  <c:v>3.8736800000000002E-2</c:v>
                </c:pt>
                <c:pt idx="4">
                  <c:v>0.10907500000000001</c:v>
                </c:pt>
                <c:pt idx="5">
                  <c:v>0.12045699999999999</c:v>
                </c:pt>
                <c:pt idx="6">
                  <c:v>0.127667</c:v>
                </c:pt>
                <c:pt idx="7">
                  <c:v>0.134381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C6-4144-B884-F5F5A1054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021920"/>
        <c:axId val="1222997376"/>
      </c:lineChart>
      <c:catAx>
        <c:axId val="12230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</a:t>
                </a: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(cm)</a:t>
                </a:r>
                <a:endParaRPr lang="en-GB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2997376"/>
        <c:crosses val="autoZero"/>
        <c:auto val="1"/>
        <c:lblAlgn val="ctr"/>
        <c:lblOffset val="100"/>
        <c:noMultiLvlLbl val="0"/>
      </c:catAx>
      <c:valAx>
        <c:axId val="12229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(m/s)</a:t>
                </a:r>
              </a:p>
            </c:rich>
          </c:tx>
          <c:layout>
            <c:manualLayout>
              <c:xMode val="edge"/>
              <c:yMode val="edge"/>
              <c:x val="1.3016045408117091E-2"/>
              <c:y val="0.34483413531641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30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02310056070581"/>
          <c:y val="0.28828375619714203"/>
          <c:w val="0.18719901391636393"/>
          <c:h val="0.27991396908719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85903055221546"/>
          <c:y val="5.0925925925925923E-2"/>
          <c:w val="0.69998771705260976"/>
          <c:h val="0.80411271507728199"/>
        </c:manualLayout>
      </c:layout>
      <c:lineChart>
        <c:grouping val="standard"/>
        <c:varyColors val="0"/>
        <c:ser>
          <c:idx val="0"/>
          <c:order val="0"/>
          <c:tx>
            <c:v>Q50-d1005-S1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'تنگ شدگی ممتد'!$D$16:$D$23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cat>
          <c:val>
            <c:numRef>
              <c:f>'تنگ شدگی ممتد'!$H$16:$H$23</c:f>
              <c:numCache>
                <c:formatCode>General</c:formatCode>
                <c:ptCount val="8"/>
                <c:pt idx="0">
                  <c:v>4.320315689209469</c:v>
                </c:pt>
                <c:pt idx="1">
                  <c:v>4.2182609878894972</c:v>
                </c:pt>
                <c:pt idx="2">
                  <c:v>4.1025989930602664</c:v>
                </c:pt>
                <c:pt idx="3">
                  <c:v>4.0957953463057128</c:v>
                </c:pt>
                <c:pt idx="4">
                  <c:v>3.9461151177031075</c:v>
                </c:pt>
                <c:pt idx="5">
                  <c:v>3.1704993876718657</c:v>
                </c:pt>
                <c:pt idx="6">
                  <c:v>3.0684446863518944</c:v>
                </c:pt>
                <c:pt idx="7">
                  <c:v>2.9527826915226636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6-4BB3-94B5-6064C6740E11}"/>
            </c:ext>
          </c:extLst>
        </c:ser>
        <c:ser>
          <c:idx val="1"/>
          <c:order val="1"/>
          <c:tx>
            <c:v>Q50-d1005-S3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'تنگ شدگی ممتد'!$H$24:$H$31</c:f>
              <c:numCache>
                <c:formatCode>General</c:formatCode>
                <c:ptCount val="8"/>
                <c:pt idx="0">
                  <c:v>4.5312287386039669</c:v>
                </c:pt>
                <c:pt idx="1">
                  <c:v>4.2250646346442027</c:v>
                </c:pt>
                <c:pt idx="2">
                  <c:v>4.3067083957000589</c:v>
                </c:pt>
                <c:pt idx="3">
                  <c:v>4.3543339229826925</c:v>
                </c:pt>
                <c:pt idx="4">
                  <c:v>3.8168458293644667</c:v>
                </c:pt>
                <c:pt idx="5">
                  <c:v>3.5038780786501484</c:v>
                </c:pt>
                <c:pt idx="6">
                  <c:v>3.5787181929514507</c:v>
                </c:pt>
                <c:pt idx="7">
                  <c:v>3.6943801877806819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6-4BB3-94B5-6064C6740E11}"/>
            </c:ext>
          </c:extLst>
        </c:ser>
        <c:ser>
          <c:idx val="2"/>
          <c:order val="2"/>
          <c:tx>
            <c:v>Q50-d1008-S1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'تنگ شدگی ممتد'!$H$32:$H$39</c:f>
              <c:numCache>
                <c:formatCode>General</c:formatCode>
                <c:ptCount val="8"/>
                <c:pt idx="0">
                  <c:v>6.2729623077969832</c:v>
                </c:pt>
                <c:pt idx="1">
                  <c:v>6.1232820791945288</c:v>
                </c:pt>
                <c:pt idx="2">
                  <c:v>6.3614097156075449</c:v>
                </c:pt>
                <c:pt idx="3">
                  <c:v>5.7967070349708001</c:v>
                </c:pt>
                <c:pt idx="4">
                  <c:v>5.6538304531229002</c:v>
                </c:pt>
                <c:pt idx="5">
                  <c:v>4.8237855490543211</c:v>
                </c:pt>
                <c:pt idx="6">
                  <c:v>4.4631922710573697</c:v>
                </c:pt>
                <c:pt idx="7">
                  <c:v>4.3951558035106206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6-4BB3-94B5-6064C6740E11}"/>
            </c:ext>
          </c:extLst>
        </c:ser>
        <c:ser>
          <c:idx val="3"/>
          <c:order val="3"/>
          <c:tx>
            <c:v>Q50-d1008-S3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'تنگ شدگی ممتد'!$H$40:$H$47</c:f>
              <c:numCache>
                <c:formatCode>General</c:formatCode>
                <c:ptCount val="8"/>
                <c:pt idx="0">
                  <c:v>6.5110899442101493</c:v>
                </c:pt>
                <c:pt idx="1">
                  <c:v>6.5519118247380774</c:v>
                </c:pt>
                <c:pt idx="2">
                  <c:v>6.585930058511301</c:v>
                </c:pt>
                <c:pt idx="3">
                  <c:v>6.5655191182473374</c:v>
                </c:pt>
                <c:pt idx="4">
                  <c:v>5.2592189413525752</c:v>
                </c:pt>
                <c:pt idx="5">
                  <c:v>4.9530548373928109</c:v>
                </c:pt>
                <c:pt idx="6">
                  <c:v>5.0823241257314518</c:v>
                </c:pt>
                <c:pt idx="7">
                  <c:v>5.1231460062593799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E6-4BB3-94B5-6064C6740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021920"/>
        <c:axId val="1222997376"/>
      </c:lineChart>
      <c:catAx>
        <c:axId val="12230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</a:t>
                </a: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(cm)</a:t>
                </a:r>
                <a:endParaRPr lang="en-GB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2997376"/>
        <c:crosses val="autoZero"/>
        <c:auto val="1"/>
        <c:lblAlgn val="ctr"/>
        <c:lblOffset val="100"/>
        <c:noMultiLvlLbl val="0"/>
      </c:catAx>
      <c:valAx>
        <c:axId val="12229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 (gr/lit)</a:t>
                </a:r>
              </a:p>
            </c:rich>
          </c:tx>
          <c:layout>
            <c:manualLayout>
              <c:xMode val="edge"/>
              <c:yMode val="edge"/>
              <c:x val="1.3016045408117091E-2"/>
              <c:y val="0.34483413531641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30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02310056070581"/>
          <c:y val="0.28828375619714203"/>
          <c:w val="0.18719901391636393"/>
          <c:h val="0.27991396908719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85903055221546"/>
          <c:y val="5.0925925925925923E-2"/>
          <c:w val="0.69998771705260976"/>
          <c:h val="0.80411271507728199"/>
        </c:manualLayout>
      </c:layout>
      <c:lineChart>
        <c:grouping val="standard"/>
        <c:varyColors val="0"/>
        <c:ser>
          <c:idx val="0"/>
          <c:order val="0"/>
          <c:tx>
            <c:v>Q90-d1005-S1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'تنگ شدگی ممتد'!$D$16:$D$23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cat>
          <c:val>
            <c:numRef>
              <c:f>'تنگ شدگی ممتد'!$H$48:$H$55</c:f>
              <c:numCache>
                <c:formatCode>General</c:formatCode>
                <c:ptCount val="8"/>
                <c:pt idx="0">
                  <c:v>3.9801333514763311</c:v>
                </c:pt>
                <c:pt idx="1">
                  <c:v>4.3815485100013616</c:v>
                </c:pt>
                <c:pt idx="2">
                  <c:v>4.0073479384950002</c:v>
                </c:pt>
                <c:pt idx="3">
                  <c:v>3.5583072526874866</c:v>
                </c:pt>
                <c:pt idx="4">
                  <c:v>3.959722411212367</c:v>
                </c:pt>
                <c:pt idx="5">
                  <c:v>3.5038780786501484</c:v>
                </c:pt>
                <c:pt idx="6">
                  <c:v>2.9663899850319222</c:v>
                </c:pt>
                <c:pt idx="7">
                  <c:v>2.8847462239760655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2-429B-ACDF-E570CCC887DA}"/>
            </c:ext>
          </c:extLst>
        </c:ser>
        <c:ser>
          <c:idx val="1"/>
          <c:order val="1"/>
          <c:tx>
            <c:v>Q90-d1005-S3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'تنگ شدگی ممتد'!$H$56:$H$63</c:f>
              <c:numCache>
                <c:formatCode>General</c:formatCode>
                <c:ptCount val="8"/>
                <c:pt idx="0">
                  <c:v>4.2590828684175763</c:v>
                </c:pt>
                <c:pt idx="1">
                  <c:v>4.2931011021907999</c:v>
                </c:pt>
                <c:pt idx="2">
                  <c:v>4.3543339229826925</c:v>
                </c:pt>
                <c:pt idx="3">
                  <c:v>4.4291740372839943</c:v>
                </c:pt>
                <c:pt idx="4">
                  <c:v>4.0141515852497047</c:v>
                </c:pt>
                <c:pt idx="5">
                  <c:v>3.5310926656688175</c:v>
                </c:pt>
                <c:pt idx="6">
                  <c:v>3.2725540889916864</c:v>
                </c:pt>
                <c:pt idx="7">
                  <c:v>3.3405905565382841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2-429B-ACDF-E570CCC887DA}"/>
            </c:ext>
          </c:extLst>
        </c:ser>
        <c:ser>
          <c:idx val="2"/>
          <c:order val="2"/>
          <c:tx>
            <c:v>Q90-d1008-S1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'تنگ شدگی ممتد'!$H$64:$H$71</c:f>
              <c:numCache>
                <c:formatCode>General</c:formatCode>
                <c:ptCount val="8"/>
                <c:pt idx="0">
                  <c:v>6.1232820791945288</c:v>
                </c:pt>
                <c:pt idx="1">
                  <c:v>5.5109538712750004</c:v>
                </c:pt>
                <c:pt idx="2">
                  <c:v>6.1845148999864215</c:v>
                </c:pt>
                <c:pt idx="3">
                  <c:v>5.7218669206694983</c:v>
                </c:pt>
                <c:pt idx="4">
                  <c:v>5.0278949516941127</c:v>
                </c:pt>
                <c:pt idx="5">
                  <c:v>5.769492447952131</c:v>
                </c:pt>
                <c:pt idx="6">
                  <c:v>4.9326438971288464</c:v>
                </c:pt>
                <c:pt idx="7">
                  <c:v>4.9122329568648819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D2-429B-ACDF-E570CCC887DA}"/>
            </c:ext>
          </c:extLst>
        </c:ser>
        <c:ser>
          <c:idx val="3"/>
          <c:order val="3"/>
          <c:tx>
            <c:v>Q90-d1008-S3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'تنگ شدگی ممتد'!$H$72:$H$79</c:f>
              <c:numCache>
                <c:formatCode>General</c:formatCode>
                <c:ptCount val="8"/>
                <c:pt idx="0">
                  <c:v>6.402231596135624</c:v>
                </c:pt>
                <c:pt idx="1">
                  <c:v>6.1164784324398243</c:v>
                </c:pt>
                <c:pt idx="2">
                  <c:v>6.2661586610422786</c:v>
                </c:pt>
                <c:pt idx="3">
                  <c:v>6.3886243026262139</c:v>
                </c:pt>
                <c:pt idx="4">
                  <c:v>5.5994012790855621</c:v>
                </c:pt>
                <c:pt idx="5">
                  <c:v>5.572186692066893</c:v>
                </c:pt>
                <c:pt idx="6">
                  <c:v>4.5108177983400033</c:v>
                </c:pt>
                <c:pt idx="7">
                  <c:v>4.544836032113226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D2-429B-ACDF-E570CCC88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021920"/>
        <c:axId val="1222997376"/>
      </c:lineChart>
      <c:catAx>
        <c:axId val="12230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</a:t>
                </a: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(cm)</a:t>
                </a:r>
                <a:endParaRPr lang="en-GB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2997376"/>
        <c:crosses val="autoZero"/>
        <c:auto val="1"/>
        <c:lblAlgn val="ctr"/>
        <c:lblOffset val="100"/>
        <c:noMultiLvlLbl val="0"/>
      </c:catAx>
      <c:valAx>
        <c:axId val="12229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 (gr/lit)</a:t>
                </a:r>
              </a:p>
            </c:rich>
          </c:tx>
          <c:layout>
            <c:manualLayout>
              <c:xMode val="edge"/>
              <c:yMode val="edge"/>
              <c:x val="1.3016045408117091E-2"/>
              <c:y val="0.34483413531641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30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02310056070581"/>
          <c:y val="0.28828375619714203"/>
          <c:w val="0.18719901391636393"/>
          <c:h val="0.27991396908719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200">
                <a:cs typeface="B Lotus" panose="00000400000000000000" pitchFamily="2" charset="-78"/>
              </a:rPr>
              <a:t>تنگ شدگی ممتد</a:t>
            </a:r>
            <a:endParaRPr lang="en-US" sz="1200">
              <a:cs typeface="B Lotus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7.9691601049868763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'تنگ شدگی موضعی '!$H$5:$H$12</c:f>
              <c:numCache>
                <c:formatCode>General</c:formatCode>
                <c:ptCount val="8"/>
                <c:pt idx="0">
                  <c:v>7.6</c:v>
                </c:pt>
                <c:pt idx="1">
                  <c:v>6.8</c:v>
                </c:pt>
                <c:pt idx="2">
                  <c:v>12.5</c:v>
                </c:pt>
                <c:pt idx="3">
                  <c:v>9.8000000000000007</c:v>
                </c:pt>
                <c:pt idx="4">
                  <c:v>9.6999999999999993</c:v>
                </c:pt>
                <c:pt idx="5">
                  <c:v>8.1999999999999993</c:v>
                </c:pt>
                <c:pt idx="6">
                  <c:v>11.6</c:v>
                </c:pt>
                <c:pt idx="7">
                  <c:v>10.1</c:v>
                </c:pt>
              </c:numCache>
            </c:numRef>
          </c:xVal>
          <c:yVal>
            <c:numRef>
              <c:f>'تنگ شدگی موضعی '!$B$5:$B$12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90</c:v>
                </c:pt>
                <c:pt idx="3">
                  <c:v>90</c:v>
                </c:pt>
                <c:pt idx="4">
                  <c:v>50</c:v>
                </c:pt>
                <c:pt idx="5">
                  <c:v>50</c:v>
                </c:pt>
                <c:pt idx="6">
                  <c:v>90</c:v>
                </c:pt>
                <c:pt idx="7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A-4821-BCAD-1299B2BCC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585952"/>
        <c:axId val="249294272"/>
      </c:scatterChart>
      <c:valAx>
        <c:axId val="248585952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4272"/>
        <c:crosses val="autoZero"/>
        <c:crossBetween val="midCat"/>
      </c:valAx>
      <c:valAx>
        <c:axId val="2492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(lit/min)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8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d1005-Q90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S=1%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4420978458773734"/>
                  <c:y val="-0.17317220764071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اصلاح!$D$2:$K$2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اصلاح!$D$9:$K$9</c:f>
              <c:numCache>
                <c:formatCode>General</c:formatCode>
                <c:ptCount val="8"/>
                <c:pt idx="0">
                  <c:v>15.1</c:v>
                </c:pt>
                <c:pt idx="1">
                  <c:v>16.2</c:v>
                </c:pt>
                <c:pt idx="2">
                  <c:v>14.2</c:v>
                </c:pt>
                <c:pt idx="3">
                  <c:v>15.3</c:v>
                </c:pt>
                <c:pt idx="4">
                  <c:v>15.2</c:v>
                </c:pt>
                <c:pt idx="5">
                  <c:v>16.100000000000001</c:v>
                </c:pt>
                <c:pt idx="6">
                  <c:v>17.3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4-4423-BF97-20A08A62EDC6}"/>
            </c:ext>
          </c:extLst>
        </c:ser>
        <c:ser>
          <c:idx val="1"/>
          <c:order val="1"/>
          <c:tx>
            <c:v>S=2%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8114672152467429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اصلاح!$D$2:$K$2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اصلاح!$D$10:$K$10</c:f>
              <c:numCache>
                <c:formatCode>General</c:formatCode>
                <c:ptCount val="8"/>
                <c:pt idx="0">
                  <c:v>13.5</c:v>
                </c:pt>
                <c:pt idx="1">
                  <c:v>14.1</c:v>
                </c:pt>
                <c:pt idx="2">
                  <c:v>15.1</c:v>
                </c:pt>
                <c:pt idx="3">
                  <c:v>15</c:v>
                </c:pt>
                <c:pt idx="4">
                  <c:v>15.5</c:v>
                </c:pt>
                <c:pt idx="5">
                  <c:v>16.5</c:v>
                </c:pt>
                <c:pt idx="6">
                  <c:v>16.5</c:v>
                </c:pt>
                <c:pt idx="7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4-4423-BF97-20A08A62EDC6}"/>
            </c:ext>
          </c:extLst>
        </c:ser>
        <c:ser>
          <c:idx val="2"/>
          <c:order val="2"/>
          <c:tx>
            <c:v>S=3%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40847404885200161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اصلاح!$D$2:$K$2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اصلاح!$D$11:$K$11</c:f>
              <c:numCache>
                <c:formatCode>General</c:formatCode>
                <c:ptCount val="8"/>
                <c:pt idx="0">
                  <c:v>12.5</c:v>
                </c:pt>
                <c:pt idx="1">
                  <c:v>12.8</c:v>
                </c:pt>
                <c:pt idx="2">
                  <c:v>12.2</c:v>
                </c:pt>
                <c:pt idx="3">
                  <c:v>12.5</c:v>
                </c:pt>
                <c:pt idx="4">
                  <c:v>15</c:v>
                </c:pt>
                <c:pt idx="5">
                  <c:v>15.5</c:v>
                </c:pt>
                <c:pt idx="6">
                  <c:v>17.100000000000001</c:v>
                </c:pt>
                <c:pt idx="7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34-4423-BF97-20A08A62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9792"/>
        <c:axId val="191309376"/>
      </c:scatterChart>
      <c:valAx>
        <c:axId val="191309792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9376"/>
        <c:crosses val="autoZero"/>
        <c:crossBetween val="midCat"/>
      </c:valAx>
      <c:valAx>
        <c:axId val="1913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85903055221546"/>
          <c:y val="5.0925925925925923E-2"/>
          <c:w val="0.69998771705260976"/>
          <c:h val="0.80411271507728199"/>
        </c:manualLayout>
      </c:layout>
      <c:lineChart>
        <c:grouping val="standard"/>
        <c:varyColors val="0"/>
        <c:ser>
          <c:idx val="0"/>
          <c:order val="0"/>
          <c:tx>
            <c:v>Q50-d1005-S1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'تنگ شدگی موضعی '!$D$16:$D$23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cat>
          <c:val>
            <c:numRef>
              <c:f>'تنگ شدگی موضعی '!$E$16:$E$23</c:f>
              <c:numCache>
                <c:formatCode>General</c:formatCode>
                <c:ptCount val="8"/>
                <c:pt idx="0">
                  <c:v>3.2280900000000001E-2</c:v>
                </c:pt>
                <c:pt idx="1">
                  <c:v>3.1252799999999997E-2</c:v>
                </c:pt>
                <c:pt idx="2">
                  <c:v>3.2098599999999998E-2</c:v>
                </c:pt>
                <c:pt idx="3">
                  <c:v>2.5110500000000001E-2</c:v>
                </c:pt>
                <c:pt idx="4">
                  <c:v>2.7712899999999999E-2</c:v>
                </c:pt>
                <c:pt idx="5">
                  <c:v>1.45892E-2</c:v>
                </c:pt>
                <c:pt idx="6">
                  <c:v>2.82279E-2</c:v>
                </c:pt>
                <c:pt idx="7">
                  <c:v>2.8880699999999999E-2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4-4124-91FE-DC0C32626A19}"/>
            </c:ext>
          </c:extLst>
        </c:ser>
        <c:ser>
          <c:idx val="1"/>
          <c:order val="1"/>
          <c:tx>
            <c:v>Q50-d1005-S3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'تنگ شدگی موضعی '!$E$24:$E$31</c:f>
              <c:numCache>
                <c:formatCode>General</c:formatCode>
                <c:ptCount val="8"/>
                <c:pt idx="0">
                  <c:v>5.88225E-2</c:v>
                </c:pt>
                <c:pt idx="1">
                  <c:v>5.6564900000000001E-2</c:v>
                </c:pt>
                <c:pt idx="2">
                  <c:v>5.1436799999999998E-2</c:v>
                </c:pt>
                <c:pt idx="3">
                  <c:v>4.0300500000000003E-2</c:v>
                </c:pt>
                <c:pt idx="4">
                  <c:v>3.56111E-2</c:v>
                </c:pt>
                <c:pt idx="5">
                  <c:v>4.5978499999999999E-2</c:v>
                </c:pt>
                <c:pt idx="6">
                  <c:v>5.5904599999999999E-2</c:v>
                </c:pt>
                <c:pt idx="7">
                  <c:v>5.6744799999999998E-2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4-4124-91FE-DC0C32626A19}"/>
            </c:ext>
          </c:extLst>
        </c:ser>
        <c:ser>
          <c:idx val="2"/>
          <c:order val="2"/>
          <c:tx>
            <c:v>Q50-d1008-S1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'تنگ شدگی موضعی '!$E$32:$E$39</c:f>
              <c:numCache>
                <c:formatCode>General</c:formatCode>
                <c:ptCount val="8"/>
                <c:pt idx="0">
                  <c:v>3.5794899999999998E-2</c:v>
                </c:pt>
                <c:pt idx="1">
                  <c:v>3.0249700000000001E-2</c:v>
                </c:pt>
                <c:pt idx="2">
                  <c:v>2.8844000000000002E-2</c:v>
                </c:pt>
                <c:pt idx="3">
                  <c:v>3.4360700000000001E-2</c:v>
                </c:pt>
                <c:pt idx="4">
                  <c:v>2.75929E-2</c:v>
                </c:pt>
                <c:pt idx="5">
                  <c:v>2.4113699999999998E-2</c:v>
                </c:pt>
                <c:pt idx="6">
                  <c:v>2.4373100000000002E-2</c:v>
                </c:pt>
                <c:pt idx="7">
                  <c:v>2.9413000000000002E-2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94-4124-91FE-DC0C32626A19}"/>
            </c:ext>
          </c:extLst>
        </c:ser>
        <c:ser>
          <c:idx val="3"/>
          <c:order val="3"/>
          <c:tx>
            <c:v>Q50-d1008-S3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'تنگ شدگی موضعی '!$E$40:$E$47</c:f>
              <c:numCache>
                <c:formatCode>General</c:formatCode>
                <c:ptCount val="8"/>
                <c:pt idx="0">
                  <c:v>7.4746000000000007E-2</c:v>
                </c:pt>
                <c:pt idx="1">
                  <c:v>6.8379400000000007E-2</c:v>
                </c:pt>
                <c:pt idx="2">
                  <c:v>5.6767400000000003E-2</c:v>
                </c:pt>
                <c:pt idx="3">
                  <c:v>4.7153399999999998E-2</c:v>
                </c:pt>
                <c:pt idx="4">
                  <c:v>3.9984800000000001E-2</c:v>
                </c:pt>
                <c:pt idx="5">
                  <c:v>5.2283499999999997E-2</c:v>
                </c:pt>
                <c:pt idx="6">
                  <c:v>6.3592700000000002E-2</c:v>
                </c:pt>
                <c:pt idx="7">
                  <c:v>6.3495200000000002E-2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94-4124-91FE-DC0C32626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021920"/>
        <c:axId val="1222997376"/>
      </c:lineChart>
      <c:catAx>
        <c:axId val="12230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</a:t>
                </a: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(cm)</a:t>
                </a:r>
                <a:endParaRPr lang="en-GB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2997376"/>
        <c:crosses val="autoZero"/>
        <c:auto val="1"/>
        <c:lblAlgn val="ctr"/>
        <c:lblOffset val="100"/>
        <c:noMultiLvlLbl val="0"/>
      </c:catAx>
      <c:valAx>
        <c:axId val="12229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(m/s)</a:t>
                </a:r>
              </a:p>
            </c:rich>
          </c:tx>
          <c:layout>
            <c:manualLayout>
              <c:xMode val="edge"/>
              <c:yMode val="edge"/>
              <c:x val="1.3016045408117091E-2"/>
              <c:y val="0.34483413531641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30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02310056070581"/>
          <c:y val="0.28828375619714203"/>
          <c:w val="0.18719901391636393"/>
          <c:h val="0.27991396908719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85903055221546"/>
          <c:y val="5.0925925925925923E-2"/>
          <c:w val="0.69998771705260976"/>
          <c:h val="0.80411271507728199"/>
        </c:manualLayout>
      </c:layout>
      <c:lineChart>
        <c:grouping val="standard"/>
        <c:varyColors val="0"/>
        <c:ser>
          <c:idx val="0"/>
          <c:order val="0"/>
          <c:tx>
            <c:v>Q90-d1005-S1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'تنگ شدگی موضعی '!$D$16:$D$23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cat>
          <c:val>
            <c:numRef>
              <c:f>'تنگ شدگی موضعی '!$E$48:$E$55</c:f>
              <c:numCache>
                <c:formatCode>General</c:formatCode>
                <c:ptCount val="8"/>
                <c:pt idx="0">
                  <c:v>5.1578100000000002E-2</c:v>
                </c:pt>
                <c:pt idx="1">
                  <c:v>4.5012099999999999E-2</c:v>
                </c:pt>
                <c:pt idx="2">
                  <c:v>3.9360199999999998E-2</c:v>
                </c:pt>
                <c:pt idx="3">
                  <c:v>4.0554800000000002E-2</c:v>
                </c:pt>
                <c:pt idx="4">
                  <c:v>3.7521800000000001E-2</c:v>
                </c:pt>
                <c:pt idx="5">
                  <c:v>3.4900800000000003E-2</c:v>
                </c:pt>
                <c:pt idx="6">
                  <c:v>4.2858599999999997E-2</c:v>
                </c:pt>
                <c:pt idx="7">
                  <c:v>4.9203400000000001E-2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B-4238-8198-4F9C38D6F3CB}"/>
            </c:ext>
          </c:extLst>
        </c:ser>
        <c:ser>
          <c:idx val="1"/>
          <c:order val="1"/>
          <c:tx>
            <c:v>Q90-d1005-S3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'تنگ شدگی موضعی '!$E$56:$E$63</c:f>
              <c:numCache>
                <c:formatCode>General</c:formatCode>
                <c:ptCount val="8"/>
                <c:pt idx="0">
                  <c:v>8.2873199999999994E-2</c:v>
                </c:pt>
                <c:pt idx="1">
                  <c:v>7.3814099999999994E-2</c:v>
                </c:pt>
                <c:pt idx="2">
                  <c:v>6.4346399999999998E-2</c:v>
                </c:pt>
                <c:pt idx="3">
                  <c:v>5.4253500000000003E-2</c:v>
                </c:pt>
                <c:pt idx="4">
                  <c:v>4.4591600000000002E-2</c:v>
                </c:pt>
                <c:pt idx="5">
                  <c:v>4.9349700000000003E-2</c:v>
                </c:pt>
                <c:pt idx="6">
                  <c:v>7.1448200000000003E-2</c:v>
                </c:pt>
                <c:pt idx="7">
                  <c:v>7.1196700000000002E-2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B-4238-8198-4F9C38D6F3CB}"/>
            </c:ext>
          </c:extLst>
        </c:ser>
        <c:ser>
          <c:idx val="2"/>
          <c:order val="2"/>
          <c:tx>
            <c:v>Q90-d1008-S1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'تنگ شدگی موضعی '!$E$64:$E$71</c:f>
              <c:numCache>
                <c:formatCode>General</c:formatCode>
                <c:ptCount val="8"/>
                <c:pt idx="0">
                  <c:v>5.3235900000000003E-2</c:v>
                </c:pt>
                <c:pt idx="1">
                  <c:v>5.2999299999999999E-2</c:v>
                </c:pt>
                <c:pt idx="2">
                  <c:v>4.9159599999999998E-2</c:v>
                </c:pt>
                <c:pt idx="3">
                  <c:v>4.8202799999999997E-2</c:v>
                </c:pt>
                <c:pt idx="4">
                  <c:v>4.7467799999999997E-2</c:v>
                </c:pt>
                <c:pt idx="5">
                  <c:v>4.1338300000000001E-2</c:v>
                </c:pt>
                <c:pt idx="6">
                  <c:v>5.6101100000000001E-2</c:v>
                </c:pt>
                <c:pt idx="7">
                  <c:v>5.6121200000000003E-2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B-4238-8198-4F9C38D6F3CB}"/>
            </c:ext>
          </c:extLst>
        </c:ser>
        <c:ser>
          <c:idx val="3"/>
          <c:order val="3"/>
          <c:tx>
            <c:v>Q90-d1008-S3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'تنگ شدگی موضعی '!$E$72:$E$79</c:f>
              <c:numCache>
                <c:formatCode>General</c:formatCode>
                <c:ptCount val="8"/>
                <c:pt idx="0">
                  <c:v>9.3894400000000003E-2</c:v>
                </c:pt>
                <c:pt idx="1">
                  <c:v>8.54375E-2</c:v>
                </c:pt>
                <c:pt idx="2">
                  <c:v>7.4760699999999999E-2</c:v>
                </c:pt>
                <c:pt idx="3">
                  <c:v>6.2355899999999999E-2</c:v>
                </c:pt>
                <c:pt idx="4">
                  <c:v>4.9803300000000002E-2</c:v>
                </c:pt>
                <c:pt idx="5">
                  <c:v>5.88032E-2</c:v>
                </c:pt>
                <c:pt idx="6">
                  <c:v>8.1820500000000004E-2</c:v>
                </c:pt>
                <c:pt idx="7">
                  <c:v>8.1986299999999998E-2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B-4238-8198-4F9C38D6F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021920"/>
        <c:axId val="1222997376"/>
      </c:lineChart>
      <c:catAx>
        <c:axId val="12230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</a:t>
                </a: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(cm)</a:t>
                </a:r>
                <a:endParaRPr lang="en-GB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2997376"/>
        <c:crosses val="autoZero"/>
        <c:auto val="1"/>
        <c:lblAlgn val="ctr"/>
        <c:lblOffset val="100"/>
        <c:noMultiLvlLbl val="0"/>
      </c:catAx>
      <c:valAx>
        <c:axId val="12229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(m/s)</a:t>
                </a:r>
              </a:p>
            </c:rich>
          </c:tx>
          <c:layout>
            <c:manualLayout>
              <c:xMode val="edge"/>
              <c:yMode val="edge"/>
              <c:x val="1.3016045408117091E-2"/>
              <c:y val="0.34483413531641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30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02310056070581"/>
          <c:y val="0.28828375619714203"/>
          <c:w val="0.18719901391636393"/>
          <c:h val="0.27991396908719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85903055221546"/>
          <c:y val="5.0925925925925923E-2"/>
          <c:w val="0.69998771705260976"/>
          <c:h val="0.80411271507728199"/>
        </c:manualLayout>
      </c:layout>
      <c:lineChart>
        <c:grouping val="standard"/>
        <c:varyColors val="0"/>
        <c:ser>
          <c:idx val="0"/>
          <c:order val="0"/>
          <c:tx>
            <c:v>Q50-d1005-S1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'تنگ شدگی موضعی '!$D$16:$D$23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cat>
          <c:val>
            <c:numRef>
              <c:f>'تنگ شدگی موضعی '!$H$16:$H$23</c:f>
              <c:numCache>
                <c:formatCode>General</c:formatCode>
                <c:ptCount val="8"/>
                <c:pt idx="0">
                  <c:v>4.2522792216628718</c:v>
                </c:pt>
                <c:pt idx="1">
                  <c:v>4.2114573411347926</c:v>
                </c:pt>
                <c:pt idx="2">
                  <c:v>4.1502245203429</c:v>
                </c:pt>
                <c:pt idx="3">
                  <c:v>3.74880936181802</c:v>
                </c:pt>
                <c:pt idx="4">
                  <c:v>3.9801333514763311</c:v>
                </c:pt>
                <c:pt idx="5">
                  <c:v>3.74880936181802</c:v>
                </c:pt>
                <c:pt idx="6">
                  <c:v>3.3610014968022486</c:v>
                </c:pt>
                <c:pt idx="7">
                  <c:v>3.3950197305756227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5-464C-95E1-86B9E7E5D36A}"/>
            </c:ext>
          </c:extLst>
        </c:ser>
        <c:ser>
          <c:idx val="1"/>
          <c:order val="1"/>
          <c:tx>
            <c:v>Q50-d1005-S3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'تنگ شدگی موضعی '!$H$24:$H$31</c:f>
              <c:numCache>
                <c:formatCode>General</c:formatCode>
                <c:ptCount val="8"/>
                <c:pt idx="0">
                  <c:v>4.4699959178119233</c:v>
                </c:pt>
                <c:pt idx="1">
                  <c:v>4.2794938086815408</c:v>
                </c:pt>
                <c:pt idx="2">
                  <c:v>4.3951558035106206</c:v>
                </c:pt>
                <c:pt idx="3">
                  <c:v>4.4631922710573697</c:v>
                </c:pt>
                <c:pt idx="4">
                  <c:v>4.2999047489455045</c:v>
                </c:pt>
                <c:pt idx="5">
                  <c:v>3.4358416111035508</c:v>
                </c:pt>
                <c:pt idx="6">
                  <c:v>2.7894951694107992</c:v>
                </c:pt>
                <c:pt idx="7">
                  <c:v>2.8167097564294683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5-464C-95E1-86B9E7E5D36A}"/>
            </c:ext>
          </c:extLst>
        </c:ser>
        <c:ser>
          <c:idx val="2"/>
          <c:order val="2"/>
          <c:tx>
            <c:v>Q50-d1008-S1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'تنگ شدگی موضعی '!$H$32:$H$39</c:f>
              <c:numCache>
                <c:formatCode>General</c:formatCode>
                <c:ptCount val="8"/>
                <c:pt idx="0">
                  <c:v>6.1164784324398243</c:v>
                </c:pt>
                <c:pt idx="1">
                  <c:v>6.1436930194584933</c:v>
                </c:pt>
                <c:pt idx="2">
                  <c:v>6.1096747856851188</c:v>
                </c:pt>
                <c:pt idx="3">
                  <c:v>6.4090352428901785</c:v>
                </c:pt>
                <c:pt idx="4">
                  <c:v>5.9667982038372198</c:v>
                </c:pt>
                <c:pt idx="5">
                  <c:v>4.6400870866784931</c:v>
                </c:pt>
                <c:pt idx="6">
                  <c:v>4.1230099333242309</c:v>
                </c:pt>
                <c:pt idx="7">
                  <c:v>4.7761600217716875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65-464C-95E1-86B9E7E5D36A}"/>
            </c:ext>
          </c:extLst>
        </c:ser>
        <c:ser>
          <c:idx val="3"/>
          <c:order val="3"/>
          <c:tx>
            <c:v>Q50-d1008-S3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'تنگ شدگی موضعی '!$H$40:$H$47</c:f>
              <c:numCache>
                <c:formatCode>General</c:formatCode>
                <c:ptCount val="8"/>
                <c:pt idx="0">
                  <c:v>6.2457477207783141</c:v>
                </c:pt>
                <c:pt idx="1">
                  <c:v>6.4430534766635521</c:v>
                </c:pt>
                <c:pt idx="2">
                  <c:v>6.218533133759796</c:v>
                </c:pt>
                <c:pt idx="3">
                  <c:v>6.3001768948156522</c:v>
                </c:pt>
                <c:pt idx="4">
                  <c:v>6.2389440740237596</c:v>
                </c:pt>
                <c:pt idx="5">
                  <c:v>4.544836032113226</c:v>
                </c:pt>
                <c:pt idx="6">
                  <c:v>3.6467546604980483</c:v>
                </c:pt>
                <c:pt idx="7">
                  <c:v>3.742005715063315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65-464C-95E1-86B9E7E5D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021920"/>
        <c:axId val="1222997376"/>
      </c:lineChart>
      <c:catAx>
        <c:axId val="12230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</a:t>
                </a: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(cm)</a:t>
                </a:r>
                <a:endParaRPr lang="en-GB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2997376"/>
        <c:crosses val="autoZero"/>
        <c:auto val="1"/>
        <c:lblAlgn val="ctr"/>
        <c:lblOffset val="100"/>
        <c:noMultiLvlLbl val="0"/>
      </c:catAx>
      <c:valAx>
        <c:axId val="12229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 (gr/lit)</a:t>
                </a:r>
              </a:p>
            </c:rich>
          </c:tx>
          <c:layout>
            <c:manualLayout>
              <c:xMode val="edge"/>
              <c:yMode val="edge"/>
              <c:x val="1.3016045408117091E-2"/>
              <c:y val="0.34483413531641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30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02310056070581"/>
          <c:y val="0.28828375619714203"/>
          <c:w val="0.18719901391636393"/>
          <c:h val="0.27991396908719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85903055221546"/>
          <c:y val="5.0925925925925923E-2"/>
          <c:w val="0.69998771705260976"/>
          <c:h val="0.80411271507728199"/>
        </c:manualLayout>
      </c:layout>
      <c:lineChart>
        <c:grouping val="standard"/>
        <c:varyColors val="0"/>
        <c:ser>
          <c:idx val="0"/>
          <c:order val="0"/>
          <c:tx>
            <c:v>Q90-d1005-S1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'تنگ شدگی موضعی '!$D$16:$D$23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cat>
          <c:val>
            <c:numRef>
              <c:f>'تنگ شدگی موضعی '!$H$48:$H$55</c:f>
              <c:numCache>
                <c:formatCode>General</c:formatCode>
                <c:ptCount val="8"/>
                <c:pt idx="0">
                  <c:v>3.8576677098925458</c:v>
                </c:pt>
                <c:pt idx="1">
                  <c:v>3.3678051435569536</c:v>
                </c:pt>
                <c:pt idx="2">
                  <c:v>3.33378690978373</c:v>
                </c:pt>
                <c:pt idx="3">
                  <c:v>3.8780786501565099</c:v>
                </c:pt>
                <c:pt idx="4">
                  <c:v>3.3950197305756227</c:v>
                </c:pt>
                <c:pt idx="5">
                  <c:v>3.5855218397061561</c:v>
                </c:pt>
                <c:pt idx="6">
                  <c:v>2.9051571642400296</c:v>
                </c:pt>
                <c:pt idx="7">
                  <c:v>2.8167097564294683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A-46F6-8A02-4F9B3952B048}"/>
            </c:ext>
          </c:extLst>
        </c:ser>
        <c:ser>
          <c:idx val="1"/>
          <c:order val="1"/>
          <c:tx>
            <c:v>Q90-d1005-S3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'تنگ شدگی موضعی '!$H$56:$H$63</c:f>
              <c:numCache>
                <c:formatCode>General</c:formatCode>
                <c:ptCount val="8"/>
                <c:pt idx="0">
                  <c:v>4.2726901619268354</c:v>
                </c:pt>
                <c:pt idx="1">
                  <c:v>4.4223703905294416</c:v>
                </c:pt>
                <c:pt idx="2">
                  <c:v>4.4972105048305933</c:v>
                </c:pt>
                <c:pt idx="3">
                  <c:v>4.2590828684175763</c:v>
                </c:pt>
                <c:pt idx="4">
                  <c:v>4.2931011021907999</c:v>
                </c:pt>
                <c:pt idx="5">
                  <c:v>3.8712750034018049</c:v>
                </c:pt>
                <c:pt idx="6">
                  <c:v>3.0208191590692608</c:v>
                </c:pt>
                <c:pt idx="7">
                  <c:v>3.1909103279358297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A-46F6-8A02-4F9B3952B048}"/>
            </c:ext>
          </c:extLst>
        </c:ser>
        <c:ser>
          <c:idx val="2"/>
          <c:order val="2"/>
          <c:tx>
            <c:v>Q90-d1008-S1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'تنگ شدگی موضعی '!$H$64:$H$71</c:f>
              <c:numCache>
                <c:formatCode>General</c:formatCode>
                <c:ptCount val="8"/>
                <c:pt idx="0">
                  <c:v>5.6470268063681957</c:v>
                </c:pt>
                <c:pt idx="1">
                  <c:v>5.7082596271602393</c:v>
                </c:pt>
                <c:pt idx="2">
                  <c:v>5.6606340998776057</c:v>
                </c:pt>
                <c:pt idx="3">
                  <c:v>5.6606340998776057</c:v>
                </c:pt>
                <c:pt idx="4">
                  <c:v>5.6606340998776057</c:v>
                </c:pt>
                <c:pt idx="5">
                  <c:v>5.0959314192407108</c:v>
                </c:pt>
                <c:pt idx="6">
                  <c:v>4.0481698190229283</c:v>
                </c:pt>
                <c:pt idx="7">
                  <c:v>4.0549734657776337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8A-46F6-8A02-4F9B3952B048}"/>
            </c:ext>
          </c:extLst>
        </c:ser>
        <c:ser>
          <c:idx val="3"/>
          <c:order val="3"/>
          <c:tx>
            <c:v>Q90-d1008-S3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'تنگ شدگی موضعی '!$H$72:$H$79</c:f>
              <c:numCache>
                <c:formatCode>General</c:formatCode>
                <c:ptCount val="8"/>
                <c:pt idx="0">
                  <c:v>6.0008164376105935</c:v>
                </c:pt>
                <c:pt idx="1">
                  <c:v>6.2933732480609477</c:v>
                </c:pt>
                <c:pt idx="2">
                  <c:v>6.4294461831541421</c:v>
                </c:pt>
                <c:pt idx="3">
                  <c:v>6.4838753571914802</c:v>
                </c:pt>
                <c:pt idx="4">
                  <c:v>6.0280310246291116</c:v>
                </c:pt>
                <c:pt idx="5">
                  <c:v>5.374880936181806</c:v>
                </c:pt>
                <c:pt idx="6">
                  <c:v>3.973329704721777</c:v>
                </c:pt>
                <c:pt idx="7">
                  <c:v>4.3679412164921025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8A-46F6-8A02-4F9B3952B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021920"/>
        <c:axId val="1222997376"/>
      </c:lineChart>
      <c:catAx>
        <c:axId val="12230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</a:t>
                </a: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(cm)</a:t>
                </a:r>
                <a:endParaRPr lang="en-GB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2997376"/>
        <c:crosses val="autoZero"/>
        <c:auto val="1"/>
        <c:lblAlgn val="ctr"/>
        <c:lblOffset val="100"/>
        <c:noMultiLvlLbl val="0"/>
      </c:catAx>
      <c:valAx>
        <c:axId val="12229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 (gr/lit)</a:t>
                </a:r>
              </a:p>
            </c:rich>
          </c:tx>
          <c:layout>
            <c:manualLayout>
              <c:xMode val="edge"/>
              <c:yMode val="edge"/>
              <c:x val="1.3016045408117091E-2"/>
              <c:y val="0.34483413531641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30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02310056070581"/>
          <c:y val="0.28828375619714203"/>
          <c:w val="0.18719901391636393"/>
          <c:h val="0.27991396908719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200">
                <a:cs typeface="B Lotus" panose="00000400000000000000" pitchFamily="2" charset="-78"/>
              </a:rPr>
              <a:t>تنگ شدگی ممتد</a:t>
            </a:r>
            <a:endParaRPr lang="en-US" sz="1200">
              <a:cs typeface="B Lotus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7.9691601049868763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'ترکیب 3 مدل'!$H$5:$H$12</c:f>
              <c:numCache>
                <c:formatCode>General</c:formatCode>
                <c:ptCount val="8"/>
              </c:numCache>
            </c:numRef>
          </c:xVal>
          <c:yVal>
            <c:numRef>
              <c:f>'ترکیب 3 مدل'!$B$5:$B$12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A-4703-B940-39428AAAF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585952"/>
        <c:axId val="249294272"/>
      </c:scatterChart>
      <c:valAx>
        <c:axId val="248585952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4272"/>
        <c:crosses val="autoZero"/>
        <c:crossBetween val="midCat"/>
      </c:valAx>
      <c:valAx>
        <c:axId val="2492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(lit/min)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8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85903055221546"/>
          <c:y val="5.0925925925925923E-2"/>
          <c:w val="0.69998771705260976"/>
          <c:h val="0.80411271507728199"/>
        </c:manualLayout>
      </c:layout>
      <c:lineChart>
        <c:grouping val="standard"/>
        <c:varyColors val="0"/>
        <c:ser>
          <c:idx val="0"/>
          <c:order val="0"/>
          <c:tx>
            <c:v>Model.No 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'ترکیب 3 مدل'!$D$16:$D$23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cat>
          <c:val>
            <c:numRef>
              <c:f>'ترکیب 3 مدل'!$E$16:$E$23</c:f>
              <c:numCache>
                <c:formatCode>General</c:formatCode>
                <c:ptCount val="8"/>
                <c:pt idx="0">
                  <c:v>6.3867400000000005E-2</c:v>
                </c:pt>
                <c:pt idx="1">
                  <c:v>6.4831799999999995E-2</c:v>
                </c:pt>
                <c:pt idx="2">
                  <c:v>6.54E-2</c:v>
                </c:pt>
                <c:pt idx="3">
                  <c:v>6.5857600000000002E-2</c:v>
                </c:pt>
                <c:pt idx="4">
                  <c:v>6.4260600000000001E-2</c:v>
                </c:pt>
                <c:pt idx="5">
                  <c:v>6.3300700000000001E-2</c:v>
                </c:pt>
                <c:pt idx="6">
                  <c:v>6.2518400000000002E-2</c:v>
                </c:pt>
                <c:pt idx="7">
                  <c:v>6.2520000000000006E-2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3-4A5B-856C-2DFF5CB38CD6}"/>
            </c:ext>
          </c:extLst>
        </c:ser>
        <c:ser>
          <c:idx val="1"/>
          <c:order val="1"/>
          <c:tx>
            <c:v>Model.No 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'ترکیب 3 مدل'!$E$24:$E$31</c:f>
              <c:numCache>
                <c:formatCode>General</c:formatCode>
                <c:ptCount val="8"/>
                <c:pt idx="0">
                  <c:v>5.0299999999999997E-2</c:v>
                </c:pt>
                <c:pt idx="1">
                  <c:v>4.56668E-2</c:v>
                </c:pt>
                <c:pt idx="2">
                  <c:v>3.9715300000000002E-2</c:v>
                </c:pt>
                <c:pt idx="3">
                  <c:v>3.2868099999999997E-2</c:v>
                </c:pt>
                <c:pt idx="4">
                  <c:v>3.1734499999999999E-2</c:v>
                </c:pt>
                <c:pt idx="5">
                  <c:v>7.8784599999999996E-2</c:v>
                </c:pt>
                <c:pt idx="6">
                  <c:v>8.2299700000000003E-2</c:v>
                </c:pt>
                <c:pt idx="7">
                  <c:v>8.2611500000000004E-2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3-4A5B-856C-2DFF5CB38CD6}"/>
            </c:ext>
          </c:extLst>
        </c:ser>
        <c:ser>
          <c:idx val="2"/>
          <c:order val="2"/>
          <c:tx>
            <c:v>Model.No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'ترکیب 3 مدل'!$E$32:$E$39</c:f>
              <c:numCache>
                <c:formatCode>General</c:formatCode>
                <c:ptCount val="8"/>
                <c:pt idx="0">
                  <c:v>5.1578100000000002E-2</c:v>
                </c:pt>
                <c:pt idx="1">
                  <c:v>4.5012099999999999E-2</c:v>
                </c:pt>
                <c:pt idx="2">
                  <c:v>3.9360199999999998E-2</c:v>
                </c:pt>
                <c:pt idx="3">
                  <c:v>4.0554800000000002E-2</c:v>
                </c:pt>
                <c:pt idx="4">
                  <c:v>3.7521800000000001E-2</c:v>
                </c:pt>
                <c:pt idx="5">
                  <c:v>3.4900800000000003E-2</c:v>
                </c:pt>
                <c:pt idx="6">
                  <c:v>4.2858599999999997E-2</c:v>
                </c:pt>
                <c:pt idx="7">
                  <c:v>4.9203400000000001E-2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A3-4A5B-856C-2DFF5CB38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021920"/>
        <c:axId val="1222997376"/>
      </c:lineChart>
      <c:catAx>
        <c:axId val="12230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</a:t>
                </a: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(cm)</a:t>
                </a:r>
                <a:endParaRPr lang="en-GB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2997376"/>
        <c:crosses val="autoZero"/>
        <c:auto val="1"/>
        <c:lblAlgn val="ctr"/>
        <c:lblOffset val="100"/>
        <c:noMultiLvlLbl val="0"/>
      </c:catAx>
      <c:valAx>
        <c:axId val="12229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(m/s)</a:t>
                </a:r>
              </a:p>
            </c:rich>
          </c:tx>
          <c:layout>
            <c:manualLayout>
              <c:xMode val="edge"/>
              <c:yMode val="edge"/>
              <c:x val="1.3016045408117091E-2"/>
              <c:y val="0.34483413531641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30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02310056070581"/>
          <c:y val="0.28828375619714203"/>
          <c:w val="0.18719901391636393"/>
          <c:h val="0.27991396908719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85903055221546"/>
          <c:y val="5.0925925925925923E-2"/>
          <c:w val="0.69998771705260976"/>
          <c:h val="0.80411271507728199"/>
        </c:manualLayout>
      </c:layout>
      <c:lineChart>
        <c:grouping val="standard"/>
        <c:varyColors val="0"/>
        <c:ser>
          <c:idx val="0"/>
          <c:order val="0"/>
          <c:tx>
            <c:v>Model.No 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'ترکیب 3 مدل'!$D$16:$D$23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cat>
          <c:val>
            <c:numRef>
              <c:f>'ترکیب 3 مدل'!$H$16:$H$23</c:f>
              <c:numCache>
                <c:formatCode>General</c:formatCode>
                <c:ptCount val="8"/>
                <c:pt idx="0">
                  <c:v>3.6603619540074583</c:v>
                </c:pt>
                <c:pt idx="1">
                  <c:v>3.6671656007620128</c:v>
                </c:pt>
                <c:pt idx="2">
                  <c:v>3.6807728942714228</c:v>
                </c:pt>
                <c:pt idx="3">
                  <c:v>3.6875765410259769</c:v>
                </c:pt>
                <c:pt idx="4">
                  <c:v>3.0004082188052967</c:v>
                </c:pt>
                <c:pt idx="5">
                  <c:v>3.0344264525785198</c:v>
                </c:pt>
                <c:pt idx="6">
                  <c:v>3.0276228058239658</c:v>
                </c:pt>
                <c:pt idx="7">
                  <c:v>3.0480337460879299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1-46D0-BB85-46F7B9912EAB}"/>
            </c:ext>
          </c:extLst>
        </c:ser>
        <c:ser>
          <c:idx val="1"/>
          <c:order val="1"/>
          <c:tx>
            <c:v>Model.No 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'ترکیب 3 مدل'!$H$24:$H$31</c:f>
              <c:numCache>
                <c:formatCode>General</c:formatCode>
                <c:ptCount val="8"/>
                <c:pt idx="0">
                  <c:v>3.9801333514763311</c:v>
                </c:pt>
                <c:pt idx="1">
                  <c:v>4.3815485100013616</c:v>
                </c:pt>
                <c:pt idx="2">
                  <c:v>4.0073479384950002</c:v>
                </c:pt>
                <c:pt idx="3">
                  <c:v>3.5583072526874866</c:v>
                </c:pt>
                <c:pt idx="4">
                  <c:v>3.959722411212367</c:v>
                </c:pt>
                <c:pt idx="5">
                  <c:v>3.5038780786501484</c:v>
                </c:pt>
                <c:pt idx="6">
                  <c:v>2.9663899850319222</c:v>
                </c:pt>
                <c:pt idx="7">
                  <c:v>2.8847462239760655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1-46D0-BB85-46F7B9912EAB}"/>
            </c:ext>
          </c:extLst>
        </c:ser>
        <c:ser>
          <c:idx val="2"/>
          <c:order val="2"/>
          <c:tx>
            <c:v>Model.No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'ترکیب 3 مدل'!$H$32:$H$39</c:f>
              <c:numCache>
                <c:formatCode>General</c:formatCode>
                <c:ptCount val="8"/>
                <c:pt idx="0">
                  <c:v>3.8576677098925458</c:v>
                </c:pt>
                <c:pt idx="1">
                  <c:v>3.3678051435569536</c:v>
                </c:pt>
                <c:pt idx="2">
                  <c:v>3.33378690978373</c:v>
                </c:pt>
                <c:pt idx="3">
                  <c:v>3.8780786501565099</c:v>
                </c:pt>
                <c:pt idx="4">
                  <c:v>3.3950197305756227</c:v>
                </c:pt>
                <c:pt idx="5">
                  <c:v>3.5855218397061561</c:v>
                </c:pt>
                <c:pt idx="6">
                  <c:v>2.9051571642400296</c:v>
                </c:pt>
                <c:pt idx="7">
                  <c:v>2.8167097564294683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1-46D0-BB85-46F7B9912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021920"/>
        <c:axId val="1222997376"/>
      </c:lineChart>
      <c:catAx>
        <c:axId val="12230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</a:t>
                </a: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(cm)</a:t>
                </a:r>
                <a:endParaRPr lang="en-GB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2997376"/>
        <c:crosses val="autoZero"/>
        <c:auto val="1"/>
        <c:lblAlgn val="ctr"/>
        <c:lblOffset val="100"/>
        <c:noMultiLvlLbl val="0"/>
      </c:catAx>
      <c:valAx>
        <c:axId val="1222997376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 (gr/lit)</a:t>
                </a:r>
              </a:p>
            </c:rich>
          </c:tx>
          <c:layout>
            <c:manualLayout>
              <c:xMode val="edge"/>
              <c:yMode val="edge"/>
              <c:x val="1.3016045408117091E-2"/>
              <c:y val="0.34483413531641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30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02310056070581"/>
          <c:y val="0.28828375619714203"/>
          <c:w val="0.18719901391636393"/>
          <c:h val="0.27991396908719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85903055221546"/>
          <c:y val="5.0925925925925923E-2"/>
          <c:w val="0.69998771705260976"/>
          <c:h val="0.80411271507728199"/>
        </c:manualLayout>
      </c:layout>
      <c:lineChart>
        <c:grouping val="standard"/>
        <c:varyColors val="0"/>
        <c:ser>
          <c:idx val="0"/>
          <c:order val="0"/>
          <c:tx>
            <c:v>Model.No 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'ترکیب 3 مدل'!$D$16:$D$23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cat>
          <c:val>
            <c:numRef>
              <c:f>'ترکیب 3 مدل'!$H$40:$H$47</c:f>
              <c:numCache>
                <c:formatCode>General</c:formatCode>
                <c:ptCount val="8"/>
                <c:pt idx="0">
                  <c:v>4.1774391073615691</c:v>
                </c:pt>
                <c:pt idx="1">
                  <c:v>4.1570281670976046</c:v>
                </c:pt>
                <c:pt idx="2">
                  <c:v>4.1706354606068636</c:v>
                </c:pt>
                <c:pt idx="3">
                  <c:v>4.0957953463057128</c:v>
                </c:pt>
                <c:pt idx="4">
                  <c:v>4.1434208735881946</c:v>
                </c:pt>
                <c:pt idx="5">
                  <c:v>4.1162062865696765</c:v>
                </c:pt>
                <c:pt idx="6">
                  <c:v>4.16383181385231</c:v>
                </c:pt>
                <c:pt idx="7">
                  <c:v>4.2182609878894972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3-412A-A649-866517B70AFF}"/>
            </c:ext>
          </c:extLst>
        </c:ser>
        <c:ser>
          <c:idx val="1"/>
          <c:order val="1"/>
          <c:tx>
            <c:v>Model.No 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'ترکیب 3 مدل'!$H$48:$H$55</c:f>
              <c:numCache>
                <c:formatCode>General</c:formatCode>
                <c:ptCount val="8"/>
                <c:pt idx="0">
                  <c:v>4.2590828684175763</c:v>
                </c:pt>
                <c:pt idx="1">
                  <c:v>4.2931011021907999</c:v>
                </c:pt>
                <c:pt idx="2">
                  <c:v>4.3543339229826925</c:v>
                </c:pt>
                <c:pt idx="3">
                  <c:v>4.4291740372839943</c:v>
                </c:pt>
                <c:pt idx="4">
                  <c:v>4.0141515852497047</c:v>
                </c:pt>
                <c:pt idx="5">
                  <c:v>3.5310926656688175</c:v>
                </c:pt>
                <c:pt idx="6">
                  <c:v>3.2725540889916864</c:v>
                </c:pt>
                <c:pt idx="7">
                  <c:v>3.3405905565382841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3-412A-A649-866517B70AFF}"/>
            </c:ext>
          </c:extLst>
        </c:ser>
        <c:ser>
          <c:idx val="2"/>
          <c:order val="2"/>
          <c:tx>
            <c:v>Model.No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'ترکیب 3 مدل'!$H$56:$H$63</c:f>
              <c:numCache>
                <c:formatCode>General</c:formatCode>
                <c:ptCount val="8"/>
                <c:pt idx="0">
                  <c:v>4.2726901619268354</c:v>
                </c:pt>
                <c:pt idx="1">
                  <c:v>4.4223703905294416</c:v>
                </c:pt>
                <c:pt idx="2">
                  <c:v>4.4972105048305933</c:v>
                </c:pt>
                <c:pt idx="3">
                  <c:v>4.2590828684175763</c:v>
                </c:pt>
                <c:pt idx="4">
                  <c:v>4.2931011021907999</c:v>
                </c:pt>
                <c:pt idx="5">
                  <c:v>3.8712750034018049</c:v>
                </c:pt>
                <c:pt idx="6">
                  <c:v>3.0208191590692608</c:v>
                </c:pt>
                <c:pt idx="7">
                  <c:v>3.1909103279358297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33-412A-A649-866517B70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021920"/>
        <c:axId val="1222997376"/>
      </c:lineChart>
      <c:catAx>
        <c:axId val="12230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</a:t>
                </a: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(cm)</a:t>
                </a:r>
                <a:endParaRPr lang="en-GB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2997376"/>
        <c:crosses val="autoZero"/>
        <c:auto val="1"/>
        <c:lblAlgn val="ctr"/>
        <c:lblOffset val="100"/>
        <c:noMultiLvlLbl val="0"/>
      </c:catAx>
      <c:valAx>
        <c:axId val="1222997376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 (gr/lit)</a:t>
                </a:r>
              </a:p>
            </c:rich>
          </c:tx>
          <c:layout>
            <c:manualLayout>
              <c:xMode val="edge"/>
              <c:yMode val="edge"/>
              <c:x val="1.3016045408117091E-2"/>
              <c:y val="0.34483413531641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30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02310056070581"/>
          <c:y val="0.28828375619714203"/>
          <c:w val="0.17468570739002454"/>
          <c:h val="0.189965004374453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85903055221546"/>
          <c:y val="5.0925925925925923E-2"/>
          <c:w val="0.69998771705260976"/>
          <c:h val="0.80411271507728199"/>
        </c:manualLayout>
      </c:layout>
      <c:lineChart>
        <c:grouping val="standard"/>
        <c:varyColors val="0"/>
        <c:ser>
          <c:idx val="0"/>
          <c:order val="0"/>
          <c:tx>
            <c:v>Model.No 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'ترکیب 3 مدل'!$D$16:$D$23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cat>
          <c:val>
            <c:numRef>
              <c:f>'ترکیب 3 مدل'!$E$40:$E$47</c:f>
              <c:numCache>
                <c:formatCode>General</c:formatCode>
                <c:ptCount val="8"/>
                <c:pt idx="0">
                  <c:v>8.5969199999999996E-2</c:v>
                </c:pt>
                <c:pt idx="1">
                  <c:v>8.8578100000000007E-2</c:v>
                </c:pt>
                <c:pt idx="2">
                  <c:v>8.9689099999999994E-2</c:v>
                </c:pt>
                <c:pt idx="3">
                  <c:v>8.9479799999999998E-2</c:v>
                </c:pt>
                <c:pt idx="4">
                  <c:v>8.9929300000000004E-2</c:v>
                </c:pt>
                <c:pt idx="5">
                  <c:v>8.8949700000000007E-2</c:v>
                </c:pt>
                <c:pt idx="6">
                  <c:v>8.8492500000000002E-2</c:v>
                </c:pt>
                <c:pt idx="7">
                  <c:v>8.2986599999999994E-2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0-4545-AA41-2A2FEBB6F90A}"/>
            </c:ext>
          </c:extLst>
        </c:ser>
        <c:ser>
          <c:idx val="1"/>
          <c:order val="1"/>
          <c:tx>
            <c:v>Model.No 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'ترکیب 3 مدل'!$E$48:$E$55</c:f>
              <c:numCache>
                <c:formatCode>General</c:formatCode>
                <c:ptCount val="8"/>
                <c:pt idx="0">
                  <c:v>5.8809599999999997E-2</c:v>
                </c:pt>
                <c:pt idx="1">
                  <c:v>5.4866999999999999E-2</c:v>
                </c:pt>
                <c:pt idx="2">
                  <c:v>4.2823800000000002E-2</c:v>
                </c:pt>
                <c:pt idx="3">
                  <c:v>3.2490999999999999E-2</c:v>
                </c:pt>
                <c:pt idx="4">
                  <c:v>9.3270500000000006E-2</c:v>
                </c:pt>
                <c:pt idx="5">
                  <c:v>0.103685</c:v>
                </c:pt>
                <c:pt idx="6">
                  <c:v>0.109393</c:v>
                </c:pt>
                <c:pt idx="7">
                  <c:v>0.114283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0-4545-AA41-2A2FEBB6F90A}"/>
            </c:ext>
          </c:extLst>
        </c:ser>
        <c:ser>
          <c:idx val="2"/>
          <c:order val="2"/>
          <c:tx>
            <c:v>Model.No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'ترکیب 3 مدل'!$E$56:$E$63</c:f>
              <c:numCache>
                <c:formatCode>General</c:formatCode>
                <c:ptCount val="8"/>
                <c:pt idx="0">
                  <c:v>8.2873199999999994E-2</c:v>
                </c:pt>
                <c:pt idx="1">
                  <c:v>7.3814099999999994E-2</c:v>
                </c:pt>
                <c:pt idx="2">
                  <c:v>6.4346399999999998E-2</c:v>
                </c:pt>
                <c:pt idx="3">
                  <c:v>5.4253500000000003E-2</c:v>
                </c:pt>
                <c:pt idx="4">
                  <c:v>4.4591600000000002E-2</c:v>
                </c:pt>
                <c:pt idx="5">
                  <c:v>4.9349700000000003E-2</c:v>
                </c:pt>
                <c:pt idx="6">
                  <c:v>7.1448200000000003E-2</c:v>
                </c:pt>
                <c:pt idx="7">
                  <c:v>7.1196700000000002E-2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0-4545-AA41-2A2FEBB6F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021920"/>
        <c:axId val="1222997376"/>
      </c:lineChart>
      <c:catAx>
        <c:axId val="12230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</a:t>
                </a: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(cm)</a:t>
                </a:r>
                <a:endParaRPr lang="en-GB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2997376"/>
        <c:crosses val="autoZero"/>
        <c:auto val="1"/>
        <c:lblAlgn val="ctr"/>
        <c:lblOffset val="100"/>
        <c:noMultiLvlLbl val="0"/>
      </c:catAx>
      <c:valAx>
        <c:axId val="12229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(m/s)</a:t>
                </a:r>
              </a:p>
            </c:rich>
          </c:tx>
          <c:layout>
            <c:manualLayout>
              <c:xMode val="edge"/>
              <c:yMode val="edge"/>
              <c:x val="1.3016045408117091E-2"/>
              <c:y val="0.34483413531641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30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02310056070581"/>
          <c:y val="0.28828375619714203"/>
          <c:w val="0.18719901391636393"/>
          <c:h val="0.27991396908719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d1008-Q50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S=1%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4081944424810452"/>
                  <c:y val="-0.141693642461358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اصلاح!$D$2:$K$2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اصلاح!$D$12:$K$12</c:f>
              <c:numCache>
                <c:formatCode>General</c:formatCode>
                <c:ptCount val="8"/>
                <c:pt idx="0">
                  <c:v>10.199999999999999</c:v>
                </c:pt>
                <c:pt idx="1">
                  <c:v>10.5</c:v>
                </c:pt>
                <c:pt idx="2">
                  <c:v>12.1</c:v>
                </c:pt>
                <c:pt idx="3">
                  <c:v>12.4</c:v>
                </c:pt>
                <c:pt idx="4">
                  <c:v>11.5</c:v>
                </c:pt>
                <c:pt idx="5">
                  <c:v>12.2</c:v>
                </c:pt>
                <c:pt idx="6">
                  <c:v>13.1</c:v>
                </c:pt>
                <c:pt idx="7">
                  <c:v>14.2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E-46C6-8B56-0E59367E45FD}"/>
            </c:ext>
          </c:extLst>
        </c:ser>
        <c:ser>
          <c:idx val="1"/>
          <c:order val="1"/>
          <c:tx>
            <c:v>S=2%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8683979134565091"/>
                  <c:y val="-0.18055664916885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اصلاح!$D$2:$K$2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اصلاح!$D$13:$K$13</c:f>
              <c:numCache>
                <c:formatCode>General</c:formatCode>
                <c:ptCount val="8"/>
                <c:pt idx="0">
                  <c:v>11</c:v>
                </c:pt>
                <c:pt idx="1">
                  <c:v>10.5</c:v>
                </c:pt>
                <c:pt idx="2">
                  <c:v>10.1</c:v>
                </c:pt>
                <c:pt idx="3">
                  <c:v>11.2</c:v>
                </c:pt>
                <c:pt idx="4">
                  <c:v>12</c:v>
                </c:pt>
                <c:pt idx="5">
                  <c:v>11.5</c:v>
                </c:pt>
                <c:pt idx="6">
                  <c:v>12.6</c:v>
                </c:pt>
                <c:pt idx="7">
                  <c:v>13.3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E-46C6-8B56-0E59367E45FD}"/>
            </c:ext>
          </c:extLst>
        </c:ser>
        <c:ser>
          <c:idx val="2"/>
          <c:order val="2"/>
          <c:tx>
            <c:v>S=3%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40892237662392739"/>
                  <c:y val="-0.20935695538057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اصلاح!$D$2:$K$2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اصلاح!$D$14:$K$14</c:f>
              <c:numCache>
                <c:formatCode>General</c:formatCode>
                <c:ptCount val="8"/>
                <c:pt idx="0">
                  <c:v>8.1999999999999993</c:v>
                </c:pt>
                <c:pt idx="1">
                  <c:v>8.3000000000000007</c:v>
                </c:pt>
                <c:pt idx="2">
                  <c:v>8.5</c:v>
                </c:pt>
                <c:pt idx="3">
                  <c:v>9</c:v>
                </c:pt>
                <c:pt idx="4">
                  <c:v>10.199999999999999</c:v>
                </c:pt>
                <c:pt idx="5">
                  <c:v>11.1</c:v>
                </c:pt>
                <c:pt idx="6">
                  <c:v>11.5</c:v>
                </c:pt>
                <c:pt idx="7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7E-46C6-8B56-0E59367E4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9792"/>
        <c:axId val="191309376"/>
      </c:scatterChart>
      <c:valAx>
        <c:axId val="191309792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9376"/>
        <c:crosses val="autoZero"/>
        <c:crossBetween val="midCat"/>
      </c:valAx>
      <c:valAx>
        <c:axId val="1913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d1008-Q70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S=1%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5653505744697835"/>
                  <c:y val="-0.17428258967629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اصلاح!$D$2:$K$2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اصلاح!$D$15:$K$15</c:f>
              <c:numCache>
                <c:formatCode>General</c:formatCode>
                <c:ptCount val="8"/>
                <c:pt idx="0">
                  <c:v>14.4</c:v>
                </c:pt>
                <c:pt idx="1">
                  <c:v>14.8</c:v>
                </c:pt>
                <c:pt idx="2">
                  <c:v>15.7</c:v>
                </c:pt>
                <c:pt idx="3">
                  <c:v>15.6</c:v>
                </c:pt>
                <c:pt idx="4">
                  <c:v>15.8</c:v>
                </c:pt>
                <c:pt idx="5">
                  <c:v>15.9</c:v>
                </c:pt>
                <c:pt idx="6">
                  <c:v>16.3</c:v>
                </c:pt>
                <c:pt idx="7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E9C-A5B1-B3B71A35639A}"/>
            </c:ext>
          </c:extLst>
        </c:ser>
        <c:ser>
          <c:idx val="1"/>
          <c:order val="1"/>
          <c:tx>
            <c:v>S=2%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30193756191925025"/>
                  <c:y val="-0.265239136774569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اصلاح!$D$2:$K$2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اصلاح!$D$16:$K$16</c:f>
              <c:numCache>
                <c:formatCode>General</c:formatCode>
                <c:ptCount val="8"/>
                <c:pt idx="0">
                  <c:v>10.1</c:v>
                </c:pt>
                <c:pt idx="1">
                  <c:v>10.5</c:v>
                </c:pt>
                <c:pt idx="2">
                  <c:v>11.6</c:v>
                </c:pt>
                <c:pt idx="3">
                  <c:v>11.8</c:v>
                </c:pt>
                <c:pt idx="4">
                  <c:v>12</c:v>
                </c:pt>
                <c:pt idx="5">
                  <c:v>13.2</c:v>
                </c:pt>
                <c:pt idx="6">
                  <c:v>13.5</c:v>
                </c:pt>
                <c:pt idx="7">
                  <c:v>14.2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B4-4E9C-A5B1-B3B71A35639A}"/>
            </c:ext>
          </c:extLst>
        </c:ser>
        <c:ser>
          <c:idx val="2"/>
          <c:order val="2"/>
          <c:tx>
            <c:v>S=3%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40698228463839159"/>
                  <c:y val="-0.24823344998541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اصلاح!$D$2:$K$2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اصلاح!$D$17:$K$17</c:f>
              <c:numCache>
                <c:formatCode>General</c:formatCode>
                <c:ptCount val="8"/>
                <c:pt idx="0">
                  <c:v>9.8000000000000007</c:v>
                </c:pt>
                <c:pt idx="1">
                  <c:v>11.7</c:v>
                </c:pt>
                <c:pt idx="2">
                  <c:v>11</c:v>
                </c:pt>
                <c:pt idx="3">
                  <c:v>11.7</c:v>
                </c:pt>
                <c:pt idx="4">
                  <c:v>12.1</c:v>
                </c:pt>
                <c:pt idx="5">
                  <c:v>13.4</c:v>
                </c:pt>
                <c:pt idx="6">
                  <c:v>13.4</c:v>
                </c:pt>
                <c:pt idx="7">
                  <c:v>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B4-4E9C-A5B1-B3B71A356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9792"/>
        <c:axId val="191309376"/>
      </c:scatterChart>
      <c:valAx>
        <c:axId val="191309792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9376"/>
        <c:crosses val="autoZero"/>
        <c:crossBetween val="midCat"/>
      </c:valAx>
      <c:valAx>
        <c:axId val="1913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d1008-Q90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S=1%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6435076865391826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اصلاح!$D$2:$K$2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اصلاح!$D$18:$K$18</c:f>
              <c:numCache>
                <c:formatCode>General</c:formatCode>
                <c:ptCount val="8"/>
                <c:pt idx="0">
                  <c:v>13.3</c:v>
                </c:pt>
                <c:pt idx="1">
                  <c:v>13.6</c:v>
                </c:pt>
                <c:pt idx="2">
                  <c:v>15</c:v>
                </c:pt>
                <c:pt idx="3">
                  <c:v>15.3</c:v>
                </c:pt>
                <c:pt idx="4">
                  <c:v>15.8</c:v>
                </c:pt>
                <c:pt idx="5">
                  <c:v>16.8</c:v>
                </c:pt>
                <c:pt idx="6">
                  <c:v>17.2</c:v>
                </c:pt>
                <c:pt idx="7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7-4B30-8328-44341D323DEC}"/>
            </c:ext>
          </c:extLst>
        </c:ser>
        <c:ser>
          <c:idx val="1"/>
          <c:order val="1"/>
          <c:tx>
            <c:v>S=2%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9292219722534685"/>
                  <c:y val="-0.187935258092738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اصلاح!$D$2:$K$2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اصلاح!$D$19:$K$19</c:f>
              <c:numCache>
                <c:formatCode>General</c:formatCode>
                <c:ptCount val="8"/>
                <c:pt idx="0">
                  <c:v>13.8</c:v>
                </c:pt>
                <c:pt idx="1">
                  <c:v>14.4</c:v>
                </c:pt>
                <c:pt idx="2">
                  <c:v>15.2</c:v>
                </c:pt>
                <c:pt idx="3">
                  <c:v>15.4</c:v>
                </c:pt>
                <c:pt idx="4">
                  <c:v>15.5</c:v>
                </c:pt>
                <c:pt idx="5">
                  <c:v>16.100000000000001</c:v>
                </c:pt>
                <c:pt idx="6">
                  <c:v>16.3</c:v>
                </c:pt>
                <c:pt idx="7">
                  <c:v>16.3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7-4B30-8328-44341D323DEC}"/>
            </c:ext>
          </c:extLst>
        </c:ser>
        <c:ser>
          <c:idx val="2"/>
          <c:order val="2"/>
          <c:tx>
            <c:v>S=3%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40720791151106112"/>
                  <c:y val="-0.176195683872849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اصلاح!$D$2:$K$2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اصلاح!$D$20:$K$20</c:f>
              <c:numCache>
                <c:formatCode>General</c:formatCode>
                <c:ptCount val="8"/>
                <c:pt idx="0">
                  <c:v>12</c:v>
                </c:pt>
                <c:pt idx="1">
                  <c:v>12.6</c:v>
                </c:pt>
                <c:pt idx="2">
                  <c:v>13.5</c:v>
                </c:pt>
                <c:pt idx="3">
                  <c:v>15.1</c:v>
                </c:pt>
                <c:pt idx="4">
                  <c:v>15.2</c:v>
                </c:pt>
                <c:pt idx="5">
                  <c:v>15</c:v>
                </c:pt>
                <c:pt idx="6">
                  <c:v>15.8</c:v>
                </c:pt>
                <c:pt idx="7">
                  <c:v>15.9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C7-4B30-8328-44341D323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9792"/>
        <c:axId val="191309376"/>
      </c:scatterChart>
      <c:valAx>
        <c:axId val="191309792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9376"/>
        <c:crosses val="autoZero"/>
        <c:crossBetween val="midCat"/>
      </c:valAx>
      <c:valAx>
        <c:axId val="1913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d1010-Q50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S=1%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7.2917626768826252E-2"/>
                  <c:y val="-0.153114246135899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اصلاح!$D$2:$K$2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اصلاح!$D$21:$K$21</c:f>
              <c:numCache>
                <c:formatCode>General</c:formatCode>
                <c:ptCount val="8"/>
                <c:pt idx="0">
                  <c:v>12.4</c:v>
                </c:pt>
                <c:pt idx="1">
                  <c:v>12.7</c:v>
                </c:pt>
                <c:pt idx="2">
                  <c:v>13.6</c:v>
                </c:pt>
                <c:pt idx="3">
                  <c:v>13.8</c:v>
                </c:pt>
                <c:pt idx="4">
                  <c:v>13.1</c:v>
                </c:pt>
                <c:pt idx="5">
                  <c:v>13.3</c:v>
                </c:pt>
                <c:pt idx="6">
                  <c:v>13.6</c:v>
                </c:pt>
                <c:pt idx="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D-47BF-94E3-99E80D52957D}"/>
            </c:ext>
          </c:extLst>
        </c:ser>
        <c:ser>
          <c:idx val="1"/>
          <c:order val="1"/>
          <c:tx>
            <c:v>S=2%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36859912259621"/>
                  <c:y val="-0.16681649168853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اصلاح!$D$2:$K$2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اصلاح!$D$22:$K$22</c:f>
              <c:numCache>
                <c:formatCode>General</c:formatCode>
                <c:ptCount val="8"/>
                <c:pt idx="0">
                  <c:v>13.2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13.6</c:v>
                </c:pt>
                <c:pt idx="5">
                  <c:v>13.3</c:v>
                </c:pt>
                <c:pt idx="6">
                  <c:v>13.4</c:v>
                </c:pt>
                <c:pt idx="7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DD-47BF-94E3-99E80D52957D}"/>
            </c:ext>
          </c:extLst>
        </c:ser>
        <c:ser>
          <c:idx val="2"/>
          <c:order val="2"/>
          <c:tx>
            <c:v>S=3%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39216594335043847"/>
                  <c:y val="-0.2073487168270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اصلاح!$D$2:$K$2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اصلاح!$D$23:$K$23</c:f>
              <c:numCache>
                <c:formatCode>General</c:formatCode>
                <c:ptCount val="8"/>
                <c:pt idx="0">
                  <c:v>8.9</c:v>
                </c:pt>
                <c:pt idx="1">
                  <c:v>9.1999999999999993</c:v>
                </c:pt>
                <c:pt idx="2">
                  <c:v>11.6</c:v>
                </c:pt>
                <c:pt idx="3">
                  <c:v>11.4</c:v>
                </c:pt>
                <c:pt idx="4">
                  <c:v>11.5</c:v>
                </c:pt>
                <c:pt idx="5">
                  <c:v>11.4</c:v>
                </c:pt>
                <c:pt idx="6">
                  <c:v>11.5</c:v>
                </c:pt>
                <c:pt idx="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DD-47BF-94E3-99E80D529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9792"/>
        <c:axId val="191309376"/>
      </c:scatterChart>
      <c:valAx>
        <c:axId val="191309792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9376"/>
        <c:crosses val="autoZero"/>
        <c:crossBetween val="midCat"/>
      </c:valAx>
      <c:valAx>
        <c:axId val="1913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d1010-Q70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S=1%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029772888406838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اصلاح!$D$2:$K$2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اصلاح!$D$24:$K$24</c:f>
              <c:numCache>
                <c:formatCode>General</c:formatCode>
                <c:ptCount val="8"/>
                <c:pt idx="0">
                  <c:v>10.9</c:v>
                </c:pt>
                <c:pt idx="1">
                  <c:v>11.5</c:v>
                </c:pt>
                <c:pt idx="2">
                  <c:v>12.3</c:v>
                </c:pt>
                <c:pt idx="3">
                  <c:v>12.6</c:v>
                </c:pt>
                <c:pt idx="4">
                  <c:v>13.8</c:v>
                </c:pt>
                <c:pt idx="5">
                  <c:v>13.8</c:v>
                </c:pt>
                <c:pt idx="6">
                  <c:v>14</c:v>
                </c:pt>
                <c:pt idx="7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4-455D-AC81-BA927DAECED0}"/>
            </c:ext>
          </c:extLst>
        </c:ser>
        <c:ser>
          <c:idx val="1"/>
          <c:order val="1"/>
          <c:tx>
            <c:v>S=2%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8772170026152816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اصلاح!$D$2:$K$2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اصلاح!$D$25:$K$25</c:f>
              <c:numCache>
                <c:formatCode>General</c:formatCode>
                <c:ptCount val="8"/>
                <c:pt idx="0">
                  <c:v>11</c:v>
                </c:pt>
                <c:pt idx="1">
                  <c:v>11.5</c:v>
                </c:pt>
                <c:pt idx="2">
                  <c:v>12</c:v>
                </c:pt>
                <c:pt idx="3">
                  <c:v>13.1</c:v>
                </c:pt>
                <c:pt idx="4">
                  <c:v>13</c:v>
                </c:pt>
                <c:pt idx="5">
                  <c:v>13.1</c:v>
                </c:pt>
                <c:pt idx="6">
                  <c:v>13.5</c:v>
                </c:pt>
                <c:pt idx="7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E4-455D-AC81-BA927DAECED0}"/>
            </c:ext>
          </c:extLst>
        </c:ser>
        <c:ser>
          <c:idx val="2"/>
          <c:order val="2"/>
          <c:tx>
            <c:v>S=3%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40879504552091989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اصلاح!$D$2:$K$2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اصلاح!$D$26:$K$26</c:f>
              <c:numCache>
                <c:formatCode>General</c:formatCode>
                <c:ptCount val="8"/>
                <c:pt idx="0">
                  <c:v>7.8</c:v>
                </c:pt>
                <c:pt idx="1">
                  <c:v>8.5</c:v>
                </c:pt>
                <c:pt idx="2">
                  <c:v>10.1</c:v>
                </c:pt>
                <c:pt idx="3">
                  <c:v>11.5</c:v>
                </c:pt>
                <c:pt idx="4">
                  <c:v>12.7</c:v>
                </c:pt>
                <c:pt idx="5">
                  <c:v>12.9</c:v>
                </c:pt>
                <c:pt idx="6">
                  <c:v>13.2</c:v>
                </c:pt>
                <c:pt idx="7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E4-455D-AC81-BA927DAEC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9792"/>
        <c:axId val="191309376"/>
      </c:scatterChart>
      <c:valAx>
        <c:axId val="191309792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9376"/>
        <c:crosses val="autoZero"/>
        <c:crossBetween val="midCat"/>
      </c:valAx>
      <c:valAx>
        <c:axId val="1913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d1010-Q90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S=1%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956660221742745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اصلاح!$D$2:$K$2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اصلاح!$D$27:$K$27</c:f>
              <c:numCache>
                <c:formatCode>General</c:formatCode>
                <c:ptCount val="8"/>
                <c:pt idx="0">
                  <c:v>14.1</c:v>
                </c:pt>
                <c:pt idx="1">
                  <c:v>14.3</c:v>
                </c:pt>
                <c:pt idx="2">
                  <c:v>15</c:v>
                </c:pt>
                <c:pt idx="3">
                  <c:v>15.6</c:v>
                </c:pt>
                <c:pt idx="4">
                  <c:v>15.7</c:v>
                </c:pt>
                <c:pt idx="5">
                  <c:v>15.8</c:v>
                </c:pt>
                <c:pt idx="6">
                  <c:v>16</c:v>
                </c:pt>
                <c:pt idx="7">
                  <c:v>16.600000000000001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6-46FF-99AD-349B8129D97B}"/>
            </c:ext>
          </c:extLst>
        </c:ser>
        <c:ser>
          <c:idx val="1"/>
          <c:order val="1"/>
          <c:tx>
            <c:v>S=2%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8191535666582601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اصلاح!$D$2:$K$2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اصلاح!$D$28:$K$28</c:f>
              <c:numCache>
                <c:formatCode>General</c:formatCode>
                <c:ptCount val="8"/>
                <c:pt idx="0">
                  <c:v>12.4</c:v>
                </c:pt>
                <c:pt idx="1">
                  <c:v>12.9</c:v>
                </c:pt>
                <c:pt idx="2">
                  <c:v>13.4</c:v>
                </c:pt>
                <c:pt idx="3">
                  <c:v>14.5</c:v>
                </c:pt>
                <c:pt idx="4">
                  <c:v>14.6</c:v>
                </c:pt>
                <c:pt idx="5">
                  <c:v>15</c:v>
                </c:pt>
                <c:pt idx="6">
                  <c:v>15.5</c:v>
                </c:pt>
                <c:pt idx="7">
                  <c:v>15.8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16-46FF-99AD-349B8129D97B}"/>
            </c:ext>
          </c:extLst>
        </c:ser>
        <c:ser>
          <c:idx val="2"/>
          <c:order val="2"/>
          <c:tx>
            <c:v>S=3%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40528427718777144"/>
                  <c:y val="-0.182246646252551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اصلاح!$D$2:$K$2</c:f>
              <c:numCache>
                <c:formatCode>General</c:formatCode>
                <c:ptCount val="8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</c:numCache>
            </c:numRef>
          </c:xVal>
          <c:yVal>
            <c:numRef>
              <c:f>اصلاح!$D$29:$K$29</c:f>
              <c:numCache>
                <c:formatCode>General</c:formatCode>
                <c:ptCount val="8"/>
                <c:pt idx="0">
                  <c:v>11.9</c:v>
                </c:pt>
                <c:pt idx="1">
                  <c:v>11.7</c:v>
                </c:pt>
                <c:pt idx="2">
                  <c:v>12.1</c:v>
                </c:pt>
                <c:pt idx="3">
                  <c:v>12.5</c:v>
                </c:pt>
                <c:pt idx="4">
                  <c:v>13.6</c:v>
                </c:pt>
                <c:pt idx="5">
                  <c:v>13.4</c:v>
                </c:pt>
                <c:pt idx="6">
                  <c:v>13.8</c:v>
                </c:pt>
                <c:pt idx="7">
                  <c:v>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16-46FF-99AD-349B8129D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9792"/>
        <c:axId val="191309376"/>
      </c:scatterChart>
      <c:valAx>
        <c:axId val="191309792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9376"/>
        <c:crosses val="autoZero"/>
        <c:crossBetween val="midCat"/>
      </c:valAx>
      <c:valAx>
        <c:axId val="1913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0</xdr:row>
      <xdr:rowOff>28575</xdr:rowOff>
    </xdr:from>
    <xdr:to>
      <xdr:col>21</xdr:col>
      <xdr:colOff>38100</xdr:colOff>
      <xdr:row>14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190499</xdr:colOff>
      <xdr:row>15</xdr:row>
      <xdr:rowOff>9525</xdr:rowOff>
    </xdr:from>
    <xdr:to>
      <xdr:col>20</xdr:col>
      <xdr:colOff>581025</xdr:colOff>
      <xdr:row>29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247650</xdr:colOff>
      <xdr:row>31</xdr:row>
      <xdr:rowOff>95250</xdr:rowOff>
    </xdr:from>
    <xdr:to>
      <xdr:col>21</xdr:col>
      <xdr:colOff>47625</xdr:colOff>
      <xdr:row>45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257175</xdr:colOff>
      <xdr:row>47</xdr:row>
      <xdr:rowOff>19050</xdr:rowOff>
    </xdr:from>
    <xdr:to>
      <xdr:col>21</xdr:col>
      <xdr:colOff>76200</xdr:colOff>
      <xdr:row>61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62</xdr:row>
      <xdr:rowOff>85725</xdr:rowOff>
    </xdr:from>
    <xdr:to>
      <xdr:col>21</xdr:col>
      <xdr:colOff>66675</xdr:colOff>
      <xdr:row>76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228600</xdr:colOff>
      <xdr:row>77</xdr:row>
      <xdr:rowOff>161925</xdr:rowOff>
    </xdr:from>
    <xdr:to>
      <xdr:col>21</xdr:col>
      <xdr:colOff>76200</xdr:colOff>
      <xdr:row>92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542925</xdr:colOff>
      <xdr:row>0</xdr:row>
      <xdr:rowOff>28575</xdr:rowOff>
    </xdr:from>
    <xdr:to>
      <xdr:col>31</xdr:col>
      <xdr:colOff>361950</xdr:colOff>
      <xdr:row>14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533399</xdr:colOff>
      <xdr:row>16</xdr:row>
      <xdr:rowOff>0</xdr:rowOff>
    </xdr:from>
    <xdr:to>
      <xdr:col>31</xdr:col>
      <xdr:colOff>371474</xdr:colOff>
      <xdr:row>30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552450</xdr:colOff>
      <xdr:row>31</xdr:row>
      <xdr:rowOff>133350</xdr:rowOff>
    </xdr:from>
    <xdr:to>
      <xdr:col>31</xdr:col>
      <xdr:colOff>419100</xdr:colOff>
      <xdr:row>46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19050</xdr:rowOff>
    </xdr:from>
    <xdr:to>
      <xdr:col>21</xdr:col>
      <xdr:colOff>381000</xdr:colOff>
      <xdr:row>10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13</xdr:row>
      <xdr:rowOff>0</xdr:rowOff>
    </xdr:from>
    <xdr:to>
      <xdr:col>21</xdr:col>
      <xdr:colOff>381000</xdr:colOff>
      <xdr:row>23</xdr:row>
      <xdr:rowOff>161925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21</xdr:col>
      <xdr:colOff>381000</xdr:colOff>
      <xdr:row>35</xdr:row>
      <xdr:rowOff>161925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13</xdr:row>
      <xdr:rowOff>0</xdr:rowOff>
    </xdr:from>
    <xdr:to>
      <xdr:col>31</xdr:col>
      <xdr:colOff>381000</xdr:colOff>
      <xdr:row>23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25</xdr:row>
      <xdr:rowOff>0</xdr:rowOff>
    </xdr:from>
    <xdr:to>
      <xdr:col>31</xdr:col>
      <xdr:colOff>381000</xdr:colOff>
      <xdr:row>35</xdr:row>
      <xdr:rowOff>161925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45720</xdr:rowOff>
    </xdr:from>
    <xdr:to>
      <xdr:col>21</xdr:col>
      <xdr:colOff>586740</xdr:colOff>
      <xdr:row>12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13</xdr:row>
      <xdr:rowOff>0</xdr:rowOff>
    </xdr:from>
    <xdr:to>
      <xdr:col>21</xdr:col>
      <xdr:colOff>548640</xdr:colOff>
      <xdr:row>23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21</xdr:col>
      <xdr:colOff>563880</xdr:colOff>
      <xdr:row>35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13</xdr:row>
      <xdr:rowOff>0</xdr:rowOff>
    </xdr:from>
    <xdr:to>
      <xdr:col>31</xdr:col>
      <xdr:colOff>381000</xdr:colOff>
      <xdr:row>23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25</xdr:row>
      <xdr:rowOff>0</xdr:rowOff>
    </xdr:from>
    <xdr:to>
      <xdr:col>31</xdr:col>
      <xdr:colOff>381000</xdr:colOff>
      <xdr:row>35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8</xdr:row>
      <xdr:rowOff>156210</xdr:rowOff>
    </xdr:from>
    <xdr:to>
      <xdr:col>22</xdr:col>
      <xdr:colOff>381000</xdr:colOff>
      <xdr:row>23</xdr:row>
      <xdr:rowOff>156210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22</xdr:col>
      <xdr:colOff>373380</xdr:colOff>
      <xdr:row>40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9</xdr:row>
      <xdr:rowOff>0</xdr:rowOff>
    </xdr:from>
    <xdr:to>
      <xdr:col>30</xdr:col>
      <xdr:colOff>373380</xdr:colOff>
      <xdr:row>24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25</xdr:row>
      <xdr:rowOff>0</xdr:rowOff>
    </xdr:from>
    <xdr:to>
      <xdr:col>30</xdr:col>
      <xdr:colOff>373380</xdr:colOff>
      <xdr:row>40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5</xdr:row>
      <xdr:rowOff>51435</xdr:rowOff>
    </xdr:from>
    <xdr:to>
      <xdr:col>22</xdr:col>
      <xdr:colOff>106680</xdr:colOff>
      <xdr:row>19</xdr:row>
      <xdr:rowOff>127635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</xdr:colOff>
      <xdr:row>20</xdr:row>
      <xdr:rowOff>148590</xdr:rowOff>
    </xdr:from>
    <xdr:to>
      <xdr:col>22</xdr:col>
      <xdr:colOff>381000</xdr:colOff>
      <xdr:row>35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37</xdr:row>
      <xdr:rowOff>0</xdr:rowOff>
    </xdr:from>
    <xdr:to>
      <xdr:col>22</xdr:col>
      <xdr:colOff>373380</xdr:colOff>
      <xdr:row>52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21</xdr:row>
      <xdr:rowOff>0</xdr:rowOff>
    </xdr:from>
    <xdr:to>
      <xdr:col>30</xdr:col>
      <xdr:colOff>373380</xdr:colOff>
      <xdr:row>36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37</xdr:row>
      <xdr:rowOff>0</xdr:rowOff>
    </xdr:from>
    <xdr:to>
      <xdr:col>30</xdr:col>
      <xdr:colOff>373380</xdr:colOff>
      <xdr:row>52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106680</xdr:colOff>
      <xdr:row>5</xdr:row>
      <xdr:rowOff>51435</xdr:rowOff>
    </xdr:from>
    <xdr:to>
      <xdr:col>22</xdr:col>
      <xdr:colOff>106680</xdr:colOff>
      <xdr:row>19</xdr:row>
      <xdr:rowOff>127635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</xdr:colOff>
      <xdr:row>20</xdr:row>
      <xdr:rowOff>148590</xdr:rowOff>
    </xdr:from>
    <xdr:to>
      <xdr:col>22</xdr:col>
      <xdr:colOff>381000</xdr:colOff>
      <xdr:row>35</xdr:row>
      <xdr:rowOff>148590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37</xdr:row>
      <xdr:rowOff>0</xdr:rowOff>
    </xdr:from>
    <xdr:to>
      <xdr:col>22</xdr:col>
      <xdr:colOff>373380</xdr:colOff>
      <xdr:row>52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21</xdr:row>
      <xdr:rowOff>0</xdr:rowOff>
    </xdr:from>
    <xdr:to>
      <xdr:col>30</xdr:col>
      <xdr:colOff>373380</xdr:colOff>
      <xdr:row>36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37</xdr:row>
      <xdr:rowOff>0</xdr:rowOff>
    </xdr:from>
    <xdr:to>
      <xdr:col>30</xdr:col>
      <xdr:colOff>373380</xdr:colOff>
      <xdr:row>52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106680</xdr:colOff>
      <xdr:row>5</xdr:row>
      <xdr:rowOff>51435</xdr:rowOff>
    </xdr:from>
    <xdr:to>
      <xdr:col>22</xdr:col>
      <xdr:colOff>106680</xdr:colOff>
      <xdr:row>19</xdr:row>
      <xdr:rowOff>127635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</xdr:colOff>
      <xdr:row>20</xdr:row>
      <xdr:rowOff>148590</xdr:rowOff>
    </xdr:from>
    <xdr:to>
      <xdr:col>22</xdr:col>
      <xdr:colOff>381000</xdr:colOff>
      <xdr:row>35</xdr:row>
      <xdr:rowOff>148590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21</xdr:row>
      <xdr:rowOff>0</xdr:rowOff>
    </xdr:from>
    <xdr:to>
      <xdr:col>30</xdr:col>
      <xdr:colOff>373380</xdr:colOff>
      <xdr:row>36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37</xdr:row>
      <xdr:rowOff>0</xdr:rowOff>
    </xdr:from>
    <xdr:to>
      <xdr:col>30</xdr:col>
      <xdr:colOff>373380</xdr:colOff>
      <xdr:row>52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37</xdr:row>
      <xdr:rowOff>0</xdr:rowOff>
    </xdr:from>
    <xdr:to>
      <xdr:col>22</xdr:col>
      <xdr:colOff>373380</xdr:colOff>
      <xdr:row>52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sqref="A1:XFD1048576"/>
    </sheetView>
  </sheetViews>
  <sheetFormatPr defaultRowHeight="14.4" x14ac:dyDescent="0.3"/>
  <cols>
    <col min="12" max="12" width="9.109375" style="9"/>
  </cols>
  <sheetData>
    <row r="1" spans="1:12" x14ac:dyDescent="0.3">
      <c r="A1" s="5" t="s">
        <v>0</v>
      </c>
      <c r="B1" s="5" t="s">
        <v>3</v>
      </c>
      <c r="C1" s="5" t="s">
        <v>4</v>
      </c>
      <c r="D1" s="15" t="s">
        <v>7</v>
      </c>
      <c r="E1" s="15"/>
      <c r="F1" s="15"/>
      <c r="G1" s="15"/>
      <c r="H1" s="15"/>
      <c r="I1" s="15"/>
      <c r="J1" s="15"/>
      <c r="K1" s="15"/>
      <c r="L1" s="8"/>
    </row>
    <row r="2" spans="1:12" x14ac:dyDescent="0.3">
      <c r="A2" s="5" t="s">
        <v>1</v>
      </c>
      <c r="B2" s="5" t="s">
        <v>2</v>
      </c>
      <c r="C2" s="5" t="s">
        <v>5</v>
      </c>
      <c r="D2" s="6">
        <v>250</v>
      </c>
      <c r="E2" s="6">
        <v>300</v>
      </c>
      <c r="F2" s="6">
        <v>350</v>
      </c>
      <c r="G2" s="6">
        <v>400</v>
      </c>
      <c r="H2" s="6">
        <v>450</v>
      </c>
      <c r="I2" s="6">
        <v>500</v>
      </c>
      <c r="J2" s="6">
        <v>550</v>
      </c>
      <c r="K2" s="6">
        <v>600</v>
      </c>
      <c r="L2" s="8" t="s">
        <v>6</v>
      </c>
    </row>
    <row r="3" spans="1:12" x14ac:dyDescent="0.3">
      <c r="A3" s="7">
        <v>1005</v>
      </c>
      <c r="B3" s="7">
        <v>50</v>
      </c>
      <c r="C3" s="7">
        <v>1</v>
      </c>
      <c r="D3" s="7">
        <v>7.1</v>
      </c>
      <c r="E3" s="7">
        <v>7.9</v>
      </c>
      <c r="F3" s="7">
        <v>9.4</v>
      </c>
      <c r="G3" s="7">
        <v>9.5</v>
      </c>
      <c r="H3" s="7">
        <v>11.1</v>
      </c>
      <c r="I3" s="7">
        <v>11.9</v>
      </c>
      <c r="J3" s="7">
        <v>12</v>
      </c>
      <c r="K3" s="7">
        <v>13.5</v>
      </c>
      <c r="L3" s="5">
        <v>0.96</v>
      </c>
    </row>
    <row r="4" spans="1:12" x14ac:dyDescent="0.3">
      <c r="A4" s="7">
        <v>1005</v>
      </c>
      <c r="B4" s="7">
        <v>50</v>
      </c>
      <c r="C4" s="7">
        <v>2</v>
      </c>
      <c r="D4" s="7">
        <v>8.9</v>
      </c>
      <c r="E4" s="7">
        <v>10</v>
      </c>
      <c r="F4" s="7">
        <v>11.1</v>
      </c>
      <c r="G4" s="7">
        <v>12.1</v>
      </c>
      <c r="H4" s="7">
        <v>13</v>
      </c>
      <c r="I4" s="7">
        <v>12.6</v>
      </c>
      <c r="J4" s="7">
        <v>12.8</v>
      </c>
      <c r="K4" s="7">
        <v>13.2</v>
      </c>
      <c r="L4" s="5">
        <v>0.82</v>
      </c>
    </row>
    <row r="5" spans="1:12" x14ac:dyDescent="0.3">
      <c r="A5" s="7">
        <v>1005</v>
      </c>
      <c r="B5" s="7">
        <v>50</v>
      </c>
      <c r="C5" s="7">
        <v>3</v>
      </c>
      <c r="D5" s="7">
        <v>12</v>
      </c>
      <c r="E5" s="7">
        <v>10.1</v>
      </c>
      <c r="F5" s="7">
        <v>9.1</v>
      </c>
      <c r="G5" s="7">
        <v>8.9</v>
      </c>
      <c r="H5" s="7">
        <v>12</v>
      </c>
      <c r="I5" s="7">
        <v>12.2</v>
      </c>
      <c r="J5" s="7">
        <v>13.1</v>
      </c>
      <c r="K5" s="7">
        <v>14</v>
      </c>
      <c r="L5" s="5">
        <v>0.38</v>
      </c>
    </row>
    <row r="6" spans="1:12" x14ac:dyDescent="0.3">
      <c r="A6">
        <v>1005</v>
      </c>
      <c r="B6">
        <v>70</v>
      </c>
      <c r="C6">
        <v>1</v>
      </c>
      <c r="D6" s="9">
        <v>15.2</v>
      </c>
      <c r="E6" s="9">
        <v>13.1</v>
      </c>
      <c r="F6" s="9">
        <v>12.3</v>
      </c>
      <c r="G6" s="9">
        <v>12.2</v>
      </c>
      <c r="H6" s="9">
        <v>11.5</v>
      </c>
      <c r="I6" s="9">
        <v>14.2</v>
      </c>
      <c r="J6" s="9">
        <v>16.2</v>
      </c>
      <c r="K6" s="9">
        <v>16.5</v>
      </c>
      <c r="L6" s="5">
        <v>0.18</v>
      </c>
    </row>
    <row r="7" spans="1:12" x14ac:dyDescent="0.3">
      <c r="A7">
        <v>1005</v>
      </c>
      <c r="B7">
        <v>70</v>
      </c>
      <c r="C7">
        <v>2</v>
      </c>
      <c r="D7" s="9">
        <v>16.100000000000001</v>
      </c>
      <c r="E7" s="9">
        <v>16</v>
      </c>
      <c r="F7" s="9">
        <v>15.2</v>
      </c>
      <c r="G7" s="9">
        <v>15.4</v>
      </c>
      <c r="H7" s="9">
        <v>16</v>
      </c>
      <c r="I7" s="9">
        <v>14.2</v>
      </c>
      <c r="J7" s="9">
        <v>15.2</v>
      </c>
      <c r="K7" s="9">
        <v>15.6</v>
      </c>
      <c r="L7" s="5">
        <v>0.2</v>
      </c>
    </row>
    <row r="8" spans="1:12" x14ac:dyDescent="0.3">
      <c r="A8">
        <v>1005</v>
      </c>
      <c r="B8">
        <v>70</v>
      </c>
      <c r="C8">
        <v>3</v>
      </c>
      <c r="D8" s="9">
        <v>13.9</v>
      </c>
      <c r="E8" s="9">
        <v>13.2</v>
      </c>
      <c r="F8" s="9">
        <v>14</v>
      </c>
      <c r="G8" s="9">
        <v>13</v>
      </c>
      <c r="H8" s="9">
        <v>13.3</v>
      </c>
      <c r="I8" s="9">
        <v>13.5</v>
      </c>
      <c r="J8" s="9">
        <v>13.8</v>
      </c>
      <c r="K8" s="9">
        <v>14.8</v>
      </c>
      <c r="L8" s="5">
        <v>0.16</v>
      </c>
    </row>
    <row r="9" spans="1:12" x14ac:dyDescent="0.3">
      <c r="A9" s="7">
        <v>1005</v>
      </c>
      <c r="B9" s="7">
        <v>90</v>
      </c>
      <c r="C9" s="7">
        <v>1</v>
      </c>
      <c r="D9" s="7">
        <v>15.1</v>
      </c>
      <c r="E9" s="7">
        <v>16.2</v>
      </c>
      <c r="F9" s="7">
        <v>14.2</v>
      </c>
      <c r="G9" s="7">
        <v>15.3</v>
      </c>
      <c r="H9" s="7">
        <v>15.2</v>
      </c>
      <c r="I9" s="7">
        <v>16.100000000000001</v>
      </c>
      <c r="J9" s="7">
        <v>17.3</v>
      </c>
      <c r="K9" s="7">
        <v>18</v>
      </c>
      <c r="L9" s="5">
        <v>0.52</v>
      </c>
    </row>
    <row r="10" spans="1:12" x14ac:dyDescent="0.3">
      <c r="A10" s="7">
        <v>1005</v>
      </c>
      <c r="B10" s="7">
        <v>90</v>
      </c>
      <c r="C10" s="7">
        <v>2</v>
      </c>
      <c r="D10" s="7">
        <v>13.5</v>
      </c>
      <c r="E10" s="7">
        <v>14.1</v>
      </c>
      <c r="F10" s="7">
        <v>15.1</v>
      </c>
      <c r="G10" s="7">
        <v>15</v>
      </c>
      <c r="H10" s="7">
        <v>15.5</v>
      </c>
      <c r="I10" s="7">
        <v>16.5</v>
      </c>
      <c r="J10" s="7">
        <v>16.5</v>
      </c>
      <c r="K10" s="7">
        <v>17.5</v>
      </c>
      <c r="L10" s="5">
        <v>0.96</v>
      </c>
    </row>
    <row r="11" spans="1:12" x14ac:dyDescent="0.3">
      <c r="A11" s="7">
        <v>1005</v>
      </c>
      <c r="B11" s="7">
        <v>90</v>
      </c>
      <c r="C11" s="7">
        <v>3</v>
      </c>
      <c r="D11" s="7">
        <v>12.5</v>
      </c>
      <c r="E11" s="7">
        <v>12.8</v>
      </c>
      <c r="F11" s="7">
        <v>12.2</v>
      </c>
      <c r="G11" s="7">
        <v>12.5</v>
      </c>
      <c r="H11" s="7">
        <v>15</v>
      </c>
      <c r="I11" s="7">
        <v>15.5</v>
      </c>
      <c r="J11" s="7">
        <v>17.100000000000001</v>
      </c>
      <c r="K11" s="7">
        <v>17.5</v>
      </c>
      <c r="L11" s="5">
        <v>0.84</v>
      </c>
    </row>
    <row r="12" spans="1:12" x14ac:dyDescent="0.3">
      <c r="A12">
        <v>1008</v>
      </c>
      <c r="B12">
        <v>50</v>
      </c>
      <c r="C12">
        <v>1</v>
      </c>
      <c r="D12" s="9">
        <v>10.199999999999999</v>
      </c>
      <c r="E12" s="9">
        <v>10.5</v>
      </c>
      <c r="F12" s="9">
        <v>12.1</v>
      </c>
      <c r="G12" s="9">
        <v>12.4</v>
      </c>
      <c r="H12" s="9">
        <v>11.5</v>
      </c>
      <c r="I12" s="9">
        <v>12.2</v>
      </c>
      <c r="J12" s="9">
        <v>13.1</v>
      </c>
      <c r="K12" s="9">
        <v>14.2</v>
      </c>
      <c r="L12" s="5">
        <v>0.81</v>
      </c>
    </row>
    <row r="13" spans="1:12" x14ac:dyDescent="0.3">
      <c r="A13">
        <v>1008</v>
      </c>
      <c r="B13">
        <v>50</v>
      </c>
      <c r="C13">
        <v>2</v>
      </c>
      <c r="D13" s="9">
        <v>11</v>
      </c>
      <c r="E13" s="9">
        <v>10.5</v>
      </c>
      <c r="F13" s="9">
        <v>10.1</v>
      </c>
      <c r="G13" s="9">
        <v>11.2</v>
      </c>
      <c r="H13" s="9">
        <v>12</v>
      </c>
      <c r="I13" s="9">
        <v>11.5</v>
      </c>
      <c r="J13" s="9">
        <v>12.6</v>
      </c>
      <c r="K13" s="9">
        <v>13.3</v>
      </c>
      <c r="L13" s="5">
        <v>0.73</v>
      </c>
    </row>
    <row r="14" spans="1:12" x14ac:dyDescent="0.3">
      <c r="A14">
        <v>1008</v>
      </c>
      <c r="B14">
        <v>50</v>
      </c>
      <c r="C14">
        <v>3</v>
      </c>
      <c r="D14" s="9">
        <v>8.1999999999999993</v>
      </c>
      <c r="E14" s="9">
        <v>8.3000000000000007</v>
      </c>
      <c r="F14" s="9">
        <v>8.5</v>
      </c>
      <c r="G14" s="9">
        <v>9</v>
      </c>
      <c r="H14" s="9">
        <v>10.199999999999999</v>
      </c>
      <c r="I14" s="9">
        <v>11.1</v>
      </c>
      <c r="J14" s="9">
        <v>11.5</v>
      </c>
      <c r="K14" s="9">
        <v>12.3</v>
      </c>
      <c r="L14" s="5">
        <v>0.95</v>
      </c>
    </row>
    <row r="15" spans="1:12" x14ac:dyDescent="0.3">
      <c r="A15" s="7">
        <v>1008</v>
      </c>
      <c r="B15" s="7">
        <v>70</v>
      </c>
      <c r="C15" s="7">
        <v>1</v>
      </c>
      <c r="D15" s="7">
        <v>14.4</v>
      </c>
      <c r="E15" s="7">
        <v>14.8</v>
      </c>
      <c r="F15" s="7">
        <v>15.7</v>
      </c>
      <c r="G15" s="7">
        <v>15.6</v>
      </c>
      <c r="H15" s="7">
        <v>15.8</v>
      </c>
      <c r="I15" s="7">
        <v>15.9</v>
      </c>
      <c r="J15" s="7">
        <v>16.3</v>
      </c>
      <c r="K15" s="7">
        <v>17.5</v>
      </c>
      <c r="L15" s="5">
        <v>0.88</v>
      </c>
    </row>
    <row r="16" spans="1:12" x14ac:dyDescent="0.3">
      <c r="A16" s="7">
        <v>1008</v>
      </c>
      <c r="B16" s="7">
        <v>70</v>
      </c>
      <c r="C16" s="7">
        <v>2</v>
      </c>
      <c r="D16" s="7">
        <v>10.1</v>
      </c>
      <c r="E16" s="7">
        <v>10.5</v>
      </c>
      <c r="F16" s="7">
        <v>11.6</v>
      </c>
      <c r="G16" s="7">
        <v>11.8</v>
      </c>
      <c r="H16" s="7">
        <v>12</v>
      </c>
      <c r="I16" s="7">
        <v>13.2</v>
      </c>
      <c r="J16" s="7">
        <v>13.5</v>
      </c>
      <c r="K16" s="7">
        <v>14.2</v>
      </c>
      <c r="L16" s="5">
        <v>0.97</v>
      </c>
    </row>
    <row r="17" spans="1:12" x14ac:dyDescent="0.3">
      <c r="A17" s="7">
        <v>1008</v>
      </c>
      <c r="B17" s="7">
        <v>70</v>
      </c>
      <c r="C17" s="7">
        <v>3</v>
      </c>
      <c r="D17" s="7">
        <v>9.8000000000000007</v>
      </c>
      <c r="E17" s="7">
        <v>11.7</v>
      </c>
      <c r="F17" s="7">
        <v>11</v>
      </c>
      <c r="G17" s="7">
        <v>11.7</v>
      </c>
      <c r="H17" s="7">
        <v>12.1</v>
      </c>
      <c r="I17" s="7">
        <v>13.4</v>
      </c>
      <c r="J17" s="7">
        <v>13.4</v>
      </c>
      <c r="K17" s="7">
        <v>13.8</v>
      </c>
      <c r="L17" s="5">
        <v>0.86</v>
      </c>
    </row>
    <row r="18" spans="1:12" x14ac:dyDescent="0.3">
      <c r="A18">
        <v>1008</v>
      </c>
      <c r="B18">
        <v>90</v>
      </c>
      <c r="C18">
        <v>1</v>
      </c>
      <c r="D18" s="9">
        <v>13.3</v>
      </c>
      <c r="E18" s="9">
        <v>13.6</v>
      </c>
      <c r="F18" s="9">
        <v>15</v>
      </c>
      <c r="G18" s="9">
        <v>15.3</v>
      </c>
      <c r="H18" s="9">
        <v>15.8</v>
      </c>
      <c r="I18" s="9">
        <v>16.8</v>
      </c>
      <c r="J18" s="9">
        <v>17.2</v>
      </c>
      <c r="K18" s="9">
        <v>17.5</v>
      </c>
      <c r="L18" s="5">
        <v>0.96</v>
      </c>
    </row>
    <row r="19" spans="1:12" x14ac:dyDescent="0.3">
      <c r="A19">
        <v>1008</v>
      </c>
      <c r="B19">
        <v>90</v>
      </c>
      <c r="C19">
        <v>2</v>
      </c>
      <c r="D19" s="9">
        <v>13.8</v>
      </c>
      <c r="E19" s="9">
        <v>14.4</v>
      </c>
      <c r="F19" s="9">
        <v>15.2</v>
      </c>
      <c r="G19" s="9">
        <v>15.4</v>
      </c>
      <c r="H19" s="9">
        <v>15.5</v>
      </c>
      <c r="I19" s="9">
        <v>16.100000000000001</v>
      </c>
      <c r="J19" s="9">
        <v>16.3</v>
      </c>
      <c r="K19" s="9">
        <v>16.3</v>
      </c>
      <c r="L19" s="5">
        <v>0.91</v>
      </c>
    </row>
    <row r="20" spans="1:12" x14ac:dyDescent="0.3">
      <c r="A20">
        <v>1008</v>
      </c>
      <c r="B20">
        <v>90</v>
      </c>
      <c r="C20">
        <v>3</v>
      </c>
      <c r="D20" s="9">
        <v>12</v>
      </c>
      <c r="E20" s="9">
        <v>12.6</v>
      </c>
      <c r="F20" s="9">
        <v>13.5</v>
      </c>
      <c r="G20" s="9">
        <v>15.1</v>
      </c>
      <c r="H20" s="9">
        <v>15.2</v>
      </c>
      <c r="I20" s="9">
        <v>15</v>
      </c>
      <c r="J20" s="9">
        <v>15.8</v>
      </c>
      <c r="K20" s="9">
        <v>15.9</v>
      </c>
      <c r="L20" s="5">
        <v>0.86</v>
      </c>
    </row>
    <row r="21" spans="1:12" x14ac:dyDescent="0.3">
      <c r="A21" s="7">
        <v>1010</v>
      </c>
      <c r="B21" s="7">
        <v>50</v>
      </c>
      <c r="C21" s="7">
        <v>1</v>
      </c>
      <c r="D21" s="7">
        <v>12.4</v>
      </c>
      <c r="E21" s="7">
        <v>12.7</v>
      </c>
      <c r="F21" s="7">
        <v>13.6</v>
      </c>
      <c r="G21" s="7">
        <v>13.8</v>
      </c>
      <c r="H21" s="7">
        <v>13.1</v>
      </c>
      <c r="I21" s="7">
        <v>13.3</v>
      </c>
      <c r="J21" s="7">
        <v>13.6</v>
      </c>
      <c r="K21" s="7">
        <v>14</v>
      </c>
      <c r="L21" s="5">
        <v>0.55000000000000004</v>
      </c>
    </row>
    <row r="22" spans="1:12" x14ac:dyDescent="0.3">
      <c r="A22" s="7">
        <v>1010</v>
      </c>
      <c r="B22" s="7">
        <v>50</v>
      </c>
      <c r="C22" s="7">
        <v>2</v>
      </c>
      <c r="D22" s="7">
        <v>13.2</v>
      </c>
      <c r="E22" s="7">
        <v>12.5</v>
      </c>
      <c r="F22" s="7">
        <v>13</v>
      </c>
      <c r="G22" s="7">
        <v>13.5</v>
      </c>
      <c r="H22" s="7">
        <v>13.6</v>
      </c>
      <c r="I22" s="7">
        <v>13.3</v>
      </c>
      <c r="J22" s="7">
        <v>13.4</v>
      </c>
      <c r="K22" s="7">
        <v>13.5</v>
      </c>
      <c r="L22" s="5">
        <v>0.37</v>
      </c>
    </row>
    <row r="23" spans="1:12" x14ac:dyDescent="0.3">
      <c r="A23" s="7">
        <v>1010</v>
      </c>
      <c r="B23" s="7">
        <v>50</v>
      </c>
      <c r="C23" s="7">
        <v>3</v>
      </c>
      <c r="D23" s="7">
        <v>8.9</v>
      </c>
      <c r="E23" s="7">
        <v>9.1999999999999993</v>
      </c>
      <c r="F23" s="7">
        <v>11.6</v>
      </c>
      <c r="G23" s="7">
        <v>11.4</v>
      </c>
      <c r="H23" s="7">
        <v>11.5</v>
      </c>
      <c r="I23" s="7">
        <v>11.4</v>
      </c>
      <c r="J23" s="7">
        <v>11.5</v>
      </c>
      <c r="K23" s="7">
        <v>12</v>
      </c>
      <c r="L23" s="5">
        <v>0.64</v>
      </c>
    </row>
    <row r="24" spans="1:12" x14ac:dyDescent="0.3">
      <c r="A24">
        <v>1010</v>
      </c>
      <c r="B24">
        <v>70</v>
      </c>
      <c r="C24">
        <v>1</v>
      </c>
      <c r="D24" s="9">
        <v>10.9</v>
      </c>
      <c r="E24" s="9">
        <v>11.5</v>
      </c>
      <c r="F24" s="9">
        <v>12.3</v>
      </c>
      <c r="G24" s="9">
        <v>12.6</v>
      </c>
      <c r="H24" s="9">
        <v>13.8</v>
      </c>
      <c r="I24" s="9">
        <v>13.8</v>
      </c>
      <c r="J24" s="9">
        <v>14</v>
      </c>
      <c r="K24" s="9">
        <v>14.5</v>
      </c>
      <c r="L24" s="5">
        <v>0.94</v>
      </c>
    </row>
    <row r="25" spans="1:12" x14ac:dyDescent="0.3">
      <c r="A25">
        <v>1010</v>
      </c>
      <c r="B25">
        <v>70</v>
      </c>
      <c r="C25">
        <v>2</v>
      </c>
      <c r="D25" s="9">
        <v>11</v>
      </c>
      <c r="E25" s="9">
        <v>11.5</v>
      </c>
      <c r="F25" s="9">
        <v>12</v>
      </c>
      <c r="G25" s="9">
        <v>13.1</v>
      </c>
      <c r="H25" s="9">
        <v>13</v>
      </c>
      <c r="I25" s="9">
        <v>13.1</v>
      </c>
      <c r="J25" s="9">
        <v>13.5</v>
      </c>
      <c r="K25" s="9">
        <v>13.6</v>
      </c>
      <c r="L25" s="5">
        <v>0.88</v>
      </c>
    </row>
    <row r="26" spans="1:12" x14ac:dyDescent="0.3">
      <c r="A26">
        <v>1010</v>
      </c>
      <c r="B26">
        <v>70</v>
      </c>
      <c r="C26">
        <v>3</v>
      </c>
      <c r="D26" s="9">
        <v>7.8</v>
      </c>
      <c r="E26" s="9">
        <v>8.5</v>
      </c>
      <c r="F26" s="9">
        <v>10.1</v>
      </c>
      <c r="G26" s="9">
        <v>11.5</v>
      </c>
      <c r="H26" s="9">
        <v>12.7</v>
      </c>
      <c r="I26" s="9">
        <v>12.9</v>
      </c>
      <c r="J26" s="9">
        <v>13.2</v>
      </c>
      <c r="K26" s="9">
        <v>13.5</v>
      </c>
      <c r="L26" s="5">
        <v>0.89</v>
      </c>
    </row>
    <row r="27" spans="1:12" x14ac:dyDescent="0.3">
      <c r="A27" s="7">
        <v>1010</v>
      </c>
      <c r="B27" s="7">
        <v>90</v>
      </c>
      <c r="C27" s="7">
        <v>1</v>
      </c>
      <c r="D27" s="7">
        <v>14.1</v>
      </c>
      <c r="E27" s="7">
        <v>14.3</v>
      </c>
      <c r="F27" s="7">
        <v>15</v>
      </c>
      <c r="G27" s="7">
        <v>15.6</v>
      </c>
      <c r="H27" s="7">
        <v>15.7</v>
      </c>
      <c r="I27" s="7">
        <v>15.8</v>
      </c>
      <c r="J27" s="7">
        <v>16</v>
      </c>
      <c r="K27" s="7">
        <v>16.600000000000001</v>
      </c>
      <c r="L27" s="5">
        <v>0.93</v>
      </c>
    </row>
    <row r="28" spans="1:12" x14ac:dyDescent="0.3">
      <c r="A28" s="7">
        <v>1010</v>
      </c>
      <c r="B28" s="7">
        <v>90</v>
      </c>
      <c r="C28" s="7">
        <v>2</v>
      </c>
      <c r="D28" s="7">
        <v>12.4</v>
      </c>
      <c r="E28" s="7">
        <v>12.9</v>
      </c>
      <c r="F28" s="7">
        <v>13.4</v>
      </c>
      <c r="G28" s="7">
        <v>14.5</v>
      </c>
      <c r="H28" s="7">
        <v>14.6</v>
      </c>
      <c r="I28" s="7">
        <v>15</v>
      </c>
      <c r="J28" s="7">
        <v>15.5</v>
      </c>
      <c r="K28" s="7">
        <v>15.8</v>
      </c>
      <c r="L28" s="5">
        <v>0.96</v>
      </c>
    </row>
    <row r="29" spans="1:12" x14ac:dyDescent="0.3">
      <c r="A29" s="7">
        <v>1010</v>
      </c>
      <c r="B29" s="7">
        <v>90</v>
      </c>
      <c r="C29" s="7">
        <v>3</v>
      </c>
      <c r="D29" s="7">
        <v>11.9</v>
      </c>
      <c r="E29" s="7">
        <v>11.7</v>
      </c>
      <c r="F29" s="7">
        <v>12.1</v>
      </c>
      <c r="G29" s="7">
        <v>12.5</v>
      </c>
      <c r="H29" s="7">
        <v>13.6</v>
      </c>
      <c r="I29" s="7">
        <v>13.4</v>
      </c>
      <c r="J29" s="7">
        <v>13.8</v>
      </c>
      <c r="K29" s="7">
        <v>14.8</v>
      </c>
      <c r="L29" s="5">
        <v>0.91</v>
      </c>
    </row>
    <row r="31" spans="1:12" x14ac:dyDescent="0.3">
      <c r="K31" s="9"/>
    </row>
    <row r="32" spans="1:12" x14ac:dyDescent="0.3">
      <c r="L32" s="9">
        <f>MAX(L3:L31)</f>
        <v>0.97</v>
      </c>
    </row>
    <row r="33" spans="12:13" x14ac:dyDescent="0.3">
      <c r="L33" s="9">
        <f>MIN(L3:L29)</f>
        <v>0.16</v>
      </c>
    </row>
    <row r="36" spans="12:13" x14ac:dyDescent="0.3">
      <c r="M36">
        <v>4.5</v>
      </c>
    </row>
  </sheetData>
  <mergeCells count="1">
    <mergeCell ref="D1:K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opLeftCell="L8" workbookViewId="0">
      <selection activeCell="G47" sqref="G47"/>
    </sheetView>
  </sheetViews>
  <sheetFormatPr defaultRowHeight="14.4" x14ac:dyDescent="0.3"/>
  <cols>
    <col min="12" max="12" width="9.109375" style="9"/>
  </cols>
  <sheetData>
    <row r="1" spans="1:12" x14ac:dyDescent="0.3">
      <c r="A1" s="5" t="s">
        <v>0</v>
      </c>
      <c r="B1" s="5" t="s">
        <v>3</v>
      </c>
      <c r="C1" s="5" t="s">
        <v>4</v>
      </c>
      <c r="D1" s="15" t="s">
        <v>7</v>
      </c>
      <c r="E1" s="15"/>
      <c r="F1" s="15"/>
      <c r="G1" s="15"/>
      <c r="H1" s="15"/>
      <c r="I1" s="15"/>
      <c r="J1" s="15"/>
      <c r="K1" s="15"/>
      <c r="L1" s="11"/>
    </row>
    <row r="2" spans="1:12" x14ac:dyDescent="0.3">
      <c r="A2" s="5" t="s">
        <v>1</v>
      </c>
      <c r="B2" s="5" t="s">
        <v>2</v>
      </c>
      <c r="C2" s="5" t="s">
        <v>5</v>
      </c>
      <c r="D2" s="11">
        <v>250</v>
      </c>
      <c r="E2" s="11">
        <v>300</v>
      </c>
      <c r="F2" s="11">
        <v>350</v>
      </c>
      <c r="G2" s="11">
        <v>400</v>
      </c>
      <c r="H2" s="11">
        <v>450</v>
      </c>
      <c r="I2" s="11">
        <v>500</v>
      </c>
      <c r="J2" s="11">
        <v>550</v>
      </c>
      <c r="K2" s="11">
        <v>600</v>
      </c>
      <c r="L2" s="11" t="s">
        <v>6</v>
      </c>
    </row>
    <row r="3" spans="1:12" x14ac:dyDescent="0.3">
      <c r="A3" s="7">
        <v>1005</v>
      </c>
      <c r="B3" s="7">
        <v>50</v>
      </c>
      <c r="C3" s="7">
        <v>1</v>
      </c>
      <c r="D3" s="7">
        <v>7.1</v>
      </c>
      <c r="E3" s="7">
        <v>7.9</v>
      </c>
      <c r="F3" s="7">
        <v>9.4</v>
      </c>
      <c r="G3" s="7">
        <v>9.5</v>
      </c>
      <c r="H3" s="7">
        <v>11.1</v>
      </c>
      <c r="I3" s="7">
        <v>11.9</v>
      </c>
      <c r="J3" s="7">
        <v>12</v>
      </c>
      <c r="K3" s="7">
        <v>13.5</v>
      </c>
      <c r="L3" s="5">
        <v>0.96</v>
      </c>
    </row>
    <row r="4" spans="1:12" x14ac:dyDescent="0.3">
      <c r="A4" s="7">
        <v>1005</v>
      </c>
      <c r="B4" s="7">
        <v>50</v>
      </c>
      <c r="C4" s="7">
        <v>3</v>
      </c>
      <c r="D4" s="7">
        <v>12</v>
      </c>
      <c r="E4" s="7">
        <v>10.1</v>
      </c>
      <c r="F4" s="7">
        <v>9.1</v>
      </c>
      <c r="G4" s="7">
        <v>8.9</v>
      </c>
      <c r="H4" s="7">
        <v>12</v>
      </c>
      <c r="I4" s="7">
        <v>12.2</v>
      </c>
      <c r="J4" s="7">
        <v>13.1</v>
      </c>
      <c r="K4" s="7">
        <v>14</v>
      </c>
      <c r="L4" s="5">
        <v>0.38</v>
      </c>
    </row>
    <row r="5" spans="1:12" x14ac:dyDescent="0.3">
      <c r="A5" s="7">
        <v>1005</v>
      </c>
      <c r="B5" s="7">
        <v>90</v>
      </c>
      <c r="C5" s="7">
        <v>1</v>
      </c>
      <c r="D5" s="7">
        <v>15.1</v>
      </c>
      <c r="E5" s="7">
        <v>16.2</v>
      </c>
      <c r="F5" s="7">
        <v>14.2</v>
      </c>
      <c r="G5" s="7">
        <v>15.3</v>
      </c>
      <c r="H5" s="7">
        <v>15.2</v>
      </c>
      <c r="I5" s="7">
        <v>16.100000000000001</v>
      </c>
      <c r="J5" s="7">
        <v>17.3</v>
      </c>
      <c r="K5" s="7">
        <v>18</v>
      </c>
      <c r="L5" s="5">
        <v>0.52</v>
      </c>
    </row>
    <row r="6" spans="1:12" x14ac:dyDescent="0.3">
      <c r="A6" s="7">
        <v>1005</v>
      </c>
      <c r="B6" s="7">
        <v>90</v>
      </c>
      <c r="C6" s="7">
        <v>3</v>
      </c>
      <c r="D6" s="7">
        <v>12.5</v>
      </c>
      <c r="E6" s="7">
        <v>12.8</v>
      </c>
      <c r="F6" s="7">
        <v>12.2</v>
      </c>
      <c r="G6" s="7">
        <v>12.5</v>
      </c>
      <c r="H6" s="7">
        <v>15</v>
      </c>
      <c r="I6" s="7">
        <v>15.5</v>
      </c>
      <c r="J6" s="7">
        <v>17.100000000000001</v>
      </c>
      <c r="K6" s="7">
        <v>17.5</v>
      </c>
      <c r="L6" s="5">
        <v>0.84</v>
      </c>
    </row>
    <row r="7" spans="1:12" x14ac:dyDescent="0.3">
      <c r="A7">
        <v>1008</v>
      </c>
      <c r="B7">
        <v>50</v>
      </c>
      <c r="C7">
        <v>1</v>
      </c>
      <c r="D7" s="9">
        <v>10.199999999999999</v>
      </c>
      <c r="E7" s="9">
        <v>10.5</v>
      </c>
      <c r="F7" s="9">
        <v>12.1</v>
      </c>
      <c r="G7" s="9">
        <v>12.4</v>
      </c>
      <c r="H7" s="9">
        <v>11.5</v>
      </c>
      <c r="I7" s="9">
        <v>12.2</v>
      </c>
      <c r="J7" s="9">
        <v>13.1</v>
      </c>
      <c r="K7" s="9">
        <v>14.2</v>
      </c>
      <c r="L7" s="5">
        <v>0.81</v>
      </c>
    </row>
    <row r="8" spans="1:12" x14ac:dyDescent="0.3">
      <c r="A8">
        <v>1008</v>
      </c>
      <c r="B8">
        <v>50</v>
      </c>
      <c r="C8">
        <v>3</v>
      </c>
      <c r="D8" s="9">
        <v>8.1999999999999993</v>
      </c>
      <c r="E8" s="9">
        <v>8.3000000000000007</v>
      </c>
      <c r="F8" s="9">
        <v>8.5</v>
      </c>
      <c r="G8" s="9">
        <v>9</v>
      </c>
      <c r="H8" s="9">
        <v>10.199999999999999</v>
      </c>
      <c r="I8" s="9">
        <v>11.1</v>
      </c>
      <c r="J8" s="9">
        <v>11.5</v>
      </c>
      <c r="K8" s="9">
        <v>12.3</v>
      </c>
      <c r="L8" s="5">
        <v>0.95</v>
      </c>
    </row>
    <row r="9" spans="1:12" x14ac:dyDescent="0.3">
      <c r="A9">
        <v>1008</v>
      </c>
      <c r="B9">
        <v>90</v>
      </c>
      <c r="C9">
        <v>1</v>
      </c>
      <c r="D9" s="9">
        <v>13.3</v>
      </c>
      <c r="E9" s="9">
        <v>13.6</v>
      </c>
      <c r="F9" s="9">
        <v>15</v>
      </c>
      <c r="G9" s="9">
        <v>15.3</v>
      </c>
      <c r="H9" s="9">
        <v>15.8</v>
      </c>
      <c r="I9" s="9">
        <v>16.8</v>
      </c>
      <c r="J9" s="9">
        <v>17.2</v>
      </c>
      <c r="K9" s="9">
        <v>17.5</v>
      </c>
      <c r="L9" s="5">
        <v>0.96</v>
      </c>
    </row>
    <row r="10" spans="1:12" x14ac:dyDescent="0.3">
      <c r="A10">
        <v>1008</v>
      </c>
      <c r="B10">
        <v>90</v>
      </c>
      <c r="C10">
        <v>3</v>
      </c>
      <c r="D10" s="9">
        <v>12</v>
      </c>
      <c r="E10" s="9">
        <v>12.6</v>
      </c>
      <c r="F10" s="9">
        <v>13.5</v>
      </c>
      <c r="G10" s="9">
        <v>15.1</v>
      </c>
      <c r="H10" s="9">
        <v>15.2</v>
      </c>
      <c r="I10" s="9">
        <v>15</v>
      </c>
      <c r="J10" s="9">
        <v>15.8</v>
      </c>
      <c r="K10" s="9">
        <v>15.9</v>
      </c>
      <c r="L10" s="5">
        <v>0.86</v>
      </c>
    </row>
    <row r="12" spans="1:12" x14ac:dyDescent="0.3">
      <c r="K12" s="9"/>
    </row>
    <row r="14" spans="1:12" x14ac:dyDescent="0.3">
      <c r="A14" s="5" t="s">
        <v>0</v>
      </c>
      <c r="B14" s="5" t="s">
        <v>3</v>
      </c>
      <c r="C14" s="5" t="s">
        <v>4</v>
      </c>
      <c r="D14" s="15" t="s">
        <v>9</v>
      </c>
      <c r="E14" s="15"/>
      <c r="F14" s="15"/>
      <c r="G14" s="15"/>
      <c r="H14" s="15"/>
      <c r="I14" s="15"/>
      <c r="J14" s="15"/>
      <c r="K14" s="15"/>
      <c r="L14" s="11"/>
    </row>
    <row r="15" spans="1:12" x14ac:dyDescent="0.3">
      <c r="A15" s="5" t="s">
        <v>1</v>
      </c>
      <c r="B15" s="5" t="s">
        <v>2</v>
      </c>
      <c r="C15" s="5" t="s">
        <v>5</v>
      </c>
      <c r="D15" s="11">
        <v>250</v>
      </c>
      <c r="E15" s="11">
        <v>300</v>
      </c>
      <c r="F15" s="11">
        <v>350</v>
      </c>
      <c r="G15" s="11">
        <v>400</v>
      </c>
      <c r="H15" s="11">
        <v>450</v>
      </c>
      <c r="I15" s="11">
        <v>500</v>
      </c>
      <c r="J15" s="11">
        <v>550</v>
      </c>
      <c r="K15" s="11">
        <v>600</v>
      </c>
      <c r="L15" s="11" t="s">
        <v>6</v>
      </c>
    </row>
    <row r="16" spans="1:12" x14ac:dyDescent="0.3">
      <c r="A16" s="7">
        <v>1005</v>
      </c>
      <c r="B16" s="7">
        <v>50</v>
      </c>
      <c r="C16" s="7">
        <v>1</v>
      </c>
      <c r="D16" s="7">
        <v>1.3</v>
      </c>
      <c r="E16" s="7">
        <v>0.7</v>
      </c>
      <c r="F16" s="7">
        <v>0.8</v>
      </c>
      <c r="G16" s="7">
        <v>0.6</v>
      </c>
      <c r="H16" s="7">
        <v>0.4</v>
      </c>
      <c r="I16" s="7">
        <v>0.6</v>
      </c>
      <c r="J16" s="7">
        <v>0.7</v>
      </c>
      <c r="K16" s="7">
        <v>0.6</v>
      </c>
      <c r="L16" s="5">
        <v>0.34</v>
      </c>
    </row>
    <row r="17" spans="1:12" x14ac:dyDescent="0.3">
      <c r="A17" s="7">
        <v>1005</v>
      </c>
      <c r="B17" s="7">
        <v>50</v>
      </c>
      <c r="C17" s="7">
        <v>3</v>
      </c>
      <c r="D17" s="7">
        <v>1.6999999999999993</v>
      </c>
      <c r="E17" s="7">
        <v>1.6</v>
      </c>
      <c r="F17" s="7">
        <v>1.6000000000000003</v>
      </c>
      <c r="G17" s="7">
        <v>1.3</v>
      </c>
      <c r="H17" s="7">
        <v>1.5</v>
      </c>
      <c r="I17" s="7">
        <v>1</v>
      </c>
      <c r="J17" s="7">
        <v>1.1000000000000001</v>
      </c>
      <c r="K17" s="7">
        <v>0.9</v>
      </c>
      <c r="L17" s="5">
        <v>0.83</v>
      </c>
    </row>
    <row r="18" spans="1:12" x14ac:dyDescent="0.3">
      <c r="A18" s="7">
        <v>1005</v>
      </c>
      <c r="B18" s="7">
        <v>90</v>
      </c>
      <c r="C18" s="7">
        <v>1</v>
      </c>
      <c r="D18" s="7">
        <v>4</v>
      </c>
      <c r="E18" s="7">
        <v>3.2</v>
      </c>
      <c r="F18" s="7">
        <v>3.1</v>
      </c>
      <c r="G18" s="7">
        <v>3</v>
      </c>
      <c r="H18" s="7">
        <v>3.1</v>
      </c>
      <c r="I18" s="7">
        <v>2.9</v>
      </c>
      <c r="J18" s="7">
        <v>2.8</v>
      </c>
      <c r="K18" s="7">
        <v>2.5</v>
      </c>
      <c r="L18" s="5">
        <v>0.8</v>
      </c>
    </row>
    <row r="19" spans="1:12" x14ac:dyDescent="0.3">
      <c r="A19" s="7">
        <v>1005</v>
      </c>
      <c r="B19" s="7">
        <v>90</v>
      </c>
      <c r="C19" s="7">
        <v>3</v>
      </c>
      <c r="D19" s="7">
        <v>5.6</v>
      </c>
      <c r="E19" s="7">
        <v>5.2</v>
      </c>
      <c r="F19" s="7">
        <v>5.0999999999999996</v>
      </c>
      <c r="G19" s="7">
        <v>5</v>
      </c>
      <c r="H19" s="7">
        <v>5</v>
      </c>
      <c r="I19" s="7">
        <v>4.2999999999999989</v>
      </c>
      <c r="J19" s="7">
        <v>4.2</v>
      </c>
      <c r="K19" s="7">
        <v>4</v>
      </c>
      <c r="L19" s="5">
        <v>0.92</v>
      </c>
    </row>
    <row r="20" spans="1:12" x14ac:dyDescent="0.3">
      <c r="A20">
        <v>1008</v>
      </c>
      <c r="B20">
        <v>50</v>
      </c>
      <c r="C20">
        <v>1</v>
      </c>
      <c r="D20">
        <v>1.4</v>
      </c>
      <c r="E20">
        <v>0.70000000000000062</v>
      </c>
      <c r="F20">
        <v>0.99999999999999978</v>
      </c>
      <c r="G20">
        <v>0.80000000000000071</v>
      </c>
      <c r="H20">
        <v>0.50000000000000044</v>
      </c>
      <c r="I20">
        <v>0.60000000000000053</v>
      </c>
      <c r="J20">
        <v>0.50000000000000044</v>
      </c>
      <c r="K20">
        <v>0.50000000000000044</v>
      </c>
      <c r="L20" s="5">
        <v>0.71</v>
      </c>
    </row>
    <row r="21" spans="1:12" x14ac:dyDescent="0.3">
      <c r="A21">
        <v>1008</v>
      </c>
      <c r="B21">
        <v>50</v>
      </c>
      <c r="C21">
        <v>3</v>
      </c>
      <c r="D21">
        <v>4.6999999999999993</v>
      </c>
      <c r="E21">
        <v>4.1999999999999993</v>
      </c>
      <c r="F21">
        <v>3.0000000000000004</v>
      </c>
      <c r="G21">
        <v>2.7</v>
      </c>
      <c r="H21">
        <v>2.6</v>
      </c>
      <c r="I21">
        <v>2.6</v>
      </c>
      <c r="J21">
        <v>1.7000000000000004</v>
      </c>
      <c r="K21">
        <v>0.9000000000000008</v>
      </c>
      <c r="L21" s="5">
        <v>0.85</v>
      </c>
    </row>
    <row r="22" spans="1:12" x14ac:dyDescent="0.3">
      <c r="A22">
        <v>1008</v>
      </c>
      <c r="B22">
        <v>90</v>
      </c>
      <c r="C22">
        <v>1</v>
      </c>
      <c r="D22">
        <v>3.6999999999999988</v>
      </c>
      <c r="E22">
        <v>4.1999999999999993</v>
      </c>
      <c r="F22">
        <v>4.3999999999999995</v>
      </c>
      <c r="G22">
        <v>4.3</v>
      </c>
      <c r="H22">
        <v>3.9999999999999991</v>
      </c>
      <c r="I22">
        <v>3.8</v>
      </c>
      <c r="J22">
        <v>3.5</v>
      </c>
      <c r="K22">
        <v>3</v>
      </c>
      <c r="L22" s="5">
        <v>0.44</v>
      </c>
    </row>
    <row r="23" spans="1:12" x14ac:dyDescent="0.3">
      <c r="A23">
        <v>1008</v>
      </c>
      <c r="B23">
        <v>90</v>
      </c>
      <c r="C23">
        <v>3</v>
      </c>
      <c r="D23">
        <v>7.6</v>
      </c>
      <c r="E23">
        <v>6.8</v>
      </c>
      <c r="F23">
        <v>6.5</v>
      </c>
      <c r="G23">
        <v>6.7</v>
      </c>
      <c r="H23">
        <v>6.6</v>
      </c>
      <c r="I23">
        <v>6</v>
      </c>
      <c r="J23">
        <v>5.7</v>
      </c>
      <c r="K23">
        <v>5.4</v>
      </c>
      <c r="L23" s="5">
        <v>0.89</v>
      </c>
    </row>
    <row r="26" spans="1:12" x14ac:dyDescent="0.3">
      <c r="A26" s="5" t="s">
        <v>0</v>
      </c>
      <c r="B26" s="5" t="s">
        <v>3</v>
      </c>
      <c r="C26" s="5" t="s">
        <v>4</v>
      </c>
      <c r="D26" s="15" t="s">
        <v>10</v>
      </c>
      <c r="E26" s="15"/>
      <c r="F26" s="15"/>
      <c r="G26" s="15"/>
      <c r="H26" s="15"/>
      <c r="I26" s="15"/>
      <c r="J26" s="15"/>
      <c r="K26" s="15"/>
      <c r="L26" s="11"/>
    </row>
    <row r="27" spans="1:12" x14ac:dyDescent="0.3">
      <c r="A27" s="5" t="s">
        <v>1</v>
      </c>
      <c r="B27" s="5" t="s">
        <v>2</v>
      </c>
      <c r="C27" s="5" t="s">
        <v>5</v>
      </c>
      <c r="D27" s="11">
        <v>250</v>
      </c>
      <c r="E27" s="11">
        <v>300</v>
      </c>
      <c r="F27" s="11">
        <v>350</v>
      </c>
      <c r="G27" s="11">
        <v>400</v>
      </c>
      <c r="H27" s="11">
        <v>450</v>
      </c>
      <c r="I27" s="11">
        <v>500</v>
      </c>
      <c r="J27" s="11">
        <v>550</v>
      </c>
      <c r="K27" s="11">
        <v>600</v>
      </c>
      <c r="L27" s="11" t="s">
        <v>6</v>
      </c>
    </row>
    <row r="28" spans="1:12" x14ac:dyDescent="0.3">
      <c r="A28" s="7">
        <v>1005</v>
      </c>
      <c r="B28" s="7">
        <v>50</v>
      </c>
      <c r="C28" s="7">
        <v>1</v>
      </c>
      <c r="D28" s="7">
        <v>2.5999999999999999E-2</v>
      </c>
      <c r="E28" s="7">
        <v>3.7999999999999999E-2</v>
      </c>
      <c r="F28" s="7">
        <v>4.3999999999999997E-2</v>
      </c>
      <c r="G28" s="7">
        <v>4.2999999999999997E-2</v>
      </c>
      <c r="H28" s="7">
        <v>3.9600000000000003E-2</v>
      </c>
      <c r="I28" s="7">
        <v>4.8500000000000001E-2</v>
      </c>
      <c r="J28" s="7">
        <v>4.5900000000000003E-2</v>
      </c>
      <c r="K28" s="7">
        <v>3.9100000000000003E-2</v>
      </c>
      <c r="L28" s="5">
        <v>0.36899999999999999</v>
      </c>
    </row>
    <row r="29" spans="1:12" x14ac:dyDescent="0.3">
      <c r="A29" s="7">
        <v>1005</v>
      </c>
      <c r="B29" s="7">
        <v>50</v>
      </c>
      <c r="C29" s="7">
        <v>3</v>
      </c>
      <c r="D29" s="7">
        <v>4.4600000000000001E-2</v>
      </c>
      <c r="E29" s="7">
        <v>4.0300000000000002E-2</v>
      </c>
      <c r="F29" s="7">
        <v>4.5199999999999997E-2</v>
      </c>
      <c r="G29" s="7">
        <v>4.2900000000000001E-2</v>
      </c>
      <c r="H29" s="7">
        <v>4.5199999999999997E-2</v>
      </c>
      <c r="I29" s="7">
        <v>4.3099999999999999E-2</v>
      </c>
      <c r="J29" s="7">
        <v>4.2599999999999999E-2</v>
      </c>
      <c r="K29" s="7">
        <v>4.19E-2</v>
      </c>
      <c r="L29" s="5">
        <v>3.3000000000000002E-2</v>
      </c>
    </row>
    <row r="30" spans="1:12" x14ac:dyDescent="0.3">
      <c r="A30" s="7">
        <v>1005</v>
      </c>
      <c r="B30" s="7">
        <v>90</v>
      </c>
      <c r="C30" s="7">
        <v>1</v>
      </c>
      <c r="D30" s="7">
        <v>9.1999999999999998E-2</v>
      </c>
      <c r="E30" s="7">
        <v>8.0500000000000002E-2</v>
      </c>
      <c r="F30" s="7">
        <v>9.3700000000000006E-2</v>
      </c>
      <c r="G30" s="7">
        <v>9.6000000000000002E-2</v>
      </c>
      <c r="H30" s="7">
        <v>7.5899999999999995E-2</v>
      </c>
      <c r="I30" s="7">
        <v>5.8999999999999997E-2</v>
      </c>
      <c r="J30" s="7">
        <v>5.1999999999999998E-2</v>
      </c>
      <c r="K30" s="7">
        <v>4.3499999999999997E-2</v>
      </c>
      <c r="L30" s="5">
        <v>0.77</v>
      </c>
    </row>
    <row r="31" spans="1:12" x14ac:dyDescent="0.3">
      <c r="A31" s="7">
        <v>1005</v>
      </c>
      <c r="B31" s="7">
        <v>90</v>
      </c>
      <c r="C31" s="7">
        <v>3</v>
      </c>
      <c r="D31" s="7">
        <v>8.3000000000000004E-2</v>
      </c>
      <c r="E31" s="7">
        <v>0.08</v>
      </c>
      <c r="F31" s="7">
        <v>8.1100000000000005E-2</v>
      </c>
      <c r="G31" s="7">
        <v>7.8700000000000006E-2</v>
      </c>
      <c r="H31" s="7">
        <v>7.51E-2</v>
      </c>
      <c r="I31" s="7">
        <v>7.5800000000000006E-2</v>
      </c>
      <c r="J31" s="7">
        <v>6.54E-2</v>
      </c>
      <c r="K31" s="7">
        <v>6.4600000000000005E-2</v>
      </c>
      <c r="L31" s="5">
        <v>0.84</v>
      </c>
    </row>
    <row r="32" spans="1:12" x14ac:dyDescent="0.3">
      <c r="A32">
        <v>1008</v>
      </c>
      <c r="B32">
        <v>50</v>
      </c>
      <c r="C32">
        <v>1</v>
      </c>
      <c r="D32" s="9">
        <v>5.4800000000000001E-2</v>
      </c>
      <c r="E32" s="9">
        <v>3.95E-2</v>
      </c>
      <c r="F32" s="9">
        <v>3.9699999999999999E-2</v>
      </c>
      <c r="G32" s="9">
        <v>3.4500000000000003E-2</v>
      </c>
      <c r="H32" s="9">
        <v>3.2599999999999997E-2</v>
      </c>
      <c r="I32" s="9">
        <v>2.98E-2</v>
      </c>
      <c r="J32" s="9">
        <v>3.1899999999999998E-2</v>
      </c>
      <c r="K32" s="9">
        <v>3.9300000000000002E-2</v>
      </c>
      <c r="L32" s="5">
        <v>0.43</v>
      </c>
    </row>
    <row r="33" spans="1:12" x14ac:dyDescent="0.3">
      <c r="A33">
        <v>1008</v>
      </c>
      <c r="B33">
        <v>50</v>
      </c>
      <c r="C33">
        <v>3</v>
      </c>
      <c r="D33" s="9">
        <v>5.4600000000000003E-2</v>
      </c>
      <c r="E33" s="9">
        <v>5.8299999999999998E-2</v>
      </c>
      <c r="F33" s="9">
        <v>5.5500000000000001E-2</v>
      </c>
      <c r="G33" s="9">
        <v>5.5100000000000003E-2</v>
      </c>
      <c r="H33" s="9">
        <v>7.0499999999999993E-2</v>
      </c>
      <c r="I33" s="9">
        <v>6.5299999999999997E-2</v>
      </c>
      <c r="J33" s="9">
        <v>5.0200000000000002E-2</v>
      </c>
      <c r="K33" s="9">
        <v>4.1300000000000003E-2</v>
      </c>
      <c r="L33" s="5">
        <v>0.12</v>
      </c>
    </row>
    <row r="34" spans="1:12" x14ac:dyDescent="0.3">
      <c r="A34">
        <v>1008</v>
      </c>
      <c r="B34">
        <v>90</v>
      </c>
      <c r="C34">
        <v>1</v>
      </c>
      <c r="D34" s="9">
        <v>7.6999999999999999E-2</v>
      </c>
      <c r="E34" s="9">
        <v>7.0000000000000007E-2</v>
      </c>
      <c r="F34" s="9">
        <v>8.2000000000000003E-2</v>
      </c>
      <c r="G34" s="9">
        <v>7.5600000000000001E-2</v>
      </c>
      <c r="H34" s="9">
        <v>7.6600000000000001E-2</v>
      </c>
      <c r="I34" s="9">
        <v>6.3600000000000004E-2</v>
      </c>
      <c r="J34" s="9">
        <v>6.2100000000000002E-2</v>
      </c>
      <c r="K34" s="9">
        <v>5.9700000000000003E-2</v>
      </c>
      <c r="L34" s="5">
        <v>0.6</v>
      </c>
    </row>
    <row r="35" spans="1:12" x14ac:dyDescent="0.3">
      <c r="A35">
        <v>1008</v>
      </c>
      <c r="B35">
        <v>90</v>
      </c>
      <c r="C35">
        <v>3</v>
      </c>
      <c r="D35" s="9">
        <v>0.1</v>
      </c>
      <c r="E35" s="9">
        <v>9.4700000000000006E-2</v>
      </c>
      <c r="F35" s="9">
        <v>9.2799999999999994E-2</v>
      </c>
      <c r="G35" s="9">
        <v>8.2799999999999999E-2</v>
      </c>
      <c r="H35" s="9">
        <v>8.6800000000000002E-2</v>
      </c>
      <c r="I35" s="9">
        <v>8.2000000000000003E-2</v>
      </c>
      <c r="J35" s="9">
        <v>7.0000000000000007E-2</v>
      </c>
      <c r="K35" s="9">
        <v>6.5000000000000002E-2</v>
      </c>
      <c r="L35" s="5">
        <v>0.9</v>
      </c>
    </row>
    <row r="39" spans="1:12" x14ac:dyDescent="0.3">
      <c r="E39" t="s">
        <v>11</v>
      </c>
      <c r="F39" t="s">
        <v>12</v>
      </c>
    </row>
    <row r="40" spans="1:12" x14ac:dyDescent="0.3">
      <c r="E40">
        <v>1.3</v>
      </c>
      <c r="F40" s="7">
        <v>2.5999999999999999E-2</v>
      </c>
    </row>
    <row r="41" spans="1:12" x14ac:dyDescent="0.3">
      <c r="E41">
        <v>1.6999999999999993</v>
      </c>
      <c r="F41" s="7">
        <v>4.4600000000000001E-2</v>
      </c>
    </row>
    <row r="42" spans="1:12" x14ac:dyDescent="0.3">
      <c r="E42">
        <v>4</v>
      </c>
      <c r="F42" s="7">
        <v>9.1999999999999998E-2</v>
      </c>
    </row>
    <row r="43" spans="1:12" x14ac:dyDescent="0.3">
      <c r="E43">
        <v>5.6</v>
      </c>
      <c r="F43" s="7">
        <v>8.3000000000000004E-2</v>
      </c>
    </row>
    <row r="44" spans="1:12" x14ac:dyDescent="0.3">
      <c r="E44">
        <v>1.4</v>
      </c>
      <c r="F44" s="9">
        <v>5.4800000000000001E-2</v>
      </c>
    </row>
    <row r="45" spans="1:12" x14ac:dyDescent="0.3">
      <c r="E45">
        <v>4.6999999999999993</v>
      </c>
      <c r="F45" s="9">
        <v>5.4600000000000003E-2</v>
      </c>
    </row>
    <row r="46" spans="1:12" x14ac:dyDescent="0.3">
      <c r="E46">
        <v>3.6999999999999988</v>
      </c>
      <c r="F46" s="9">
        <v>7.6999999999999999E-2</v>
      </c>
    </row>
    <row r="47" spans="1:12" x14ac:dyDescent="0.3">
      <c r="E47">
        <v>7.6</v>
      </c>
      <c r="F47" s="9">
        <v>0.1</v>
      </c>
    </row>
    <row r="48" spans="1:12" x14ac:dyDescent="0.3">
      <c r="E48">
        <v>0.7</v>
      </c>
      <c r="F48" s="7">
        <v>3.7999999999999999E-2</v>
      </c>
    </row>
    <row r="49" spans="5:6" x14ac:dyDescent="0.3">
      <c r="E49">
        <v>1.6</v>
      </c>
      <c r="F49" s="7">
        <v>4.0300000000000002E-2</v>
      </c>
    </row>
    <row r="50" spans="5:6" x14ac:dyDescent="0.3">
      <c r="E50">
        <v>3.2</v>
      </c>
      <c r="F50" s="7">
        <v>8.0500000000000002E-2</v>
      </c>
    </row>
    <row r="51" spans="5:6" x14ac:dyDescent="0.3">
      <c r="E51">
        <v>5.2</v>
      </c>
      <c r="F51" s="7">
        <v>0.08</v>
      </c>
    </row>
    <row r="52" spans="5:6" x14ac:dyDescent="0.3">
      <c r="E52">
        <v>0.70000000000000062</v>
      </c>
      <c r="F52" s="9">
        <v>3.95E-2</v>
      </c>
    </row>
    <row r="53" spans="5:6" x14ac:dyDescent="0.3">
      <c r="E53">
        <v>4.1999999999999993</v>
      </c>
      <c r="F53" s="9">
        <v>5.8299999999999998E-2</v>
      </c>
    </row>
    <row r="54" spans="5:6" x14ac:dyDescent="0.3">
      <c r="E54">
        <v>4.1999999999999993</v>
      </c>
      <c r="F54" s="9">
        <v>7.0000000000000007E-2</v>
      </c>
    </row>
    <row r="55" spans="5:6" x14ac:dyDescent="0.3">
      <c r="E55">
        <v>6.8</v>
      </c>
      <c r="F55" s="9">
        <v>9.4700000000000006E-2</v>
      </c>
    </row>
    <row r="56" spans="5:6" x14ac:dyDescent="0.3">
      <c r="E56">
        <v>0.8</v>
      </c>
      <c r="F56" s="7">
        <v>4.3999999999999997E-2</v>
      </c>
    </row>
    <row r="57" spans="5:6" x14ac:dyDescent="0.3">
      <c r="E57">
        <v>1.6000000000000003</v>
      </c>
      <c r="F57" s="7">
        <v>4.5199999999999997E-2</v>
      </c>
    </row>
    <row r="58" spans="5:6" x14ac:dyDescent="0.3">
      <c r="E58">
        <v>3.1</v>
      </c>
      <c r="F58" s="7">
        <v>9.3700000000000006E-2</v>
      </c>
    </row>
    <row r="59" spans="5:6" x14ac:dyDescent="0.3">
      <c r="E59">
        <v>5.0999999999999996</v>
      </c>
      <c r="F59" s="7">
        <v>8.1100000000000005E-2</v>
      </c>
    </row>
    <row r="60" spans="5:6" x14ac:dyDescent="0.3">
      <c r="E60">
        <v>0.99999999999999978</v>
      </c>
      <c r="F60" s="9">
        <v>3.9699999999999999E-2</v>
      </c>
    </row>
    <row r="61" spans="5:6" x14ac:dyDescent="0.3">
      <c r="E61">
        <v>3.0000000000000004</v>
      </c>
      <c r="F61" s="9">
        <v>5.5500000000000001E-2</v>
      </c>
    </row>
    <row r="62" spans="5:6" x14ac:dyDescent="0.3">
      <c r="E62">
        <v>4.3999999999999995</v>
      </c>
      <c r="F62" s="9">
        <v>8.2000000000000003E-2</v>
      </c>
    </row>
    <row r="63" spans="5:6" x14ac:dyDescent="0.3">
      <c r="E63">
        <v>6.5</v>
      </c>
      <c r="F63" s="9">
        <v>9.2799999999999994E-2</v>
      </c>
    </row>
    <row r="64" spans="5:6" x14ac:dyDescent="0.3">
      <c r="E64">
        <v>0.6</v>
      </c>
      <c r="F64" s="7">
        <v>4.2999999999999997E-2</v>
      </c>
    </row>
    <row r="65" spans="5:6" x14ac:dyDescent="0.3">
      <c r="E65">
        <v>1.3</v>
      </c>
      <c r="F65" s="7">
        <v>4.2900000000000001E-2</v>
      </c>
    </row>
    <row r="66" spans="5:6" x14ac:dyDescent="0.3">
      <c r="E66">
        <v>3</v>
      </c>
      <c r="F66" s="7">
        <v>9.6000000000000002E-2</v>
      </c>
    </row>
    <row r="67" spans="5:6" x14ac:dyDescent="0.3">
      <c r="E67">
        <v>5</v>
      </c>
      <c r="F67" s="7">
        <v>7.8700000000000006E-2</v>
      </c>
    </row>
    <row r="68" spans="5:6" x14ac:dyDescent="0.3">
      <c r="E68">
        <v>0.80000000000000071</v>
      </c>
      <c r="F68" s="9">
        <v>3.4500000000000003E-2</v>
      </c>
    </row>
    <row r="69" spans="5:6" x14ac:dyDescent="0.3">
      <c r="E69">
        <v>2.7</v>
      </c>
      <c r="F69" s="9">
        <v>5.5100000000000003E-2</v>
      </c>
    </row>
    <row r="70" spans="5:6" x14ac:dyDescent="0.3">
      <c r="E70">
        <v>4.3</v>
      </c>
      <c r="F70" s="9">
        <v>7.5600000000000001E-2</v>
      </c>
    </row>
    <row r="71" spans="5:6" x14ac:dyDescent="0.3">
      <c r="E71">
        <v>6.7</v>
      </c>
      <c r="F71" s="9">
        <v>8.2799999999999999E-2</v>
      </c>
    </row>
    <row r="72" spans="5:6" x14ac:dyDescent="0.3">
      <c r="E72">
        <v>0.4</v>
      </c>
      <c r="F72" s="7">
        <v>3.9600000000000003E-2</v>
      </c>
    </row>
    <row r="73" spans="5:6" x14ac:dyDescent="0.3">
      <c r="E73">
        <v>1.5</v>
      </c>
      <c r="F73" s="7">
        <v>4.5199999999999997E-2</v>
      </c>
    </row>
    <row r="74" spans="5:6" x14ac:dyDescent="0.3">
      <c r="E74">
        <v>3.1</v>
      </c>
      <c r="F74" s="7">
        <v>7.5899999999999995E-2</v>
      </c>
    </row>
    <row r="75" spans="5:6" x14ac:dyDescent="0.3">
      <c r="E75">
        <v>5</v>
      </c>
      <c r="F75" s="7">
        <v>7.51E-2</v>
      </c>
    </row>
    <row r="76" spans="5:6" x14ac:dyDescent="0.3">
      <c r="E76">
        <v>0.50000000000000044</v>
      </c>
      <c r="F76" s="9">
        <v>3.2599999999999997E-2</v>
      </c>
    </row>
    <row r="77" spans="5:6" x14ac:dyDescent="0.3">
      <c r="E77">
        <v>2.6</v>
      </c>
      <c r="F77" s="9">
        <v>7.0499999999999993E-2</v>
      </c>
    </row>
    <row r="78" spans="5:6" x14ac:dyDescent="0.3">
      <c r="E78">
        <v>3.9999999999999991</v>
      </c>
      <c r="F78" s="9">
        <v>7.6600000000000001E-2</v>
      </c>
    </row>
    <row r="79" spans="5:6" x14ac:dyDescent="0.3">
      <c r="E79">
        <v>6.6</v>
      </c>
      <c r="F79" s="9">
        <v>8.6800000000000002E-2</v>
      </c>
    </row>
    <row r="80" spans="5:6" x14ac:dyDescent="0.3">
      <c r="E80">
        <v>0.6</v>
      </c>
      <c r="F80" s="7">
        <v>4.8500000000000001E-2</v>
      </c>
    </row>
    <row r="81" spans="5:6" x14ac:dyDescent="0.3">
      <c r="E81">
        <v>1</v>
      </c>
      <c r="F81" s="7">
        <v>4.3099999999999999E-2</v>
      </c>
    </row>
    <row r="82" spans="5:6" x14ac:dyDescent="0.3">
      <c r="E82">
        <v>2.9</v>
      </c>
      <c r="F82" s="7">
        <v>5.8999999999999997E-2</v>
      </c>
    </row>
    <row r="83" spans="5:6" x14ac:dyDescent="0.3">
      <c r="E83">
        <v>4.2999999999999989</v>
      </c>
      <c r="F83" s="7">
        <v>7.5800000000000006E-2</v>
      </c>
    </row>
    <row r="84" spans="5:6" x14ac:dyDescent="0.3">
      <c r="E84">
        <v>0.60000000000000053</v>
      </c>
      <c r="F84" s="9">
        <v>2.98E-2</v>
      </c>
    </row>
    <row r="85" spans="5:6" x14ac:dyDescent="0.3">
      <c r="E85">
        <v>2.6</v>
      </c>
      <c r="F85" s="9">
        <v>6.5299999999999997E-2</v>
      </c>
    </row>
    <row r="86" spans="5:6" x14ac:dyDescent="0.3">
      <c r="E86">
        <v>3.8</v>
      </c>
      <c r="F86" s="9">
        <v>6.3600000000000004E-2</v>
      </c>
    </row>
    <row r="87" spans="5:6" x14ac:dyDescent="0.3">
      <c r="E87">
        <v>6</v>
      </c>
      <c r="F87" s="9">
        <v>8.2000000000000003E-2</v>
      </c>
    </row>
    <row r="88" spans="5:6" x14ac:dyDescent="0.3">
      <c r="E88">
        <v>0.7</v>
      </c>
      <c r="F88" s="7">
        <v>4.5900000000000003E-2</v>
      </c>
    </row>
    <row r="89" spans="5:6" x14ac:dyDescent="0.3">
      <c r="E89">
        <v>1.1000000000000001</v>
      </c>
      <c r="F89" s="7">
        <v>4.2599999999999999E-2</v>
      </c>
    </row>
    <row r="90" spans="5:6" x14ac:dyDescent="0.3">
      <c r="E90">
        <v>2.8</v>
      </c>
      <c r="F90" s="7">
        <v>5.1999999999999998E-2</v>
      </c>
    </row>
    <row r="91" spans="5:6" x14ac:dyDescent="0.3">
      <c r="E91">
        <v>4.2</v>
      </c>
      <c r="F91" s="7">
        <v>6.54E-2</v>
      </c>
    </row>
    <row r="92" spans="5:6" x14ac:dyDescent="0.3">
      <c r="E92">
        <v>0.50000000000000044</v>
      </c>
      <c r="F92" s="9">
        <v>3.1899999999999998E-2</v>
      </c>
    </row>
    <row r="93" spans="5:6" x14ac:dyDescent="0.3">
      <c r="E93">
        <v>1.7000000000000004</v>
      </c>
      <c r="F93" s="9">
        <v>5.0200000000000002E-2</v>
      </c>
    </row>
    <row r="94" spans="5:6" x14ac:dyDescent="0.3">
      <c r="E94">
        <v>3.5</v>
      </c>
      <c r="F94" s="9">
        <v>6.2100000000000002E-2</v>
      </c>
    </row>
    <row r="95" spans="5:6" x14ac:dyDescent="0.3">
      <c r="E95">
        <v>5.7</v>
      </c>
      <c r="F95" s="9">
        <v>7.0000000000000007E-2</v>
      </c>
    </row>
    <row r="96" spans="5:6" x14ac:dyDescent="0.3">
      <c r="E96" s="9">
        <v>0.6</v>
      </c>
      <c r="F96" s="7">
        <v>3.9100000000000003E-2</v>
      </c>
    </row>
    <row r="97" spans="5:6" x14ac:dyDescent="0.3">
      <c r="E97" s="9">
        <v>0.9</v>
      </c>
      <c r="F97" s="7">
        <v>4.19E-2</v>
      </c>
    </row>
    <row r="98" spans="5:6" x14ac:dyDescent="0.3">
      <c r="E98" s="9">
        <v>2.5</v>
      </c>
      <c r="F98" s="7">
        <v>4.3499999999999997E-2</v>
      </c>
    </row>
    <row r="99" spans="5:6" x14ac:dyDescent="0.3">
      <c r="E99" s="9">
        <v>4</v>
      </c>
      <c r="F99" s="7">
        <v>6.4600000000000005E-2</v>
      </c>
    </row>
    <row r="100" spans="5:6" x14ac:dyDescent="0.3">
      <c r="E100" s="9">
        <v>0.50000000000000044</v>
      </c>
      <c r="F100" s="9">
        <v>3.9300000000000002E-2</v>
      </c>
    </row>
    <row r="101" spans="5:6" x14ac:dyDescent="0.3">
      <c r="E101" s="9">
        <v>0.9000000000000008</v>
      </c>
      <c r="F101" s="9">
        <v>4.1300000000000003E-2</v>
      </c>
    </row>
    <row r="102" spans="5:6" x14ac:dyDescent="0.3">
      <c r="E102" s="9">
        <v>3</v>
      </c>
      <c r="F102" s="9">
        <v>5.9700000000000003E-2</v>
      </c>
    </row>
    <row r="103" spans="5:6" x14ac:dyDescent="0.3">
      <c r="E103" s="9">
        <v>5.4</v>
      </c>
      <c r="F103" s="9">
        <v>6.5000000000000002E-2</v>
      </c>
    </row>
  </sheetData>
  <mergeCells count="3">
    <mergeCell ref="D1:K1"/>
    <mergeCell ref="D14:K14"/>
    <mergeCell ref="D26:K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tabSelected="1" topLeftCell="W19" zoomScale="107" zoomScaleNormal="107" workbookViewId="0">
      <selection activeCell="AB42" sqref="AB42"/>
    </sheetView>
  </sheetViews>
  <sheetFormatPr defaultRowHeight="14.4" x14ac:dyDescent="0.3"/>
  <cols>
    <col min="12" max="12" width="9.109375" style="9"/>
  </cols>
  <sheetData>
    <row r="1" spans="1:12" x14ac:dyDescent="0.3">
      <c r="A1" s="5" t="s">
        <v>0</v>
      </c>
      <c r="B1" s="5" t="s">
        <v>3</v>
      </c>
      <c r="C1" s="5" t="s">
        <v>4</v>
      </c>
      <c r="D1" s="15" t="s">
        <v>7</v>
      </c>
      <c r="E1" s="15"/>
      <c r="F1" s="15"/>
      <c r="G1" s="15"/>
      <c r="H1" s="15"/>
      <c r="I1" s="15"/>
      <c r="J1" s="15"/>
      <c r="K1" s="15"/>
      <c r="L1" s="11"/>
    </row>
    <row r="2" spans="1:12" x14ac:dyDescent="0.3">
      <c r="A2" s="5" t="s">
        <v>1</v>
      </c>
      <c r="B2" s="5" t="s">
        <v>2</v>
      </c>
      <c r="C2" s="5" t="s">
        <v>5</v>
      </c>
      <c r="D2" s="11">
        <v>250</v>
      </c>
      <c r="E2" s="11">
        <v>300</v>
      </c>
      <c r="F2" s="11">
        <v>350</v>
      </c>
      <c r="G2" s="11">
        <v>400</v>
      </c>
      <c r="H2" s="11">
        <v>450</v>
      </c>
      <c r="I2" s="11">
        <v>500</v>
      </c>
      <c r="J2" s="11">
        <v>550</v>
      </c>
      <c r="K2" s="11">
        <v>600</v>
      </c>
      <c r="L2" s="11" t="s">
        <v>6</v>
      </c>
    </row>
    <row r="3" spans="1:12" x14ac:dyDescent="0.3">
      <c r="A3" s="7">
        <v>1005</v>
      </c>
      <c r="B3" s="7">
        <v>50</v>
      </c>
      <c r="C3" s="7">
        <v>1</v>
      </c>
      <c r="D3" s="7">
        <v>7.1</v>
      </c>
      <c r="E3" s="7">
        <v>7.9</v>
      </c>
      <c r="F3" s="7">
        <v>9.4</v>
      </c>
      <c r="G3" s="7">
        <v>9.5</v>
      </c>
      <c r="H3" s="7">
        <v>11.1</v>
      </c>
      <c r="I3" s="7">
        <v>11.9</v>
      </c>
      <c r="J3" s="7">
        <v>12</v>
      </c>
      <c r="K3" s="7">
        <v>13.5</v>
      </c>
      <c r="L3" s="5">
        <v>0.96</v>
      </c>
    </row>
    <row r="4" spans="1:12" x14ac:dyDescent="0.3">
      <c r="A4" s="7">
        <v>1005</v>
      </c>
      <c r="B4" s="7">
        <v>50</v>
      </c>
      <c r="C4" s="7">
        <v>2</v>
      </c>
      <c r="D4" s="7">
        <v>8.9</v>
      </c>
      <c r="E4" s="7">
        <v>10</v>
      </c>
      <c r="F4" s="7">
        <v>11.1</v>
      </c>
      <c r="G4" s="7">
        <v>12.1</v>
      </c>
      <c r="H4" s="7">
        <v>13</v>
      </c>
      <c r="I4" s="7">
        <v>12.6</v>
      </c>
      <c r="J4" s="7">
        <v>12.8</v>
      </c>
      <c r="K4" s="7">
        <v>13.2</v>
      </c>
      <c r="L4" s="5">
        <v>0.82</v>
      </c>
    </row>
    <row r="5" spans="1:12" x14ac:dyDescent="0.3">
      <c r="A5" s="7">
        <v>1005</v>
      </c>
      <c r="B5" s="7">
        <v>50</v>
      </c>
      <c r="C5" s="7">
        <v>3</v>
      </c>
      <c r="D5" s="7">
        <v>12</v>
      </c>
      <c r="E5" s="7">
        <v>10.1</v>
      </c>
      <c r="F5" s="7">
        <v>9.1</v>
      </c>
      <c r="G5" s="7">
        <v>8.9</v>
      </c>
      <c r="H5" s="7">
        <v>12</v>
      </c>
      <c r="I5" s="7">
        <v>12.2</v>
      </c>
      <c r="J5" s="7">
        <v>13.1</v>
      </c>
      <c r="K5" s="7">
        <v>14</v>
      </c>
      <c r="L5" s="5">
        <v>0.38</v>
      </c>
    </row>
    <row r="6" spans="1:12" x14ac:dyDescent="0.3">
      <c r="A6" s="7">
        <v>1005</v>
      </c>
      <c r="B6" s="7">
        <v>90</v>
      </c>
      <c r="C6" s="7">
        <v>1</v>
      </c>
      <c r="D6" s="7">
        <v>15.1</v>
      </c>
      <c r="E6" s="7">
        <v>16.2</v>
      </c>
      <c r="F6" s="7">
        <v>14.2</v>
      </c>
      <c r="G6" s="7">
        <v>15.3</v>
      </c>
      <c r="H6" s="7">
        <v>15.2</v>
      </c>
      <c r="I6" s="7">
        <v>16.100000000000001</v>
      </c>
      <c r="J6" s="7">
        <v>17.3</v>
      </c>
      <c r="K6" s="7">
        <v>18</v>
      </c>
      <c r="L6" s="5">
        <v>0.52</v>
      </c>
    </row>
    <row r="7" spans="1:12" x14ac:dyDescent="0.3">
      <c r="A7" s="7">
        <v>1005</v>
      </c>
      <c r="B7" s="7">
        <v>90</v>
      </c>
      <c r="C7" s="7">
        <v>2</v>
      </c>
      <c r="D7" s="7">
        <v>13.5</v>
      </c>
      <c r="E7" s="7">
        <v>14.1</v>
      </c>
      <c r="F7" s="7">
        <v>15.1</v>
      </c>
      <c r="G7" s="7">
        <v>15</v>
      </c>
      <c r="H7" s="7">
        <v>15.5</v>
      </c>
      <c r="I7" s="7">
        <v>16.5</v>
      </c>
      <c r="J7" s="7">
        <v>16.5</v>
      </c>
      <c r="K7" s="7">
        <v>17.5</v>
      </c>
      <c r="L7" s="5">
        <v>0.96</v>
      </c>
    </row>
    <row r="8" spans="1:12" x14ac:dyDescent="0.3">
      <c r="A8" s="7">
        <v>1005</v>
      </c>
      <c r="B8" s="7">
        <v>90</v>
      </c>
      <c r="C8" s="7">
        <v>3</v>
      </c>
      <c r="D8" s="7">
        <v>12.5</v>
      </c>
      <c r="E8" s="7">
        <v>12.8</v>
      </c>
      <c r="F8" s="7">
        <v>12.2</v>
      </c>
      <c r="G8" s="7">
        <v>12.5</v>
      </c>
      <c r="H8" s="7">
        <v>15</v>
      </c>
      <c r="I8" s="7">
        <v>15.5</v>
      </c>
      <c r="J8" s="7">
        <v>17.100000000000001</v>
      </c>
      <c r="K8" s="7">
        <v>17.5</v>
      </c>
      <c r="L8" s="5">
        <v>0.84</v>
      </c>
    </row>
    <row r="9" spans="1:12" x14ac:dyDescent="0.3">
      <c r="A9">
        <v>1008</v>
      </c>
      <c r="B9">
        <v>50</v>
      </c>
      <c r="C9">
        <v>1</v>
      </c>
      <c r="D9" s="9">
        <v>10.199999999999999</v>
      </c>
      <c r="E9" s="9">
        <v>10.5</v>
      </c>
      <c r="F9" s="9">
        <v>12.1</v>
      </c>
      <c r="G9" s="9">
        <v>12.4</v>
      </c>
      <c r="H9" s="9">
        <v>11.5</v>
      </c>
      <c r="I9" s="9">
        <v>12.2</v>
      </c>
      <c r="J9" s="9">
        <v>13.1</v>
      </c>
      <c r="K9" s="9">
        <v>14.2</v>
      </c>
      <c r="L9" s="5">
        <v>0.81</v>
      </c>
    </row>
    <row r="10" spans="1:12" x14ac:dyDescent="0.3">
      <c r="A10">
        <v>1008</v>
      </c>
      <c r="B10">
        <v>50</v>
      </c>
      <c r="C10">
        <v>2</v>
      </c>
      <c r="D10" s="9">
        <v>11</v>
      </c>
      <c r="E10" s="9">
        <v>10.5</v>
      </c>
      <c r="F10" s="9">
        <v>10.1</v>
      </c>
      <c r="G10" s="9">
        <v>11.2</v>
      </c>
      <c r="H10" s="9">
        <v>12</v>
      </c>
      <c r="I10" s="9">
        <v>11.5</v>
      </c>
      <c r="J10" s="9">
        <v>12.6</v>
      </c>
      <c r="K10" s="9">
        <v>13.3</v>
      </c>
      <c r="L10" s="5">
        <v>0.73</v>
      </c>
    </row>
    <row r="11" spans="1:12" x14ac:dyDescent="0.3">
      <c r="A11">
        <v>1008</v>
      </c>
      <c r="B11">
        <v>50</v>
      </c>
      <c r="C11">
        <v>3</v>
      </c>
      <c r="D11" s="9">
        <v>8.1999999999999993</v>
      </c>
      <c r="E11" s="9">
        <v>8.3000000000000007</v>
      </c>
      <c r="F11" s="9">
        <v>8.5</v>
      </c>
      <c r="G11" s="9">
        <v>9</v>
      </c>
      <c r="H11" s="9">
        <v>10.199999999999999</v>
      </c>
      <c r="I11" s="9">
        <v>11.1</v>
      </c>
      <c r="J11" s="9">
        <v>11.5</v>
      </c>
      <c r="K11" s="9">
        <v>12.3</v>
      </c>
      <c r="L11" s="5">
        <v>0.95</v>
      </c>
    </row>
    <row r="12" spans="1:12" x14ac:dyDescent="0.3">
      <c r="A12">
        <v>1008</v>
      </c>
      <c r="B12">
        <v>90</v>
      </c>
      <c r="C12">
        <v>1</v>
      </c>
      <c r="D12" s="9">
        <v>13.3</v>
      </c>
      <c r="E12" s="9">
        <v>13.6</v>
      </c>
      <c r="F12" s="9">
        <v>15</v>
      </c>
      <c r="G12" s="9">
        <v>15.3</v>
      </c>
      <c r="H12" s="9">
        <v>15.8</v>
      </c>
      <c r="I12" s="9">
        <v>16.8</v>
      </c>
      <c r="J12" s="9">
        <v>17.2</v>
      </c>
      <c r="K12" s="9">
        <v>17.5</v>
      </c>
      <c r="L12" s="5">
        <v>0.96</v>
      </c>
    </row>
    <row r="13" spans="1:12" x14ac:dyDescent="0.3">
      <c r="A13">
        <v>1008</v>
      </c>
      <c r="B13">
        <v>90</v>
      </c>
      <c r="C13">
        <v>2</v>
      </c>
      <c r="D13" s="9">
        <v>13.8</v>
      </c>
      <c r="E13" s="9">
        <v>14.4</v>
      </c>
      <c r="F13" s="9">
        <v>15.2</v>
      </c>
      <c r="G13" s="9">
        <v>15.4</v>
      </c>
      <c r="H13" s="9">
        <v>15.5</v>
      </c>
      <c r="I13" s="9">
        <v>16.100000000000001</v>
      </c>
      <c r="J13" s="9">
        <v>16.3</v>
      </c>
      <c r="K13" s="9">
        <v>16.3</v>
      </c>
      <c r="L13" s="5">
        <v>0.91</v>
      </c>
    </row>
    <row r="14" spans="1:12" x14ac:dyDescent="0.3">
      <c r="A14">
        <v>1008</v>
      </c>
      <c r="B14">
        <v>90</v>
      </c>
      <c r="C14">
        <v>3</v>
      </c>
      <c r="D14" s="9">
        <v>12</v>
      </c>
      <c r="E14" s="9">
        <v>12.6</v>
      </c>
      <c r="F14" s="9">
        <v>13.5</v>
      </c>
      <c r="G14" s="9">
        <v>15.1</v>
      </c>
      <c r="H14" s="9">
        <v>15.2</v>
      </c>
      <c r="I14" s="9">
        <v>15</v>
      </c>
      <c r="J14" s="9">
        <v>15.8</v>
      </c>
      <c r="K14" s="9">
        <v>15.9</v>
      </c>
      <c r="L14" s="5">
        <v>0.86</v>
      </c>
    </row>
    <row r="16" spans="1:12" x14ac:dyDescent="0.3">
      <c r="K16" s="9"/>
    </row>
    <row r="18" spans="1:12" x14ac:dyDescent="0.3">
      <c r="A18" s="5" t="s">
        <v>0</v>
      </c>
      <c r="B18" s="5" t="s">
        <v>3</v>
      </c>
      <c r="C18" s="5" t="s">
        <v>4</v>
      </c>
      <c r="D18" s="15" t="s">
        <v>9</v>
      </c>
      <c r="E18" s="15"/>
      <c r="F18" s="15"/>
      <c r="G18" s="15"/>
      <c r="H18" s="15"/>
      <c r="I18" s="15"/>
      <c r="J18" s="15"/>
      <c r="K18" s="15"/>
      <c r="L18" s="11"/>
    </row>
    <row r="19" spans="1:12" x14ac:dyDescent="0.3">
      <c r="A19" s="5" t="s">
        <v>1</v>
      </c>
      <c r="B19" s="5" t="s">
        <v>2</v>
      </c>
      <c r="C19" s="5" t="s">
        <v>5</v>
      </c>
      <c r="D19" s="11">
        <v>250</v>
      </c>
      <c r="E19" s="11">
        <v>300</v>
      </c>
      <c r="F19" s="11">
        <v>350</v>
      </c>
      <c r="G19" s="11">
        <v>400</v>
      </c>
      <c r="H19" s="11">
        <v>450</v>
      </c>
      <c r="I19" s="11">
        <v>500</v>
      </c>
      <c r="J19" s="11">
        <v>550</v>
      </c>
      <c r="K19" s="11">
        <v>600</v>
      </c>
      <c r="L19" s="11" t="s">
        <v>6</v>
      </c>
    </row>
    <row r="20" spans="1:12" x14ac:dyDescent="0.3">
      <c r="A20" s="7">
        <v>1005</v>
      </c>
      <c r="B20" s="7">
        <v>50</v>
      </c>
      <c r="C20" s="7">
        <v>1</v>
      </c>
      <c r="D20" s="7">
        <v>1.3</v>
      </c>
      <c r="E20" s="7">
        <v>0.7</v>
      </c>
      <c r="F20" s="7">
        <v>0.8</v>
      </c>
      <c r="G20" s="7">
        <v>0.6</v>
      </c>
      <c r="H20" s="7">
        <v>0.4</v>
      </c>
      <c r="I20" s="7">
        <v>0.6</v>
      </c>
      <c r="J20" s="7">
        <v>0.7</v>
      </c>
      <c r="K20" s="7">
        <v>0.6</v>
      </c>
      <c r="L20" s="5">
        <v>0.34</v>
      </c>
    </row>
    <row r="21" spans="1:12" x14ac:dyDescent="0.3">
      <c r="A21" s="7">
        <v>1005</v>
      </c>
      <c r="B21" s="7">
        <v>50</v>
      </c>
      <c r="C21" s="7">
        <v>2</v>
      </c>
      <c r="D21" s="7">
        <v>1.5</v>
      </c>
      <c r="E21" s="7">
        <v>1.2</v>
      </c>
      <c r="F21" s="7">
        <v>1.3</v>
      </c>
      <c r="G21" s="7">
        <v>1</v>
      </c>
      <c r="H21" s="7">
        <v>0.89999999999999969</v>
      </c>
      <c r="I21" s="7">
        <v>0.69999999999999951</v>
      </c>
      <c r="J21" s="7">
        <v>0.8</v>
      </c>
      <c r="K21" s="7">
        <v>0.7</v>
      </c>
      <c r="L21" s="5">
        <v>0.89</v>
      </c>
    </row>
    <row r="22" spans="1:12" x14ac:dyDescent="0.3">
      <c r="A22" s="7">
        <v>1005</v>
      </c>
      <c r="B22" s="7">
        <v>50</v>
      </c>
      <c r="C22" s="7">
        <v>3</v>
      </c>
      <c r="D22" s="7">
        <v>1.6999999999999993</v>
      </c>
      <c r="E22" s="7">
        <v>1.6</v>
      </c>
      <c r="F22" s="7">
        <v>1.6000000000000003</v>
      </c>
      <c r="G22" s="7">
        <v>1.3</v>
      </c>
      <c r="H22" s="7">
        <v>1.5</v>
      </c>
      <c r="I22" s="7">
        <v>1</v>
      </c>
      <c r="J22" s="7">
        <v>1.1000000000000001</v>
      </c>
      <c r="K22" s="7">
        <v>0.9</v>
      </c>
      <c r="L22" s="5">
        <v>0.83</v>
      </c>
    </row>
    <row r="23" spans="1:12" x14ac:dyDescent="0.3">
      <c r="A23" s="7">
        <v>1005</v>
      </c>
      <c r="B23" s="7">
        <v>90</v>
      </c>
      <c r="C23" s="7">
        <v>1</v>
      </c>
      <c r="D23" s="7">
        <v>4</v>
      </c>
      <c r="E23" s="7">
        <v>3.2</v>
      </c>
      <c r="F23" s="7">
        <v>3.1</v>
      </c>
      <c r="G23" s="7">
        <v>3</v>
      </c>
      <c r="H23" s="7">
        <v>3.1</v>
      </c>
      <c r="I23" s="7">
        <v>2.9</v>
      </c>
      <c r="J23" s="7">
        <v>2.8</v>
      </c>
      <c r="K23" s="7">
        <v>2.5</v>
      </c>
      <c r="L23" s="5">
        <v>0.8</v>
      </c>
    </row>
    <row r="24" spans="1:12" x14ac:dyDescent="0.3">
      <c r="A24" s="7">
        <v>1005</v>
      </c>
      <c r="B24" s="7">
        <v>90</v>
      </c>
      <c r="C24" s="7">
        <v>2</v>
      </c>
      <c r="D24" s="7">
        <v>4.5999999999999996</v>
      </c>
      <c r="E24" s="7">
        <v>5</v>
      </c>
      <c r="F24" s="7">
        <v>4.8</v>
      </c>
      <c r="G24" s="7">
        <v>4.5999999999999996</v>
      </c>
      <c r="H24" s="7">
        <v>4.5</v>
      </c>
      <c r="I24" s="7">
        <v>4.1999999999999993</v>
      </c>
      <c r="J24" s="7">
        <v>4.0999999999999996</v>
      </c>
      <c r="K24" s="7">
        <v>3.5000000000000009</v>
      </c>
      <c r="L24" s="5">
        <v>0.75</v>
      </c>
    </row>
    <row r="25" spans="1:12" x14ac:dyDescent="0.3">
      <c r="A25" s="7">
        <v>1005</v>
      </c>
      <c r="B25" s="7">
        <v>90</v>
      </c>
      <c r="C25" s="7">
        <v>3</v>
      </c>
      <c r="D25" s="7">
        <v>5.6</v>
      </c>
      <c r="E25" s="7">
        <v>5.2</v>
      </c>
      <c r="F25" s="7">
        <v>5.0999999999999996</v>
      </c>
      <c r="G25" s="7">
        <v>5</v>
      </c>
      <c r="H25" s="7">
        <v>5</v>
      </c>
      <c r="I25" s="7">
        <v>4.2999999999999989</v>
      </c>
      <c r="J25" s="7">
        <v>4.2</v>
      </c>
      <c r="K25" s="7">
        <v>4</v>
      </c>
      <c r="L25" s="5">
        <v>0.92</v>
      </c>
    </row>
    <row r="26" spans="1:12" x14ac:dyDescent="0.3">
      <c r="A26">
        <v>1008</v>
      </c>
      <c r="B26">
        <v>50</v>
      </c>
      <c r="C26">
        <v>1</v>
      </c>
      <c r="D26">
        <v>1.4</v>
      </c>
      <c r="E26">
        <v>0.70000000000000062</v>
      </c>
      <c r="F26">
        <v>0.99999999999999978</v>
      </c>
      <c r="G26">
        <v>0.80000000000000071</v>
      </c>
      <c r="H26">
        <v>0.50000000000000044</v>
      </c>
      <c r="I26">
        <v>0.60000000000000053</v>
      </c>
      <c r="J26">
        <v>0.50000000000000044</v>
      </c>
      <c r="K26">
        <v>0.50000000000000044</v>
      </c>
      <c r="L26" s="5">
        <v>0.71</v>
      </c>
    </row>
    <row r="27" spans="1:12" x14ac:dyDescent="0.3">
      <c r="A27">
        <v>1008</v>
      </c>
      <c r="B27">
        <v>50</v>
      </c>
      <c r="C27">
        <v>2</v>
      </c>
      <c r="D27">
        <v>1.7000000000000004</v>
      </c>
      <c r="E27">
        <v>1.4000000000000001</v>
      </c>
      <c r="F27">
        <v>0.9000000000000008</v>
      </c>
      <c r="G27">
        <v>1.1000000000000001</v>
      </c>
      <c r="H27">
        <v>1</v>
      </c>
      <c r="I27">
        <v>0.8</v>
      </c>
      <c r="J27">
        <v>0.7</v>
      </c>
      <c r="K27">
        <v>0.6</v>
      </c>
      <c r="L27" s="5">
        <v>0.88</v>
      </c>
    </row>
    <row r="28" spans="1:12" x14ac:dyDescent="0.3">
      <c r="A28">
        <v>1008</v>
      </c>
      <c r="B28">
        <v>50</v>
      </c>
      <c r="C28">
        <v>3</v>
      </c>
      <c r="D28">
        <v>4.6999999999999993</v>
      </c>
      <c r="E28">
        <v>4.1999999999999993</v>
      </c>
      <c r="F28">
        <v>3.0000000000000004</v>
      </c>
      <c r="G28">
        <v>2.7</v>
      </c>
      <c r="H28">
        <v>2.6</v>
      </c>
      <c r="I28">
        <v>2.6</v>
      </c>
      <c r="J28">
        <v>1.7000000000000004</v>
      </c>
      <c r="K28">
        <v>0.9000000000000008</v>
      </c>
      <c r="L28" s="5">
        <v>0.85</v>
      </c>
    </row>
    <row r="29" spans="1:12" x14ac:dyDescent="0.3">
      <c r="A29">
        <v>1008</v>
      </c>
      <c r="B29">
        <v>90</v>
      </c>
      <c r="C29">
        <v>1</v>
      </c>
      <c r="D29">
        <v>3.6999999999999988</v>
      </c>
      <c r="E29">
        <v>4.1999999999999993</v>
      </c>
      <c r="F29">
        <v>4.3999999999999995</v>
      </c>
      <c r="G29">
        <v>4.3</v>
      </c>
      <c r="H29">
        <v>3.9999999999999991</v>
      </c>
      <c r="I29">
        <v>3.8</v>
      </c>
      <c r="J29">
        <v>3.5</v>
      </c>
      <c r="K29">
        <v>3</v>
      </c>
      <c r="L29" s="5">
        <v>0.44</v>
      </c>
    </row>
    <row r="30" spans="1:12" x14ac:dyDescent="0.3">
      <c r="A30">
        <v>1008</v>
      </c>
      <c r="B30">
        <v>90</v>
      </c>
      <c r="C30">
        <v>2</v>
      </c>
      <c r="D30">
        <v>5.0999999999999996</v>
      </c>
      <c r="E30">
        <v>5.7999999999999989</v>
      </c>
      <c r="F30">
        <v>5.6</v>
      </c>
      <c r="G30">
        <v>5.8</v>
      </c>
      <c r="H30">
        <v>5.5</v>
      </c>
      <c r="I30">
        <v>5.0999999999999996</v>
      </c>
      <c r="J30">
        <v>4.8</v>
      </c>
      <c r="K30">
        <v>4.7</v>
      </c>
      <c r="L30" s="5">
        <v>0.42</v>
      </c>
    </row>
    <row r="31" spans="1:12" x14ac:dyDescent="0.3">
      <c r="A31">
        <v>1008</v>
      </c>
      <c r="B31">
        <v>90</v>
      </c>
      <c r="C31">
        <v>3</v>
      </c>
      <c r="D31">
        <v>7.6</v>
      </c>
      <c r="E31">
        <v>6.8</v>
      </c>
      <c r="F31">
        <v>6.5</v>
      </c>
      <c r="G31">
        <v>6.7</v>
      </c>
      <c r="H31">
        <v>6.6</v>
      </c>
      <c r="I31">
        <v>6</v>
      </c>
      <c r="J31">
        <v>5.7</v>
      </c>
      <c r="K31">
        <v>5.4</v>
      </c>
      <c r="L31" s="5">
        <v>0.89</v>
      </c>
    </row>
    <row r="34" spans="1:12" x14ac:dyDescent="0.3">
      <c r="A34" s="5" t="s">
        <v>0</v>
      </c>
      <c r="B34" s="5" t="s">
        <v>3</v>
      </c>
      <c r="C34" s="5" t="s">
        <v>4</v>
      </c>
      <c r="D34" s="15" t="s">
        <v>10</v>
      </c>
      <c r="E34" s="15"/>
      <c r="F34" s="15"/>
      <c r="G34" s="15"/>
      <c r="H34" s="15"/>
      <c r="I34" s="15"/>
      <c r="J34" s="15"/>
      <c r="K34" s="15"/>
      <c r="L34" s="11"/>
    </row>
    <row r="35" spans="1:12" x14ac:dyDescent="0.3">
      <c r="A35" s="5" t="s">
        <v>1</v>
      </c>
      <c r="B35" s="5" t="s">
        <v>2</v>
      </c>
      <c r="C35" s="5" t="s">
        <v>5</v>
      </c>
      <c r="D35" s="11">
        <v>250</v>
      </c>
      <c r="E35" s="11">
        <v>300</v>
      </c>
      <c r="F35" s="11">
        <v>350</v>
      </c>
      <c r="G35" s="11">
        <v>400</v>
      </c>
      <c r="H35" s="11">
        <v>450</v>
      </c>
      <c r="I35" s="11">
        <v>500</v>
      </c>
      <c r="J35" s="11">
        <v>550</v>
      </c>
      <c r="K35" s="11">
        <v>600</v>
      </c>
      <c r="L35" s="11" t="s">
        <v>6</v>
      </c>
    </row>
    <row r="36" spans="1:12" x14ac:dyDescent="0.3">
      <c r="A36" s="7">
        <v>1005</v>
      </c>
      <c r="B36" s="7">
        <v>50</v>
      </c>
      <c r="C36" s="7">
        <v>1</v>
      </c>
      <c r="D36" s="7">
        <v>2.5999999999999999E-2</v>
      </c>
      <c r="E36" s="7">
        <v>3.7999999999999999E-2</v>
      </c>
      <c r="F36" s="7">
        <v>4.3999999999999997E-2</v>
      </c>
      <c r="G36" s="7">
        <v>4.2999999999999997E-2</v>
      </c>
      <c r="H36" s="7">
        <v>3.9600000000000003E-2</v>
      </c>
      <c r="I36" s="7">
        <v>4.8500000000000001E-2</v>
      </c>
      <c r="J36" s="7">
        <v>4.5900000000000003E-2</v>
      </c>
      <c r="K36" s="7">
        <v>3.9100000000000003E-2</v>
      </c>
      <c r="L36" s="5">
        <v>0.36899999999999999</v>
      </c>
    </row>
    <row r="37" spans="1:12" x14ac:dyDescent="0.3">
      <c r="A37" s="7">
        <v>1005</v>
      </c>
      <c r="B37" s="7">
        <v>50</v>
      </c>
      <c r="C37" s="7">
        <v>2</v>
      </c>
      <c r="D37" s="7">
        <v>2.6100000000000002E-2</v>
      </c>
      <c r="E37" s="7">
        <v>3.15E-2</v>
      </c>
      <c r="F37" s="7">
        <v>3.32E-2</v>
      </c>
      <c r="G37" s="7">
        <v>2.87E-2</v>
      </c>
      <c r="H37" s="7">
        <v>3.1899999999999998E-2</v>
      </c>
      <c r="I37" s="7">
        <v>2.4400000000000002E-2</v>
      </c>
      <c r="J37" s="7">
        <v>2.1700000000000001E-2</v>
      </c>
      <c r="K37" s="7">
        <v>2.5999999999999999E-2</v>
      </c>
      <c r="L37" s="5">
        <v>0.28399999999999997</v>
      </c>
    </row>
    <row r="38" spans="1:12" x14ac:dyDescent="0.3">
      <c r="A38" s="7">
        <v>1005</v>
      </c>
      <c r="B38" s="7">
        <v>50</v>
      </c>
      <c r="C38" s="7">
        <v>3</v>
      </c>
      <c r="D38" s="7">
        <v>4.4600000000000001E-2</v>
      </c>
      <c r="E38" s="7">
        <v>4.0300000000000002E-2</v>
      </c>
      <c r="F38" s="7">
        <v>4.5199999999999997E-2</v>
      </c>
      <c r="G38" s="7">
        <v>4.2900000000000001E-2</v>
      </c>
      <c r="H38" s="7">
        <v>4.5199999999999997E-2</v>
      </c>
      <c r="I38" s="7">
        <v>4.3099999999999999E-2</v>
      </c>
      <c r="J38" s="7">
        <v>4.2599999999999999E-2</v>
      </c>
      <c r="K38" s="7">
        <v>4.19E-2</v>
      </c>
      <c r="L38" s="5">
        <v>3.3000000000000002E-2</v>
      </c>
    </row>
    <row r="39" spans="1:12" x14ac:dyDescent="0.3">
      <c r="A39" s="7">
        <v>1005</v>
      </c>
      <c r="B39" s="7">
        <v>90</v>
      </c>
      <c r="C39" s="7">
        <v>1</v>
      </c>
      <c r="D39" s="7">
        <v>9.1999999999999998E-2</v>
      </c>
      <c r="E39" s="7">
        <v>8.0500000000000002E-2</v>
      </c>
      <c r="F39" s="7">
        <v>9.3700000000000006E-2</v>
      </c>
      <c r="G39" s="7">
        <v>9.6000000000000002E-2</v>
      </c>
      <c r="H39" s="7">
        <v>7.5899999999999995E-2</v>
      </c>
      <c r="I39" s="7">
        <v>5.8999999999999997E-2</v>
      </c>
      <c r="J39" s="7">
        <v>5.1999999999999998E-2</v>
      </c>
      <c r="K39" s="7">
        <v>4.3499999999999997E-2</v>
      </c>
      <c r="L39" s="5">
        <v>0.77</v>
      </c>
    </row>
    <row r="40" spans="1:12" x14ac:dyDescent="0.3">
      <c r="A40" s="7">
        <v>1005</v>
      </c>
      <c r="B40" s="7">
        <v>90</v>
      </c>
      <c r="C40" s="7">
        <v>2</v>
      </c>
      <c r="D40" s="7">
        <v>0.09</v>
      </c>
      <c r="E40" s="7">
        <v>9.2700000000000005E-2</v>
      </c>
      <c r="F40" s="7">
        <v>8.8800000000000004E-2</v>
      </c>
      <c r="G40" s="7">
        <v>7.2800000000000004E-2</v>
      </c>
      <c r="H40" s="7">
        <v>6.83E-2</v>
      </c>
      <c r="I40" s="7">
        <v>6.5699999999999995E-2</v>
      </c>
      <c r="J40" s="7">
        <v>5.1900000000000002E-2</v>
      </c>
      <c r="K40" s="7">
        <v>5.1400000000000001E-2</v>
      </c>
      <c r="L40" s="5">
        <v>0.93</v>
      </c>
    </row>
    <row r="41" spans="1:12" x14ac:dyDescent="0.3">
      <c r="A41" s="7">
        <v>1005</v>
      </c>
      <c r="B41" s="7">
        <v>90</v>
      </c>
      <c r="C41" s="7">
        <v>3</v>
      </c>
      <c r="D41" s="7">
        <v>8.3000000000000004E-2</v>
      </c>
      <c r="E41" s="7">
        <v>0.08</v>
      </c>
      <c r="F41" s="7">
        <v>8.1100000000000005E-2</v>
      </c>
      <c r="G41" s="7">
        <v>7.8700000000000006E-2</v>
      </c>
      <c r="H41" s="7">
        <v>7.51E-2</v>
      </c>
      <c r="I41" s="7">
        <v>7.5800000000000006E-2</v>
      </c>
      <c r="J41" s="7">
        <v>6.54E-2</v>
      </c>
      <c r="K41" s="7">
        <v>6.4600000000000005E-2</v>
      </c>
      <c r="L41" s="5">
        <v>0.84</v>
      </c>
    </row>
    <row r="42" spans="1:12" x14ac:dyDescent="0.3">
      <c r="A42">
        <v>1008</v>
      </c>
      <c r="B42">
        <v>50</v>
      </c>
      <c r="C42">
        <v>1</v>
      </c>
      <c r="D42" s="9">
        <v>5.4800000000000001E-2</v>
      </c>
      <c r="E42" s="9">
        <v>3.95E-2</v>
      </c>
      <c r="F42" s="9">
        <v>3.9699999999999999E-2</v>
      </c>
      <c r="G42" s="9">
        <v>3.4500000000000003E-2</v>
      </c>
      <c r="H42" s="9">
        <v>3.2599999999999997E-2</v>
      </c>
      <c r="I42" s="9">
        <v>2.98E-2</v>
      </c>
      <c r="J42" s="9">
        <v>3.1899999999999998E-2</v>
      </c>
      <c r="K42" s="9">
        <v>3.9300000000000002E-2</v>
      </c>
      <c r="L42" s="5">
        <v>0.43</v>
      </c>
    </row>
    <row r="43" spans="1:12" x14ac:dyDescent="0.3">
      <c r="A43">
        <v>1008</v>
      </c>
      <c r="B43">
        <v>50</v>
      </c>
      <c r="C43">
        <v>2</v>
      </c>
      <c r="D43" s="9">
        <v>5.5399999999999998E-2</v>
      </c>
      <c r="E43" s="9">
        <v>4.9099999999999998E-2</v>
      </c>
      <c r="F43" s="9">
        <v>4.24E-2</v>
      </c>
      <c r="G43" s="9">
        <v>3.4599999999999999E-2</v>
      </c>
      <c r="H43" s="9">
        <v>3.8399999999999997E-2</v>
      </c>
      <c r="I43" s="9">
        <v>3.6400000000000002E-2</v>
      </c>
      <c r="J43" s="9">
        <v>2.93E-2</v>
      </c>
      <c r="K43" s="9">
        <v>3.1E-2</v>
      </c>
      <c r="L43" s="5">
        <v>0.86</v>
      </c>
    </row>
    <row r="44" spans="1:12" x14ac:dyDescent="0.3">
      <c r="A44">
        <v>1008</v>
      </c>
      <c r="B44">
        <v>50</v>
      </c>
      <c r="C44">
        <v>3</v>
      </c>
      <c r="D44" s="9">
        <v>5.4600000000000003E-2</v>
      </c>
      <c r="E44" s="9">
        <v>5.8299999999999998E-2</v>
      </c>
      <c r="F44" s="9">
        <v>5.5500000000000001E-2</v>
      </c>
      <c r="G44" s="9">
        <v>5.5100000000000003E-2</v>
      </c>
      <c r="H44" s="9">
        <v>7.0499999999999993E-2</v>
      </c>
      <c r="I44" s="9">
        <v>6.5299999999999997E-2</v>
      </c>
      <c r="J44" s="9">
        <v>5.0200000000000002E-2</v>
      </c>
      <c r="K44" s="9">
        <v>4.1300000000000003E-2</v>
      </c>
      <c r="L44" s="5">
        <v>0.12</v>
      </c>
    </row>
    <row r="45" spans="1:12" x14ac:dyDescent="0.3">
      <c r="A45">
        <v>1008</v>
      </c>
      <c r="B45">
        <v>90</v>
      </c>
      <c r="C45">
        <v>1</v>
      </c>
      <c r="D45" s="9">
        <v>7.6999999999999999E-2</v>
      </c>
      <c r="E45" s="9">
        <v>7.0000000000000007E-2</v>
      </c>
      <c r="F45" s="9">
        <v>8.2000000000000003E-2</v>
      </c>
      <c r="G45" s="9">
        <v>7.5600000000000001E-2</v>
      </c>
      <c r="H45" s="9">
        <v>7.6600000000000001E-2</v>
      </c>
      <c r="I45" s="9">
        <v>6.3600000000000004E-2</v>
      </c>
      <c r="J45" s="9">
        <v>6.2100000000000002E-2</v>
      </c>
      <c r="K45" s="9">
        <v>5.9700000000000003E-2</v>
      </c>
      <c r="L45" s="5">
        <v>0.6</v>
      </c>
    </row>
    <row r="46" spans="1:12" x14ac:dyDescent="0.3">
      <c r="A46">
        <v>1008</v>
      </c>
      <c r="B46">
        <v>90</v>
      </c>
      <c r="C46">
        <v>2</v>
      </c>
      <c r="D46" s="9">
        <v>8.3000000000000004E-2</v>
      </c>
      <c r="E46" s="9">
        <v>0.08</v>
      </c>
      <c r="F46" s="9">
        <v>7.6799999999999993E-2</v>
      </c>
      <c r="G46" s="9">
        <v>8.3000000000000004E-2</v>
      </c>
      <c r="H46" s="9">
        <v>8.14E-2</v>
      </c>
      <c r="I46" s="9">
        <v>7.7200000000000005E-2</v>
      </c>
      <c r="J46" s="9">
        <v>6.4100000000000004E-2</v>
      </c>
      <c r="K46" s="9">
        <v>0.05</v>
      </c>
      <c r="L46" s="5">
        <v>0.59</v>
      </c>
    </row>
    <row r="47" spans="1:12" x14ac:dyDescent="0.3">
      <c r="A47">
        <v>1008</v>
      </c>
      <c r="B47">
        <v>90</v>
      </c>
      <c r="C47">
        <v>3</v>
      </c>
      <c r="D47" s="9">
        <v>0.1</v>
      </c>
      <c r="E47" s="9">
        <v>9.4700000000000006E-2</v>
      </c>
      <c r="F47" s="9">
        <v>9.2799999999999994E-2</v>
      </c>
      <c r="G47" s="9">
        <v>8.2799999999999999E-2</v>
      </c>
      <c r="H47" s="9">
        <v>8.6800000000000002E-2</v>
      </c>
      <c r="I47" s="9">
        <v>8.2000000000000003E-2</v>
      </c>
      <c r="J47" s="9">
        <v>7.0000000000000007E-2</v>
      </c>
      <c r="K47" s="9">
        <v>6.5000000000000002E-2</v>
      </c>
      <c r="L47" s="5">
        <v>0.9</v>
      </c>
    </row>
    <row r="51" spans="5:11" x14ac:dyDescent="0.3">
      <c r="E51" t="s">
        <v>11</v>
      </c>
      <c r="F51" t="s">
        <v>12</v>
      </c>
      <c r="I51" t="s">
        <v>13</v>
      </c>
      <c r="J51" t="s">
        <v>14</v>
      </c>
      <c r="K51" t="s">
        <v>15</v>
      </c>
    </row>
    <row r="52" spans="5:11" x14ac:dyDescent="0.3">
      <c r="E52" s="7">
        <v>1.3</v>
      </c>
      <c r="F52" s="7">
        <v>2.5999999999999999E-2</v>
      </c>
      <c r="I52" s="12">
        <v>250</v>
      </c>
      <c r="J52" s="7">
        <v>2.5999999999999999E-2</v>
      </c>
      <c r="K52" s="7">
        <v>9.1999999999999998E-2</v>
      </c>
    </row>
    <row r="53" spans="5:11" x14ac:dyDescent="0.3">
      <c r="E53" s="7">
        <v>1.5</v>
      </c>
      <c r="F53" s="7">
        <v>2.6100000000000002E-2</v>
      </c>
      <c r="I53" s="12">
        <v>300</v>
      </c>
      <c r="J53" s="7">
        <v>3.7999999999999999E-2</v>
      </c>
      <c r="K53" s="7">
        <v>8.0500000000000002E-2</v>
      </c>
    </row>
    <row r="54" spans="5:11" x14ac:dyDescent="0.3">
      <c r="E54" s="7">
        <v>1.6999999999999993</v>
      </c>
      <c r="F54" s="7">
        <v>4.4600000000000001E-2</v>
      </c>
      <c r="I54" s="12">
        <v>350</v>
      </c>
      <c r="J54" s="7">
        <v>4.3999999999999997E-2</v>
      </c>
      <c r="K54" s="7">
        <v>9.3700000000000006E-2</v>
      </c>
    </row>
    <row r="55" spans="5:11" x14ac:dyDescent="0.3">
      <c r="E55" s="7">
        <v>4</v>
      </c>
      <c r="F55" s="7">
        <v>9.1999999999999998E-2</v>
      </c>
      <c r="I55" s="12">
        <v>400</v>
      </c>
      <c r="J55" s="7">
        <v>4.2999999999999997E-2</v>
      </c>
      <c r="K55" s="7">
        <v>9.6000000000000002E-2</v>
      </c>
    </row>
    <row r="56" spans="5:11" x14ac:dyDescent="0.3">
      <c r="E56" s="7">
        <v>4.5999999999999996</v>
      </c>
      <c r="F56" s="7">
        <v>0.09</v>
      </c>
      <c r="I56" s="12">
        <v>450</v>
      </c>
      <c r="J56" s="7">
        <v>3.9600000000000003E-2</v>
      </c>
      <c r="K56" s="7">
        <v>7.5899999999999995E-2</v>
      </c>
    </row>
    <row r="57" spans="5:11" x14ac:dyDescent="0.3">
      <c r="E57" s="7">
        <v>5.6</v>
      </c>
      <c r="F57" s="7">
        <v>8.3000000000000004E-2</v>
      </c>
      <c r="I57" s="12">
        <v>500</v>
      </c>
      <c r="J57" s="7">
        <v>4.8500000000000001E-2</v>
      </c>
      <c r="K57" s="7">
        <v>5.8999999999999997E-2</v>
      </c>
    </row>
    <row r="58" spans="5:11" x14ac:dyDescent="0.3">
      <c r="E58">
        <v>1.4</v>
      </c>
      <c r="F58" s="9">
        <v>5.4800000000000001E-2</v>
      </c>
      <c r="I58" s="12">
        <v>550</v>
      </c>
      <c r="J58" s="7">
        <v>4.5900000000000003E-2</v>
      </c>
      <c r="K58" s="7">
        <v>5.1999999999999998E-2</v>
      </c>
    </row>
    <row r="59" spans="5:11" x14ac:dyDescent="0.3">
      <c r="E59">
        <v>1.7000000000000004</v>
      </c>
      <c r="F59" s="9">
        <v>5.5399999999999998E-2</v>
      </c>
      <c r="I59" s="12">
        <v>600</v>
      </c>
      <c r="J59" s="7">
        <v>3.9100000000000003E-2</v>
      </c>
      <c r="K59" s="7">
        <v>4.3499999999999997E-2</v>
      </c>
    </row>
    <row r="60" spans="5:11" x14ac:dyDescent="0.3">
      <c r="E60">
        <v>4.6999999999999993</v>
      </c>
      <c r="F60" s="9">
        <v>5.4600000000000003E-2</v>
      </c>
      <c r="I60" s="12">
        <v>250</v>
      </c>
      <c r="J60" s="7">
        <v>4.4600000000000001E-2</v>
      </c>
      <c r="K60" s="7">
        <v>8.3000000000000004E-2</v>
      </c>
    </row>
    <row r="61" spans="5:11" x14ac:dyDescent="0.3">
      <c r="E61">
        <v>3.6999999999999988</v>
      </c>
      <c r="F61" s="9">
        <v>7.6999999999999999E-2</v>
      </c>
      <c r="I61" s="12">
        <v>300</v>
      </c>
      <c r="J61" s="7">
        <v>4.0300000000000002E-2</v>
      </c>
      <c r="K61" s="7">
        <v>0.08</v>
      </c>
    </row>
    <row r="62" spans="5:11" x14ac:dyDescent="0.3">
      <c r="E62">
        <v>5.0999999999999996</v>
      </c>
      <c r="F62" s="9">
        <v>8.3000000000000004E-2</v>
      </c>
      <c r="I62" s="12">
        <v>350</v>
      </c>
      <c r="J62" s="7">
        <v>4.5199999999999997E-2</v>
      </c>
      <c r="K62" s="7">
        <v>8.1100000000000005E-2</v>
      </c>
    </row>
    <row r="63" spans="5:11" x14ac:dyDescent="0.3">
      <c r="E63">
        <v>7.6</v>
      </c>
      <c r="F63" s="9">
        <v>0.1</v>
      </c>
      <c r="I63" s="12">
        <v>400</v>
      </c>
      <c r="J63" s="7">
        <v>4.2900000000000001E-2</v>
      </c>
      <c r="K63" s="7">
        <v>7.8700000000000006E-2</v>
      </c>
    </row>
    <row r="64" spans="5:11" x14ac:dyDescent="0.3">
      <c r="E64" s="7">
        <v>0.7</v>
      </c>
      <c r="F64" s="7">
        <v>3.7999999999999999E-2</v>
      </c>
      <c r="I64" s="12">
        <v>450</v>
      </c>
      <c r="J64" s="7">
        <v>4.5199999999999997E-2</v>
      </c>
      <c r="K64" s="7">
        <v>7.51E-2</v>
      </c>
    </row>
    <row r="65" spans="5:11" x14ac:dyDescent="0.3">
      <c r="E65" s="7">
        <v>1.2</v>
      </c>
      <c r="F65" s="7">
        <v>3.15E-2</v>
      </c>
      <c r="I65" s="12">
        <v>500</v>
      </c>
      <c r="J65" s="7">
        <v>4.3099999999999999E-2</v>
      </c>
      <c r="K65" s="7">
        <v>7.5800000000000006E-2</v>
      </c>
    </row>
    <row r="66" spans="5:11" x14ac:dyDescent="0.3">
      <c r="E66" s="7">
        <v>1.6</v>
      </c>
      <c r="F66" s="7">
        <v>4.0300000000000002E-2</v>
      </c>
      <c r="I66" s="12">
        <v>550</v>
      </c>
      <c r="J66" s="7">
        <v>4.2599999999999999E-2</v>
      </c>
      <c r="K66" s="7">
        <v>6.54E-2</v>
      </c>
    </row>
    <row r="67" spans="5:11" x14ac:dyDescent="0.3">
      <c r="E67" s="7">
        <v>3.2</v>
      </c>
      <c r="F67" s="7">
        <v>8.0500000000000002E-2</v>
      </c>
      <c r="I67" s="12">
        <v>600</v>
      </c>
      <c r="J67" s="7">
        <v>4.19E-2</v>
      </c>
      <c r="K67" s="7">
        <v>6.4600000000000005E-2</v>
      </c>
    </row>
    <row r="68" spans="5:11" x14ac:dyDescent="0.3">
      <c r="E68" s="7">
        <v>5</v>
      </c>
      <c r="F68" s="7">
        <v>9.2700000000000005E-2</v>
      </c>
      <c r="I68" s="12">
        <v>250</v>
      </c>
      <c r="J68" s="9">
        <v>5.4800000000000001E-2</v>
      </c>
      <c r="K68" s="9">
        <v>7.6999999999999999E-2</v>
      </c>
    </row>
    <row r="69" spans="5:11" x14ac:dyDescent="0.3">
      <c r="E69" s="7">
        <v>5.2</v>
      </c>
      <c r="F69" s="7">
        <v>0.08</v>
      </c>
      <c r="I69" s="12">
        <v>300</v>
      </c>
      <c r="J69" s="9">
        <v>3.95E-2</v>
      </c>
      <c r="K69" s="9">
        <v>7.0000000000000007E-2</v>
      </c>
    </row>
    <row r="70" spans="5:11" x14ac:dyDescent="0.3">
      <c r="E70">
        <v>0.70000000000000062</v>
      </c>
      <c r="F70" s="9">
        <v>3.95E-2</v>
      </c>
      <c r="I70" s="12">
        <v>350</v>
      </c>
      <c r="J70" s="9">
        <v>3.9699999999999999E-2</v>
      </c>
      <c r="K70" s="9">
        <v>8.2000000000000003E-2</v>
      </c>
    </row>
    <row r="71" spans="5:11" x14ac:dyDescent="0.3">
      <c r="E71">
        <v>1.4000000000000001</v>
      </c>
      <c r="F71" s="9">
        <v>4.9099999999999998E-2</v>
      </c>
      <c r="I71" s="12">
        <v>400</v>
      </c>
      <c r="J71" s="9">
        <v>3.4500000000000003E-2</v>
      </c>
      <c r="K71" s="9">
        <v>7.5600000000000001E-2</v>
      </c>
    </row>
    <row r="72" spans="5:11" x14ac:dyDescent="0.3">
      <c r="E72">
        <v>4.1999999999999993</v>
      </c>
      <c r="F72" s="9">
        <v>5.8299999999999998E-2</v>
      </c>
      <c r="I72" s="12">
        <v>450</v>
      </c>
      <c r="J72" s="9">
        <v>3.2599999999999997E-2</v>
      </c>
      <c r="K72" s="9">
        <v>7.6600000000000001E-2</v>
      </c>
    </row>
    <row r="73" spans="5:11" x14ac:dyDescent="0.3">
      <c r="E73">
        <v>4.1999999999999993</v>
      </c>
      <c r="F73" s="9">
        <v>7.0000000000000007E-2</v>
      </c>
      <c r="I73" s="12">
        <v>500</v>
      </c>
      <c r="J73" s="9">
        <v>2.98E-2</v>
      </c>
      <c r="K73" s="9">
        <v>6.3600000000000004E-2</v>
      </c>
    </row>
    <row r="74" spans="5:11" x14ac:dyDescent="0.3">
      <c r="E74">
        <v>5.7999999999999989</v>
      </c>
      <c r="F74" s="9">
        <v>0.08</v>
      </c>
      <c r="I74" s="12">
        <v>550</v>
      </c>
      <c r="J74" s="9">
        <v>3.1899999999999998E-2</v>
      </c>
      <c r="K74" s="9">
        <v>6.2100000000000002E-2</v>
      </c>
    </row>
    <row r="75" spans="5:11" x14ac:dyDescent="0.3">
      <c r="E75">
        <v>6.8</v>
      </c>
      <c r="F75" s="9">
        <v>9.4700000000000006E-2</v>
      </c>
      <c r="I75" s="12">
        <v>600</v>
      </c>
      <c r="J75" s="9">
        <v>3.9300000000000002E-2</v>
      </c>
      <c r="K75" s="9">
        <v>5.9700000000000003E-2</v>
      </c>
    </row>
    <row r="76" spans="5:11" x14ac:dyDescent="0.3">
      <c r="E76" s="7">
        <v>0.8</v>
      </c>
      <c r="F76" s="7">
        <v>4.3999999999999997E-2</v>
      </c>
      <c r="I76" s="12">
        <v>250</v>
      </c>
      <c r="J76" s="9">
        <v>5.4600000000000003E-2</v>
      </c>
      <c r="K76" s="9">
        <v>0.1</v>
      </c>
    </row>
    <row r="77" spans="5:11" x14ac:dyDescent="0.3">
      <c r="E77" s="7">
        <v>1.3</v>
      </c>
      <c r="F77" s="7">
        <v>3.32E-2</v>
      </c>
      <c r="I77" s="12">
        <v>300</v>
      </c>
      <c r="J77" s="9">
        <v>5.8299999999999998E-2</v>
      </c>
      <c r="K77" s="9">
        <v>9.4700000000000006E-2</v>
      </c>
    </row>
    <row r="78" spans="5:11" x14ac:dyDescent="0.3">
      <c r="E78" s="7">
        <v>1.6000000000000003</v>
      </c>
      <c r="F78" s="7">
        <v>4.5199999999999997E-2</v>
      </c>
      <c r="I78" s="12">
        <v>350</v>
      </c>
      <c r="J78" s="9">
        <v>5.5500000000000001E-2</v>
      </c>
      <c r="K78" s="9">
        <v>9.2799999999999994E-2</v>
      </c>
    </row>
    <row r="79" spans="5:11" x14ac:dyDescent="0.3">
      <c r="E79" s="7">
        <v>3.1</v>
      </c>
      <c r="F79" s="7">
        <v>9.3700000000000006E-2</v>
      </c>
      <c r="I79" s="12">
        <v>400</v>
      </c>
      <c r="J79" s="9">
        <v>5.5100000000000003E-2</v>
      </c>
      <c r="K79" s="9">
        <v>8.2799999999999999E-2</v>
      </c>
    </row>
    <row r="80" spans="5:11" x14ac:dyDescent="0.3">
      <c r="E80" s="7">
        <v>4.8</v>
      </c>
      <c r="F80" s="7">
        <v>8.8800000000000004E-2</v>
      </c>
      <c r="I80" s="12">
        <v>450</v>
      </c>
      <c r="J80" s="9">
        <v>7.0499999999999993E-2</v>
      </c>
      <c r="K80" s="9">
        <v>8.6800000000000002E-2</v>
      </c>
    </row>
    <row r="81" spans="5:11" x14ac:dyDescent="0.3">
      <c r="E81" s="7">
        <v>5.0999999999999996</v>
      </c>
      <c r="F81" s="7">
        <v>8.1100000000000005E-2</v>
      </c>
      <c r="I81" s="12">
        <v>500</v>
      </c>
      <c r="J81" s="9">
        <v>6.5299999999999997E-2</v>
      </c>
      <c r="K81" s="9">
        <v>8.2000000000000003E-2</v>
      </c>
    </row>
    <row r="82" spans="5:11" x14ac:dyDescent="0.3">
      <c r="E82">
        <v>0.99999999999999978</v>
      </c>
      <c r="F82" s="9">
        <v>3.9699999999999999E-2</v>
      </c>
      <c r="I82" s="12">
        <v>550</v>
      </c>
      <c r="J82" s="9">
        <v>5.0200000000000002E-2</v>
      </c>
      <c r="K82" s="9">
        <v>7.0000000000000007E-2</v>
      </c>
    </row>
    <row r="83" spans="5:11" x14ac:dyDescent="0.3">
      <c r="E83">
        <v>0.9000000000000008</v>
      </c>
      <c r="F83" s="9">
        <v>4.24E-2</v>
      </c>
      <c r="I83" s="12">
        <v>600</v>
      </c>
      <c r="J83" s="9">
        <v>4.1300000000000003E-2</v>
      </c>
      <c r="K83" s="9">
        <v>6.5000000000000002E-2</v>
      </c>
    </row>
    <row r="84" spans="5:11" x14ac:dyDescent="0.3">
      <c r="E84">
        <v>3.0000000000000004</v>
      </c>
      <c r="F84" s="9">
        <v>5.5500000000000001E-2</v>
      </c>
    </row>
    <row r="85" spans="5:11" x14ac:dyDescent="0.3">
      <c r="E85">
        <v>4.3999999999999995</v>
      </c>
      <c r="F85" s="9">
        <v>8.2000000000000003E-2</v>
      </c>
    </row>
    <row r="86" spans="5:11" x14ac:dyDescent="0.3">
      <c r="E86">
        <v>5.6</v>
      </c>
      <c r="F86" s="9">
        <v>7.6799999999999993E-2</v>
      </c>
    </row>
    <row r="87" spans="5:11" x14ac:dyDescent="0.3">
      <c r="E87">
        <v>6.5</v>
      </c>
      <c r="F87" s="9">
        <v>9.2799999999999994E-2</v>
      </c>
    </row>
    <row r="88" spans="5:11" x14ac:dyDescent="0.3">
      <c r="E88" s="7">
        <v>0.6</v>
      </c>
      <c r="F88" s="7">
        <v>4.2999999999999997E-2</v>
      </c>
    </row>
    <row r="89" spans="5:11" x14ac:dyDescent="0.3">
      <c r="E89" s="7">
        <v>1</v>
      </c>
      <c r="F89" s="7">
        <v>2.87E-2</v>
      </c>
    </row>
    <row r="90" spans="5:11" x14ac:dyDescent="0.3">
      <c r="E90" s="7">
        <v>1.3</v>
      </c>
      <c r="F90" s="7">
        <v>4.2900000000000001E-2</v>
      </c>
    </row>
    <row r="91" spans="5:11" x14ac:dyDescent="0.3">
      <c r="E91" s="7">
        <v>4</v>
      </c>
      <c r="F91" s="7">
        <v>9.6000000000000002E-2</v>
      </c>
    </row>
    <row r="92" spans="5:11" x14ac:dyDescent="0.3">
      <c r="E92" s="7">
        <v>4.5999999999999996</v>
      </c>
      <c r="F92" s="7">
        <v>7.2800000000000004E-2</v>
      </c>
    </row>
    <row r="93" spans="5:11" x14ac:dyDescent="0.3">
      <c r="E93" s="7">
        <v>5</v>
      </c>
      <c r="F93" s="7">
        <v>7.8700000000000006E-2</v>
      </c>
    </row>
    <row r="94" spans="5:11" x14ac:dyDescent="0.3">
      <c r="E94">
        <v>0.80000000000000071</v>
      </c>
      <c r="F94" s="9">
        <v>3.4500000000000003E-2</v>
      </c>
    </row>
    <row r="95" spans="5:11" x14ac:dyDescent="0.3">
      <c r="E95">
        <v>1.1000000000000001</v>
      </c>
      <c r="F95" s="9">
        <v>3.4599999999999999E-2</v>
      </c>
    </row>
    <row r="96" spans="5:11" x14ac:dyDescent="0.3">
      <c r="E96">
        <v>2.7</v>
      </c>
      <c r="F96" s="9">
        <v>5.5100000000000003E-2</v>
      </c>
    </row>
    <row r="97" spans="5:6" x14ac:dyDescent="0.3">
      <c r="E97">
        <v>4.3</v>
      </c>
      <c r="F97" s="9">
        <v>7.5600000000000001E-2</v>
      </c>
    </row>
    <row r="98" spans="5:6" x14ac:dyDescent="0.3">
      <c r="E98">
        <v>5.8</v>
      </c>
      <c r="F98" s="9">
        <v>8.3000000000000004E-2</v>
      </c>
    </row>
    <row r="99" spans="5:6" x14ac:dyDescent="0.3">
      <c r="E99">
        <v>6.7</v>
      </c>
      <c r="F99" s="9">
        <v>8.2799999999999999E-2</v>
      </c>
    </row>
    <row r="100" spans="5:6" x14ac:dyDescent="0.3">
      <c r="E100" s="7">
        <v>0.4</v>
      </c>
      <c r="F100" s="7">
        <v>3.9600000000000003E-2</v>
      </c>
    </row>
    <row r="101" spans="5:6" x14ac:dyDescent="0.3">
      <c r="E101" s="7">
        <v>0.89999999999999969</v>
      </c>
      <c r="F101" s="7">
        <v>3.1899999999999998E-2</v>
      </c>
    </row>
    <row r="102" spans="5:6" x14ac:dyDescent="0.3">
      <c r="E102" s="7">
        <v>1.5</v>
      </c>
      <c r="F102" s="7">
        <v>4.5199999999999997E-2</v>
      </c>
    </row>
    <row r="103" spans="5:6" x14ac:dyDescent="0.3">
      <c r="E103" s="7">
        <v>4.0999999999999996</v>
      </c>
      <c r="F103" s="7">
        <v>7.5899999999999995E-2</v>
      </c>
    </row>
    <row r="104" spans="5:6" x14ac:dyDescent="0.3">
      <c r="E104" s="7">
        <v>4.5</v>
      </c>
      <c r="F104" s="7">
        <v>6.83E-2</v>
      </c>
    </row>
    <row r="105" spans="5:6" x14ac:dyDescent="0.3">
      <c r="E105" s="7">
        <v>5</v>
      </c>
      <c r="F105" s="7">
        <v>7.51E-2</v>
      </c>
    </row>
    <row r="106" spans="5:6" x14ac:dyDescent="0.3">
      <c r="E106">
        <v>0.50000000000000044</v>
      </c>
      <c r="F106" s="9">
        <v>3.2599999999999997E-2</v>
      </c>
    </row>
    <row r="107" spans="5:6" x14ac:dyDescent="0.3">
      <c r="E107">
        <v>1</v>
      </c>
      <c r="F107" s="9">
        <v>3.8399999999999997E-2</v>
      </c>
    </row>
    <row r="108" spans="5:6" x14ac:dyDescent="0.3">
      <c r="E108">
        <v>2.6</v>
      </c>
      <c r="F108" s="9">
        <v>7.0499999999999993E-2</v>
      </c>
    </row>
    <row r="109" spans="5:6" x14ac:dyDescent="0.3">
      <c r="E109">
        <v>3.9999999999999991</v>
      </c>
      <c r="F109" s="9">
        <v>7.6600000000000001E-2</v>
      </c>
    </row>
    <row r="110" spans="5:6" x14ac:dyDescent="0.3">
      <c r="E110">
        <v>5.5</v>
      </c>
      <c r="F110" s="9">
        <v>8.14E-2</v>
      </c>
    </row>
    <row r="111" spans="5:6" x14ac:dyDescent="0.3">
      <c r="E111">
        <v>6.6</v>
      </c>
      <c r="F111" s="9">
        <v>8.6800000000000002E-2</v>
      </c>
    </row>
    <row r="112" spans="5:6" x14ac:dyDescent="0.3">
      <c r="E112" s="7">
        <v>0.6</v>
      </c>
      <c r="F112" s="7">
        <v>4.8500000000000001E-2</v>
      </c>
    </row>
    <row r="113" spans="5:6" x14ac:dyDescent="0.3">
      <c r="E113" s="7">
        <v>0.69999999999999951</v>
      </c>
      <c r="F113" s="7">
        <v>2.4400000000000002E-2</v>
      </c>
    </row>
    <row r="114" spans="5:6" x14ac:dyDescent="0.3">
      <c r="E114" s="7">
        <v>1</v>
      </c>
      <c r="F114" s="7">
        <v>4.3099999999999999E-2</v>
      </c>
    </row>
    <row r="115" spans="5:6" x14ac:dyDescent="0.3">
      <c r="E115" s="7">
        <v>2.9</v>
      </c>
      <c r="F115" s="7">
        <v>5.8999999999999997E-2</v>
      </c>
    </row>
    <row r="116" spans="5:6" x14ac:dyDescent="0.3">
      <c r="E116" s="7">
        <v>4.1999999999999993</v>
      </c>
      <c r="F116" s="7">
        <v>6.5699999999999995E-2</v>
      </c>
    </row>
    <row r="117" spans="5:6" x14ac:dyDescent="0.3">
      <c r="E117" s="7">
        <v>4.2999999999999989</v>
      </c>
      <c r="F117" s="7">
        <v>7.5800000000000006E-2</v>
      </c>
    </row>
    <row r="118" spans="5:6" x14ac:dyDescent="0.3">
      <c r="E118">
        <v>0.60000000000000053</v>
      </c>
      <c r="F118" s="9">
        <v>2.98E-2</v>
      </c>
    </row>
    <row r="119" spans="5:6" x14ac:dyDescent="0.3">
      <c r="E119">
        <v>0.8</v>
      </c>
      <c r="F119" s="9">
        <v>3.6400000000000002E-2</v>
      </c>
    </row>
    <row r="120" spans="5:6" x14ac:dyDescent="0.3">
      <c r="E120">
        <v>2.6</v>
      </c>
      <c r="F120" s="9">
        <v>6.5299999999999997E-2</v>
      </c>
    </row>
    <row r="121" spans="5:6" x14ac:dyDescent="0.3">
      <c r="E121">
        <v>3.8</v>
      </c>
      <c r="F121" s="9">
        <v>6.3600000000000004E-2</v>
      </c>
    </row>
    <row r="122" spans="5:6" x14ac:dyDescent="0.3">
      <c r="E122">
        <v>5.0999999999999996</v>
      </c>
      <c r="F122" s="9">
        <v>7.7200000000000005E-2</v>
      </c>
    </row>
    <row r="123" spans="5:6" x14ac:dyDescent="0.3">
      <c r="E123">
        <v>6</v>
      </c>
      <c r="F123" s="9">
        <v>8.2000000000000003E-2</v>
      </c>
    </row>
    <row r="124" spans="5:6" x14ac:dyDescent="0.3">
      <c r="E124" s="7">
        <v>0.7</v>
      </c>
      <c r="F124" s="7">
        <v>4.5900000000000003E-2</v>
      </c>
    </row>
    <row r="125" spans="5:6" x14ac:dyDescent="0.3">
      <c r="E125" s="7">
        <v>0.8</v>
      </c>
      <c r="F125" s="7">
        <v>2.1700000000000001E-2</v>
      </c>
    </row>
    <row r="126" spans="5:6" x14ac:dyDescent="0.3">
      <c r="E126" s="7">
        <v>1.1000000000000001</v>
      </c>
      <c r="F126" s="7">
        <v>4.2599999999999999E-2</v>
      </c>
    </row>
    <row r="127" spans="5:6" x14ac:dyDescent="0.3">
      <c r="E127" s="7">
        <v>2.8</v>
      </c>
      <c r="F127" s="7">
        <v>5.1999999999999998E-2</v>
      </c>
    </row>
    <row r="128" spans="5:6" x14ac:dyDescent="0.3">
      <c r="E128" s="7">
        <v>4.0999999999999996</v>
      </c>
      <c r="F128" s="7">
        <v>5.1900000000000002E-2</v>
      </c>
    </row>
    <row r="129" spans="5:6" x14ac:dyDescent="0.3">
      <c r="E129" s="7">
        <v>4.2</v>
      </c>
      <c r="F129" s="7">
        <v>6.54E-2</v>
      </c>
    </row>
    <row r="130" spans="5:6" x14ac:dyDescent="0.3">
      <c r="E130">
        <v>0.50000000000000044</v>
      </c>
      <c r="F130" s="9">
        <v>3.1899999999999998E-2</v>
      </c>
    </row>
    <row r="131" spans="5:6" x14ac:dyDescent="0.3">
      <c r="E131">
        <v>0.7</v>
      </c>
      <c r="F131" s="9">
        <v>2.93E-2</v>
      </c>
    </row>
    <row r="132" spans="5:6" x14ac:dyDescent="0.3">
      <c r="E132">
        <v>1.7000000000000004</v>
      </c>
      <c r="F132" s="9">
        <v>5.0200000000000002E-2</v>
      </c>
    </row>
    <row r="133" spans="5:6" x14ac:dyDescent="0.3">
      <c r="E133">
        <v>3.5</v>
      </c>
      <c r="F133" s="9">
        <v>6.2100000000000002E-2</v>
      </c>
    </row>
    <row r="134" spans="5:6" x14ac:dyDescent="0.3">
      <c r="E134">
        <v>4.8</v>
      </c>
      <c r="F134" s="9">
        <v>6.4100000000000004E-2</v>
      </c>
    </row>
    <row r="135" spans="5:6" x14ac:dyDescent="0.3">
      <c r="E135">
        <v>5.7</v>
      </c>
      <c r="F135" s="9">
        <v>7.0000000000000007E-2</v>
      </c>
    </row>
    <row r="136" spans="5:6" x14ac:dyDescent="0.3">
      <c r="E136" s="7">
        <v>0.6</v>
      </c>
      <c r="F136" s="7">
        <v>3.9100000000000003E-2</v>
      </c>
    </row>
    <row r="137" spans="5:6" x14ac:dyDescent="0.3">
      <c r="E137" s="7">
        <v>0.7</v>
      </c>
      <c r="F137" s="7">
        <v>2.5999999999999999E-2</v>
      </c>
    </row>
    <row r="138" spans="5:6" x14ac:dyDescent="0.3">
      <c r="E138" s="7">
        <v>0.9</v>
      </c>
      <c r="F138" s="7">
        <v>4.19E-2</v>
      </c>
    </row>
    <row r="139" spans="5:6" x14ac:dyDescent="0.3">
      <c r="E139" s="7">
        <v>2.5</v>
      </c>
      <c r="F139" s="7">
        <v>4.3499999999999997E-2</v>
      </c>
    </row>
    <row r="140" spans="5:6" x14ac:dyDescent="0.3">
      <c r="E140" s="7">
        <v>3.5000000000000009</v>
      </c>
      <c r="F140" s="7">
        <v>5.1400000000000001E-2</v>
      </c>
    </row>
    <row r="141" spans="5:6" x14ac:dyDescent="0.3">
      <c r="E141" s="7">
        <v>4</v>
      </c>
      <c r="F141" s="7">
        <v>6.4600000000000005E-2</v>
      </c>
    </row>
    <row r="142" spans="5:6" x14ac:dyDescent="0.3">
      <c r="E142">
        <v>0.50000000000000044</v>
      </c>
      <c r="F142" s="9">
        <v>3.9300000000000002E-2</v>
      </c>
    </row>
    <row r="143" spans="5:6" x14ac:dyDescent="0.3">
      <c r="E143">
        <v>0.6</v>
      </c>
      <c r="F143" s="9">
        <v>3.1E-2</v>
      </c>
    </row>
    <row r="144" spans="5:6" x14ac:dyDescent="0.3">
      <c r="E144">
        <v>0.9000000000000008</v>
      </c>
      <c r="F144" s="9">
        <v>4.1300000000000003E-2</v>
      </c>
    </row>
    <row r="145" spans="5:6" x14ac:dyDescent="0.3">
      <c r="E145">
        <v>3</v>
      </c>
      <c r="F145" s="9">
        <v>5.9700000000000003E-2</v>
      </c>
    </row>
    <row r="146" spans="5:6" x14ac:dyDescent="0.3">
      <c r="E146">
        <v>4.7</v>
      </c>
      <c r="F146" s="9">
        <v>0.05</v>
      </c>
    </row>
    <row r="147" spans="5:6" x14ac:dyDescent="0.3">
      <c r="E147">
        <v>5.4</v>
      </c>
      <c r="F147" s="9">
        <v>6.5000000000000002E-2</v>
      </c>
    </row>
  </sheetData>
  <mergeCells count="3">
    <mergeCell ref="D1:K1"/>
    <mergeCell ref="D18:K18"/>
    <mergeCell ref="D34:K3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6"/>
  <sheetViews>
    <sheetView topLeftCell="C1" workbookViewId="0">
      <selection activeCell="L18" sqref="L18"/>
    </sheetView>
  </sheetViews>
  <sheetFormatPr defaultRowHeight="14.4" x14ac:dyDescent="0.3"/>
  <sheetData>
    <row r="1" spans="1:12" x14ac:dyDescent="0.3">
      <c r="A1" t="s">
        <v>16</v>
      </c>
      <c r="F1" t="s">
        <v>29</v>
      </c>
    </row>
    <row r="2" spans="1:12" x14ac:dyDescent="0.3">
      <c r="A2" t="s">
        <v>17</v>
      </c>
      <c r="F2" t="s">
        <v>30</v>
      </c>
    </row>
    <row r="3" spans="1:12" x14ac:dyDescent="0.3">
      <c r="J3" s="24" t="s">
        <v>31</v>
      </c>
      <c r="K3" s="24"/>
      <c r="L3" s="24"/>
    </row>
    <row r="4" spans="1:12" x14ac:dyDescent="0.3">
      <c r="A4" t="s">
        <v>18</v>
      </c>
      <c r="F4" t="s">
        <v>18</v>
      </c>
      <c r="J4" s="23" t="s">
        <v>26</v>
      </c>
      <c r="K4" s="23" t="s">
        <v>27</v>
      </c>
      <c r="L4" s="23" t="s">
        <v>28</v>
      </c>
    </row>
    <row r="5" spans="1:12" x14ac:dyDescent="0.3">
      <c r="A5">
        <v>0</v>
      </c>
      <c r="B5">
        <v>-0.13100000000000001</v>
      </c>
      <c r="D5">
        <f>B5+ABS(B$5)</f>
        <v>0</v>
      </c>
      <c r="F5">
        <v>1008</v>
      </c>
      <c r="G5">
        <v>-0.13100000000000001</v>
      </c>
      <c r="I5">
        <v>250</v>
      </c>
      <c r="J5">
        <f>AVERAGE(A5:A20)</f>
        <v>6.3078176999999999E-2</v>
      </c>
      <c r="K5">
        <f>AVERAGE(D5:D20)</f>
        <v>9.3990206250000013E-2</v>
      </c>
      <c r="L5">
        <f>AVERAGE(F5:F20)</f>
        <v>1003.9289375000001</v>
      </c>
    </row>
    <row r="6" spans="1:12" x14ac:dyDescent="0.3">
      <c r="A6">
        <v>5.9999799999999999E-2</v>
      </c>
      <c r="B6">
        <v>-0.12944600000000001</v>
      </c>
      <c r="D6">
        <f t="shared" ref="D6:D20" si="0">B6+ABS(B$5)</f>
        <v>1.5539999999999998E-3</v>
      </c>
      <c r="F6">
        <v>1008</v>
      </c>
      <c r="G6">
        <v>-0.12944600000000001</v>
      </c>
      <c r="I6">
        <v>300</v>
      </c>
      <c r="J6">
        <f>AVERAGE(A24:A39)</f>
        <v>6.3756441375000014E-2</v>
      </c>
      <c r="K6">
        <f>AVERAGE(D24:D39)</f>
        <v>9.3869139375000007E-2</v>
      </c>
      <c r="L6">
        <f>AVERAGE(F24:F39)</f>
        <v>1003.9293125</v>
      </c>
    </row>
    <row r="7" spans="1:12" x14ac:dyDescent="0.3">
      <c r="A7">
        <v>7.5308799999999995E-2</v>
      </c>
      <c r="B7">
        <v>-0.127803</v>
      </c>
      <c r="D7">
        <f t="shared" si="0"/>
        <v>3.1970000000000054E-3</v>
      </c>
      <c r="F7">
        <v>1008</v>
      </c>
      <c r="G7">
        <v>-0.127803</v>
      </c>
      <c r="I7">
        <v>350</v>
      </c>
      <c r="J7">
        <f>AVERAGE(A43:A58)</f>
        <v>6.3609358774999999E-2</v>
      </c>
      <c r="K7">
        <f>AVERAGE(D43:D58)</f>
        <v>9.3748093750000011E-2</v>
      </c>
      <c r="L7">
        <f>AVERAGE(F43:F58)</f>
        <v>1003.8877500000001</v>
      </c>
    </row>
    <row r="8" spans="1:12" x14ac:dyDescent="0.3">
      <c r="A8">
        <v>8.4232299999999996E-2</v>
      </c>
      <c r="B8">
        <v>-0.126026</v>
      </c>
      <c r="D8">
        <f t="shared" si="0"/>
        <v>4.9740000000000062E-3</v>
      </c>
      <c r="F8">
        <v>1008</v>
      </c>
      <c r="G8">
        <v>-0.126026</v>
      </c>
      <c r="I8">
        <v>400</v>
      </c>
      <c r="J8">
        <f>AVERAGE(A62:A77)</f>
        <v>6.3539133349999999E-2</v>
      </c>
      <c r="K8">
        <f>AVERAGE(D62:D77)</f>
        <v>9.3626912499999992E-2</v>
      </c>
      <c r="L8">
        <f>AVERAGE(F62:F77)</f>
        <v>1003.9001875</v>
      </c>
    </row>
    <row r="9" spans="1:12" x14ac:dyDescent="0.3">
      <c r="A9">
        <v>9.0637899999999993E-2</v>
      </c>
      <c r="B9">
        <v>-0.124047</v>
      </c>
      <c r="D9">
        <f t="shared" si="0"/>
        <v>6.9530000000000008E-3</v>
      </c>
      <c r="F9">
        <v>1008</v>
      </c>
      <c r="G9">
        <v>-0.124047</v>
      </c>
      <c r="I9">
        <v>450</v>
      </c>
      <c r="J9">
        <f>AVERAGE(A81:A96)</f>
        <v>6.4452658187499998E-2</v>
      </c>
      <c r="K9">
        <f>AVERAGE(D81:D96)</f>
        <v>9.3506062500000015E-2</v>
      </c>
      <c r="L9">
        <f>AVERAGE(F81:F96)</f>
        <v>1003.9015625000001</v>
      </c>
    </row>
    <row r="10" spans="1:12" x14ac:dyDescent="0.3">
      <c r="A10">
        <v>9.4601299999999999E-2</v>
      </c>
      <c r="B10">
        <v>-0.121767</v>
      </c>
      <c r="D10">
        <f t="shared" si="0"/>
        <v>9.2330000000000051E-3</v>
      </c>
      <c r="F10">
        <v>1008</v>
      </c>
      <c r="G10">
        <v>-0.121767</v>
      </c>
      <c r="I10">
        <v>500</v>
      </c>
      <c r="J10">
        <f>AVERAGE(A100:A115)</f>
        <v>6.4367827943749997E-2</v>
      </c>
      <c r="K10">
        <f>AVERAGE(D100:D115)</f>
        <v>9.3384775000000003E-2</v>
      </c>
      <c r="L10">
        <f>AVERAGE(F100:F115)</f>
        <v>1003.9094375000002</v>
      </c>
    </row>
    <row r="11" spans="1:12" x14ac:dyDescent="0.3">
      <c r="A11">
        <v>9.7289600000000004E-2</v>
      </c>
      <c r="B11">
        <v>-0.117437</v>
      </c>
      <c r="D11">
        <f t="shared" si="0"/>
        <v>1.3563000000000006E-2</v>
      </c>
      <c r="F11">
        <v>1007.78</v>
      </c>
      <c r="G11">
        <v>-0.117437</v>
      </c>
      <c r="I11">
        <v>550</v>
      </c>
      <c r="J11">
        <f>AVERAGEA(A119:A134)</f>
        <v>6.3945570937500001E-2</v>
      </c>
      <c r="K11">
        <f>AVERAGEA(D119:D134)</f>
        <v>9.3263856249999999E-2</v>
      </c>
      <c r="L11">
        <f>AVERAGEA(F119:F134)</f>
        <v>1003.9139375</v>
      </c>
    </row>
    <row r="12" spans="1:12" x14ac:dyDescent="0.3">
      <c r="A12">
        <v>9.6967200000000003E-2</v>
      </c>
      <c r="B12">
        <v>-0.110942</v>
      </c>
      <c r="D12">
        <f t="shared" si="0"/>
        <v>2.0058000000000006E-2</v>
      </c>
      <c r="F12">
        <v>1006.77</v>
      </c>
      <c r="G12">
        <v>-0.110942</v>
      </c>
      <c r="I12">
        <v>600</v>
      </c>
      <c r="J12">
        <f>AVERAGE(A138:A153)</f>
        <v>6.3481205231250004E-2</v>
      </c>
      <c r="K12">
        <f>AVERAGE(D138:D153)</f>
        <v>9.314275000000001E-2</v>
      </c>
      <c r="L12">
        <f>AVERAGE(F138:F153)</f>
        <v>1003.933625</v>
      </c>
    </row>
    <row r="13" spans="1:12" x14ac:dyDescent="0.3">
      <c r="A13">
        <v>9.3932699999999994E-2</v>
      </c>
      <c r="B13">
        <v>-0.101199</v>
      </c>
      <c r="D13">
        <f t="shared" si="0"/>
        <v>2.9801000000000008E-2</v>
      </c>
      <c r="F13">
        <v>1004.82</v>
      </c>
      <c r="G13">
        <v>-0.101199</v>
      </c>
    </row>
    <row r="14" spans="1:12" x14ac:dyDescent="0.3">
      <c r="A14">
        <v>8.8380299999999995E-2</v>
      </c>
      <c r="B14">
        <v>-8.6584800000000003E-2</v>
      </c>
      <c r="D14">
        <f t="shared" si="0"/>
        <v>4.4415200000000002E-2</v>
      </c>
      <c r="F14">
        <v>1002.54</v>
      </c>
      <c r="G14">
        <v>-8.6584800000000003E-2</v>
      </c>
      <c r="J14" s="24" t="s">
        <v>32</v>
      </c>
      <c r="K14" s="24"/>
      <c r="L14" s="24"/>
    </row>
    <row r="15" spans="1:12" x14ac:dyDescent="0.3">
      <c r="A15">
        <v>7.9950800000000002E-2</v>
      </c>
      <c r="B15">
        <v>-6.4663499999999999E-2</v>
      </c>
      <c r="D15">
        <f t="shared" si="0"/>
        <v>6.6336500000000007E-2</v>
      </c>
      <c r="F15">
        <v>1000.56</v>
      </c>
      <c r="G15">
        <v>-6.4663499999999999E-2</v>
      </c>
      <c r="J15" s="23" t="s">
        <v>26</v>
      </c>
      <c r="K15" s="23" t="s">
        <v>27</v>
      </c>
      <c r="L15" s="23" t="s">
        <v>28</v>
      </c>
    </row>
    <row r="16" spans="1:12" x14ac:dyDescent="0.3">
      <c r="A16">
        <v>6.8136199999999994E-2</v>
      </c>
      <c r="B16">
        <v>-3.1781400000000001E-2</v>
      </c>
      <c r="D16">
        <f t="shared" si="0"/>
        <v>9.9218600000000004E-2</v>
      </c>
      <c r="F16">
        <v>999.19100000000003</v>
      </c>
      <c r="G16">
        <v>-3.1781400000000001E-2</v>
      </c>
      <c r="I16">
        <v>250</v>
      </c>
      <c r="J16">
        <f>MAX(A5:A20)</f>
        <v>9.7289600000000004E-2</v>
      </c>
      <c r="K16">
        <f>VLOOKUP(J16,A5:D20,4,FALSE)</f>
        <v>1.3563000000000006E-2</v>
      </c>
      <c r="L16">
        <f>VLOOKUP(J16,A5:F20,6,FALSE)</f>
        <v>1007.78</v>
      </c>
    </row>
    <row r="17" spans="1:12" x14ac:dyDescent="0.3">
      <c r="A17">
        <v>4.97072E-2</v>
      </c>
      <c r="B17">
        <v>1.75417E-2</v>
      </c>
      <c r="D17">
        <f t="shared" si="0"/>
        <v>0.1485417</v>
      </c>
      <c r="F17">
        <v>998.50300000000004</v>
      </c>
      <c r="G17">
        <v>1.75417E-2</v>
      </c>
      <c r="I17">
        <v>300</v>
      </c>
      <c r="J17">
        <f>MAX(A24:A39)</f>
        <v>9.8627400000000004E-2</v>
      </c>
      <c r="K17">
        <f>VLOOKUP(J17,A24:D39,4,FALSE)</f>
        <v>1.9908000000000009E-2</v>
      </c>
      <c r="L17">
        <f>VLOOKUP(J17,A24:F39,6,FALSE)</f>
        <v>1006.73</v>
      </c>
    </row>
    <row r="18" spans="1:12" x14ac:dyDescent="0.3">
      <c r="A18">
        <v>2.4586299999999998E-2</v>
      </c>
      <c r="B18">
        <v>9.1526300000000005E-2</v>
      </c>
      <c r="D18">
        <f t="shared" si="0"/>
        <v>0.22252630000000001</v>
      </c>
      <c r="F18">
        <v>998.27200000000005</v>
      </c>
      <c r="G18">
        <v>9.1526300000000005E-2</v>
      </c>
      <c r="I18">
        <v>350</v>
      </c>
      <c r="J18">
        <f>MAX(A43:A58)</f>
        <v>0.100244</v>
      </c>
      <c r="K18">
        <f>VLOOKUP(J18,A43:D58,4,FALSE)</f>
        <v>1.9757999999999998E-2</v>
      </c>
      <c r="L18">
        <f>VLOOKUP(J18,A43:F58,6,FALSE)</f>
        <v>1006.61</v>
      </c>
    </row>
    <row r="19" spans="1:12" x14ac:dyDescent="0.3">
      <c r="A19">
        <v>5.6128899999999997E-3</v>
      </c>
      <c r="B19">
        <v>0.20250299999999999</v>
      </c>
      <c r="D19">
        <f t="shared" si="0"/>
        <v>0.33350299999999999</v>
      </c>
      <c r="F19">
        <v>998.221</v>
      </c>
      <c r="G19">
        <v>0.20250299999999999</v>
      </c>
      <c r="I19">
        <v>400</v>
      </c>
      <c r="J19">
        <f>MAX(A62:A77)</f>
        <v>0.10108</v>
      </c>
      <c r="K19">
        <f>VLOOKUP(J19,A62:D77,4,FALSE)</f>
        <v>1.9607000000000013E-2</v>
      </c>
      <c r="L19">
        <f>VLOOKUP(J19,A62:F77,6,FALSE)</f>
        <v>1006.68</v>
      </c>
    </row>
    <row r="20" spans="1:12" x14ac:dyDescent="0.3">
      <c r="A20" s="18">
        <v>-9.2458000000000001E-5</v>
      </c>
      <c r="B20">
        <v>0.36896899999999999</v>
      </c>
      <c r="D20">
        <f t="shared" si="0"/>
        <v>0.499969</v>
      </c>
      <c r="F20">
        <v>998.20600000000002</v>
      </c>
      <c r="G20">
        <v>0.36896899999999999</v>
      </c>
      <c r="I20">
        <v>450</v>
      </c>
      <c r="J20">
        <f>MAX(A81:A96)</f>
        <v>0.102691</v>
      </c>
      <c r="K20">
        <f>VLOOKUP(J20,A81:D96,4,FALSE)</f>
        <v>1.9457000000000002E-2</v>
      </c>
      <c r="L20">
        <f>VLOOKUP(J20,A81:F96,6,FALSE)</f>
        <v>1006.65</v>
      </c>
    </row>
    <row r="21" spans="1:12" x14ac:dyDescent="0.3">
      <c r="A21" t="s">
        <v>19</v>
      </c>
      <c r="F21" t="s">
        <v>19</v>
      </c>
      <c r="I21">
        <v>500</v>
      </c>
      <c r="J21">
        <f>MAX(A100:A115)</f>
        <v>0.10351299999999999</v>
      </c>
      <c r="K21">
        <f>VLOOKUP(J21,A100:D115,4,FALSE)</f>
        <v>1.9307000000000019E-2</v>
      </c>
      <c r="L21">
        <f>VLOOKUP(J21,A100:F115,6,FALSE)</f>
        <v>1006.68</v>
      </c>
    </row>
    <row r="22" spans="1:12" x14ac:dyDescent="0.3">
      <c r="I22">
        <v>550</v>
      </c>
      <c r="J22">
        <f>MAX(A119:A134)</f>
        <v>0.10358100000000001</v>
      </c>
      <c r="K22">
        <f>VLOOKUP(J22,A119:D134,4,FALSE)</f>
        <v>1.9157000000000035E-2</v>
      </c>
      <c r="L22">
        <f>VLOOKUP(J22,A119:F134,6,FALSE)</f>
        <v>1006.74</v>
      </c>
    </row>
    <row r="23" spans="1:12" x14ac:dyDescent="0.3">
      <c r="A23" t="s">
        <v>20</v>
      </c>
      <c r="F23" t="s">
        <v>20</v>
      </c>
      <c r="I23">
        <v>600</v>
      </c>
      <c r="J23">
        <f>MAX(A138:A153)</f>
        <v>0.10276399999999999</v>
      </c>
      <c r="K23">
        <f>VLOOKUP(J23,A138:D153,4,FALSE)</f>
        <v>1.9006999999999996E-2</v>
      </c>
      <c r="L23">
        <f>VLOOKUP(J23,A138:F153,6,FALSE)</f>
        <v>1006.74</v>
      </c>
    </row>
    <row r="24" spans="1:12" x14ac:dyDescent="0.3">
      <c r="A24">
        <v>0</v>
      </c>
      <c r="B24">
        <v>-0.15720000000000001</v>
      </c>
      <c r="D24">
        <f>B24+ABS(B$24)</f>
        <v>0</v>
      </c>
      <c r="F24">
        <v>1008</v>
      </c>
      <c r="G24">
        <v>-0.15720000000000001</v>
      </c>
    </row>
    <row r="25" spans="1:12" x14ac:dyDescent="0.3">
      <c r="A25">
        <v>5.7780600000000001E-2</v>
      </c>
      <c r="B25">
        <v>-0.15573500000000001</v>
      </c>
      <c r="D25">
        <f t="shared" ref="D25:D39" si="1">B25+ABS(B$24)</f>
        <v>1.4649999999999941E-3</v>
      </c>
      <c r="F25">
        <v>1008</v>
      </c>
      <c r="G25">
        <v>-0.15573500000000001</v>
      </c>
    </row>
    <row r="26" spans="1:12" x14ac:dyDescent="0.3">
      <c r="A26">
        <v>7.3523400000000003E-2</v>
      </c>
      <c r="B26">
        <v>-0.154164</v>
      </c>
      <c r="D26">
        <f t="shared" si="1"/>
        <v>3.0360000000000109E-3</v>
      </c>
      <c r="F26">
        <v>1008</v>
      </c>
      <c r="G26">
        <v>-0.154164</v>
      </c>
    </row>
    <row r="27" spans="1:12" x14ac:dyDescent="0.3">
      <c r="A27">
        <v>8.3045599999999997E-2</v>
      </c>
      <c r="B27">
        <v>-0.15243100000000001</v>
      </c>
      <c r="D27">
        <f t="shared" si="1"/>
        <v>4.7689999999999955E-3</v>
      </c>
      <c r="F27">
        <v>1008</v>
      </c>
      <c r="G27">
        <v>-0.15243100000000001</v>
      </c>
    </row>
    <row r="28" spans="1:12" x14ac:dyDescent="0.3">
      <c r="A28">
        <v>9.0201799999999999E-2</v>
      </c>
      <c r="B28">
        <v>-0.15045700000000001</v>
      </c>
      <c r="D28">
        <f t="shared" si="1"/>
        <v>6.742999999999999E-3</v>
      </c>
      <c r="F28">
        <v>1008</v>
      </c>
      <c r="G28">
        <v>-0.15045700000000001</v>
      </c>
    </row>
    <row r="29" spans="1:12" x14ac:dyDescent="0.3">
      <c r="A29">
        <v>9.5008300000000004E-2</v>
      </c>
      <c r="B29">
        <v>-0.148121</v>
      </c>
      <c r="D29">
        <f t="shared" si="1"/>
        <v>9.0790000000000037E-3</v>
      </c>
      <c r="F29">
        <v>1007.99</v>
      </c>
      <c r="G29">
        <v>-0.148121</v>
      </c>
    </row>
    <row r="30" spans="1:12" x14ac:dyDescent="0.3">
      <c r="A30">
        <v>9.8532400000000006E-2</v>
      </c>
      <c r="B30">
        <v>-0.143789</v>
      </c>
      <c r="D30">
        <f t="shared" si="1"/>
        <v>1.3411000000000006E-2</v>
      </c>
      <c r="F30">
        <v>1007.75</v>
      </c>
      <c r="G30">
        <v>-0.143789</v>
      </c>
    </row>
    <row r="31" spans="1:12" x14ac:dyDescent="0.3">
      <c r="A31">
        <v>9.8627400000000004E-2</v>
      </c>
      <c r="B31">
        <v>-0.137292</v>
      </c>
      <c r="D31">
        <f t="shared" si="1"/>
        <v>1.9908000000000009E-2</v>
      </c>
      <c r="F31">
        <v>1006.73</v>
      </c>
      <c r="G31">
        <v>-0.137292</v>
      </c>
    </row>
    <row r="32" spans="1:12" x14ac:dyDescent="0.3">
      <c r="A32">
        <v>9.5629500000000006E-2</v>
      </c>
      <c r="B32">
        <v>-0.12754599999999999</v>
      </c>
      <c r="D32">
        <f t="shared" si="1"/>
        <v>2.9654000000000014E-2</v>
      </c>
      <c r="F32">
        <v>1004.78</v>
      </c>
      <c r="G32">
        <v>-0.12754599999999999</v>
      </c>
    </row>
    <row r="33" spans="1:7" x14ac:dyDescent="0.3">
      <c r="A33">
        <v>8.9934899999999998E-2</v>
      </c>
      <c r="B33">
        <v>-0.112928</v>
      </c>
      <c r="D33">
        <f t="shared" si="1"/>
        <v>4.4272000000000006E-2</v>
      </c>
      <c r="F33">
        <v>1002.53</v>
      </c>
      <c r="G33">
        <v>-0.112928</v>
      </c>
    </row>
    <row r="34" spans="1:7" x14ac:dyDescent="0.3">
      <c r="A34">
        <v>8.1245399999999995E-2</v>
      </c>
      <c r="B34">
        <v>-9.0999800000000006E-2</v>
      </c>
      <c r="D34">
        <f t="shared" si="1"/>
        <v>6.6200200000000001E-2</v>
      </c>
      <c r="F34">
        <v>1000.6</v>
      </c>
      <c r="G34">
        <v>-9.0999800000000006E-2</v>
      </c>
    </row>
    <row r="35" spans="1:7" x14ac:dyDescent="0.3">
      <c r="A35">
        <v>6.8604299999999993E-2</v>
      </c>
      <c r="B35">
        <v>-5.8107899999999997E-2</v>
      </c>
      <c r="D35">
        <f t="shared" si="1"/>
        <v>9.9092100000000016E-2</v>
      </c>
      <c r="F35">
        <v>999.24800000000005</v>
      </c>
      <c r="G35">
        <v>-5.8107899999999997E-2</v>
      </c>
    </row>
    <row r="36" spans="1:7" x14ac:dyDescent="0.3">
      <c r="A36">
        <v>5.1594599999999997E-2</v>
      </c>
      <c r="B36">
        <v>-8.7699700000000002E-3</v>
      </c>
      <c r="D36">
        <f t="shared" si="1"/>
        <v>0.14843003000000002</v>
      </c>
      <c r="F36">
        <v>998.524</v>
      </c>
      <c r="G36">
        <v>-8.7699700000000002E-3</v>
      </c>
    </row>
    <row r="37" spans="1:7" x14ac:dyDescent="0.3">
      <c r="A37">
        <v>2.92818E-2</v>
      </c>
      <c r="B37">
        <v>6.52369E-2</v>
      </c>
      <c r="D37">
        <f t="shared" si="1"/>
        <v>0.22243689999999999</v>
      </c>
      <c r="F37">
        <v>998.28499999999997</v>
      </c>
      <c r="G37">
        <v>6.52369E-2</v>
      </c>
    </row>
    <row r="38" spans="1:7" x14ac:dyDescent="0.3">
      <c r="A38">
        <v>7.1994499999999996E-3</v>
      </c>
      <c r="B38">
        <v>0.17624699999999999</v>
      </c>
      <c r="D38">
        <f t="shared" si="1"/>
        <v>0.33344699999999999</v>
      </c>
      <c r="F38">
        <v>998.226</v>
      </c>
      <c r="G38">
        <v>0.17624699999999999</v>
      </c>
    </row>
    <row r="39" spans="1:7" x14ac:dyDescent="0.3">
      <c r="A39" s="18">
        <v>-1.06388E-4</v>
      </c>
      <c r="B39">
        <v>0.34276299999999998</v>
      </c>
      <c r="D39">
        <f t="shared" si="1"/>
        <v>0.49996299999999999</v>
      </c>
      <c r="F39">
        <v>998.20600000000002</v>
      </c>
      <c r="G39">
        <v>0.34276299999999998</v>
      </c>
    </row>
    <row r="40" spans="1:7" x14ac:dyDescent="0.3">
      <c r="A40" t="s">
        <v>19</v>
      </c>
      <c r="F40" t="s">
        <v>19</v>
      </c>
    </row>
    <row r="42" spans="1:7" x14ac:dyDescent="0.3">
      <c r="A42" t="s">
        <v>21</v>
      </c>
      <c r="F42" t="s">
        <v>21</v>
      </c>
    </row>
    <row r="43" spans="1:7" x14ac:dyDescent="0.3">
      <c r="A43" s="18">
        <v>0</v>
      </c>
      <c r="B43">
        <v>-0.18340000000000001</v>
      </c>
      <c r="D43">
        <f>B43+ABS(B$43)</f>
        <v>0</v>
      </c>
      <c r="F43">
        <v>1008</v>
      </c>
      <c r="G43">
        <v>-0.18340000000000001</v>
      </c>
    </row>
    <row r="44" spans="1:7" x14ac:dyDescent="0.3">
      <c r="A44">
        <v>5.7007599999999999E-2</v>
      </c>
      <c r="B44">
        <v>-0.18202499999999999</v>
      </c>
      <c r="D44">
        <f t="shared" ref="D44:D58" si="2">B44+ABS(B$43)</f>
        <v>1.3750000000000151E-3</v>
      </c>
      <c r="F44">
        <v>1008</v>
      </c>
      <c r="G44">
        <v>-0.18202499999999999</v>
      </c>
    </row>
    <row r="45" spans="1:7" x14ac:dyDescent="0.3">
      <c r="A45">
        <v>7.3384500000000005E-2</v>
      </c>
      <c r="B45">
        <v>-0.18052399999999999</v>
      </c>
      <c r="D45">
        <f t="shared" si="2"/>
        <v>2.8760000000000174E-3</v>
      </c>
      <c r="F45">
        <v>1008</v>
      </c>
      <c r="G45">
        <v>-0.18052399999999999</v>
      </c>
    </row>
    <row r="46" spans="1:7" x14ac:dyDescent="0.3">
      <c r="A46">
        <v>8.3478700000000003E-2</v>
      </c>
      <c r="B46">
        <v>-0.17883599999999999</v>
      </c>
      <c r="D46">
        <f t="shared" si="2"/>
        <v>4.5640000000000125E-3</v>
      </c>
      <c r="F46">
        <v>1008</v>
      </c>
      <c r="G46">
        <v>-0.17883599999999999</v>
      </c>
    </row>
    <row r="47" spans="1:7" x14ac:dyDescent="0.3">
      <c r="A47">
        <v>9.1137300000000004E-2</v>
      </c>
      <c r="B47">
        <v>-0.176866</v>
      </c>
      <c r="D47">
        <f t="shared" si="2"/>
        <v>6.534000000000012E-3</v>
      </c>
      <c r="F47">
        <v>1008</v>
      </c>
      <c r="G47">
        <v>-0.176866</v>
      </c>
    </row>
    <row r="48" spans="1:7" x14ac:dyDescent="0.3">
      <c r="A48">
        <v>9.6397800000000006E-2</v>
      </c>
      <c r="B48">
        <v>-0.17447399999999999</v>
      </c>
      <c r="D48">
        <f t="shared" si="2"/>
        <v>8.9260000000000173E-3</v>
      </c>
      <c r="F48">
        <v>1007.99</v>
      </c>
      <c r="G48">
        <v>-0.17447399999999999</v>
      </c>
    </row>
    <row r="49" spans="1:7" x14ac:dyDescent="0.3">
      <c r="A49">
        <v>0.10015</v>
      </c>
      <c r="B49">
        <v>-0.17014099999999999</v>
      </c>
      <c r="D49">
        <f t="shared" si="2"/>
        <v>1.3259000000000021E-2</v>
      </c>
      <c r="F49">
        <v>1007.7</v>
      </c>
      <c r="G49">
        <v>-0.17014099999999999</v>
      </c>
    </row>
    <row r="50" spans="1:7" x14ac:dyDescent="0.3">
      <c r="A50">
        <v>0.100244</v>
      </c>
      <c r="B50">
        <v>-0.16364200000000001</v>
      </c>
      <c r="D50">
        <f t="shared" si="2"/>
        <v>1.9757999999999998E-2</v>
      </c>
      <c r="F50">
        <v>1006.61</v>
      </c>
      <c r="G50">
        <v>-0.16364200000000001</v>
      </c>
    </row>
    <row r="51" spans="1:7" x14ac:dyDescent="0.3">
      <c r="A51">
        <v>9.7087599999999996E-2</v>
      </c>
      <c r="B51">
        <v>-0.153894</v>
      </c>
      <c r="D51">
        <f t="shared" si="2"/>
        <v>2.9506000000000004E-2</v>
      </c>
      <c r="F51">
        <v>1004.65</v>
      </c>
      <c r="G51">
        <v>-0.153894</v>
      </c>
    </row>
    <row r="52" spans="1:7" x14ac:dyDescent="0.3">
      <c r="A52">
        <v>9.1074799999999997E-2</v>
      </c>
      <c r="B52">
        <v>-0.13927100000000001</v>
      </c>
      <c r="D52">
        <f t="shared" si="2"/>
        <v>4.4129000000000002E-2</v>
      </c>
      <c r="F52">
        <v>1002.42</v>
      </c>
      <c r="G52">
        <v>-0.13927100000000001</v>
      </c>
    </row>
    <row r="53" spans="1:7" x14ac:dyDescent="0.3">
      <c r="A53">
        <v>8.1655000000000005E-2</v>
      </c>
      <c r="B53">
        <v>-0.117336</v>
      </c>
      <c r="D53">
        <f t="shared" si="2"/>
        <v>6.6064000000000012E-2</v>
      </c>
      <c r="F53">
        <v>1000.49</v>
      </c>
      <c r="G53">
        <v>-0.117336</v>
      </c>
    </row>
    <row r="54" spans="1:7" x14ac:dyDescent="0.3">
      <c r="A54">
        <v>6.84255E-2</v>
      </c>
      <c r="B54">
        <v>-8.4434300000000004E-2</v>
      </c>
      <c r="D54">
        <f t="shared" si="2"/>
        <v>9.8965700000000004E-2</v>
      </c>
      <c r="F54">
        <v>999.12900000000002</v>
      </c>
      <c r="G54">
        <v>-8.4434300000000004E-2</v>
      </c>
    </row>
    <row r="55" spans="1:7" x14ac:dyDescent="0.3">
      <c r="A55">
        <v>4.9382799999999998E-2</v>
      </c>
      <c r="B55">
        <v>-3.5081599999999998E-2</v>
      </c>
      <c r="D55">
        <f t="shared" si="2"/>
        <v>0.14831840000000002</v>
      </c>
      <c r="F55">
        <v>998.495</v>
      </c>
      <c r="G55">
        <v>-3.5081599999999998E-2</v>
      </c>
    </row>
    <row r="56" spans="1:7" x14ac:dyDescent="0.3">
      <c r="A56">
        <v>2.3872500000000001E-2</v>
      </c>
      <c r="B56">
        <v>3.89474E-2</v>
      </c>
      <c r="D56">
        <f t="shared" si="2"/>
        <v>0.2223474</v>
      </c>
      <c r="F56">
        <v>998.29</v>
      </c>
      <c r="G56">
        <v>3.89474E-2</v>
      </c>
    </row>
    <row r="57" spans="1:7" x14ac:dyDescent="0.3">
      <c r="A57">
        <v>4.5111600000000002E-3</v>
      </c>
      <c r="B57">
        <v>0.14999100000000001</v>
      </c>
      <c r="D57">
        <f t="shared" si="2"/>
        <v>0.33339099999999999</v>
      </c>
      <c r="F57">
        <v>998.22500000000002</v>
      </c>
      <c r="G57">
        <v>0.14999100000000001</v>
      </c>
    </row>
    <row r="58" spans="1:7" x14ac:dyDescent="0.3">
      <c r="A58" s="18">
        <v>-5.9519599999999998E-5</v>
      </c>
      <c r="B58">
        <v>0.316556</v>
      </c>
      <c r="D58">
        <f t="shared" si="2"/>
        <v>0.49995600000000001</v>
      </c>
      <c r="F58">
        <v>998.20500000000004</v>
      </c>
      <c r="G58">
        <v>0.316556</v>
      </c>
    </row>
    <row r="59" spans="1:7" x14ac:dyDescent="0.3">
      <c r="A59" t="s">
        <v>19</v>
      </c>
      <c r="F59" t="s">
        <v>19</v>
      </c>
    </row>
    <row r="61" spans="1:7" x14ac:dyDescent="0.3">
      <c r="A61" t="s">
        <v>22</v>
      </c>
      <c r="F61" t="s">
        <v>22</v>
      </c>
    </row>
    <row r="62" spans="1:7" x14ac:dyDescent="0.3">
      <c r="A62" s="18">
        <v>0</v>
      </c>
      <c r="B62">
        <v>-0.20960000000000001</v>
      </c>
      <c r="D62">
        <f>B62+ABS(B$62)</f>
        <v>0</v>
      </c>
      <c r="F62">
        <v>1008</v>
      </c>
      <c r="G62">
        <v>-0.20960000000000001</v>
      </c>
    </row>
    <row r="63" spans="1:7" x14ac:dyDescent="0.3">
      <c r="A63">
        <v>5.5010400000000001E-2</v>
      </c>
      <c r="B63">
        <v>-0.208314</v>
      </c>
      <c r="D63">
        <f t="shared" ref="D63:D77" si="3">B63+ABS(B$62)</f>
        <v>1.2860000000000094E-3</v>
      </c>
      <c r="F63">
        <v>1008</v>
      </c>
      <c r="G63">
        <v>-0.208314</v>
      </c>
    </row>
    <row r="64" spans="1:7" x14ac:dyDescent="0.3">
      <c r="A64">
        <v>7.1828199999999995E-2</v>
      </c>
      <c r="B64">
        <v>-0.20688500000000001</v>
      </c>
      <c r="D64">
        <f t="shared" si="3"/>
        <v>2.7149999999999952E-3</v>
      </c>
      <c r="F64">
        <v>1008</v>
      </c>
      <c r="G64">
        <v>-0.20688500000000001</v>
      </c>
    </row>
    <row r="65" spans="1:7" x14ac:dyDescent="0.3">
      <c r="A65">
        <v>8.2410499999999998E-2</v>
      </c>
      <c r="B65">
        <v>-0.20524100000000001</v>
      </c>
      <c r="D65">
        <f t="shared" si="3"/>
        <v>4.3590000000000018E-3</v>
      </c>
      <c r="F65">
        <v>1008</v>
      </c>
      <c r="G65">
        <v>-0.20524100000000001</v>
      </c>
    </row>
    <row r="66" spans="1:7" x14ac:dyDescent="0.3">
      <c r="A66">
        <v>9.0566900000000006E-2</v>
      </c>
      <c r="B66">
        <v>-0.20327600000000001</v>
      </c>
      <c r="D66">
        <f t="shared" si="3"/>
        <v>6.3239999999999963E-3</v>
      </c>
      <c r="F66">
        <v>1008</v>
      </c>
      <c r="G66">
        <v>-0.20327600000000001</v>
      </c>
    </row>
    <row r="67" spans="1:7" x14ac:dyDescent="0.3">
      <c r="A67">
        <v>9.6385999999999999E-2</v>
      </c>
      <c r="B67">
        <v>-0.20082800000000001</v>
      </c>
      <c r="D67">
        <f t="shared" si="3"/>
        <v>8.772000000000002E-3</v>
      </c>
      <c r="F67">
        <v>1007.99</v>
      </c>
      <c r="G67">
        <v>-0.20082800000000001</v>
      </c>
    </row>
    <row r="68" spans="1:7" x14ac:dyDescent="0.3">
      <c r="A68">
        <v>0.100636</v>
      </c>
      <c r="B68">
        <v>-0.196494</v>
      </c>
      <c r="D68">
        <f t="shared" si="3"/>
        <v>1.3106000000000007E-2</v>
      </c>
      <c r="F68">
        <v>1007.73</v>
      </c>
      <c r="G68">
        <v>-0.196494</v>
      </c>
    </row>
    <row r="69" spans="1:7" x14ac:dyDescent="0.3">
      <c r="A69">
        <v>0.10108</v>
      </c>
      <c r="B69">
        <v>-0.189993</v>
      </c>
      <c r="D69">
        <f t="shared" si="3"/>
        <v>1.9607000000000013E-2</v>
      </c>
      <c r="F69">
        <v>1006.68</v>
      </c>
      <c r="G69">
        <v>-0.189993</v>
      </c>
    </row>
    <row r="70" spans="1:7" x14ac:dyDescent="0.3">
      <c r="A70">
        <v>9.8081199999999993E-2</v>
      </c>
      <c r="B70">
        <v>-0.18024100000000001</v>
      </c>
      <c r="D70">
        <f t="shared" si="3"/>
        <v>2.9358999999999996E-2</v>
      </c>
      <c r="F70">
        <v>1004.7</v>
      </c>
      <c r="G70">
        <v>-0.18024100000000001</v>
      </c>
    </row>
    <row r="71" spans="1:7" x14ac:dyDescent="0.3">
      <c r="A71">
        <v>9.2135800000000004E-2</v>
      </c>
      <c r="B71">
        <v>-0.16561400000000001</v>
      </c>
      <c r="D71">
        <f t="shared" si="3"/>
        <v>4.3985999999999997E-2</v>
      </c>
      <c r="F71">
        <v>1002.43</v>
      </c>
      <c r="G71">
        <v>-0.16561400000000001</v>
      </c>
    </row>
    <row r="72" spans="1:7" x14ac:dyDescent="0.3">
      <c r="A72">
        <v>8.2874600000000007E-2</v>
      </c>
      <c r="B72">
        <v>-0.14367199999999999</v>
      </c>
      <c r="D72">
        <f t="shared" si="3"/>
        <v>6.5928000000000014E-2</v>
      </c>
      <c r="F72">
        <v>1000.48</v>
      </c>
      <c r="G72">
        <v>-0.14367199999999999</v>
      </c>
    </row>
    <row r="73" spans="1:7" x14ac:dyDescent="0.3">
      <c r="A73">
        <v>6.9438799999999995E-2</v>
      </c>
      <c r="B73">
        <v>-0.110761</v>
      </c>
      <c r="D73">
        <f t="shared" si="3"/>
        <v>9.883900000000001E-2</v>
      </c>
      <c r="F73">
        <v>999.14400000000001</v>
      </c>
      <c r="G73">
        <v>-0.110761</v>
      </c>
    </row>
    <row r="74" spans="1:7" x14ac:dyDescent="0.3">
      <c r="A74">
        <v>4.8939900000000001E-2</v>
      </c>
      <c r="B74">
        <v>-6.1393299999999998E-2</v>
      </c>
      <c r="D74">
        <f t="shared" si="3"/>
        <v>0.14820670000000002</v>
      </c>
      <c r="F74">
        <v>998.51599999999996</v>
      </c>
      <c r="G74">
        <v>-6.1393299999999998E-2</v>
      </c>
    </row>
    <row r="75" spans="1:7" x14ac:dyDescent="0.3">
      <c r="A75">
        <v>2.2863999999999999E-2</v>
      </c>
      <c r="B75">
        <v>1.26579E-2</v>
      </c>
      <c r="D75">
        <f t="shared" si="3"/>
        <v>0.22225790000000001</v>
      </c>
      <c r="F75">
        <v>998.30100000000004</v>
      </c>
      <c r="G75">
        <v>1.26579E-2</v>
      </c>
    </row>
    <row r="76" spans="1:7" x14ac:dyDescent="0.3">
      <c r="A76">
        <v>4.4445099999999996E-3</v>
      </c>
      <c r="B76">
        <v>0.123735</v>
      </c>
      <c r="D76">
        <f t="shared" si="3"/>
        <v>0.33333499999999999</v>
      </c>
      <c r="F76">
        <v>998.22699999999998</v>
      </c>
      <c r="G76">
        <v>0.123735</v>
      </c>
    </row>
    <row r="77" spans="1:7" x14ac:dyDescent="0.3">
      <c r="A77" s="18">
        <v>-7.06764E-5</v>
      </c>
      <c r="B77">
        <v>0.29035</v>
      </c>
      <c r="D77">
        <f t="shared" si="3"/>
        <v>0.49995000000000001</v>
      </c>
      <c r="F77">
        <v>998.20500000000004</v>
      </c>
      <c r="G77">
        <v>0.29035</v>
      </c>
    </row>
    <row r="78" spans="1:7" x14ac:dyDescent="0.3">
      <c r="A78" t="s">
        <v>19</v>
      </c>
      <c r="F78" t="s">
        <v>19</v>
      </c>
    </row>
    <row r="80" spans="1:7" x14ac:dyDescent="0.3">
      <c r="A80" t="s">
        <v>48</v>
      </c>
      <c r="F80" t="s">
        <v>48</v>
      </c>
    </row>
    <row r="81" spans="1:7" x14ac:dyDescent="0.3">
      <c r="A81">
        <v>0</v>
      </c>
      <c r="B81">
        <v>-0.23580000000000001</v>
      </c>
      <c r="D81">
        <f>B81+ABS(B$81)</f>
        <v>0</v>
      </c>
      <c r="F81">
        <v>1008</v>
      </c>
      <c r="G81">
        <v>-0.23580000000000001</v>
      </c>
    </row>
    <row r="82" spans="1:7" x14ac:dyDescent="0.3">
      <c r="A82">
        <v>5.3306100000000002E-2</v>
      </c>
      <c r="B82">
        <v>-0.23460300000000001</v>
      </c>
      <c r="D82">
        <f t="shared" ref="D82:D96" si="4">B82+ABS(B$81)</f>
        <v>1.1970000000000036E-3</v>
      </c>
      <c r="F82">
        <v>1008</v>
      </c>
      <c r="G82">
        <v>-0.23460300000000001</v>
      </c>
    </row>
    <row r="83" spans="1:7" x14ac:dyDescent="0.3">
      <c r="A83">
        <v>7.0663199999999995E-2</v>
      </c>
      <c r="B83">
        <v>-0.23324500000000001</v>
      </c>
      <c r="D83">
        <f t="shared" si="4"/>
        <v>2.5550000000000017E-3</v>
      </c>
      <c r="F83">
        <v>1008</v>
      </c>
      <c r="G83">
        <v>-0.23324500000000001</v>
      </c>
    </row>
    <row r="84" spans="1:7" x14ac:dyDescent="0.3">
      <c r="A84">
        <v>8.1837099999999996E-2</v>
      </c>
      <c r="B84">
        <v>-0.23164599999999999</v>
      </c>
      <c r="D84">
        <f t="shared" si="4"/>
        <v>4.1540000000000188E-3</v>
      </c>
      <c r="F84">
        <v>1008</v>
      </c>
      <c r="G84">
        <v>-0.23164599999999999</v>
      </c>
    </row>
    <row r="85" spans="1:7" x14ac:dyDescent="0.3">
      <c r="A85">
        <v>9.05894E-2</v>
      </c>
      <c r="B85">
        <v>-0.229685</v>
      </c>
      <c r="D85">
        <f t="shared" si="4"/>
        <v>6.1150000000000093E-3</v>
      </c>
      <c r="F85">
        <v>1008</v>
      </c>
      <c r="G85">
        <v>-0.229685</v>
      </c>
    </row>
    <row r="86" spans="1:7" x14ac:dyDescent="0.3">
      <c r="A86">
        <v>9.7061900000000007E-2</v>
      </c>
      <c r="B86">
        <v>-0.22718099999999999</v>
      </c>
      <c r="D86">
        <f t="shared" si="4"/>
        <v>8.6190000000000155E-3</v>
      </c>
      <c r="F86">
        <v>1007.98</v>
      </c>
      <c r="G86">
        <v>-0.22718099999999999</v>
      </c>
    </row>
    <row r="87" spans="1:7" x14ac:dyDescent="0.3">
      <c r="A87">
        <v>0.101865</v>
      </c>
      <c r="B87">
        <v>-0.22284599999999999</v>
      </c>
      <c r="D87">
        <f t="shared" si="4"/>
        <v>1.2954000000000021E-2</v>
      </c>
      <c r="F87">
        <v>1007.71</v>
      </c>
      <c r="G87">
        <v>-0.22284599999999999</v>
      </c>
    </row>
    <row r="88" spans="1:7" x14ac:dyDescent="0.3">
      <c r="A88">
        <v>0.102691</v>
      </c>
      <c r="B88">
        <v>-0.21634300000000001</v>
      </c>
      <c r="D88">
        <f t="shared" si="4"/>
        <v>1.9457000000000002E-2</v>
      </c>
      <c r="F88">
        <v>1006.65</v>
      </c>
      <c r="G88">
        <v>-0.21634300000000001</v>
      </c>
    </row>
    <row r="89" spans="1:7" x14ac:dyDescent="0.3">
      <c r="A89">
        <v>9.9905900000000006E-2</v>
      </c>
      <c r="B89">
        <v>-0.20658799999999999</v>
      </c>
      <c r="D89">
        <f t="shared" si="4"/>
        <v>2.9212000000000016E-2</v>
      </c>
      <c r="F89">
        <v>1004.7</v>
      </c>
      <c r="G89">
        <v>-0.20658799999999999</v>
      </c>
    </row>
    <row r="90" spans="1:7" x14ac:dyDescent="0.3">
      <c r="A90">
        <v>9.4159499999999993E-2</v>
      </c>
      <c r="B90">
        <v>-0.19195599999999999</v>
      </c>
      <c r="D90">
        <f t="shared" si="4"/>
        <v>4.3844000000000022E-2</v>
      </c>
      <c r="F90">
        <v>1002.46</v>
      </c>
      <c r="G90">
        <v>-0.19195599999999999</v>
      </c>
    </row>
    <row r="91" spans="1:7" x14ac:dyDescent="0.3">
      <c r="A91">
        <v>8.51441E-2</v>
      </c>
      <c r="B91">
        <v>-0.17000899999999999</v>
      </c>
      <c r="D91">
        <f t="shared" si="4"/>
        <v>6.5791000000000016E-2</v>
      </c>
      <c r="F91">
        <v>1000.53</v>
      </c>
      <c r="G91">
        <v>-0.17000899999999999</v>
      </c>
    </row>
    <row r="92" spans="1:7" x14ac:dyDescent="0.3">
      <c r="A92">
        <v>7.1869600000000006E-2</v>
      </c>
      <c r="B92">
        <v>-0.13708699999999999</v>
      </c>
      <c r="D92">
        <f t="shared" si="4"/>
        <v>9.8713000000000023E-2</v>
      </c>
      <c r="F92">
        <v>999.16399999999999</v>
      </c>
      <c r="G92">
        <v>-0.13708699999999999</v>
      </c>
    </row>
    <row r="93" spans="1:7" x14ac:dyDescent="0.3">
      <c r="A93">
        <v>5.1929299999999998E-2</v>
      </c>
      <c r="B93">
        <v>-8.7705000000000005E-2</v>
      </c>
      <c r="D93">
        <f t="shared" si="4"/>
        <v>0.148095</v>
      </c>
      <c r="F93">
        <v>998.49300000000005</v>
      </c>
      <c r="G93">
        <v>-8.7705000000000005E-2</v>
      </c>
    </row>
    <row r="94" spans="1:7" x14ac:dyDescent="0.3">
      <c r="A94">
        <v>2.5511300000000001E-2</v>
      </c>
      <c r="B94">
        <v>-1.3631600000000001E-2</v>
      </c>
      <c r="D94">
        <f t="shared" si="4"/>
        <v>0.22216840000000002</v>
      </c>
      <c r="F94">
        <v>998.30600000000004</v>
      </c>
      <c r="G94">
        <v>-1.3631600000000001E-2</v>
      </c>
    </row>
    <row r="95" spans="1:7" x14ac:dyDescent="0.3">
      <c r="A95">
        <v>4.8092899999999999E-3</v>
      </c>
      <c r="B95">
        <v>9.7478599999999999E-2</v>
      </c>
      <c r="D95">
        <f t="shared" si="4"/>
        <v>0.33327859999999998</v>
      </c>
      <c r="F95">
        <v>998.22900000000004</v>
      </c>
      <c r="G95">
        <v>9.7478599999999999E-2</v>
      </c>
    </row>
    <row r="96" spans="1:7" x14ac:dyDescent="0.3">
      <c r="A96" s="18">
        <v>-1.00159E-4</v>
      </c>
      <c r="B96">
        <v>0.26414399999999999</v>
      </c>
      <c r="D96">
        <f t="shared" si="4"/>
        <v>0.499944</v>
      </c>
      <c r="F96">
        <v>998.20299999999997</v>
      </c>
      <c r="G96">
        <v>0.26414399999999999</v>
      </c>
    </row>
    <row r="97" spans="1:7" x14ac:dyDescent="0.3">
      <c r="A97" t="s">
        <v>19</v>
      </c>
      <c r="F97" t="s">
        <v>19</v>
      </c>
    </row>
    <row r="99" spans="1:7" x14ac:dyDescent="0.3">
      <c r="A99" t="s">
        <v>23</v>
      </c>
      <c r="F99" t="s">
        <v>23</v>
      </c>
    </row>
    <row r="100" spans="1:7" x14ac:dyDescent="0.3">
      <c r="A100">
        <v>0</v>
      </c>
      <c r="B100">
        <v>-0.26200000000000001</v>
      </c>
      <c r="D100">
        <f>B100+ABS(B$100)</f>
        <v>0</v>
      </c>
      <c r="F100">
        <v>1008</v>
      </c>
      <c r="G100">
        <v>-0.26200000000000001</v>
      </c>
    </row>
    <row r="101" spans="1:7" x14ac:dyDescent="0.3">
      <c r="A101">
        <v>5.07009E-2</v>
      </c>
      <c r="B101">
        <v>-0.26089200000000001</v>
      </c>
      <c r="D101">
        <f t="shared" ref="D101:D115" si="5">B101+ABS(B$100)</f>
        <v>1.1079999999999979E-3</v>
      </c>
      <c r="F101">
        <v>1008</v>
      </c>
      <c r="G101">
        <v>-0.26089200000000001</v>
      </c>
    </row>
    <row r="102" spans="1:7" x14ac:dyDescent="0.3">
      <c r="A102">
        <v>6.8415500000000004E-2</v>
      </c>
      <c r="B102">
        <v>-0.259606</v>
      </c>
      <c r="D102">
        <f t="shared" si="5"/>
        <v>2.3940000000000072E-3</v>
      </c>
      <c r="F102">
        <v>1008</v>
      </c>
      <c r="G102">
        <v>-0.259606</v>
      </c>
    </row>
    <row r="103" spans="1:7" x14ac:dyDescent="0.3">
      <c r="A103">
        <v>8.0100199999999996E-2</v>
      </c>
      <c r="B103">
        <v>-0.258052</v>
      </c>
      <c r="D103">
        <f t="shared" si="5"/>
        <v>3.9480000000000071E-3</v>
      </c>
      <c r="F103">
        <v>1008</v>
      </c>
      <c r="G103">
        <v>-0.258052</v>
      </c>
    </row>
    <row r="104" spans="1:7" x14ac:dyDescent="0.3">
      <c r="A104">
        <v>8.9439900000000003E-2</v>
      </c>
      <c r="B104">
        <v>-0.25609500000000002</v>
      </c>
      <c r="D104">
        <f t="shared" si="5"/>
        <v>5.9049999999999936E-3</v>
      </c>
      <c r="F104">
        <v>1008</v>
      </c>
      <c r="G104">
        <v>-0.25609500000000002</v>
      </c>
    </row>
    <row r="105" spans="1:7" x14ac:dyDescent="0.3">
      <c r="A105">
        <v>9.6647499999999997E-2</v>
      </c>
      <c r="B105">
        <v>-0.25353500000000001</v>
      </c>
      <c r="D105">
        <f t="shared" si="5"/>
        <v>8.4650000000000003E-3</v>
      </c>
      <c r="F105">
        <v>1007.99</v>
      </c>
      <c r="G105">
        <v>-0.25353500000000001</v>
      </c>
    </row>
    <row r="106" spans="1:7" x14ac:dyDescent="0.3">
      <c r="A106">
        <v>0.10216500000000001</v>
      </c>
      <c r="B106">
        <v>-0.249198</v>
      </c>
      <c r="D106">
        <f t="shared" si="5"/>
        <v>1.2802000000000008E-2</v>
      </c>
      <c r="F106">
        <v>1007.72</v>
      </c>
      <c r="G106">
        <v>-0.249198</v>
      </c>
    </row>
    <row r="107" spans="1:7" x14ac:dyDescent="0.3">
      <c r="A107">
        <v>0.10351299999999999</v>
      </c>
      <c r="B107">
        <v>-0.24269299999999999</v>
      </c>
      <c r="D107">
        <f t="shared" si="5"/>
        <v>1.9307000000000019E-2</v>
      </c>
      <c r="F107">
        <v>1006.68</v>
      </c>
      <c r="G107">
        <v>-0.24269299999999999</v>
      </c>
    </row>
    <row r="108" spans="1:7" x14ac:dyDescent="0.3">
      <c r="A108">
        <v>0.100925</v>
      </c>
      <c r="B108">
        <v>-0.232936</v>
      </c>
      <c r="D108">
        <f t="shared" si="5"/>
        <v>2.9064000000000006E-2</v>
      </c>
      <c r="F108">
        <v>1004.74</v>
      </c>
      <c r="G108">
        <v>-0.232936</v>
      </c>
    </row>
    <row r="109" spans="1:7" x14ac:dyDescent="0.3">
      <c r="A109">
        <v>9.5196799999999998E-2</v>
      </c>
      <c r="B109">
        <v>-0.21829899999999999</v>
      </c>
      <c r="D109">
        <f t="shared" si="5"/>
        <v>4.3701000000000018E-2</v>
      </c>
      <c r="F109">
        <v>1002.51</v>
      </c>
      <c r="G109">
        <v>-0.21829899999999999</v>
      </c>
    </row>
    <row r="110" spans="1:7" x14ac:dyDescent="0.3">
      <c r="A110">
        <v>8.6041400000000004E-2</v>
      </c>
      <c r="B110">
        <v>-0.19634499999999999</v>
      </c>
      <c r="D110">
        <f t="shared" si="5"/>
        <v>6.5655000000000019E-2</v>
      </c>
      <c r="F110">
        <v>1000.53</v>
      </c>
      <c r="G110">
        <v>-0.19634499999999999</v>
      </c>
    </row>
    <row r="111" spans="1:7" x14ac:dyDescent="0.3">
      <c r="A111">
        <v>7.2481000000000004E-2</v>
      </c>
      <c r="B111">
        <v>-0.163414</v>
      </c>
      <c r="D111">
        <f t="shared" si="5"/>
        <v>9.8586000000000007E-2</v>
      </c>
      <c r="F111">
        <v>999.14400000000001</v>
      </c>
      <c r="G111">
        <v>-0.163414</v>
      </c>
    </row>
    <row r="112" spans="1:7" x14ac:dyDescent="0.3">
      <c r="A112">
        <v>5.3085100000000003E-2</v>
      </c>
      <c r="B112">
        <v>-0.11401699999999999</v>
      </c>
      <c r="D112">
        <f t="shared" si="5"/>
        <v>0.14798300000000003</v>
      </c>
      <c r="F112">
        <v>998.50400000000002</v>
      </c>
      <c r="G112">
        <v>-0.11401699999999999</v>
      </c>
    </row>
    <row r="113" spans="1:7" x14ac:dyDescent="0.3">
      <c r="A113">
        <v>2.6729200000000002E-2</v>
      </c>
      <c r="B113">
        <v>-3.9920999999999998E-2</v>
      </c>
      <c r="D113">
        <f t="shared" si="5"/>
        <v>0.22207900000000003</v>
      </c>
      <c r="F113">
        <v>998.303</v>
      </c>
      <c r="G113">
        <v>-3.9920999999999998E-2</v>
      </c>
    </row>
    <row r="114" spans="1:7" x14ac:dyDescent="0.3">
      <c r="A114" s="18">
        <v>4.5307100000000003E-3</v>
      </c>
      <c r="B114">
        <v>7.1222400000000005E-2</v>
      </c>
      <c r="D114">
        <f t="shared" si="5"/>
        <v>0.33322240000000003</v>
      </c>
      <c r="F114">
        <v>998.226</v>
      </c>
      <c r="G114">
        <v>7.1222400000000005E-2</v>
      </c>
    </row>
    <row r="115" spans="1:7" x14ac:dyDescent="0.3">
      <c r="A115" s="18">
        <v>-8.5962899999999996E-5</v>
      </c>
      <c r="B115">
        <v>0.23793700000000001</v>
      </c>
      <c r="D115">
        <f t="shared" si="5"/>
        <v>0.49993700000000002</v>
      </c>
      <c r="F115">
        <v>998.20399999999995</v>
      </c>
      <c r="G115">
        <v>0.23793700000000001</v>
      </c>
    </row>
    <row r="116" spans="1:7" x14ac:dyDescent="0.3">
      <c r="A116" t="s">
        <v>19</v>
      </c>
      <c r="F116" t="s">
        <v>19</v>
      </c>
    </row>
    <row r="118" spans="1:7" x14ac:dyDescent="0.3">
      <c r="A118" t="s">
        <v>24</v>
      </c>
      <c r="F118" t="s">
        <v>24</v>
      </c>
    </row>
    <row r="119" spans="1:7" x14ac:dyDescent="0.3">
      <c r="A119">
        <v>0</v>
      </c>
      <c r="B119">
        <v>-0.28820000000000001</v>
      </c>
      <c r="D119">
        <f>B119+ABS(B$119)</f>
        <v>0</v>
      </c>
      <c r="F119">
        <v>1008</v>
      </c>
      <c r="G119">
        <v>-0.28820000000000001</v>
      </c>
    </row>
    <row r="120" spans="1:7" x14ac:dyDescent="0.3">
      <c r="A120">
        <v>4.8374100000000003E-2</v>
      </c>
      <c r="B120">
        <v>-0.28718199999999999</v>
      </c>
      <c r="D120">
        <f t="shared" ref="D120:D134" si="6">B120+ABS(B$119)</f>
        <v>1.0180000000000189E-3</v>
      </c>
      <c r="F120">
        <v>1008</v>
      </c>
      <c r="G120">
        <v>-0.28718199999999999</v>
      </c>
    </row>
    <row r="121" spans="1:7" x14ac:dyDescent="0.3">
      <c r="A121">
        <v>6.6531099999999996E-2</v>
      </c>
      <c r="B121">
        <v>-0.28596700000000003</v>
      </c>
      <c r="D121">
        <f t="shared" si="6"/>
        <v>2.232999999999985E-3</v>
      </c>
      <c r="F121">
        <v>1008</v>
      </c>
      <c r="G121">
        <v>-0.28596700000000003</v>
      </c>
    </row>
    <row r="122" spans="1:7" x14ac:dyDescent="0.3">
      <c r="A122">
        <v>7.8782599999999994E-2</v>
      </c>
      <c r="B122">
        <v>-0.28445700000000002</v>
      </c>
      <c r="D122">
        <f t="shared" si="6"/>
        <v>3.7429999999999963E-3</v>
      </c>
      <c r="F122">
        <v>1008</v>
      </c>
      <c r="G122">
        <v>-0.28445700000000002</v>
      </c>
    </row>
    <row r="123" spans="1:7" x14ac:dyDescent="0.3">
      <c r="A123">
        <v>8.8647000000000004E-2</v>
      </c>
      <c r="B123">
        <v>-0.28250399999999998</v>
      </c>
      <c r="D123">
        <f t="shared" si="6"/>
        <v>5.6960000000000344E-3</v>
      </c>
      <c r="F123">
        <v>1008</v>
      </c>
      <c r="G123">
        <v>-0.28250399999999998</v>
      </c>
    </row>
    <row r="124" spans="1:7" x14ac:dyDescent="0.3">
      <c r="A124">
        <v>9.63619E-2</v>
      </c>
      <c r="B124">
        <v>-0.27988800000000003</v>
      </c>
      <c r="D124">
        <f t="shared" si="6"/>
        <v>8.3119999999999861E-3</v>
      </c>
      <c r="F124">
        <v>1007.99</v>
      </c>
      <c r="G124">
        <v>-0.27988800000000003</v>
      </c>
    </row>
    <row r="125" spans="1:7" x14ac:dyDescent="0.3">
      <c r="A125">
        <v>0.10212</v>
      </c>
      <c r="B125">
        <v>-0.27555000000000002</v>
      </c>
      <c r="D125">
        <f t="shared" si="6"/>
        <v>1.2649999999999995E-2</v>
      </c>
      <c r="F125">
        <v>1007.75</v>
      </c>
      <c r="G125">
        <v>-0.27555000000000002</v>
      </c>
    </row>
    <row r="126" spans="1:7" x14ac:dyDescent="0.3">
      <c r="A126">
        <v>0.10358100000000001</v>
      </c>
      <c r="B126">
        <v>-0.26904299999999998</v>
      </c>
      <c r="D126">
        <f t="shared" si="6"/>
        <v>1.9157000000000035E-2</v>
      </c>
      <c r="F126">
        <v>1006.74</v>
      </c>
      <c r="G126">
        <v>-0.26904299999999998</v>
      </c>
    </row>
    <row r="127" spans="1:7" x14ac:dyDescent="0.3">
      <c r="A127">
        <v>0.101024</v>
      </c>
      <c r="B127">
        <v>-0.25928299999999999</v>
      </c>
      <c r="D127">
        <f t="shared" si="6"/>
        <v>2.8917000000000026E-2</v>
      </c>
      <c r="F127">
        <v>1004.78</v>
      </c>
      <c r="G127">
        <v>-0.25928299999999999</v>
      </c>
    </row>
    <row r="128" spans="1:7" x14ac:dyDescent="0.3">
      <c r="A128">
        <v>9.5283300000000001E-2</v>
      </c>
      <c r="B128">
        <v>-0.244642</v>
      </c>
      <c r="D128">
        <f t="shared" si="6"/>
        <v>4.3558000000000013E-2</v>
      </c>
      <c r="F128">
        <v>1002.49</v>
      </c>
      <c r="G128">
        <v>-0.244642</v>
      </c>
    </row>
    <row r="129" spans="1:7" x14ac:dyDescent="0.3">
      <c r="A129">
        <v>8.6137099999999994E-2</v>
      </c>
      <c r="B129">
        <v>-0.22268099999999999</v>
      </c>
      <c r="D129">
        <f t="shared" si="6"/>
        <v>6.5519000000000022E-2</v>
      </c>
      <c r="F129">
        <v>1000.51</v>
      </c>
      <c r="G129">
        <v>-0.22268099999999999</v>
      </c>
    </row>
    <row r="130" spans="1:7" x14ac:dyDescent="0.3">
      <c r="A130">
        <v>7.2831800000000002E-2</v>
      </c>
      <c r="B130">
        <v>-0.18973999999999999</v>
      </c>
      <c r="D130">
        <f t="shared" si="6"/>
        <v>9.846000000000002E-2</v>
      </c>
      <c r="F130">
        <v>999.13699999999994</v>
      </c>
      <c r="G130">
        <v>-0.18973999999999999</v>
      </c>
    </row>
    <row r="131" spans="1:7" x14ac:dyDescent="0.3">
      <c r="A131">
        <v>5.2349E-2</v>
      </c>
      <c r="B131">
        <v>-0.14032800000000001</v>
      </c>
      <c r="D131">
        <f t="shared" si="6"/>
        <v>0.147872</v>
      </c>
      <c r="F131">
        <v>998.49300000000005</v>
      </c>
      <c r="G131">
        <v>-0.14032800000000001</v>
      </c>
    </row>
    <row r="132" spans="1:7" x14ac:dyDescent="0.3">
      <c r="A132">
        <v>2.5494099999999999E-2</v>
      </c>
      <c r="B132">
        <v>-6.6210500000000005E-2</v>
      </c>
      <c r="D132">
        <f t="shared" si="6"/>
        <v>0.22198950000000001</v>
      </c>
      <c r="F132">
        <v>998.3</v>
      </c>
      <c r="G132">
        <v>-6.6210500000000005E-2</v>
      </c>
    </row>
    <row r="133" spans="1:7" x14ac:dyDescent="0.3">
      <c r="A133">
        <v>5.7187499999999999E-3</v>
      </c>
      <c r="B133">
        <v>4.4966199999999998E-2</v>
      </c>
      <c r="D133">
        <f t="shared" si="6"/>
        <v>0.33316620000000002</v>
      </c>
      <c r="F133">
        <v>998.22799999999995</v>
      </c>
      <c r="G133">
        <v>4.4966199999999998E-2</v>
      </c>
    </row>
    <row r="134" spans="1:7" x14ac:dyDescent="0.3">
      <c r="A134" s="18">
        <v>-1.0661499999999999E-4</v>
      </c>
      <c r="B134">
        <v>0.211731</v>
      </c>
      <c r="D134">
        <f t="shared" si="6"/>
        <v>0.49993100000000001</v>
      </c>
      <c r="F134">
        <v>998.20500000000004</v>
      </c>
      <c r="G134">
        <v>0.211731</v>
      </c>
    </row>
    <row r="135" spans="1:7" x14ac:dyDescent="0.3">
      <c r="A135" t="s">
        <v>19</v>
      </c>
      <c r="F135" t="s">
        <v>19</v>
      </c>
    </row>
    <row r="137" spans="1:7" x14ac:dyDescent="0.3">
      <c r="A137" t="s">
        <v>25</v>
      </c>
      <c r="F137" t="s">
        <v>25</v>
      </c>
    </row>
    <row r="138" spans="1:7" x14ac:dyDescent="0.3">
      <c r="A138">
        <v>0</v>
      </c>
      <c r="B138">
        <v>-0.31440000000000001</v>
      </c>
      <c r="D138">
        <f>B138+ABS(B$138)</f>
        <v>0</v>
      </c>
      <c r="F138">
        <v>1008</v>
      </c>
      <c r="G138">
        <v>-0.31440000000000001</v>
      </c>
    </row>
    <row r="139" spans="1:7" x14ac:dyDescent="0.3">
      <c r="A139">
        <v>4.4636000000000002E-2</v>
      </c>
      <c r="B139">
        <v>-0.313471</v>
      </c>
      <c r="D139">
        <f t="shared" ref="D139:D153" si="7">B139+ABS(B$138)</f>
        <v>9.2900000000001315E-4</v>
      </c>
      <c r="F139">
        <v>1008</v>
      </c>
      <c r="G139">
        <v>-0.313471</v>
      </c>
    </row>
    <row r="140" spans="1:7" x14ac:dyDescent="0.3">
      <c r="A140">
        <v>6.28996E-2</v>
      </c>
      <c r="B140">
        <v>-0.31232700000000002</v>
      </c>
      <c r="D140">
        <f t="shared" si="7"/>
        <v>2.0729999999999915E-3</v>
      </c>
      <c r="F140">
        <v>1008</v>
      </c>
      <c r="G140">
        <v>-0.31232700000000002</v>
      </c>
    </row>
    <row r="141" spans="1:7" x14ac:dyDescent="0.3">
      <c r="A141">
        <v>7.5577699999999998E-2</v>
      </c>
      <c r="B141">
        <v>-0.31086200000000003</v>
      </c>
      <c r="D141">
        <f t="shared" si="7"/>
        <v>3.5379999999999856E-3</v>
      </c>
      <c r="F141">
        <v>1008</v>
      </c>
      <c r="G141">
        <v>-0.31086200000000003</v>
      </c>
    </row>
    <row r="142" spans="1:7" x14ac:dyDescent="0.3">
      <c r="A142">
        <v>8.5977300000000006E-2</v>
      </c>
      <c r="B142">
        <v>-0.30891400000000002</v>
      </c>
      <c r="D142">
        <f t="shared" si="7"/>
        <v>5.4859999999999909E-3</v>
      </c>
      <c r="F142">
        <v>1008</v>
      </c>
      <c r="G142">
        <v>-0.30891400000000002</v>
      </c>
    </row>
    <row r="143" spans="1:7" x14ac:dyDescent="0.3">
      <c r="A143">
        <v>9.4377500000000003E-2</v>
      </c>
      <c r="B143">
        <v>-0.30624200000000001</v>
      </c>
      <c r="D143">
        <f t="shared" si="7"/>
        <v>8.1579999999999986E-3</v>
      </c>
      <c r="F143">
        <v>1007.99</v>
      </c>
      <c r="G143">
        <v>-0.30624200000000001</v>
      </c>
    </row>
    <row r="144" spans="1:7" x14ac:dyDescent="0.3">
      <c r="A144">
        <v>0.100757</v>
      </c>
      <c r="B144">
        <v>-0.301902</v>
      </c>
      <c r="D144">
        <f t="shared" si="7"/>
        <v>1.2498000000000009E-2</v>
      </c>
      <c r="F144">
        <v>1007.74</v>
      </c>
      <c r="G144">
        <v>-0.301902</v>
      </c>
    </row>
    <row r="145" spans="1:7" x14ac:dyDescent="0.3">
      <c r="A145">
        <v>0.10276399999999999</v>
      </c>
      <c r="B145">
        <v>-0.29539300000000002</v>
      </c>
      <c r="D145">
        <f t="shared" si="7"/>
        <v>1.9006999999999996E-2</v>
      </c>
      <c r="F145">
        <v>1006.74</v>
      </c>
      <c r="G145">
        <v>-0.29539300000000002</v>
      </c>
    </row>
    <row r="146" spans="1:7" x14ac:dyDescent="0.3">
      <c r="A146">
        <v>0.10054399999999999</v>
      </c>
      <c r="B146">
        <v>-0.28563</v>
      </c>
      <c r="D146">
        <f t="shared" si="7"/>
        <v>2.8770000000000018E-2</v>
      </c>
      <c r="F146">
        <v>1004.83</v>
      </c>
      <c r="G146">
        <v>-0.28563</v>
      </c>
    </row>
    <row r="147" spans="1:7" x14ac:dyDescent="0.3">
      <c r="A147">
        <v>9.5097500000000001E-2</v>
      </c>
      <c r="B147">
        <v>-0.27098499999999998</v>
      </c>
      <c r="D147">
        <f t="shared" si="7"/>
        <v>4.3415000000000037E-2</v>
      </c>
      <c r="F147">
        <v>1002.57</v>
      </c>
      <c r="G147">
        <v>-0.27098499999999998</v>
      </c>
    </row>
    <row r="148" spans="1:7" x14ac:dyDescent="0.3">
      <c r="A148">
        <v>8.6431900000000006E-2</v>
      </c>
      <c r="B148">
        <v>-0.24901799999999999</v>
      </c>
      <c r="D148">
        <f t="shared" si="7"/>
        <v>6.5382000000000023E-2</v>
      </c>
      <c r="F148">
        <v>1000.6</v>
      </c>
      <c r="G148">
        <v>-0.24901799999999999</v>
      </c>
    </row>
    <row r="149" spans="1:7" x14ac:dyDescent="0.3">
      <c r="A149">
        <v>7.3693900000000007E-2</v>
      </c>
      <c r="B149">
        <v>-0.21606700000000001</v>
      </c>
      <c r="D149">
        <f t="shared" si="7"/>
        <v>9.8333000000000004E-2</v>
      </c>
      <c r="F149">
        <v>999.20600000000002</v>
      </c>
      <c r="G149">
        <v>-0.21606700000000001</v>
      </c>
    </row>
    <row r="150" spans="1:7" x14ac:dyDescent="0.3">
      <c r="A150">
        <v>5.5066900000000002E-2</v>
      </c>
      <c r="B150">
        <v>-0.16664000000000001</v>
      </c>
      <c r="D150">
        <f t="shared" si="7"/>
        <v>0.14776</v>
      </c>
      <c r="F150">
        <v>998.52099999999996</v>
      </c>
      <c r="G150">
        <v>-0.16664000000000001</v>
      </c>
    </row>
    <row r="151" spans="1:7" x14ac:dyDescent="0.3">
      <c r="A151">
        <v>3.0055599999999998E-2</v>
      </c>
      <c r="B151">
        <v>-9.2499999999999999E-2</v>
      </c>
      <c r="D151">
        <f t="shared" si="7"/>
        <v>0.22190000000000001</v>
      </c>
      <c r="F151">
        <v>998.30799999999999</v>
      </c>
      <c r="G151">
        <v>-9.2499999999999999E-2</v>
      </c>
    </row>
    <row r="152" spans="1:7" x14ac:dyDescent="0.3">
      <c r="A152">
        <v>7.9006200000000006E-3</v>
      </c>
      <c r="B152">
        <v>1.8710000000000001E-2</v>
      </c>
      <c r="D152">
        <f t="shared" si="7"/>
        <v>0.33311000000000002</v>
      </c>
      <c r="F152">
        <v>998.23099999999999</v>
      </c>
      <c r="G152">
        <v>1.8710000000000001E-2</v>
      </c>
    </row>
    <row r="153" spans="1:7" x14ac:dyDescent="0.3">
      <c r="A153" s="18">
        <v>-8.0236300000000003E-5</v>
      </c>
      <c r="B153">
        <v>0.185525</v>
      </c>
      <c r="D153">
        <f t="shared" si="7"/>
        <v>0.49992500000000001</v>
      </c>
      <c r="F153">
        <v>998.202</v>
      </c>
      <c r="G153">
        <v>0.185525</v>
      </c>
    </row>
    <row r="154" spans="1:7" x14ac:dyDescent="0.3">
      <c r="A154" t="s">
        <v>19</v>
      </c>
      <c r="F154" t="s">
        <v>19</v>
      </c>
    </row>
    <row r="155" spans="1:7" x14ac:dyDescent="0.3">
      <c r="A155">
        <v>-1.82101E-4</v>
      </c>
      <c r="B155">
        <v>0.20074800000000001</v>
      </c>
      <c r="F155">
        <v>998.29700000000003</v>
      </c>
      <c r="G155">
        <v>0.20074800000000001</v>
      </c>
    </row>
    <row r="156" spans="1:7" x14ac:dyDescent="0.3">
      <c r="A156" t="s">
        <v>19</v>
      </c>
      <c r="F156" t="s">
        <v>19</v>
      </c>
    </row>
  </sheetData>
  <mergeCells count="2">
    <mergeCell ref="J3:L3"/>
    <mergeCell ref="J14:L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4"/>
  <sheetViews>
    <sheetView workbookViewId="0">
      <selection activeCell="F1" sqref="F1:G194"/>
    </sheetView>
  </sheetViews>
  <sheetFormatPr defaultRowHeight="14.4" x14ac:dyDescent="0.3"/>
  <sheetData>
    <row r="1" spans="1:12" x14ac:dyDescent="0.3">
      <c r="A1" t="s">
        <v>16</v>
      </c>
      <c r="F1" t="s">
        <v>29</v>
      </c>
    </row>
    <row r="2" spans="1:12" x14ac:dyDescent="0.3">
      <c r="A2" t="s">
        <v>17</v>
      </c>
      <c r="F2" t="s">
        <v>30</v>
      </c>
    </row>
    <row r="3" spans="1:12" x14ac:dyDescent="0.3">
      <c r="J3" s="24" t="s">
        <v>31</v>
      </c>
      <c r="K3" s="24"/>
      <c r="L3" s="24"/>
    </row>
    <row r="4" spans="1:12" x14ac:dyDescent="0.3">
      <c r="A4" t="s">
        <v>18</v>
      </c>
      <c r="F4" t="s">
        <v>18</v>
      </c>
      <c r="J4" s="23" t="s">
        <v>26</v>
      </c>
      <c r="K4" s="23" t="s">
        <v>27</v>
      </c>
      <c r="L4" s="23" t="s">
        <v>28</v>
      </c>
    </row>
    <row r="5" spans="1:12" x14ac:dyDescent="0.3">
      <c r="A5">
        <v>0</v>
      </c>
      <c r="B5">
        <v>-4.3624999999999997E-2</v>
      </c>
      <c r="D5">
        <f>B5+ABS(B$5)</f>
        <v>0</v>
      </c>
      <c r="F5">
        <v>1008</v>
      </c>
      <c r="G5">
        <v>-4.3624999999999997E-2</v>
      </c>
      <c r="I5">
        <v>250</v>
      </c>
      <c r="J5">
        <f>AVERAGE(A5:A25)</f>
        <v>3.1093276523809533E-2</v>
      </c>
      <c r="K5">
        <f>AVERAGE(D5:D25)</f>
        <v>0.10206070238095237</v>
      </c>
      <c r="L5">
        <f>AVERAGE(F5:F25)</f>
        <v>1003.5213809523812</v>
      </c>
    </row>
    <row r="6" spans="1:12" x14ac:dyDescent="0.3">
      <c r="A6">
        <v>2.4895199999999999E-2</v>
      </c>
      <c r="B6">
        <v>-4.2002100000000001E-2</v>
      </c>
      <c r="D6">
        <f t="shared" ref="D6:D25" si="0">B6+ABS(B$5)</f>
        <v>1.6228999999999966E-3</v>
      </c>
      <c r="F6">
        <v>1008</v>
      </c>
      <c r="G6">
        <v>-4.2002100000000001E-2</v>
      </c>
      <c r="I6">
        <v>300</v>
      </c>
      <c r="J6">
        <f>AVERAGE(A29:A49)</f>
        <v>1.5974381976190475E-2</v>
      </c>
      <c r="K6">
        <f>AVERAGE(D29:D49)</f>
        <v>0.10193111000000001</v>
      </c>
      <c r="L6">
        <f>AVERAGE(F29:F49)</f>
        <v>1004.020238095238</v>
      </c>
    </row>
    <row r="7" spans="1:12" x14ac:dyDescent="0.3">
      <c r="A7">
        <v>3.2022700000000001E-2</v>
      </c>
      <c r="B7">
        <v>-4.0304800000000002E-2</v>
      </c>
      <c r="D7">
        <f t="shared" si="0"/>
        <v>3.3201999999999954E-3</v>
      </c>
      <c r="F7">
        <v>1008</v>
      </c>
      <c r="G7">
        <v>-4.0304800000000002E-2</v>
      </c>
      <c r="I7">
        <v>350</v>
      </c>
      <c r="J7" s="18">
        <f>AVERAGE(A53:A73)</f>
        <v>1.7484116723809524E-2</v>
      </c>
      <c r="K7">
        <f>AVERAGE(D53:D73)</f>
        <v>0.10193111000000001</v>
      </c>
      <c r="L7">
        <f>AVERAGE(F53:F73)</f>
        <v>1003.9435238095241</v>
      </c>
    </row>
    <row r="8" spans="1:12" x14ac:dyDescent="0.3">
      <c r="A8">
        <v>3.6981300000000002E-2</v>
      </c>
      <c r="B8">
        <v>-3.8510900000000001E-2</v>
      </c>
      <c r="D8">
        <f t="shared" si="0"/>
        <v>5.1140999999999964E-3</v>
      </c>
      <c r="F8">
        <v>1008</v>
      </c>
      <c r="G8">
        <v>-3.8510900000000001E-2</v>
      </c>
      <c r="I8">
        <v>400</v>
      </c>
      <c r="J8" s="18">
        <f>AVERAGE(A77:A97)</f>
        <v>2.1190516666666666E-2</v>
      </c>
      <c r="K8">
        <f>AVERAGE(D77:D97)</f>
        <v>0.10193111000000001</v>
      </c>
      <c r="L8">
        <f>AVERAGE(F77:F97)</f>
        <v>1003.687</v>
      </c>
    </row>
    <row r="9" spans="1:12" x14ac:dyDescent="0.3">
      <c r="A9">
        <v>4.1954100000000001E-2</v>
      </c>
      <c r="B9">
        <v>-3.6591199999999997E-2</v>
      </c>
      <c r="D9">
        <f t="shared" si="0"/>
        <v>7.0337999999999998E-3</v>
      </c>
      <c r="F9">
        <v>1008</v>
      </c>
      <c r="G9">
        <v>-3.6591199999999997E-2</v>
      </c>
      <c r="I9">
        <v>450</v>
      </c>
      <c r="J9">
        <f>AVERAGE(A101:A121)</f>
        <v>1.9429640461904766E-2</v>
      </c>
      <c r="K9">
        <f>AVERAGE(D101:D121)</f>
        <v>0.10193111000000001</v>
      </c>
      <c r="L9">
        <f>AVERAGE(F101:F121)</f>
        <v>1003.6728095238094</v>
      </c>
    </row>
    <row r="10" spans="1:12" x14ac:dyDescent="0.3">
      <c r="A10">
        <v>4.6230599999999997E-2</v>
      </c>
      <c r="B10">
        <v>-3.4508200000000003E-2</v>
      </c>
      <c r="D10">
        <f t="shared" si="0"/>
        <v>9.1167999999999944E-3</v>
      </c>
      <c r="F10">
        <v>1008</v>
      </c>
      <c r="G10">
        <v>-3.4508200000000003E-2</v>
      </c>
      <c r="I10">
        <v>500</v>
      </c>
      <c r="J10">
        <f>AVERAGE(A125:A145)</f>
        <v>1.7831859999999998E-2</v>
      </c>
      <c r="K10">
        <f>AVERAGE(D125:D145)</f>
        <v>0.10193111000000001</v>
      </c>
      <c r="L10">
        <f>AVERAGE(F125:F145)</f>
        <v>1003.7551428571429</v>
      </c>
    </row>
    <row r="11" spans="1:12" x14ac:dyDescent="0.3">
      <c r="A11">
        <v>5.0054399999999999E-2</v>
      </c>
      <c r="B11">
        <v>-3.1573999999999998E-2</v>
      </c>
      <c r="D11">
        <f t="shared" si="0"/>
        <v>1.2050999999999999E-2</v>
      </c>
      <c r="F11">
        <v>1007.99</v>
      </c>
      <c r="G11">
        <v>-3.1573999999999998E-2</v>
      </c>
      <c r="I11">
        <v>550</v>
      </c>
      <c r="J11">
        <f>AVERAGEA(A149:A169)</f>
        <v>1.6436490823809526E-2</v>
      </c>
      <c r="K11">
        <f>AVERAGEA(D149:D169)</f>
        <v>0.10193111000000001</v>
      </c>
      <c r="L11">
        <f>AVERAGEA(F149:F169)</f>
        <v>1003.7778095238094</v>
      </c>
    </row>
    <row r="12" spans="1:12" x14ac:dyDescent="0.3">
      <c r="A12">
        <v>5.2187499999999998E-2</v>
      </c>
      <c r="B12">
        <v>-2.7759499999999999E-2</v>
      </c>
      <c r="D12">
        <f t="shared" si="0"/>
        <v>1.5865499999999998E-2</v>
      </c>
      <c r="F12">
        <v>1007.86</v>
      </c>
      <c r="G12">
        <v>-2.7759499999999999E-2</v>
      </c>
      <c r="I12">
        <v>600</v>
      </c>
      <c r="J12">
        <f>AVERAGE(A173:A193)</f>
        <v>1.6161306380952378E-2</v>
      </c>
      <c r="K12">
        <f>AVERAGE(D173:D193)</f>
        <v>0.10193111000000001</v>
      </c>
      <c r="L12">
        <f>AVERAGE(F173:F193)</f>
        <v>1003.7338095238097</v>
      </c>
    </row>
    <row r="13" spans="1:12" x14ac:dyDescent="0.3">
      <c r="A13">
        <v>5.25044E-2</v>
      </c>
      <c r="B13">
        <v>-2.28007E-2</v>
      </c>
      <c r="D13">
        <f t="shared" si="0"/>
        <v>2.0824299999999997E-2</v>
      </c>
      <c r="F13">
        <v>1007.31</v>
      </c>
      <c r="G13">
        <v>-2.28007E-2</v>
      </c>
    </row>
    <row r="14" spans="1:12" x14ac:dyDescent="0.3">
      <c r="A14">
        <v>5.1515400000000003E-2</v>
      </c>
      <c r="B14">
        <v>-1.6354299999999999E-2</v>
      </c>
      <c r="D14">
        <f t="shared" si="0"/>
        <v>2.7270699999999998E-2</v>
      </c>
      <c r="F14">
        <v>1006.13</v>
      </c>
      <c r="G14">
        <v>-1.6354299999999999E-2</v>
      </c>
      <c r="J14" s="24" t="s">
        <v>32</v>
      </c>
      <c r="K14" s="24"/>
      <c r="L14" s="24"/>
    </row>
    <row r="15" spans="1:12" x14ac:dyDescent="0.3">
      <c r="A15">
        <v>4.9624500000000002E-2</v>
      </c>
      <c r="B15">
        <v>-7.9739200000000007E-3</v>
      </c>
      <c r="D15">
        <f t="shared" si="0"/>
        <v>3.5651079999999995E-2</v>
      </c>
      <c r="F15">
        <v>1004.48</v>
      </c>
      <c r="G15">
        <v>-7.9739200000000007E-3</v>
      </c>
      <c r="J15" s="23" t="s">
        <v>26</v>
      </c>
      <c r="K15" s="23" t="s">
        <v>27</v>
      </c>
      <c r="L15" s="23" t="s">
        <v>28</v>
      </c>
    </row>
    <row r="16" spans="1:12" x14ac:dyDescent="0.3">
      <c r="A16">
        <v>4.6929800000000001E-2</v>
      </c>
      <c r="B16">
        <v>2.9205699999999999E-3</v>
      </c>
      <c r="D16">
        <f t="shared" si="0"/>
        <v>4.6545569999999994E-2</v>
      </c>
      <c r="F16">
        <v>1002.73</v>
      </c>
      <c r="G16">
        <v>2.9205699999999999E-3</v>
      </c>
      <c r="I16">
        <v>250</v>
      </c>
      <c r="J16">
        <f>MAX(A5:A25)</f>
        <v>5.25044E-2</v>
      </c>
      <c r="K16">
        <f>VLOOKUP(J16,A5:D25,4,FALSE)</f>
        <v>2.0824299999999997E-2</v>
      </c>
      <c r="L16">
        <f>VLOOKUP(J16,A5:F25,6,FALSE)</f>
        <v>1007.31</v>
      </c>
    </row>
    <row r="17" spans="1:12" x14ac:dyDescent="0.3">
      <c r="A17">
        <v>4.3368999999999998E-2</v>
      </c>
      <c r="B17">
        <v>1.7083399999999999E-2</v>
      </c>
      <c r="D17">
        <f t="shared" si="0"/>
        <v>6.0708399999999996E-2</v>
      </c>
      <c r="F17">
        <v>1001.19</v>
      </c>
      <c r="G17">
        <v>1.7083399999999999E-2</v>
      </c>
      <c r="I17">
        <v>300</v>
      </c>
      <c r="J17">
        <f>MAX(A29:A49)</f>
        <v>3.0095899999999998E-2</v>
      </c>
      <c r="K17">
        <f>VLOOKUP(J17,A29:D49,4,FALSE)</f>
        <v>7.8967800000000005E-2</v>
      </c>
      <c r="L17">
        <f>VLOOKUP(J17,A29:F49,6,FALSE)</f>
        <v>1001.42</v>
      </c>
    </row>
    <row r="18" spans="1:12" x14ac:dyDescent="0.3">
      <c r="A18">
        <v>3.8796900000000002E-2</v>
      </c>
      <c r="B18">
        <v>3.5495100000000002E-2</v>
      </c>
      <c r="D18">
        <f t="shared" si="0"/>
        <v>7.9120099999999999E-2</v>
      </c>
      <c r="F18">
        <v>999.92100000000005</v>
      </c>
      <c r="G18">
        <v>3.5495100000000002E-2</v>
      </c>
      <c r="I18">
        <v>350</v>
      </c>
      <c r="J18">
        <f>MAX(A53:A73)</f>
        <v>2.8444799999999999E-2</v>
      </c>
      <c r="K18">
        <f>VLOOKUP(J18,A53:D73,4,FALSE)</f>
        <v>2.0651700000000002E-2</v>
      </c>
      <c r="L18">
        <f>VLOOKUP(J18,A53:F73,6,FALSE)</f>
        <v>1007.21</v>
      </c>
    </row>
    <row r="19" spans="1:12" x14ac:dyDescent="0.3">
      <c r="A19">
        <v>3.3065999999999998E-2</v>
      </c>
      <c r="B19">
        <v>5.9430299999999998E-2</v>
      </c>
      <c r="D19">
        <f t="shared" si="0"/>
        <v>0.10305529999999999</v>
      </c>
      <c r="F19">
        <v>998.93799999999999</v>
      </c>
      <c r="G19">
        <v>5.9430299999999998E-2</v>
      </c>
      <c r="I19">
        <v>400</v>
      </c>
      <c r="J19" s="18">
        <f>MAX(A77:A97)</f>
        <v>3.9792500000000001E-2</v>
      </c>
      <c r="K19">
        <f>VLOOKUP(J19,A77:D97,4,FALSE)</f>
        <v>1.5691200000000002E-2</v>
      </c>
      <c r="L19">
        <f>VLOOKUP(J19,A77:F97,6,FALSE)</f>
        <v>1007.11</v>
      </c>
    </row>
    <row r="20" spans="1:12" x14ac:dyDescent="0.3">
      <c r="A20" s="18">
        <v>2.5976200000000001E-2</v>
      </c>
      <c r="B20">
        <v>9.0546000000000001E-2</v>
      </c>
      <c r="D20">
        <f t="shared" si="0"/>
        <v>0.13417099999999998</v>
      </c>
      <c r="F20">
        <v>998.37900000000002</v>
      </c>
      <c r="G20">
        <v>9.0546000000000001E-2</v>
      </c>
      <c r="I20">
        <v>450</v>
      </c>
      <c r="J20">
        <f>MAX(A101:A121)</f>
        <v>4.0560100000000002E-2</v>
      </c>
      <c r="K20">
        <f>VLOOKUP(J20,A101:D121,4,FALSE)</f>
        <v>1.5691200000000002E-2</v>
      </c>
      <c r="L20">
        <f>VLOOKUP(J20,A101:F121,6,FALSE)</f>
        <v>1007.11</v>
      </c>
    </row>
    <row r="21" spans="1:12" x14ac:dyDescent="0.3">
      <c r="A21">
        <v>1.82136E-2</v>
      </c>
      <c r="B21">
        <v>0.130997</v>
      </c>
      <c r="D21">
        <f t="shared" si="0"/>
        <v>0.174622</v>
      </c>
      <c r="F21">
        <v>998.21699999999998</v>
      </c>
      <c r="G21">
        <v>0.130997</v>
      </c>
      <c r="I21">
        <v>500</v>
      </c>
      <c r="J21">
        <f>MAX(A125:A145)</f>
        <v>3.4516499999999999E-2</v>
      </c>
      <c r="K21">
        <f>VLOOKUP(J21,A125:D145,4,FALSE)</f>
        <v>2.0651700000000002E-2</v>
      </c>
      <c r="L21">
        <f>VLOOKUP(J21,A125:F145,6,FALSE)</f>
        <v>1006.64</v>
      </c>
    </row>
    <row r="22" spans="1:12" x14ac:dyDescent="0.3">
      <c r="A22">
        <v>8.7297999999999994E-3</v>
      </c>
      <c r="B22">
        <v>0.183582</v>
      </c>
      <c r="D22">
        <f t="shared" si="0"/>
        <v>0.22720699999999999</v>
      </c>
      <c r="F22">
        <v>998.20299999999997</v>
      </c>
      <c r="G22">
        <v>0.183582</v>
      </c>
      <c r="I22">
        <v>550</v>
      </c>
      <c r="J22">
        <f>MAX(A149:A169)</f>
        <v>3.21981E-2</v>
      </c>
      <c r="K22">
        <f>VLOOKUP(J22,A149:D169,4,FALSE)</f>
        <v>1.5691200000000002E-2</v>
      </c>
      <c r="L22">
        <f>VLOOKUP(J22,A149:F169,6,FALSE)</f>
        <v>1007.08</v>
      </c>
    </row>
    <row r="23" spans="1:12" x14ac:dyDescent="0.3">
      <c r="A23">
        <v>6.8105900000000003E-4</v>
      </c>
      <c r="B23">
        <v>0.25194299999999997</v>
      </c>
      <c r="D23">
        <f t="shared" si="0"/>
        <v>0.29556799999999994</v>
      </c>
      <c r="F23">
        <v>998.20100000000002</v>
      </c>
      <c r="G23">
        <v>0.25194299999999997</v>
      </c>
      <c r="I23">
        <v>600</v>
      </c>
      <c r="J23">
        <f>MAX(A173:A193)</f>
        <v>3.3969600000000003E-2</v>
      </c>
      <c r="K23">
        <f>VLOOKUP(J23,A173:D193,4,FALSE)</f>
        <v>1.5691200000000002E-2</v>
      </c>
      <c r="L23">
        <f>VLOOKUP(J23,A173:F193,6,FALSE)</f>
        <v>1007.02</v>
      </c>
    </row>
    <row r="24" spans="1:12" x14ac:dyDescent="0.3">
      <c r="A24">
        <v>-5.9955900000000005E-4</v>
      </c>
      <c r="B24">
        <v>0.34081299999999998</v>
      </c>
      <c r="D24">
        <f t="shared" si="0"/>
        <v>0.38443799999999995</v>
      </c>
      <c r="F24">
        <v>998.2</v>
      </c>
      <c r="G24">
        <v>0.34081299999999998</v>
      </c>
    </row>
    <row r="25" spans="1:12" x14ac:dyDescent="0.3">
      <c r="A25">
        <v>-1.74093E-4</v>
      </c>
      <c r="B25">
        <v>0.45634400000000003</v>
      </c>
      <c r="D25">
        <f t="shared" si="0"/>
        <v>0.499969</v>
      </c>
      <c r="F25">
        <v>998.2</v>
      </c>
      <c r="G25">
        <v>0.45634400000000003</v>
      </c>
    </row>
    <row r="26" spans="1:12" x14ac:dyDescent="0.3">
      <c r="A26" t="s">
        <v>19</v>
      </c>
      <c r="F26" t="s">
        <v>19</v>
      </c>
    </row>
    <row r="28" spans="1:12" x14ac:dyDescent="0.3">
      <c r="A28" t="s">
        <v>20</v>
      </c>
      <c r="F28" t="s">
        <v>20</v>
      </c>
    </row>
    <row r="29" spans="1:12" x14ac:dyDescent="0.3">
      <c r="A29">
        <v>0</v>
      </c>
      <c r="B29">
        <v>-5.2350000000000001E-2</v>
      </c>
      <c r="D29">
        <f>B29+ABS(B$29)</f>
        <v>0</v>
      </c>
      <c r="F29">
        <v>1008</v>
      </c>
      <c r="G29">
        <v>-5.2350000000000001E-2</v>
      </c>
    </row>
    <row r="30" spans="1:12" x14ac:dyDescent="0.3">
      <c r="A30">
        <v>1.4441600000000001E-3</v>
      </c>
      <c r="B30">
        <v>-5.08025E-2</v>
      </c>
      <c r="D30">
        <f t="shared" ref="D30:D49" si="1">B30+ABS(B$29)</f>
        <v>1.5475000000000003E-3</v>
      </c>
      <c r="F30">
        <v>1008</v>
      </c>
      <c r="G30">
        <v>-5.08025E-2</v>
      </c>
    </row>
    <row r="31" spans="1:12" x14ac:dyDescent="0.3">
      <c r="A31">
        <v>2.8592299999999999E-3</v>
      </c>
      <c r="B31">
        <v>-4.9165800000000003E-2</v>
      </c>
      <c r="D31">
        <f t="shared" si="1"/>
        <v>3.1841999999999981E-3</v>
      </c>
      <c r="F31">
        <v>1008</v>
      </c>
      <c r="G31">
        <v>-4.9165800000000003E-2</v>
      </c>
    </row>
    <row r="32" spans="1:12" x14ac:dyDescent="0.3">
      <c r="A32">
        <v>4.3507700000000003E-3</v>
      </c>
      <c r="B32">
        <v>-4.7412999999999997E-2</v>
      </c>
      <c r="D32">
        <f t="shared" si="1"/>
        <v>4.9370000000000039E-3</v>
      </c>
      <c r="F32">
        <v>1008</v>
      </c>
      <c r="G32">
        <v>-4.7412999999999997E-2</v>
      </c>
    </row>
    <row r="33" spans="1:7" x14ac:dyDescent="0.3">
      <c r="A33">
        <v>6.8756399999999997E-3</v>
      </c>
      <c r="B33">
        <v>-4.5509500000000001E-2</v>
      </c>
      <c r="D33">
        <f t="shared" si="1"/>
        <v>6.8404999999999994E-3</v>
      </c>
      <c r="F33">
        <v>1008</v>
      </c>
      <c r="G33">
        <v>-4.5509500000000001E-2</v>
      </c>
    </row>
    <row r="34" spans="1:7" x14ac:dyDescent="0.3">
      <c r="A34">
        <v>1.02334E-2</v>
      </c>
      <c r="B34">
        <v>-4.3409799999999998E-2</v>
      </c>
      <c r="D34">
        <f t="shared" si="1"/>
        <v>8.9402000000000023E-3</v>
      </c>
      <c r="F34">
        <v>1008</v>
      </c>
      <c r="G34">
        <v>-4.3409799999999998E-2</v>
      </c>
    </row>
    <row r="35" spans="1:7" x14ac:dyDescent="0.3">
      <c r="A35">
        <v>1.4673200000000001E-2</v>
      </c>
      <c r="B35">
        <v>-4.0474599999999999E-2</v>
      </c>
      <c r="D35">
        <f t="shared" si="1"/>
        <v>1.1875400000000001E-2</v>
      </c>
      <c r="F35">
        <v>1007.99</v>
      </c>
      <c r="G35">
        <v>-4.0474599999999999E-2</v>
      </c>
    </row>
    <row r="36" spans="1:7" x14ac:dyDescent="0.3">
      <c r="A36">
        <v>1.9199500000000001E-2</v>
      </c>
      <c r="B36">
        <v>-3.6658799999999998E-2</v>
      </c>
      <c r="D36">
        <f t="shared" si="1"/>
        <v>1.5691200000000002E-2</v>
      </c>
      <c r="F36">
        <v>1007.94</v>
      </c>
      <c r="G36">
        <v>-3.6658799999999998E-2</v>
      </c>
    </row>
    <row r="37" spans="1:7" x14ac:dyDescent="0.3">
      <c r="A37">
        <v>2.3200399999999999E-2</v>
      </c>
      <c r="B37">
        <v>-3.1698299999999999E-2</v>
      </c>
      <c r="D37">
        <f t="shared" si="1"/>
        <v>2.0651700000000002E-2</v>
      </c>
      <c r="F37">
        <v>1007.73</v>
      </c>
      <c r="G37">
        <v>-3.1698299999999999E-2</v>
      </c>
    </row>
    <row r="38" spans="1:7" x14ac:dyDescent="0.3">
      <c r="A38">
        <v>2.6283600000000001E-2</v>
      </c>
      <c r="B38">
        <v>-2.5249600000000001E-2</v>
      </c>
      <c r="D38">
        <f t="shared" si="1"/>
        <v>2.71004E-2</v>
      </c>
      <c r="F38">
        <v>1007.15</v>
      </c>
      <c r="G38">
        <v>-2.5249600000000001E-2</v>
      </c>
    </row>
    <row r="39" spans="1:7" x14ac:dyDescent="0.3">
      <c r="A39" s="18">
        <v>2.8306600000000001E-2</v>
      </c>
      <c r="B39">
        <v>-1.6866300000000001E-2</v>
      </c>
      <c r="D39">
        <f t="shared" si="1"/>
        <v>3.54837E-2</v>
      </c>
      <c r="F39">
        <v>1006.1</v>
      </c>
      <c r="G39">
        <v>-1.6866300000000001E-2</v>
      </c>
    </row>
    <row r="40" spans="1:7" x14ac:dyDescent="0.3">
      <c r="A40">
        <v>2.9463699999999999E-2</v>
      </c>
      <c r="B40">
        <v>-5.9680699999999998E-3</v>
      </c>
      <c r="D40">
        <f t="shared" si="1"/>
        <v>4.6381930000000002E-2</v>
      </c>
      <c r="F40">
        <v>1004.64</v>
      </c>
      <c r="G40">
        <v>-5.9680699999999998E-3</v>
      </c>
    </row>
    <row r="41" spans="1:7" x14ac:dyDescent="0.3">
      <c r="A41">
        <v>3.0026500000000001E-2</v>
      </c>
      <c r="B41">
        <v>8.1996800000000009E-3</v>
      </c>
      <c r="D41">
        <f t="shared" si="1"/>
        <v>6.0549680000000002E-2</v>
      </c>
      <c r="F41">
        <v>1003</v>
      </c>
      <c r="G41">
        <v>8.1996800000000009E-3</v>
      </c>
    </row>
    <row r="42" spans="1:7" x14ac:dyDescent="0.3">
      <c r="A42">
        <v>3.0095899999999998E-2</v>
      </c>
      <c r="B42">
        <v>2.66178E-2</v>
      </c>
      <c r="D42">
        <f t="shared" si="1"/>
        <v>7.8967800000000005E-2</v>
      </c>
      <c r="F42">
        <v>1001.42</v>
      </c>
      <c r="G42">
        <v>2.66178E-2</v>
      </c>
    </row>
    <row r="43" spans="1:7" x14ac:dyDescent="0.3">
      <c r="A43" s="18">
        <v>2.9551500000000001E-2</v>
      </c>
      <c r="B43">
        <v>5.0561300000000003E-2</v>
      </c>
      <c r="D43">
        <f t="shared" si="1"/>
        <v>0.10291130000000001</v>
      </c>
      <c r="F43">
        <v>1000.05</v>
      </c>
      <c r="G43">
        <v>5.0561300000000003E-2</v>
      </c>
    </row>
    <row r="44" spans="1:7" x14ac:dyDescent="0.3">
      <c r="A44">
        <v>2.7836300000000001E-2</v>
      </c>
      <c r="B44">
        <v>8.1687800000000005E-2</v>
      </c>
      <c r="D44">
        <f t="shared" si="1"/>
        <v>0.13403780000000001</v>
      </c>
      <c r="F44">
        <v>999.04399999999998</v>
      </c>
      <c r="G44">
        <v>8.1687800000000005E-2</v>
      </c>
    </row>
    <row r="45" spans="1:7" x14ac:dyDescent="0.3">
      <c r="A45">
        <v>2.38867E-2</v>
      </c>
      <c r="B45">
        <v>0.122152</v>
      </c>
      <c r="D45">
        <f t="shared" si="1"/>
        <v>0.17450199999999999</v>
      </c>
      <c r="F45">
        <v>998.48500000000001</v>
      </c>
      <c r="G45">
        <v>0.122152</v>
      </c>
    </row>
    <row r="46" spans="1:7" x14ac:dyDescent="0.3">
      <c r="A46">
        <v>1.66876E-2</v>
      </c>
      <c r="B46">
        <v>0.17475599999999999</v>
      </c>
      <c r="D46">
        <f t="shared" si="1"/>
        <v>0.227106</v>
      </c>
      <c r="F46">
        <v>998.26599999999996</v>
      </c>
      <c r="G46">
        <v>0.17475599999999999</v>
      </c>
    </row>
    <row r="47" spans="1:7" x14ac:dyDescent="0.3">
      <c r="A47">
        <v>8.1029799999999992E-3</v>
      </c>
      <c r="B47">
        <v>0.243141</v>
      </c>
      <c r="D47">
        <f t="shared" si="1"/>
        <v>0.295491</v>
      </c>
      <c r="F47">
        <v>998.20799999999997</v>
      </c>
      <c r="G47">
        <v>0.243141</v>
      </c>
    </row>
    <row r="48" spans="1:7" x14ac:dyDescent="0.3">
      <c r="A48">
        <v>2.4149000000000002E-3</v>
      </c>
      <c r="B48">
        <v>0.332042</v>
      </c>
      <c r="D48">
        <f t="shared" si="1"/>
        <v>0.38439200000000001</v>
      </c>
      <c r="F48">
        <v>998.20100000000002</v>
      </c>
      <c r="G48">
        <v>0.332042</v>
      </c>
    </row>
    <row r="49" spans="1:7" x14ac:dyDescent="0.3">
      <c r="A49" s="18">
        <v>-3.0558500000000002E-5</v>
      </c>
      <c r="B49">
        <v>0.44761200000000001</v>
      </c>
      <c r="D49">
        <f t="shared" si="1"/>
        <v>0.49996200000000002</v>
      </c>
      <c r="F49">
        <v>998.20100000000002</v>
      </c>
      <c r="G49">
        <v>0.44761200000000001</v>
      </c>
    </row>
    <row r="50" spans="1:7" x14ac:dyDescent="0.3">
      <c r="A50" t="s">
        <v>19</v>
      </c>
      <c r="F50" t="s">
        <v>19</v>
      </c>
    </row>
    <row r="52" spans="1:7" x14ac:dyDescent="0.3">
      <c r="A52" t="s">
        <v>21</v>
      </c>
      <c r="F52" t="s">
        <v>21</v>
      </c>
    </row>
    <row r="53" spans="1:7" x14ac:dyDescent="0.3">
      <c r="A53">
        <v>0</v>
      </c>
      <c r="B53">
        <v>-6.1074999999999997E-2</v>
      </c>
      <c r="D53">
        <v>0</v>
      </c>
      <c r="F53">
        <v>1008</v>
      </c>
      <c r="G53">
        <v>-6.1074999999999997E-2</v>
      </c>
    </row>
    <row r="54" spans="1:7" x14ac:dyDescent="0.3">
      <c r="A54">
        <v>1.13604E-2</v>
      </c>
      <c r="B54">
        <v>-5.96029E-2</v>
      </c>
      <c r="D54">
        <v>1.5475000000000003E-3</v>
      </c>
      <c r="F54">
        <v>1008</v>
      </c>
      <c r="G54">
        <v>-5.96029E-2</v>
      </c>
    </row>
    <row r="55" spans="1:7" x14ac:dyDescent="0.3">
      <c r="A55">
        <v>1.50306E-2</v>
      </c>
      <c r="B55">
        <v>-5.8026800000000003E-2</v>
      </c>
      <c r="D55">
        <v>3.1841999999999981E-3</v>
      </c>
      <c r="F55">
        <v>1008</v>
      </c>
      <c r="G55">
        <v>-5.8026800000000003E-2</v>
      </c>
    </row>
    <row r="56" spans="1:7" x14ac:dyDescent="0.3">
      <c r="A56">
        <v>1.76335E-2</v>
      </c>
      <c r="B56">
        <v>-5.6315200000000003E-2</v>
      </c>
      <c r="D56">
        <v>4.9370000000000039E-3</v>
      </c>
      <c r="F56">
        <v>1008</v>
      </c>
      <c r="G56">
        <v>-5.6315200000000003E-2</v>
      </c>
    </row>
    <row r="57" spans="1:7" x14ac:dyDescent="0.3">
      <c r="A57">
        <v>2.0667999999999999E-2</v>
      </c>
      <c r="B57">
        <v>-5.4427700000000002E-2</v>
      </c>
      <c r="D57">
        <v>6.8404999999999994E-3</v>
      </c>
      <c r="F57">
        <v>1007.98</v>
      </c>
      <c r="G57">
        <v>-5.4427700000000002E-2</v>
      </c>
    </row>
    <row r="58" spans="1:7" x14ac:dyDescent="0.3">
      <c r="A58" s="18">
        <v>2.3648200000000001E-2</v>
      </c>
      <c r="B58">
        <v>-5.2311499999999997E-2</v>
      </c>
      <c r="D58">
        <v>8.9402000000000023E-3</v>
      </c>
      <c r="F58">
        <v>1007.95</v>
      </c>
      <c r="G58">
        <v>-5.2311499999999997E-2</v>
      </c>
    </row>
    <row r="59" spans="1:7" x14ac:dyDescent="0.3">
      <c r="A59">
        <v>2.6460299999999999E-2</v>
      </c>
      <c r="B59">
        <v>-4.9375200000000001E-2</v>
      </c>
      <c r="D59">
        <v>1.1875400000000001E-2</v>
      </c>
      <c r="F59">
        <v>1007.85</v>
      </c>
      <c r="G59">
        <v>-4.9375200000000001E-2</v>
      </c>
    </row>
    <row r="60" spans="1:7" x14ac:dyDescent="0.3">
      <c r="A60">
        <v>2.8150999999999999E-2</v>
      </c>
      <c r="B60">
        <v>-4.5558099999999997E-2</v>
      </c>
      <c r="D60">
        <v>1.5691200000000002E-2</v>
      </c>
      <c r="F60">
        <v>1007.64</v>
      </c>
      <c r="G60">
        <v>-4.5558099999999997E-2</v>
      </c>
    </row>
    <row r="61" spans="1:7" x14ac:dyDescent="0.3">
      <c r="A61">
        <v>2.8444799999999999E-2</v>
      </c>
      <c r="B61">
        <v>-4.0595899999999997E-2</v>
      </c>
      <c r="D61">
        <v>2.0651700000000002E-2</v>
      </c>
      <c r="F61">
        <v>1007.21</v>
      </c>
      <c r="G61">
        <v>-4.0595899999999997E-2</v>
      </c>
    </row>
    <row r="62" spans="1:7" x14ac:dyDescent="0.3">
      <c r="A62" s="18">
        <v>2.7677299999999998E-2</v>
      </c>
      <c r="B62">
        <v>-3.4145000000000002E-2</v>
      </c>
      <c r="D62">
        <v>2.71004E-2</v>
      </c>
      <c r="F62">
        <v>1006.51</v>
      </c>
      <c r="G62">
        <v>-3.4145000000000002E-2</v>
      </c>
    </row>
    <row r="63" spans="1:7" x14ac:dyDescent="0.3">
      <c r="A63">
        <v>2.6221100000000001E-2</v>
      </c>
      <c r="B63">
        <v>-2.5758799999999998E-2</v>
      </c>
      <c r="D63">
        <v>3.54837E-2</v>
      </c>
      <c r="F63">
        <v>1005.51</v>
      </c>
      <c r="G63">
        <v>-2.5758799999999998E-2</v>
      </c>
    </row>
    <row r="64" spans="1:7" x14ac:dyDescent="0.3">
      <c r="A64">
        <v>2.4287099999999999E-2</v>
      </c>
      <c r="B64">
        <v>-1.48567E-2</v>
      </c>
      <c r="D64">
        <v>4.6381930000000002E-2</v>
      </c>
      <c r="F64">
        <v>1004.27</v>
      </c>
      <c r="G64">
        <v>-1.48567E-2</v>
      </c>
    </row>
    <row r="65" spans="1:7" x14ac:dyDescent="0.3">
      <c r="A65">
        <v>2.2113500000000001E-2</v>
      </c>
      <c r="B65">
        <v>-6.8405400000000002E-4</v>
      </c>
      <c r="D65">
        <v>6.0549680000000002E-2</v>
      </c>
      <c r="F65">
        <v>1002.91</v>
      </c>
      <c r="G65">
        <v>-6.8405400000000002E-4</v>
      </c>
    </row>
    <row r="66" spans="1:7" x14ac:dyDescent="0.3">
      <c r="A66">
        <v>2.0016900000000001E-2</v>
      </c>
      <c r="B66">
        <v>1.77404E-2</v>
      </c>
      <c r="D66">
        <v>7.8967800000000005E-2</v>
      </c>
      <c r="F66">
        <v>1001.57</v>
      </c>
      <c r="G66">
        <v>1.77404E-2</v>
      </c>
    </row>
    <row r="67" spans="1:7" x14ac:dyDescent="0.3">
      <c r="A67">
        <v>1.8245399999999998E-2</v>
      </c>
      <c r="B67">
        <v>4.1692199999999999E-2</v>
      </c>
      <c r="D67">
        <v>0.10291130000000001</v>
      </c>
      <c r="F67">
        <v>1000.32</v>
      </c>
      <c r="G67">
        <v>4.1692199999999999E-2</v>
      </c>
    </row>
    <row r="68" spans="1:7" x14ac:dyDescent="0.3">
      <c r="A68">
        <v>1.6740999999999999E-2</v>
      </c>
      <c r="B68">
        <v>7.2829599999999994E-2</v>
      </c>
      <c r="D68">
        <v>0.13403780000000001</v>
      </c>
      <c r="F68">
        <v>999.33299999999997</v>
      </c>
      <c r="G68">
        <v>7.2829599999999994E-2</v>
      </c>
    </row>
    <row r="69" spans="1:7" x14ac:dyDescent="0.3">
      <c r="A69">
        <v>1.6050999999999999E-2</v>
      </c>
      <c r="B69">
        <v>0.11330800000000001</v>
      </c>
      <c r="D69">
        <v>0.17450199999999999</v>
      </c>
      <c r="F69">
        <v>998.71400000000006</v>
      </c>
      <c r="G69">
        <v>0.11330800000000001</v>
      </c>
    </row>
    <row r="70" spans="1:7" x14ac:dyDescent="0.3">
      <c r="A70">
        <v>1.4014E-2</v>
      </c>
      <c r="B70">
        <v>0.16592999999999999</v>
      </c>
      <c r="D70">
        <v>0.227106</v>
      </c>
      <c r="F70">
        <v>998.39200000000005</v>
      </c>
      <c r="G70">
        <v>0.16592999999999999</v>
      </c>
    </row>
    <row r="71" spans="1:7" x14ac:dyDescent="0.3">
      <c r="A71">
        <v>7.7972800000000002E-3</v>
      </c>
      <c r="B71">
        <v>0.23433899999999999</v>
      </c>
      <c r="D71">
        <v>0.295491</v>
      </c>
      <c r="F71">
        <v>998.25099999999998</v>
      </c>
      <c r="G71">
        <v>0.23433899999999999</v>
      </c>
    </row>
    <row r="72" spans="1:7" x14ac:dyDescent="0.3">
      <c r="A72">
        <v>2.63555E-3</v>
      </c>
      <c r="B72">
        <v>0.32327</v>
      </c>
      <c r="D72">
        <v>0.38439200000000001</v>
      </c>
      <c r="F72">
        <v>998.20399999999995</v>
      </c>
      <c r="G72">
        <v>0.32327</v>
      </c>
    </row>
    <row r="73" spans="1:7" x14ac:dyDescent="0.3">
      <c r="A73" s="18">
        <v>-3.04788E-5</v>
      </c>
      <c r="B73">
        <v>0.43888100000000002</v>
      </c>
      <c r="D73">
        <v>0.49996200000000002</v>
      </c>
      <c r="F73">
        <v>998.2</v>
      </c>
      <c r="G73">
        <v>0.43888100000000002</v>
      </c>
    </row>
    <row r="74" spans="1:7" x14ac:dyDescent="0.3">
      <c r="A74" t="s">
        <v>19</v>
      </c>
      <c r="F74" t="s">
        <v>19</v>
      </c>
    </row>
    <row r="76" spans="1:7" x14ac:dyDescent="0.3">
      <c r="A76" t="s">
        <v>22</v>
      </c>
      <c r="F76" t="s">
        <v>22</v>
      </c>
    </row>
    <row r="77" spans="1:7" x14ac:dyDescent="0.3">
      <c r="A77" s="18">
        <v>0</v>
      </c>
      <c r="B77">
        <v>-6.9800000000000001E-2</v>
      </c>
      <c r="D77">
        <v>0</v>
      </c>
      <c r="F77">
        <v>1008</v>
      </c>
      <c r="G77">
        <v>-6.9800000000000001E-2</v>
      </c>
    </row>
    <row r="78" spans="1:7" x14ac:dyDescent="0.3">
      <c r="A78">
        <v>1.8732100000000002E-2</v>
      </c>
      <c r="B78">
        <v>-6.8403400000000003E-2</v>
      </c>
      <c r="D78">
        <v>1.5475000000000003E-3</v>
      </c>
      <c r="F78">
        <v>1008</v>
      </c>
      <c r="G78">
        <v>-6.8403400000000003E-2</v>
      </c>
    </row>
    <row r="79" spans="1:7" x14ac:dyDescent="0.3">
      <c r="A79">
        <v>2.4690900000000002E-2</v>
      </c>
      <c r="B79">
        <v>-6.6887699999999994E-2</v>
      </c>
      <c r="D79">
        <v>3.1841999999999981E-3</v>
      </c>
      <c r="F79">
        <v>1007.99</v>
      </c>
      <c r="G79">
        <v>-6.6887699999999994E-2</v>
      </c>
    </row>
    <row r="80" spans="1:7" x14ac:dyDescent="0.3">
      <c r="A80">
        <v>2.8863300000000001E-2</v>
      </c>
      <c r="B80">
        <v>-6.5217399999999995E-2</v>
      </c>
      <c r="D80">
        <v>4.9370000000000039E-3</v>
      </c>
      <c r="F80">
        <v>1007.96</v>
      </c>
      <c r="G80">
        <v>-6.5217399999999995E-2</v>
      </c>
    </row>
    <row r="81" spans="1:7" x14ac:dyDescent="0.3">
      <c r="A81">
        <v>3.3115899999999997E-2</v>
      </c>
      <c r="B81">
        <v>-6.3346E-2</v>
      </c>
      <c r="D81">
        <v>6.8404999999999994E-3</v>
      </c>
      <c r="F81">
        <v>1007.9</v>
      </c>
      <c r="G81">
        <v>-6.3346E-2</v>
      </c>
    </row>
    <row r="82" spans="1:7" x14ac:dyDescent="0.3">
      <c r="A82">
        <v>3.6766100000000003E-2</v>
      </c>
      <c r="B82">
        <v>-6.1213099999999999E-2</v>
      </c>
      <c r="D82">
        <v>8.9402000000000023E-3</v>
      </c>
      <c r="F82">
        <v>1007.77</v>
      </c>
      <c r="G82">
        <v>-6.1213099999999999E-2</v>
      </c>
    </row>
    <row r="83" spans="1:7" x14ac:dyDescent="0.3">
      <c r="A83">
        <v>3.9373900000000003E-2</v>
      </c>
      <c r="B83">
        <v>-5.8275899999999999E-2</v>
      </c>
      <c r="D83">
        <v>1.1875400000000001E-2</v>
      </c>
      <c r="F83">
        <v>1007.53</v>
      </c>
      <c r="G83">
        <v>-5.8275899999999999E-2</v>
      </c>
    </row>
    <row r="84" spans="1:7" x14ac:dyDescent="0.3">
      <c r="A84">
        <v>3.9792500000000001E-2</v>
      </c>
      <c r="B84">
        <v>-5.4457400000000003E-2</v>
      </c>
      <c r="D84">
        <v>1.5691200000000002E-2</v>
      </c>
      <c r="F84">
        <v>1007.11</v>
      </c>
      <c r="G84">
        <v>-5.4457400000000003E-2</v>
      </c>
    </row>
    <row r="85" spans="1:7" x14ac:dyDescent="0.3">
      <c r="A85">
        <v>3.8476400000000001E-2</v>
      </c>
      <c r="B85">
        <v>-4.9493500000000003E-2</v>
      </c>
      <c r="D85">
        <v>2.0651700000000002E-2</v>
      </c>
      <c r="F85">
        <v>1006.46</v>
      </c>
      <c r="G85">
        <v>-4.9493500000000003E-2</v>
      </c>
    </row>
    <row r="86" spans="1:7" x14ac:dyDescent="0.3">
      <c r="A86">
        <v>3.6186500000000003E-2</v>
      </c>
      <c r="B86">
        <v>-4.3040299999999997E-2</v>
      </c>
      <c r="D86">
        <v>2.71004E-2</v>
      </c>
      <c r="F86">
        <v>1005.58</v>
      </c>
      <c r="G86">
        <v>-4.3040299999999997E-2</v>
      </c>
    </row>
    <row r="87" spans="1:7" x14ac:dyDescent="0.3">
      <c r="A87">
        <v>3.3000399999999999E-2</v>
      </c>
      <c r="B87">
        <v>-3.46512E-2</v>
      </c>
      <c r="D87">
        <v>3.54837E-2</v>
      </c>
      <c r="F87">
        <v>1004.51</v>
      </c>
      <c r="G87">
        <v>-3.46512E-2</v>
      </c>
    </row>
    <row r="88" spans="1:7" x14ac:dyDescent="0.3">
      <c r="A88">
        <v>2.8826600000000001E-2</v>
      </c>
      <c r="B88">
        <v>-2.37454E-2</v>
      </c>
      <c r="D88">
        <v>4.6381930000000002E-2</v>
      </c>
      <c r="F88">
        <v>1003.35</v>
      </c>
      <c r="G88">
        <v>-2.37454E-2</v>
      </c>
    </row>
    <row r="89" spans="1:7" x14ac:dyDescent="0.3">
      <c r="A89">
        <v>2.37214E-2</v>
      </c>
      <c r="B89">
        <v>-9.5677899999999996E-3</v>
      </c>
      <c r="D89">
        <v>6.0549680000000002E-2</v>
      </c>
      <c r="F89">
        <v>1002.19</v>
      </c>
      <c r="G89">
        <v>-9.5677899999999996E-3</v>
      </c>
    </row>
    <row r="90" spans="1:7" x14ac:dyDescent="0.3">
      <c r="A90">
        <v>1.80115E-2</v>
      </c>
      <c r="B90">
        <v>8.8630800000000006E-3</v>
      </c>
      <c r="D90">
        <v>7.8967800000000005E-2</v>
      </c>
      <c r="F90">
        <v>1001.12</v>
      </c>
      <c r="G90">
        <v>8.8630800000000006E-3</v>
      </c>
    </row>
    <row r="91" spans="1:7" x14ac:dyDescent="0.3">
      <c r="A91">
        <v>1.2312399999999999E-2</v>
      </c>
      <c r="B91">
        <v>3.2823199999999997E-2</v>
      </c>
      <c r="D91">
        <v>0.10291130000000001</v>
      </c>
      <c r="F91">
        <v>1000.17</v>
      </c>
      <c r="G91">
        <v>3.2823199999999997E-2</v>
      </c>
    </row>
    <row r="92" spans="1:7" x14ac:dyDescent="0.3">
      <c r="A92">
        <v>7.3610100000000003E-3</v>
      </c>
      <c r="B92">
        <v>6.3971299999999995E-2</v>
      </c>
      <c r="D92">
        <v>0.13403780000000001</v>
      </c>
      <c r="F92">
        <v>999.38499999999999</v>
      </c>
      <c r="G92">
        <v>6.3971299999999995E-2</v>
      </c>
    </row>
    <row r="93" spans="1:7" x14ac:dyDescent="0.3">
      <c r="A93">
        <v>3.5110499999999999E-3</v>
      </c>
      <c r="B93">
        <v>0.104464</v>
      </c>
      <c r="D93">
        <v>0.17450199999999999</v>
      </c>
      <c r="F93">
        <v>998.86300000000006</v>
      </c>
      <c r="G93">
        <v>0.104464</v>
      </c>
    </row>
    <row r="94" spans="1:7" x14ac:dyDescent="0.3">
      <c r="A94">
        <v>2.4704100000000001E-3</v>
      </c>
      <c r="B94">
        <v>0.15710399999999999</v>
      </c>
      <c r="D94">
        <v>0.227106</v>
      </c>
      <c r="F94">
        <v>998.57399999999996</v>
      </c>
      <c r="G94">
        <v>0.15710399999999999</v>
      </c>
    </row>
    <row r="95" spans="1:7" x14ac:dyDescent="0.3">
      <c r="A95">
        <v>5.2925100000000003E-3</v>
      </c>
      <c r="B95">
        <v>0.22553699999999999</v>
      </c>
      <c r="D95">
        <v>0.295491</v>
      </c>
      <c r="F95">
        <v>998.40700000000004</v>
      </c>
      <c r="G95">
        <v>0.22553699999999999</v>
      </c>
    </row>
    <row r="96" spans="1:7" x14ac:dyDescent="0.3">
      <c r="A96" s="18">
        <v>7.3946699999999999E-3</v>
      </c>
      <c r="B96">
        <v>0.31449899999999997</v>
      </c>
      <c r="D96">
        <v>0.38439200000000001</v>
      </c>
      <c r="F96">
        <v>998.30100000000004</v>
      </c>
      <c r="G96">
        <v>0.31449899999999997</v>
      </c>
    </row>
    <row r="97" spans="1:7" x14ac:dyDescent="0.3">
      <c r="A97">
        <v>7.1012999999999996E-3</v>
      </c>
      <c r="B97">
        <v>0.43014999999999998</v>
      </c>
      <c r="D97">
        <v>0.49996200000000002</v>
      </c>
      <c r="F97">
        <v>998.25699999999995</v>
      </c>
      <c r="G97">
        <v>0.43014999999999998</v>
      </c>
    </row>
    <row r="98" spans="1:7" x14ac:dyDescent="0.3">
      <c r="A98" t="s">
        <v>19</v>
      </c>
      <c r="F98" t="s">
        <v>19</v>
      </c>
    </row>
    <row r="100" spans="1:7" x14ac:dyDescent="0.3">
      <c r="A100" t="s">
        <v>48</v>
      </c>
      <c r="F100" t="s">
        <v>48</v>
      </c>
    </row>
    <row r="101" spans="1:7" x14ac:dyDescent="0.3">
      <c r="A101">
        <v>0</v>
      </c>
      <c r="B101">
        <v>-7.8524999999999998E-2</v>
      </c>
      <c r="D101">
        <v>0</v>
      </c>
      <c r="F101">
        <v>1008</v>
      </c>
      <c r="G101">
        <v>-7.8524999999999998E-2</v>
      </c>
    </row>
    <row r="102" spans="1:7" x14ac:dyDescent="0.3">
      <c r="A102">
        <v>1.7220200000000001E-2</v>
      </c>
      <c r="B102">
        <v>-7.7203800000000003E-2</v>
      </c>
      <c r="D102">
        <v>1.5475000000000003E-3</v>
      </c>
      <c r="F102">
        <v>1008</v>
      </c>
      <c r="G102">
        <v>-7.7203800000000003E-2</v>
      </c>
    </row>
    <row r="103" spans="1:7" x14ac:dyDescent="0.3">
      <c r="A103">
        <v>2.3173599999999999E-2</v>
      </c>
      <c r="B103">
        <v>-7.5748700000000002E-2</v>
      </c>
      <c r="D103">
        <v>3.1841999999999981E-3</v>
      </c>
      <c r="F103">
        <v>1007.99</v>
      </c>
      <c r="G103">
        <v>-7.5748700000000002E-2</v>
      </c>
    </row>
    <row r="104" spans="1:7" x14ac:dyDescent="0.3">
      <c r="A104">
        <v>2.75001E-2</v>
      </c>
      <c r="B104">
        <v>-7.4119599999999994E-2</v>
      </c>
      <c r="D104">
        <v>4.9370000000000039E-3</v>
      </c>
      <c r="F104">
        <v>1007.96</v>
      </c>
      <c r="G104">
        <v>-7.4119599999999994E-2</v>
      </c>
    </row>
    <row r="105" spans="1:7" x14ac:dyDescent="0.3">
      <c r="A105">
        <v>3.2026600000000002E-2</v>
      </c>
      <c r="B105">
        <v>-7.2264200000000001E-2</v>
      </c>
      <c r="D105">
        <v>6.8404999999999994E-3</v>
      </c>
      <c r="F105">
        <v>1007.9</v>
      </c>
      <c r="G105">
        <v>-7.2264200000000001E-2</v>
      </c>
    </row>
    <row r="106" spans="1:7" x14ac:dyDescent="0.3">
      <c r="A106">
        <v>3.6049100000000001E-2</v>
      </c>
      <c r="B106">
        <v>-7.0114800000000005E-2</v>
      </c>
      <c r="D106">
        <v>8.9402000000000023E-3</v>
      </c>
      <c r="F106">
        <v>1007.77</v>
      </c>
      <c r="G106">
        <v>-7.0114800000000005E-2</v>
      </c>
    </row>
    <row r="107" spans="1:7" x14ac:dyDescent="0.3">
      <c r="A107">
        <v>3.9259000000000002E-2</v>
      </c>
      <c r="B107">
        <v>-6.71765E-2</v>
      </c>
      <c r="D107">
        <v>1.1875400000000001E-2</v>
      </c>
      <c r="F107">
        <v>1007.52</v>
      </c>
      <c r="G107">
        <v>-6.71765E-2</v>
      </c>
    </row>
    <row r="108" spans="1:7" x14ac:dyDescent="0.3">
      <c r="A108">
        <v>4.0560100000000002E-2</v>
      </c>
      <c r="B108">
        <v>-6.3356700000000002E-2</v>
      </c>
      <c r="D108">
        <v>1.5691200000000002E-2</v>
      </c>
      <c r="F108">
        <v>1007.11</v>
      </c>
      <c r="G108">
        <v>-6.3356700000000002E-2</v>
      </c>
    </row>
    <row r="109" spans="1:7" x14ac:dyDescent="0.3">
      <c r="A109">
        <v>4.0012399999999997E-2</v>
      </c>
      <c r="B109">
        <v>-5.8390999999999998E-2</v>
      </c>
      <c r="D109">
        <v>2.0651700000000002E-2</v>
      </c>
      <c r="F109">
        <v>1006.46</v>
      </c>
      <c r="G109">
        <v>-5.8390999999999998E-2</v>
      </c>
    </row>
    <row r="110" spans="1:7" x14ac:dyDescent="0.3">
      <c r="A110">
        <v>3.8257199999999998E-2</v>
      </c>
      <c r="B110">
        <v>-5.1935700000000001E-2</v>
      </c>
      <c r="D110">
        <v>2.71004E-2</v>
      </c>
      <c r="F110">
        <v>1005.57</v>
      </c>
      <c r="G110">
        <v>-5.1935700000000001E-2</v>
      </c>
    </row>
    <row r="111" spans="1:7" x14ac:dyDescent="0.3">
      <c r="A111">
        <v>3.55257E-2</v>
      </c>
      <c r="B111">
        <v>-4.3543600000000002E-2</v>
      </c>
      <c r="D111">
        <v>3.54837E-2</v>
      </c>
      <c r="F111">
        <v>1004.46</v>
      </c>
      <c r="G111">
        <v>-4.3543600000000002E-2</v>
      </c>
    </row>
    <row r="112" spans="1:7" x14ac:dyDescent="0.3">
      <c r="A112">
        <v>3.1723599999999998E-2</v>
      </c>
      <c r="B112">
        <v>-3.2634000000000003E-2</v>
      </c>
      <c r="D112">
        <v>4.6381930000000002E-2</v>
      </c>
      <c r="F112">
        <v>1003.26</v>
      </c>
      <c r="G112">
        <v>-3.2634000000000003E-2</v>
      </c>
    </row>
    <row r="113" spans="1:7" x14ac:dyDescent="0.3">
      <c r="A113">
        <v>2.6749100000000001E-2</v>
      </c>
      <c r="B113">
        <v>-1.8451499999999999E-2</v>
      </c>
      <c r="D113">
        <v>6.0549680000000002E-2</v>
      </c>
      <c r="F113">
        <v>1002.1</v>
      </c>
      <c r="G113">
        <v>-1.8451499999999999E-2</v>
      </c>
    </row>
    <row r="114" spans="1:7" x14ac:dyDescent="0.3">
      <c r="A114" s="18">
        <v>2.06194E-2</v>
      </c>
      <c r="B114" s="18">
        <v>-1.42649E-5</v>
      </c>
      <c r="D114">
        <v>7.8967800000000005E-2</v>
      </c>
      <c r="F114">
        <v>1001.06</v>
      </c>
      <c r="G114" s="18">
        <v>-1.42649E-5</v>
      </c>
    </row>
    <row r="115" spans="1:7" x14ac:dyDescent="0.3">
      <c r="A115" s="18">
        <v>1.34652E-2</v>
      </c>
      <c r="B115">
        <v>2.3954199999999998E-2</v>
      </c>
      <c r="D115">
        <v>0.10291130000000001</v>
      </c>
      <c r="F115">
        <v>1000.13</v>
      </c>
      <c r="G115">
        <v>2.3954199999999998E-2</v>
      </c>
    </row>
    <row r="116" spans="1:7" x14ac:dyDescent="0.3">
      <c r="A116">
        <v>5.20639E-3</v>
      </c>
      <c r="B116">
        <v>5.5113099999999998E-2</v>
      </c>
      <c r="D116">
        <v>0.13403780000000001</v>
      </c>
      <c r="F116">
        <v>999.35199999999998</v>
      </c>
      <c r="G116">
        <v>5.5113099999999998E-2</v>
      </c>
    </row>
    <row r="117" spans="1:7" x14ac:dyDescent="0.3">
      <c r="A117">
        <v>-2.5609600000000001E-3</v>
      </c>
      <c r="B117">
        <v>9.5619800000000005E-2</v>
      </c>
      <c r="D117">
        <v>0.17450199999999999</v>
      </c>
      <c r="F117">
        <v>998.85799999999995</v>
      </c>
      <c r="G117">
        <v>9.5619800000000005E-2</v>
      </c>
    </row>
    <row r="118" spans="1:7" x14ac:dyDescent="0.3">
      <c r="A118">
        <v>-6.4580799999999997E-3</v>
      </c>
      <c r="B118">
        <v>0.14827799999999999</v>
      </c>
      <c r="D118">
        <v>0.227106</v>
      </c>
      <c r="F118">
        <v>998.60199999999998</v>
      </c>
      <c r="G118">
        <v>0.14827799999999999</v>
      </c>
    </row>
    <row r="119" spans="1:7" x14ac:dyDescent="0.3">
      <c r="A119">
        <v>-6.3217300000000002E-3</v>
      </c>
      <c r="B119">
        <v>0.21673500000000001</v>
      </c>
      <c r="D119">
        <v>0.295491</v>
      </c>
      <c r="F119">
        <v>998.43100000000004</v>
      </c>
      <c r="G119">
        <v>0.21673500000000001</v>
      </c>
    </row>
    <row r="120" spans="1:7" x14ac:dyDescent="0.3">
      <c r="A120">
        <v>-3.9137399999999998E-3</v>
      </c>
      <c r="B120">
        <v>0.305728</v>
      </c>
      <c r="D120">
        <v>0.38439200000000001</v>
      </c>
      <c r="F120">
        <v>998.32</v>
      </c>
      <c r="G120">
        <v>0.305728</v>
      </c>
    </row>
    <row r="121" spans="1:7" x14ac:dyDescent="0.3">
      <c r="A121" s="18">
        <v>-7.0730300000000003E-5</v>
      </c>
      <c r="B121">
        <v>0.42141899999999999</v>
      </c>
      <c r="D121">
        <v>0.49996200000000002</v>
      </c>
      <c r="F121">
        <v>998.27599999999995</v>
      </c>
      <c r="G121">
        <v>0.42141899999999999</v>
      </c>
    </row>
    <row r="122" spans="1:7" x14ac:dyDescent="0.3">
      <c r="A122" t="s">
        <v>19</v>
      </c>
      <c r="F122" t="s">
        <v>19</v>
      </c>
    </row>
    <row r="124" spans="1:7" x14ac:dyDescent="0.3">
      <c r="A124" t="s">
        <v>23</v>
      </c>
      <c r="F124" t="s">
        <v>23</v>
      </c>
    </row>
    <row r="125" spans="1:7" x14ac:dyDescent="0.3">
      <c r="A125">
        <v>0</v>
      </c>
      <c r="B125">
        <v>-8.7249999999999994E-2</v>
      </c>
      <c r="D125">
        <v>0</v>
      </c>
      <c r="F125">
        <v>1008</v>
      </c>
      <c r="G125">
        <v>-8.7249999999999994E-2</v>
      </c>
    </row>
    <row r="126" spans="1:7" x14ac:dyDescent="0.3">
      <c r="A126">
        <v>1.23102E-2</v>
      </c>
      <c r="B126">
        <v>-8.6004200000000003E-2</v>
      </c>
      <c r="D126">
        <v>1.5475000000000003E-3</v>
      </c>
      <c r="F126">
        <v>1008</v>
      </c>
      <c r="G126">
        <v>-8.6004200000000003E-2</v>
      </c>
    </row>
    <row r="127" spans="1:7" x14ac:dyDescent="0.3">
      <c r="A127">
        <v>1.7360199999999999E-2</v>
      </c>
      <c r="B127">
        <v>-8.4609699999999996E-2</v>
      </c>
      <c r="D127">
        <v>3.1841999999999981E-3</v>
      </c>
      <c r="F127">
        <v>1007.99</v>
      </c>
      <c r="G127">
        <v>-8.4609699999999996E-2</v>
      </c>
    </row>
    <row r="128" spans="1:7" x14ac:dyDescent="0.3">
      <c r="A128">
        <v>2.1251800000000001E-2</v>
      </c>
      <c r="B128">
        <v>-8.3021700000000004E-2</v>
      </c>
      <c r="D128">
        <v>4.9370000000000039E-3</v>
      </c>
      <c r="F128">
        <v>1007.97</v>
      </c>
      <c r="G128">
        <v>-8.3021700000000004E-2</v>
      </c>
    </row>
    <row r="129" spans="1:7" x14ac:dyDescent="0.3">
      <c r="A129">
        <v>2.5545399999999999E-2</v>
      </c>
      <c r="B129">
        <v>-8.1182500000000005E-2</v>
      </c>
      <c r="D129">
        <v>6.8404999999999994E-3</v>
      </c>
      <c r="F129">
        <v>1007.92</v>
      </c>
      <c r="G129">
        <v>-8.1182500000000005E-2</v>
      </c>
    </row>
    <row r="130" spans="1:7" x14ac:dyDescent="0.3">
      <c r="A130">
        <v>2.9495299999999999E-2</v>
      </c>
      <c r="B130">
        <v>-7.9016400000000001E-2</v>
      </c>
      <c r="D130">
        <v>8.9402000000000023E-3</v>
      </c>
      <c r="F130">
        <v>1007.81</v>
      </c>
      <c r="G130">
        <v>-7.9016400000000001E-2</v>
      </c>
    </row>
    <row r="131" spans="1:7" x14ac:dyDescent="0.3">
      <c r="A131">
        <v>3.2716599999999998E-2</v>
      </c>
      <c r="B131">
        <v>-7.6077099999999995E-2</v>
      </c>
      <c r="D131">
        <v>1.1875400000000001E-2</v>
      </c>
      <c r="F131">
        <v>1007.6</v>
      </c>
      <c r="G131">
        <v>-7.6077099999999995E-2</v>
      </c>
    </row>
    <row r="132" spans="1:7" x14ac:dyDescent="0.3">
      <c r="A132">
        <v>3.43638E-2</v>
      </c>
      <c r="B132">
        <v>-7.2256000000000001E-2</v>
      </c>
      <c r="D132">
        <v>1.5691200000000002E-2</v>
      </c>
      <c r="F132">
        <v>1007.23</v>
      </c>
      <c r="G132">
        <v>-7.2256000000000001E-2</v>
      </c>
    </row>
    <row r="133" spans="1:7" x14ac:dyDescent="0.3">
      <c r="A133">
        <v>3.4516499999999999E-2</v>
      </c>
      <c r="B133">
        <v>-6.7288600000000004E-2</v>
      </c>
      <c r="D133">
        <v>2.0651700000000002E-2</v>
      </c>
      <c r="F133">
        <v>1006.64</v>
      </c>
      <c r="G133">
        <v>-6.7288600000000004E-2</v>
      </c>
    </row>
    <row r="134" spans="1:7" x14ac:dyDescent="0.3">
      <c r="A134" s="18">
        <v>3.3611200000000001E-2</v>
      </c>
      <c r="B134">
        <v>-6.0831000000000003E-2</v>
      </c>
      <c r="D134">
        <v>2.71004E-2</v>
      </c>
      <c r="F134">
        <v>1005.8</v>
      </c>
      <c r="G134">
        <v>-6.0831000000000003E-2</v>
      </c>
    </row>
    <row r="135" spans="1:7" x14ac:dyDescent="0.3">
      <c r="A135">
        <v>3.1873600000000002E-2</v>
      </c>
      <c r="B135">
        <v>-5.2436099999999999E-2</v>
      </c>
      <c r="D135">
        <v>3.54837E-2</v>
      </c>
      <c r="F135">
        <v>1004.74</v>
      </c>
      <c r="G135">
        <v>-5.2436099999999999E-2</v>
      </c>
    </row>
    <row r="136" spans="1:7" x14ac:dyDescent="0.3">
      <c r="A136">
        <v>2.9301600000000001E-2</v>
      </c>
      <c r="B136">
        <v>-4.1522700000000003E-2</v>
      </c>
      <c r="D136">
        <v>4.6381930000000002E-2</v>
      </c>
      <c r="F136">
        <v>1003.54</v>
      </c>
      <c r="G136">
        <v>-4.1522700000000003E-2</v>
      </c>
    </row>
    <row r="137" spans="1:7" x14ac:dyDescent="0.3">
      <c r="A137">
        <v>2.5776899999999998E-2</v>
      </c>
      <c r="B137">
        <v>-2.73352E-2</v>
      </c>
      <c r="D137">
        <v>6.0549680000000002E-2</v>
      </c>
      <c r="F137">
        <v>1002.34</v>
      </c>
      <c r="G137">
        <v>-2.73352E-2</v>
      </c>
    </row>
    <row r="138" spans="1:7" x14ac:dyDescent="0.3">
      <c r="A138">
        <v>2.1145000000000001E-2</v>
      </c>
      <c r="B138">
        <v>-8.8916099999999994E-3</v>
      </c>
      <c r="D138">
        <v>7.8967800000000005E-2</v>
      </c>
      <c r="F138">
        <v>1001.24</v>
      </c>
      <c r="G138">
        <v>-8.8916099999999994E-3</v>
      </c>
    </row>
    <row r="139" spans="1:7" x14ac:dyDescent="0.3">
      <c r="A139">
        <v>1.53616E-2</v>
      </c>
      <c r="B139">
        <v>1.5085100000000001E-2</v>
      </c>
      <c r="D139">
        <v>0.10291130000000001</v>
      </c>
      <c r="F139">
        <v>1000.26</v>
      </c>
      <c r="G139">
        <v>1.5085100000000001E-2</v>
      </c>
    </row>
    <row r="140" spans="1:7" x14ac:dyDescent="0.3">
      <c r="A140">
        <v>9.0731900000000001E-3</v>
      </c>
      <c r="B140">
        <v>4.6254900000000002E-2</v>
      </c>
      <c r="D140">
        <v>0.13403780000000001</v>
      </c>
      <c r="F140">
        <v>999.43600000000004</v>
      </c>
      <c r="G140">
        <v>4.6254900000000002E-2</v>
      </c>
    </row>
    <row r="141" spans="1:7" x14ac:dyDescent="0.3">
      <c r="A141">
        <v>3.57449E-3</v>
      </c>
      <c r="B141">
        <v>8.6775599999999994E-2</v>
      </c>
      <c r="D141">
        <v>0.17450199999999999</v>
      </c>
      <c r="F141">
        <v>998.85699999999997</v>
      </c>
      <c r="G141">
        <v>8.6775599999999994E-2</v>
      </c>
    </row>
    <row r="142" spans="1:7" x14ac:dyDescent="0.3">
      <c r="A142">
        <v>-1.1413000000000001E-4</v>
      </c>
      <c r="B142">
        <v>0.13945199999999999</v>
      </c>
      <c r="D142">
        <v>0.227106</v>
      </c>
      <c r="F142">
        <v>998.54899999999998</v>
      </c>
      <c r="G142">
        <v>0.13945199999999999</v>
      </c>
    </row>
    <row r="143" spans="1:7" x14ac:dyDescent="0.3">
      <c r="A143">
        <v>-1.4892099999999999E-3</v>
      </c>
      <c r="B143">
        <v>0.20793200000000001</v>
      </c>
      <c r="D143">
        <v>0.295491</v>
      </c>
      <c r="F143">
        <v>998.39099999999996</v>
      </c>
      <c r="G143">
        <v>0.20793200000000001</v>
      </c>
    </row>
    <row r="144" spans="1:7" x14ac:dyDescent="0.3">
      <c r="A144">
        <v>-1.17103E-3</v>
      </c>
      <c r="B144">
        <v>0.296956</v>
      </c>
      <c r="D144">
        <v>0.38439200000000001</v>
      </c>
      <c r="F144">
        <v>998.29399999999998</v>
      </c>
      <c r="G144">
        <v>0.296956</v>
      </c>
    </row>
    <row r="145" spans="1:7" x14ac:dyDescent="0.3">
      <c r="A145" s="18">
        <v>-3.3949999999999999E-5</v>
      </c>
      <c r="B145">
        <v>0.412688</v>
      </c>
      <c r="D145">
        <v>0.49996200000000002</v>
      </c>
      <c r="F145">
        <v>998.25099999999998</v>
      </c>
      <c r="G145">
        <v>0.412688</v>
      </c>
    </row>
    <row r="146" spans="1:7" x14ac:dyDescent="0.3">
      <c r="A146" t="s">
        <v>19</v>
      </c>
      <c r="F146" t="s">
        <v>19</v>
      </c>
    </row>
    <row r="148" spans="1:7" x14ac:dyDescent="0.3">
      <c r="A148" t="s">
        <v>24</v>
      </c>
      <c r="F148" t="s">
        <v>24</v>
      </c>
    </row>
    <row r="149" spans="1:7" x14ac:dyDescent="0.3">
      <c r="A149">
        <v>0</v>
      </c>
      <c r="B149">
        <v>-9.5975000000000005E-2</v>
      </c>
      <c r="D149">
        <v>0</v>
      </c>
      <c r="F149">
        <v>1007.98</v>
      </c>
      <c r="G149">
        <v>-9.5975000000000005E-2</v>
      </c>
    </row>
    <row r="150" spans="1:7" x14ac:dyDescent="0.3">
      <c r="A150">
        <v>1.3472E-2</v>
      </c>
      <c r="B150">
        <v>-9.4804600000000003E-2</v>
      </c>
      <c r="D150">
        <v>1.5475000000000003E-3</v>
      </c>
      <c r="F150">
        <v>1007.98</v>
      </c>
      <c r="G150">
        <v>-9.4804600000000003E-2</v>
      </c>
    </row>
    <row r="151" spans="1:7" x14ac:dyDescent="0.3">
      <c r="A151">
        <v>1.86908E-2</v>
      </c>
      <c r="B151">
        <v>-9.3470600000000001E-2</v>
      </c>
      <c r="D151">
        <v>3.1841999999999981E-3</v>
      </c>
      <c r="F151">
        <v>1007.98</v>
      </c>
      <c r="G151">
        <v>-9.3470600000000001E-2</v>
      </c>
    </row>
    <row r="152" spans="1:7" x14ac:dyDescent="0.3">
      <c r="A152">
        <v>2.2518E-2</v>
      </c>
      <c r="B152">
        <v>-9.1923900000000003E-2</v>
      </c>
      <c r="D152">
        <v>4.9370000000000039E-3</v>
      </c>
      <c r="F152">
        <v>1007.95</v>
      </c>
      <c r="G152">
        <v>-9.1923900000000003E-2</v>
      </c>
    </row>
    <row r="153" spans="1:7" x14ac:dyDescent="0.3">
      <c r="A153" s="18">
        <v>2.6443100000000001E-2</v>
      </c>
      <c r="B153">
        <v>-9.0100700000000006E-2</v>
      </c>
      <c r="D153">
        <v>6.8404999999999994E-3</v>
      </c>
      <c r="F153">
        <v>1007.87</v>
      </c>
      <c r="G153">
        <v>-9.0100700000000006E-2</v>
      </c>
    </row>
    <row r="154" spans="1:7" x14ac:dyDescent="0.3">
      <c r="A154">
        <v>2.9667499999999999E-2</v>
      </c>
      <c r="B154">
        <v>-8.7918099999999999E-2</v>
      </c>
      <c r="D154">
        <v>8.9402000000000023E-3</v>
      </c>
      <c r="F154">
        <v>1007.73</v>
      </c>
      <c r="G154">
        <v>-8.7918099999999999E-2</v>
      </c>
    </row>
    <row r="155" spans="1:7" x14ac:dyDescent="0.3">
      <c r="A155">
        <v>3.1706400000000003E-2</v>
      </c>
      <c r="B155">
        <v>-8.4977700000000003E-2</v>
      </c>
      <c r="D155">
        <v>1.1875400000000001E-2</v>
      </c>
      <c r="F155">
        <v>1007.48</v>
      </c>
      <c r="G155">
        <v>-8.4977700000000003E-2</v>
      </c>
    </row>
    <row r="156" spans="1:7" x14ac:dyDescent="0.3">
      <c r="A156">
        <v>3.21981E-2</v>
      </c>
      <c r="B156">
        <v>-8.11553E-2</v>
      </c>
      <c r="D156">
        <v>1.5691200000000002E-2</v>
      </c>
      <c r="F156">
        <v>1007.08</v>
      </c>
      <c r="G156">
        <v>-8.11553E-2</v>
      </c>
    </row>
    <row r="157" spans="1:7" x14ac:dyDescent="0.3">
      <c r="A157">
        <v>3.1597699999999999E-2</v>
      </c>
      <c r="B157">
        <v>-7.6186199999999996E-2</v>
      </c>
      <c r="D157">
        <v>2.0651700000000002E-2</v>
      </c>
      <c r="F157">
        <v>1006.48</v>
      </c>
      <c r="G157">
        <v>-7.6186199999999996E-2</v>
      </c>
    </row>
    <row r="158" spans="1:7" x14ac:dyDescent="0.3">
      <c r="A158">
        <v>3.03053E-2</v>
      </c>
      <c r="B158">
        <v>-6.9726300000000005E-2</v>
      </c>
      <c r="D158">
        <v>2.71004E-2</v>
      </c>
      <c r="F158">
        <v>1005.68</v>
      </c>
      <c r="G158">
        <v>-6.9726300000000005E-2</v>
      </c>
    </row>
    <row r="159" spans="1:7" x14ac:dyDescent="0.3">
      <c r="A159">
        <v>2.84078E-2</v>
      </c>
      <c r="B159">
        <v>-6.1328500000000001E-2</v>
      </c>
      <c r="D159">
        <v>3.54837E-2</v>
      </c>
      <c r="F159">
        <v>1004.69</v>
      </c>
      <c r="G159">
        <v>-6.1328500000000001E-2</v>
      </c>
    </row>
    <row r="160" spans="1:7" x14ac:dyDescent="0.3">
      <c r="A160">
        <v>2.5847700000000001E-2</v>
      </c>
      <c r="B160">
        <v>-5.0411299999999999E-2</v>
      </c>
      <c r="D160">
        <v>4.6381930000000002E-2</v>
      </c>
      <c r="F160">
        <v>1003.59</v>
      </c>
      <c r="G160">
        <v>-5.0411299999999999E-2</v>
      </c>
    </row>
    <row r="161" spans="1:7" x14ac:dyDescent="0.3">
      <c r="A161">
        <v>2.2520200000000001E-2</v>
      </c>
      <c r="B161">
        <v>-3.6219000000000001E-2</v>
      </c>
      <c r="D161">
        <v>6.0549680000000002E-2</v>
      </c>
      <c r="F161">
        <v>1002.48</v>
      </c>
      <c r="G161">
        <v>-3.6219000000000001E-2</v>
      </c>
    </row>
    <row r="162" spans="1:7" x14ac:dyDescent="0.3">
      <c r="A162">
        <v>1.8320099999999999E-2</v>
      </c>
      <c r="B162">
        <v>-1.7768900000000001E-2</v>
      </c>
      <c r="D162">
        <v>7.8967800000000005E-2</v>
      </c>
      <c r="F162">
        <v>1001.42</v>
      </c>
      <c r="G162">
        <v>-1.7768900000000001E-2</v>
      </c>
    </row>
    <row r="163" spans="1:7" x14ac:dyDescent="0.3">
      <c r="A163">
        <v>1.3201600000000001E-2</v>
      </c>
      <c r="B163">
        <v>6.2160999999999996E-3</v>
      </c>
      <c r="D163">
        <v>0.10291130000000001</v>
      </c>
      <c r="F163">
        <v>1000.45</v>
      </c>
      <c r="G163">
        <v>6.2160999999999996E-3</v>
      </c>
    </row>
    <row r="164" spans="1:7" x14ac:dyDescent="0.3">
      <c r="A164">
        <v>7.23122E-3</v>
      </c>
      <c r="B164">
        <v>3.7396699999999998E-2</v>
      </c>
      <c r="D164">
        <v>0.13403780000000001</v>
      </c>
      <c r="F164">
        <v>999.63499999999999</v>
      </c>
      <c r="G164">
        <v>3.7396699999999998E-2</v>
      </c>
    </row>
    <row r="165" spans="1:7" x14ac:dyDescent="0.3">
      <c r="A165">
        <v>8.1277699999999999E-4</v>
      </c>
      <c r="B165">
        <v>7.7931399999999998E-2</v>
      </c>
      <c r="D165">
        <v>0.17450199999999999</v>
      </c>
      <c r="F165">
        <v>999.04200000000003</v>
      </c>
      <c r="G165">
        <v>7.7931399999999998E-2</v>
      </c>
    </row>
    <row r="166" spans="1:7" x14ac:dyDescent="0.3">
      <c r="A166">
        <v>-3.7818299999999999E-3</v>
      </c>
      <c r="B166">
        <v>0.13062699999999999</v>
      </c>
      <c r="D166">
        <v>0.227106</v>
      </c>
      <c r="F166">
        <v>998.68799999999999</v>
      </c>
      <c r="G166">
        <v>0.13062699999999999</v>
      </c>
    </row>
    <row r="167" spans="1:7" x14ac:dyDescent="0.3">
      <c r="A167">
        <v>-3.3499599999999999E-3</v>
      </c>
      <c r="B167">
        <v>0.19913</v>
      </c>
      <c r="D167">
        <v>0.295491</v>
      </c>
      <c r="F167">
        <v>998.48599999999999</v>
      </c>
      <c r="G167">
        <v>0.19913</v>
      </c>
    </row>
    <row r="168" spans="1:7" x14ac:dyDescent="0.3">
      <c r="A168">
        <v>-6.5239599999999997E-4</v>
      </c>
      <c r="B168">
        <v>0.28818500000000002</v>
      </c>
      <c r="D168">
        <v>0.38439200000000001</v>
      </c>
      <c r="F168">
        <v>998.35299999999995</v>
      </c>
      <c r="G168">
        <v>0.28818500000000002</v>
      </c>
    </row>
    <row r="169" spans="1:7" x14ac:dyDescent="0.3">
      <c r="A169" s="18">
        <v>1.0196299999999999E-5</v>
      </c>
      <c r="B169">
        <v>0.40395599999999998</v>
      </c>
      <c r="D169">
        <v>0.49996200000000002</v>
      </c>
      <c r="F169">
        <v>998.29</v>
      </c>
      <c r="G169">
        <v>0.40395599999999998</v>
      </c>
    </row>
    <row r="170" spans="1:7" x14ac:dyDescent="0.3">
      <c r="A170" t="s">
        <v>19</v>
      </c>
      <c r="F170" t="s">
        <v>19</v>
      </c>
    </row>
    <row r="172" spans="1:7" x14ac:dyDescent="0.3">
      <c r="A172" t="s">
        <v>25</v>
      </c>
      <c r="F172" t="s">
        <v>25</v>
      </c>
    </row>
    <row r="173" spans="1:7" x14ac:dyDescent="0.3">
      <c r="A173">
        <v>0</v>
      </c>
      <c r="B173">
        <v>-0.1047</v>
      </c>
      <c r="D173">
        <v>0</v>
      </c>
      <c r="F173">
        <v>1007.86</v>
      </c>
      <c r="G173">
        <v>-0.1047</v>
      </c>
    </row>
    <row r="174" spans="1:7" x14ac:dyDescent="0.3">
      <c r="A174">
        <v>1.18493E-2</v>
      </c>
      <c r="B174">
        <v>-0.103605</v>
      </c>
      <c r="D174">
        <v>1.5475000000000003E-3</v>
      </c>
      <c r="F174">
        <v>1007.9</v>
      </c>
      <c r="G174">
        <v>-0.103605</v>
      </c>
    </row>
    <row r="175" spans="1:7" x14ac:dyDescent="0.3">
      <c r="A175">
        <v>1.7167499999999999E-2</v>
      </c>
      <c r="B175">
        <v>-0.10233200000000001</v>
      </c>
      <c r="D175">
        <v>3.1841999999999981E-3</v>
      </c>
      <c r="F175">
        <v>1007.96</v>
      </c>
      <c r="G175">
        <v>-0.10233200000000001</v>
      </c>
    </row>
    <row r="176" spans="1:7" x14ac:dyDescent="0.3">
      <c r="A176">
        <v>2.12987E-2</v>
      </c>
      <c r="B176">
        <v>-0.100826</v>
      </c>
      <c r="D176">
        <v>4.9370000000000039E-3</v>
      </c>
      <c r="F176">
        <v>1007.94</v>
      </c>
      <c r="G176">
        <v>-0.100826</v>
      </c>
    </row>
    <row r="177" spans="1:7" x14ac:dyDescent="0.3">
      <c r="A177">
        <v>2.5696699999999999E-2</v>
      </c>
      <c r="B177">
        <v>-9.9018999999999996E-2</v>
      </c>
      <c r="D177">
        <v>6.8404999999999994E-3</v>
      </c>
      <c r="F177">
        <v>1007.86</v>
      </c>
      <c r="G177">
        <v>-9.9018999999999996E-2</v>
      </c>
    </row>
    <row r="178" spans="1:7" x14ac:dyDescent="0.3">
      <c r="A178">
        <v>2.9652700000000001E-2</v>
      </c>
      <c r="B178">
        <v>-9.6819699999999995E-2</v>
      </c>
      <c r="D178">
        <v>8.9402000000000023E-3</v>
      </c>
      <c r="F178">
        <v>1007.71</v>
      </c>
      <c r="G178">
        <v>-9.6819699999999995E-2</v>
      </c>
    </row>
    <row r="179" spans="1:7" x14ac:dyDescent="0.3">
      <c r="A179">
        <v>3.2652E-2</v>
      </c>
      <c r="B179">
        <v>-9.3878400000000001E-2</v>
      </c>
      <c r="D179">
        <v>1.1875400000000001E-2</v>
      </c>
      <c r="F179">
        <v>1007.44</v>
      </c>
      <c r="G179">
        <v>-9.3878400000000001E-2</v>
      </c>
    </row>
    <row r="180" spans="1:7" x14ac:dyDescent="0.3">
      <c r="A180">
        <v>3.3969600000000003E-2</v>
      </c>
      <c r="B180">
        <v>-9.0054599999999999E-2</v>
      </c>
      <c r="D180">
        <v>1.5691200000000002E-2</v>
      </c>
      <c r="F180">
        <v>1007.02</v>
      </c>
      <c r="G180">
        <v>-9.0054599999999999E-2</v>
      </c>
    </row>
    <row r="181" spans="1:7" x14ac:dyDescent="0.3">
      <c r="A181">
        <v>3.3800700000000003E-2</v>
      </c>
      <c r="B181">
        <v>-8.5083800000000001E-2</v>
      </c>
      <c r="D181">
        <v>2.0651700000000002E-2</v>
      </c>
      <c r="F181">
        <v>1006.4</v>
      </c>
      <c r="G181">
        <v>-8.5083800000000001E-2</v>
      </c>
    </row>
    <row r="182" spans="1:7" x14ac:dyDescent="0.3">
      <c r="A182">
        <v>3.2671600000000002E-2</v>
      </c>
      <c r="B182">
        <v>-7.8621700000000003E-2</v>
      </c>
      <c r="D182">
        <v>2.71004E-2</v>
      </c>
      <c r="F182">
        <v>1005.58</v>
      </c>
      <c r="G182">
        <v>-7.8621700000000003E-2</v>
      </c>
    </row>
    <row r="183" spans="1:7" x14ac:dyDescent="0.3">
      <c r="A183">
        <v>3.0819900000000001E-2</v>
      </c>
      <c r="B183">
        <v>-7.0220900000000003E-2</v>
      </c>
      <c r="D183">
        <v>3.54837E-2</v>
      </c>
      <c r="F183">
        <v>1004.59</v>
      </c>
      <c r="G183">
        <v>-7.0220900000000003E-2</v>
      </c>
    </row>
    <row r="184" spans="1:7" x14ac:dyDescent="0.3">
      <c r="A184">
        <v>2.8226500000000002E-2</v>
      </c>
      <c r="B184">
        <v>-5.9299999999999999E-2</v>
      </c>
      <c r="D184">
        <v>4.6381930000000002E-2</v>
      </c>
      <c r="F184">
        <v>1003.49</v>
      </c>
      <c r="G184">
        <v>-5.9299999999999999E-2</v>
      </c>
    </row>
    <row r="185" spans="1:7" x14ac:dyDescent="0.3">
      <c r="A185">
        <v>2.47624E-2</v>
      </c>
      <c r="B185">
        <v>-4.5102700000000003E-2</v>
      </c>
      <c r="D185">
        <v>6.0549680000000002E-2</v>
      </c>
      <c r="F185">
        <v>1002.38</v>
      </c>
      <c r="G185">
        <v>-4.5102700000000003E-2</v>
      </c>
    </row>
    <row r="186" spans="1:7" x14ac:dyDescent="0.3">
      <c r="A186">
        <v>2.02922E-2</v>
      </c>
      <c r="B186">
        <v>-2.6646300000000001E-2</v>
      </c>
      <c r="D186">
        <v>7.8967800000000005E-2</v>
      </c>
      <c r="F186">
        <v>1001.32</v>
      </c>
      <c r="G186">
        <v>-2.6646300000000001E-2</v>
      </c>
    </row>
    <row r="187" spans="1:7" x14ac:dyDescent="0.3">
      <c r="A187">
        <v>1.47574E-2</v>
      </c>
      <c r="B187">
        <v>-2.65293E-3</v>
      </c>
      <c r="D187">
        <v>0.10291130000000001</v>
      </c>
      <c r="F187">
        <v>1000.38</v>
      </c>
      <c r="G187">
        <v>-2.65293E-3</v>
      </c>
    </row>
    <row r="188" spans="1:7" x14ac:dyDescent="0.3">
      <c r="A188">
        <v>8.3072400000000005E-3</v>
      </c>
      <c r="B188">
        <v>2.8538399999999998E-2</v>
      </c>
      <c r="D188">
        <v>0.13403780000000001</v>
      </c>
      <c r="F188">
        <v>999.59199999999998</v>
      </c>
      <c r="G188">
        <v>2.8538399999999998E-2</v>
      </c>
    </row>
    <row r="189" spans="1:7" x14ac:dyDescent="0.3">
      <c r="A189">
        <v>8.31494E-4</v>
      </c>
      <c r="B189">
        <v>6.9087200000000001E-2</v>
      </c>
      <c r="D189">
        <v>0.17450199999999999</v>
      </c>
      <c r="F189">
        <v>999.02700000000004</v>
      </c>
      <c r="G189">
        <v>6.9087200000000001E-2</v>
      </c>
    </row>
    <row r="190" spans="1:7" x14ac:dyDescent="0.3">
      <c r="A190">
        <v>-6.4418699999999997E-3</v>
      </c>
      <c r="B190">
        <v>0.12180100000000001</v>
      </c>
      <c r="D190">
        <v>0.227106</v>
      </c>
      <c r="F190">
        <v>998.70100000000002</v>
      </c>
      <c r="G190">
        <v>0.12180100000000001</v>
      </c>
    </row>
    <row r="191" spans="1:7" x14ac:dyDescent="0.3">
      <c r="A191">
        <v>-1.03461E-2</v>
      </c>
      <c r="B191">
        <v>0.190328</v>
      </c>
      <c r="D191">
        <v>0.295491</v>
      </c>
      <c r="F191">
        <v>998.52</v>
      </c>
      <c r="G191">
        <v>0.190328</v>
      </c>
    </row>
    <row r="192" spans="1:7" x14ac:dyDescent="0.3">
      <c r="A192">
        <v>-8.1899599999999996E-3</v>
      </c>
      <c r="B192">
        <v>0.279414</v>
      </c>
      <c r="D192">
        <v>0.38439200000000001</v>
      </c>
      <c r="F192">
        <v>998.40099999999995</v>
      </c>
      <c r="G192">
        <v>0.279414</v>
      </c>
    </row>
    <row r="193" spans="1:7" x14ac:dyDescent="0.3">
      <c r="A193" s="18">
        <v>-2.3905699999999998E-3</v>
      </c>
      <c r="B193">
        <v>0.39522499999999999</v>
      </c>
      <c r="D193">
        <v>0.49996200000000002</v>
      </c>
      <c r="F193">
        <v>998.33900000000006</v>
      </c>
      <c r="G193">
        <v>0.39522499999999999</v>
      </c>
    </row>
    <row r="194" spans="1:7" x14ac:dyDescent="0.3">
      <c r="A194" t="s">
        <v>19</v>
      </c>
      <c r="F194" t="s">
        <v>19</v>
      </c>
    </row>
  </sheetData>
  <mergeCells count="2">
    <mergeCell ref="J3:L3"/>
    <mergeCell ref="J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topLeftCell="B53" workbookViewId="0">
      <selection activeCell="H67" sqref="H3:H67"/>
    </sheetView>
  </sheetViews>
  <sheetFormatPr defaultRowHeight="14.4" x14ac:dyDescent="0.3"/>
  <sheetData>
    <row r="1" spans="1:2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x14ac:dyDescent="0.3">
      <c r="A2" s="1"/>
      <c r="B2" s="1"/>
      <c r="C2" s="1"/>
      <c r="D2" s="1"/>
      <c r="E2" s="19" t="s">
        <v>34</v>
      </c>
      <c r="F2" s="19"/>
      <c r="G2" s="19"/>
      <c r="H2" s="19"/>
      <c r="I2" s="17" t="s">
        <v>31</v>
      </c>
      <c r="J2" s="17"/>
      <c r="K2" s="1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3">
      <c r="A3" s="1"/>
      <c r="B3" s="1"/>
      <c r="C3" s="1"/>
      <c r="D3" s="1"/>
      <c r="E3" s="1" t="s">
        <v>42</v>
      </c>
      <c r="F3" s="1" t="s">
        <v>27</v>
      </c>
      <c r="G3" s="1" t="s">
        <v>28</v>
      </c>
      <c r="H3" s="1" t="s">
        <v>43</v>
      </c>
      <c r="I3" s="14" t="s">
        <v>26</v>
      </c>
      <c r="J3" s="14" t="s">
        <v>27</v>
      </c>
      <c r="K3" s="14" t="s">
        <v>28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3">
      <c r="A4" s="1"/>
      <c r="B4" s="1"/>
      <c r="C4" s="20" t="s">
        <v>33</v>
      </c>
      <c r="D4" s="1">
        <v>250</v>
      </c>
      <c r="E4" s="1">
        <v>4.9124099999999997E-2</v>
      </c>
      <c r="F4" s="1">
        <v>2.0824299999999997E-2</v>
      </c>
      <c r="G4" s="1">
        <v>1004.49</v>
      </c>
      <c r="H4" s="1">
        <v>4.2794938086815408</v>
      </c>
      <c r="I4" s="14">
        <v>2.9400936761904764E-2</v>
      </c>
      <c r="J4" s="14">
        <v>0.10206070238095237</v>
      </c>
      <c r="K4" s="14">
        <v>1001.9821904761907</v>
      </c>
      <c r="L4" s="1"/>
      <c r="M4" s="1"/>
      <c r="N4" s="1" t="s">
        <v>12</v>
      </c>
      <c r="O4" s="1" t="s">
        <v>11</v>
      </c>
      <c r="P4" s="1"/>
      <c r="Q4" s="1"/>
      <c r="R4" s="1"/>
      <c r="S4" s="1"/>
      <c r="T4" s="1"/>
      <c r="U4" s="1"/>
      <c r="V4" s="1"/>
      <c r="W4" s="1"/>
    </row>
    <row r="5" spans="1:23" x14ac:dyDescent="0.3">
      <c r="A5" s="1"/>
      <c r="B5" s="1"/>
      <c r="C5" s="20"/>
      <c r="D5" s="1">
        <v>300</v>
      </c>
      <c r="E5" s="1">
        <v>4.6757899999999998E-2</v>
      </c>
      <c r="F5" s="1">
        <v>2.0651700000000002E-2</v>
      </c>
      <c r="G5" s="1">
        <v>1004.57</v>
      </c>
      <c r="H5" s="1">
        <v>4.333922982718728</v>
      </c>
      <c r="I5" s="14">
        <v>2.8079640033333329E-2</v>
      </c>
      <c r="J5" s="14">
        <v>0.10193111000000001</v>
      </c>
      <c r="K5" s="14">
        <v>1002.0294285714286</v>
      </c>
      <c r="L5" s="1"/>
      <c r="M5" s="1" t="s">
        <v>45</v>
      </c>
      <c r="N5" s="1">
        <f>MAX(E4:E11)</f>
        <v>4.9124099999999997E-2</v>
      </c>
      <c r="O5" s="1">
        <f>MAX(H4:H11)</f>
        <v>4.4972105048305933</v>
      </c>
      <c r="P5" s="1"/>
      <c r="Q5" s="1"/>
      <c r="R5" s="1"/>
      <c r="S5" s="1"/>
      <c r="T5" s="1"/>
      <c r="U5" s="1"/>
      <c r="V5" s="1"/>
      <c r="W5" s="1"/>
    </row>
    <row r="6" spans="1:23" x14ac:dyDescent="0.3">
      <c r="A6" s="1"/>
      <c r="B6" s="1"/>
      <c r="C6" s="20"/>
      <c r="D6" s="1">
        <v>350</v>
      </c>
      <c r="E6" s="1">
        <v>2.9976300000000001E-2</v>
      </c>
      <c r="F6" s="1">
        <v>4.6381930000000002E-2</v>
      </c>
      <c r="G6" s="1">
        <v>1004.56</v>
      </c>
      <c r="H6" s="1">
        <v>4.3271193359640234</v>
      </c>
      <c r="I6" s="14">
        <v>1.6085365714285718E-2</v>
      </c>
      <c r="J6" s="14">
        <v>0.10193111000000001</v>
      </c>
      <c r="K6" s="14">
        <v>1002.2250952380952</v>
      </c>
      <c r="L6" s="1"/>
      <c r="M6" s="1" t="s">
        <v>44</v>
      </c>
      <c r="N6" s="1">
        <f>MIN(E4:E11)</f>
        <v>1.5595400000000001E-2</v>
      </c>
      <c r="O6" s="1">
        <f>MIN(H4:H11)</f>
        <v>4.1978500476255336</v>
      </c>
      <c r="P6" s="1"/>
      <c r="Q6" s="1"/>
      <c r="R6" s="1"/>
      <c r="S6" s="1"/>
      <c r="T6" s="1"/>
      <c r="U6" s="1"/>
      <c r="V6" s="1"/>
      <c r="W6" s="1"/>
    </row>
    <row r="7" spans="1:23" x14ac:dyDescent="0.3">
      <c r="A7" s="1"/>
      <c r="B7" s="1"/>
      <c r="C7" s="20"/>
      <c r="D7" s="1">
        <v>400</v>
      </c>
      <c r="E7" s="1">
        <v>1.5595400000000001E-2</v>
      </c>
      <c r="F7" s="1">
        <v>1.1875400000000001E-2</v>
      </c>
      <c r="G7" s="1">
        <v>1004.81</v>
      </c>
      <c r="H7" s="1">
        <v>4.4972105048305933</v>
      </c>
      <c r="I7" s="14">
        <v>1.1172448095238097E-2</v>
      </c>
      <c r="J7" s="14">
        <v>0.10193111000000001</v>
      </c>
      <c r="K7" s="14">
        <v>1002.3024285714285</v>
      </c>
      <c r="L7" s="1"/>
      <c r="M7" s="1" t="s">
        <v>46</v>
      </c>
      <c r="N7" s="1">
        <f>N5-N6</f>
        <v>3.3528699999999995E-2</v>
      </c>
      <c r="O7" s="1">
        <f>O5-O6</f>
        <v>0.29936045720505966</v>
      </c>
      <c r="P7" s="1"/>
      <c r="Q7" s="1"/>
      <c r="R7" s="1"/>
      <c r="S7" s="1"/>
      <c r="T7" s="1"/>
      <c r="U7" s="1"/>
      <c r="V7" s="1"/>
      <c r="W7" s="1"/>
    </row>
    <row r="8" spans="1:23" x14ac:dyDescent="0.3">
      <c r="A8" s="1"/>
      <c r="B8" s="1"/>
      <c r="C8" s="20"/>
      <c r="D8" s="1">
        <v>450</v>
      </c>
      <c r="E8" s="1">
        <v>2.6436899999999999E-2</v>
      </c>
      <c r="F8" s="1">
        <v>1.5691200000000002E-2</v>
      </c>
      <c r="G8" s="1">
        <v>1004.37</v>
      </c>
      <c r="H8" s="1">
        <v>4.1978500476255336</v>
      </c>
      <c r="I8" s="14">
        <v>1.1712396190476185E-2</v>
      </c>
      <c r="J8" s="14">
        <v>0.10193111000000001</v>
      </c>
      <c r="K8" s="14">
        <v>1002.1340476190476</v>
      </c>
      <c r="L8" s="1"/>
      <c r="M8" s="1" t="s">
        <v>49</v>
      </c>
      <c r="N8" s="22">
        <f>N5/N6</f>
        <v>3.14990958872488</v>
      </c>
      <c r="O8" s="22">
        <f>O5/O6</f>
        <v>1.0713128038897886</v>
      </c>
      <c r="P8" s="1"/>
      <c r="Q8" s="1"/>
      <c r="R8" s="1"/>
      <c r="S8" s="1"/>
      <c r="T8" s="1"/>
      <c r="U8" s="1"/>
      <c r="V8" s="1"/>
      <c r="W8" s="1"/>
    </row>
    <row r="9" spans="1:23" x14ac:dyDescent="0.3">
      <c r="A9" s="1"/>
      <c r="B9" s="1"/>
      <c r="C9" s="20"/>
      <c r="D9" s="1">
        <v>500</v>
      </c>
      <c r="E9" s="1">
        <v>2.11183E-2</v>
      </c>
      <c r="F9" s="1">
        <v>1.5691200000000002E-2</v>
      </c>
      <c r="G9" s="1">
        <v>1004.42</v>
      </c>
      <c r="H9" s="1">
        <v>4.2318682813987563</v>
      </c>
      <c r="I9" s="14">
        <v>7.5301299047619034E-3</v>
      </c>
      <c r="J9" s="14">
        <v>0.10193111000000001</v>
      </c>
      <c r="K9" s="14">
        <v>1002.2145714285716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3">
      <c r="C10" s="20"/>
      <c r="D10">
        <v>550</v>
      </c>
      <c r="E10">
        <v>2.6739800000000001E-2</v>
      </c>
      <c r="F10">
        <v>1.1875400000000001E-2</v>
      </c>
      <c r="G10">
        <v>1004.57</v>
      </c>
      <c r="H10">
        <v>4.333922982718728</v>
      </c>
      <c r="I10" s="9">
        <v>1.2023817866666661E-2</v>
      </c>
      <c r="J10" s="14">
        <v>0.10193111000000001</v>
      </c>
      <c r="K10" s="9">
        <v>1002.0804285714287</v>
      </c>
      <c r="O10" s="1"/>
    </row>
    <row r="11" spans="1:23" x14ac:dyDescent="0.3">
      <c r="C11" s="20"/>
      <c r="D11">
        <v>600</v>
      </c>
      <c r="E11">
        <v>2.2030500000000001E-2</v>
      </c>
      <c r="F11">
        <v>1.5691200000000002E-2</v>
      </c>
      <c r="G11">
        <v>1004.38</v>
      </c>
      <c r="H11">
        <v>4.2046536943802382</v>
      </c>
      <c r="I11" s="9">
        <v>1.0988347909523811E-2</v>
      </c>
      <c r="J11" s="14">
        <v>0.10193111000000001</v>
      </c>
      <c r="K11" s="9">
        <v>1002.1211428571431</v>
      </c>
      <c r="O11" s="1"/>
    </row>
    <row r="12" spans="1:23" x14ac:dyDescent="0.3">
      <c r="C12" s="21" t="s">
        <v>37</v>
      </c>
      <c r="D12" s="22">
        <v>250</v>
      </c>
      <c r="E12" s="23">
        <v>6.4081700000000005E-2</v>
      </c>
      <c r="F12" s="23">
        <v>1.3563000000000006E-2</v>
      </c>
      <c r="G12" s="23">
        <v>1004.69</v>
      </c>
      <c r="H12" s="23">
        <v>4.4155667437747352</v>
      </c>
      <c r="I12" s="23">
        <v>3.7962954375000003E-2</v>
      </c>
      <c r="J12" s="23">
        <v>9.3990206250000013E-2</v>
      </c>
      <c r="K12" s="23">
        <v>1002.0314999999999</v>
      </c>
      <c r="O12" s="1"/>
    </row>
    <row r="13" spans="1:23" x14ac:dyDescent="0.3">
      <c r="C13" s="21"/>
      <c r="D13" s="22">
        <v>300</v>
      </c>
      <c r="E13" s="23">
        <v>6.5795400000000004E-2</v>
      </c>
      <c r="F13" s="23">
        <v>1.3411000000000006E-2</v>
      </c>
      <c r="G13" s="23">
        <v>1004.65</v>
      </c>
      <c r="H13" s="23">
        <v>4.3883521567560662</v>
      </c>
      <c r="I13" s="23">
        <v>3.8871031250000007E-2</v>
      </c>
      <c r="J13" s="23">
        <v>9.3869139375000007E-2</v>
      </c>
      <c r="K13" s="23">
        <v>1002.0111249999998</v>
      </c>
      <c r="M13" s="1" t="s">
        <v>45</v>
      </c>
      <c r="N13" s="1">
        <f>MAX(E12:E19)</f>
        <v>6.5795400000000004E-2</v>
      </c>
      <c r="O13" s="1">
        <f>MAX(H12:H19)</f>
        <v>4.4291740372839943</v>
      </c>
    </row>
    <row r="14" spans="1:23" x14ac:dyDescent="0.3">
      <c r="C14" s="21"/>
      <c r="D14" s="22">
        <v>350</v>
      </c>
      <c r="E14" s="23">
        <v>6.5073199999999998E-2</v>
      </c>
      <c r="F14" s="23">
        <v>1.3259000000000021E-2</v>
      </c>
      <c r="G14" s="23">
        <v>1004.63</v>
      </c>
      <c r="H14" s="23">
        <v>4.3747448632466561</v>
      </c>
      <c r="I14" s="23">
        <v>3.7685458749999984E-2</v>
      </c>
      <c r="J14" s="23">
        <v>9.3748093750000011E-2</v>
      </c>
      <c r="K14" s="23">
        <v>1002.0089375</v>
      </c>
      <c r="M14" s="1" t="s">
        <v>44</v>
      </c>
      <c r="N14" s="1">
        <f>MIN(E12:E19)</f>
        <v>4.8124599999999997E-2</v>
      </c>
      <c r="O14" s="1">
        <f>MIN(H12:H19)</f>
        <v>3.8440604163832868</v>
      </c>
    </row>
    <row r="15" spans="1:23" x14ac:dyDescent="0.3">
      <c r="C15" s="21"/>
      <c r="D15" s="22">
        <v>400</v>
      </c>
      <c r="E15" s="23">
        <v>6.5378699999999998E-2</v>
      </c>
      <c r="F15" s="23">
        <v>1.3106000000000007E-2</v>
      </c>
      <c r="G15" s="23">
        <v>1004.57</v>
      </c>
      <c r="H15" s="23">
        <v>4.333922982718728</v>
      </c>
      <c r="I15" s="23">
        <v>3.8322816312500001E-2</v>
      </c>
      <c r="J15" s="23">
        <v>9.3626912499999992E-2</v>
      </c>
      <c r="K15" s="23">
        <v>1001.9998125000002</v>
      </c>
      <c r="M15" s="1" t="s">
        <v>46</v>
      </c>
      <c r="N15" s="1">
        <f>N13-N14</f>
        <v>1.7670800000000007E-2</v>
      </c>
      <c r="O15" s="1">
        <f>O13-O14</f>
        <v>0.58511362090070751</v>
      </c>
    </row>
    <row r="16" spans="1:23" x14ac:dyDescent="0.3">
      <c r="C16" s="21"/>
      <c r="D16" s="22">
        <v>450</v>
      </c>
      <c r="E16" s="23">
        <v>6.0794500000000001E-2</v>
      </c>
      <c r="F16" s="23">
        <v>1.9457000000000002E-2</v>
      </c>
      <c r="G16" s="23">
        <v>1003.85</v>
      </c>
      <c r="H16" s="23">
        <v>3.8440604163832868</v>
      </c>
      <c r="I16" s="23">
        <v>3.6145900750000001E-2</v>
      </c>
      <c r="J16" s="23">
        <v>9.3506062500000015E-2</v>
      </c>
      <c r="K16" s="23">
        <v>1002.093125</v>
      </c>
      <c r="M16" s="1" t="s">
        <v>49</v>
      </c>
      <c r="N16" s="22">
        <f>N13/N14</f>
        <v>1.3671885065018723</v>
      </c>
      <c r="O16" s="22">
        <f>O13/O14</f>
        <v>1.1522123893805021</v>
      </c>
    </row>
    <row r="17" spans="3:15" x14ac:dyDescent="0.3">
      <c r="C17" s="21"/>
      <c r="D17" s="22">
        <v>500</v>
      </c>
      <c r="E17" s="23">
        <v>4.8124599999999997E-2</v>
      </c>
      <c r="F17" s="23">
        <v>1.2802000000000008E-2</v>
      </c>
      <c r="G17" s="23">
        <v>1004.71</v>
      </c>
      <c r="H17" s="23">
        <v>4.4291740372839943</v>
      </c>
      <c r="I17" s="23">
        <v>2.6317054374999999E-2</v>
      </c>
      <c r="J17" s="23">
        <v>9.3384775000000003E-2</v>
      </c>
      <c r="K17" s="23">
        <v>1002.2804374999999</v>
      </c>
      <c r="O17" s="1"/>
    </row>
    <row r="18" spans="3:15" x14ac:dyDescent="0.3">
      <c r="C18" s="21"/>
      <c r="D18" s="23">
        <v>550</v>
      </c>
      <c r="E18" s="23">
        <v>5.4564500000000002E-2</v>
      </c>
      <c r="F18" s="23">
        <v>1.2649999999999995E-2</v>
      </c>
      <c r="G18" s="23">
        <v>1004.51</v>
      </c>
      <c r="H18" s="23">
        <v>4.2931011021907999</v>
      </c>
      <c r="I18" s="23">
        <v>3.0064547562499998E-2</v>
      </c>
      <c r="J18" s="23">
        <v>9.3263856249999999E-2</v>
      </c>
      <c r="K18" s="23">
        <v>1002.1716250000001</v>
      </c>
      <c r="O18" s="1"/>
    </row>
    <row r="19" spans="3:15" x14ac:dyDescent="0.3">
      <c r="C19" s="21"/>
      <c r="D19" s="23">
        <v>600</v>
      </c>
      <c r="E19" s="23">
        <v>5.4177400000000001E-2</v>
      </c>
      <c r="F19" s="23">
        <v>1.2498000000000009E-2</v>
      </c>
      <c r="G19" s="23">
        <v>1004.49</v>
      </c>
      <c r="H19" s="23">
        <v>4.2794938086815408</v>
      </c>
      <c r="I19" s="23">
        <v>2.8837933125E-2</v>
      </c>
      <c r="J19" s="23">
        <v>9.314275000000001E-2</v>
      </c>
      <c r="K19" s="23">
        <v>1002.1991250000001</v>
      </c>
      <c r="O19" s="1"/>
    </row>
    <row r="20" spans="3:15" x14ac:dyDescent="0.3">
      <c r="C20" s="20" t="s">
        <v>35</v>
      </c>
      <c r="D20" s="1">
        <v>250</v>
      </c>
      <c r="E20">
        <v>5.25044E-2</v>
      </c>
      <c r="F20">
        <v>2.0824299999999997E-2</v>
      </c>
      <c r="G20">
        <v>1007.31</v>
      </c>
      <c r="H20">
        <v>6.1981221934956805</v>
      </c>
      <c r="I20">
        <v>3.1093276523809533E-2</v>
      </c>
      <c r="J20">
        <v>0.10206070238095237</v>
      </c>
      <c r="K20">
        <v>1003.5213809523812</v>
      </c>
      <c r="O20" s="1"/>
    </row>
    <row r="21" spans="3:15" x14ac:dyDescent="0.3">
      <c r="C21" s="20"/>
      <c r="D21" s="1">
        <v>300</v>
      </c>
      <c r="E21">
        <v>3.0095899999999998E-2</v>
      </c>
      <c r="F21">
        <v>7.8967800000000005E-2</v>
      </c>
      <c r="G21">
        <v>1007.42</v>
      </c>
      <c r="H21">
        <v>6.2729623077969832</v>
      </c>
      <c r="I21">
        <v>1.5974381976190475E-2</v>
      </c>
      <c r="J21">
        <v>0.10193111000000001</v>
      </c>
      <c r="K21">
        <v>1004.020238095238</v>
      </c>
      <c r="M21" s="1" t="s">
        <v>45</v>
      </c>
      <c r="N21" s="1">
        <f>MAX(E20:E27)</f>
        <v>5.25044E-2</v>
      </c>
      <c r="O21" s="1">
        <f>MAX(H20:H27)</f>
        <v>6.2729623077969832</v>
      </c>
    </row>
    <row r="22" spans="3:15" x14ac:dyDescent="0.3">
      <c r="C22" s="20"/>
      <c r="D22" s="1">
        <v>350</v>
      </c>
      <c r="E22">
        <v>2.8444799999999999E-2</v>
      </c>
      <c r="F22">
        <v>2.0651700000000002E-2</v>
      </c>
      <c r="G22">
        <v>1007.21</v>
      </c>
      <c r="H22">
        <v>6.1300857259490833</v>
      </c>
      <c r="I22">
        <v>1.7484116723809524E-2</v>
      </c>
      <c r="J22">
        <v>0.10193111000000001</v>
      </c>
      <c r="K22">
        <v>1003.9435238095241</v>
      </c>
      <c r="M22" s="1" t="s">
        <v>44</v>
      </c>
      <c r="N22" s="1">
        <f>MIN(E20:E27)</f>
        <v>2.8444799999999999E-2</v>
      </c>
      <c r="O22" s="1">
        <f>MIN(H20:H27)</f>
        <v>5.7422778609334619</v>
      </c>
    </row>
    <row r="23" spans="3:15" x14ac:dyDescent="0.3">
      <c r="C23" s="20"/>
      <c r="D23" s="1">
        <v>400</v>
      </c>
      <c r="E23">
        <v>3.9792500000000001E-2</v>
      </c>
      <c r="F23">
        <v>1.5691200000000002E-2</v>
      </c>
      <c r="G23">
        <v>1007.11</v>
      </c>
      <c r="H23">
        <v>6.0620492584024861</v>
      </c>
      <c r="I23">
        <v>2.1190516666666666E-2</v>
      </c>
      <c r="J23">
        <v>0.10193111000000001</v>
      </c>
      <c r="K23">
        <v>1003.687</v>
      </c>
      <c r="M23" s="1" t="s">
        <v>46</v>
      </c>
      <c r="N23" s="1">
        <f>N21-N22</f>
        <v>2.40596E-2</v>
      </c>
      <c r="O23" s="1">
        <f>O21-O22</f>
        <v>0.53068444686352123</v>
      </c>
    </row>
    <row r="24" spans="3:15" x14ac:dyDescent="0.3">
      <c r="C24" s="20"/>
      <c r="D24" s="1">
        <v>450</v>
      </c>
      <c r="E24">
        <v>4.0560100000000002E-2</v>
      </c>
      <c r="F24">
        <v>1.5691200000000002E-2</v>
      </c>
      <c r="G24">
        <v>1007.11</v>
      </c>
      <c r="H24">
        <v>6.0620492584024861</v>
      </c>
      <c r="I24">
        <v>1.9429640461904766E-2</v>
      </c>
      <c r="J24">
        <v>0.10193111000000001</v>
      </c>
      <c r="K24">
        <v>1003.6728095238094</v>
      </c>
      <c r="M24" s="1" t="s">
        <v>49</v>
      </c>
      <c r="N24" s="22">
        <f>N21/N22</f>
        <v>1.8458347395657555</v>
      </c>
      <c r="O24" s="22">
        <f>O21/O22</f>
        <v>1.0924170616113749</v>
      </c>
    </row>
    <row r="25" spans="3:15" x14ac:dyDescent="0.3">
      <c r="C25" s="20"/>
      <c r="D25" s="1">
        <v>500</v>
      </c>
      <c r="E25">
        <v>3.4516499999999999E-2</v>
      </c>
      <c r="F25">
        <v>2.0651700000000002E-2</v>
      </c>
      <c r="G25">
        <v>1006.64</v>
      </c>
      <c r="H25">
        <v>5.7422778609334619</v>
      </c>
      <c r="I25">
        <v>1.7831859999999998E-2</v>
      </c>
      <c r="J25">
        <v>0.10193111000000001</v>
      </c>
      <c r="K25">
        <v>1003.7551428571429</v>
      </c>
      <c r="O25" s="1"/>
    </row>
    <row r="26" spans="3:15" x14ac:dyDescent="0.3">
      <c r="C26" s="20"/>
      <c r="D26">
        <v>550</v>
      </c>
      <c r="E26">
        <v>3.21981E-2</v>
      </c>
      <c r="F26">
        <v>1.5691200000000002E-2</v>
      </c>
      <c r="G26">
        <v>1007.08</v>
      </c>
      <c r="H26">
        <v>6.0416383181385216</v>
      </c>
      <c r="I26">
        <v>1.6436490823809526E-2</v>
      </c>
      <c r="J26">
        <v>0.10193111000000001</v>
      </c>
      <c r="K26">
        <v>1003.7778095238094</v>
      </c>
      <c r="O26" s="1"/>
    </row>
    <row r="27" spans="3:15" x14ac:dyDescent="0.3">
      <c r="C27" s="20"/>
      <c r="D27">
        <v>600</v>
      </c>
      <c r="E27">
        <v>3.3969600000000003E-2</v>
      </c>
      <c r="F27">
        <v>1.5691200000000002E-2</v>
      </c>
      <c r="G27">
        <v>1007.02</v>
      </c>
      <c r="H27">
        <v>6.0008164376105935</v>
      </c>
      <c r="I27">
        <v>1.6161306380952378E-2</v>
      </c>
      <c r="J27">
        <v>0.10193111000000001</v>
      </c>
      <c r="K27">
        <v>1003.7338095238097</v>
      </c>
      <c r="O27" s="1"/>
    </row>
    <row r="28" spans="3:15" x14ac:dyDescent="0.3">
      <c r="C28" s="21" t="s">
        <v>36</v>
      </c>
      <c r="D28" s="22">
        <v>250</v>
      </c>
      <c r="E28" s="23">
        <v>7.3896299999999998E-2</v>
      </c>
      <c r="F28" s="23">
        <v>1.3563000000000006E-2</v>
      </c>
      <c r="G28" s="23">
        <v>1007.5</v>
      </c>
      <c r="H28" s="23">
        <v>6.3273914818343213</v>
      </c>
      <c r="I28" s="23">
        <v>4.3391840624999997E-2</v>
      </c>
      <c r="J28" s="23">
        <v>9.3990206250000013E-2</v>
      </c>
      <c r="K28" s="23">
        <v>1003.533625</v>
      </c>
      <c r="O28" s="1"/>
    </row>
    <row r="29" spans="3:15" x14ac:dyDescent="0.3">
      <c r="C29" s="21"/>
      <c r="D29" s="22">
        <v>300</v>
      </c>
      <c r="E29" s="23">
        <v>7.51444E-2</v>
      </c>
      <c r="F29" s="23">
        <v>1.3411000000000006E-2</v>
      </c>
      <c r="G29" s="23">
        <v>1007.37</v>
      </c>
      <c r="H29" s="23">
        <v>6.2389440740237596</v>
      </c>
      <c r="I29" s="23">
        <v>4.4721093687500005E-2</v>
      </c>
      <c r="J29" s="23">
        <v>9.3869139375000007E-2</v>
      </c>
      <c r="K29" s="23">
        <v>1003.4839374999998</v>
      </c>
      <c r="M29" s="1" t="s">
        <v>45</v>
      </c>
      <c r="N29" s="1">
        <f>MAX(E28:E35)</f>
        <v>7.6714400000000002E-2</v>
      </c>
      <c r="O29" s="1">
        <f>MAX(H28:H35)</f>
        <v>6.3273914818343213</v>
      </c>
    </row>
    <row r="30" spans="3:15" x14ac:dyDescent="0.3">
      <c r="C30" s="21"/>
      <c r="D30" s="22">
        <v>350</v>
      </c>
      <c r="E30" s="23">
        <v>7.6024099999999997E-2</v>
      </c>
      <c r="F30" s="23">
        <v>1.3259000000000021E-2</v>
      </c>
      <c r="G30" s="23">
        <v>1007.36</v>
      </c>
      <c r="H30" s="23">
        <v>6.232140427269055</v>
      </c>
      <c r="I30" s="23">
        <v>4.5064810437499998E-2</v>
      </c>
      <c r="J30" s="23">
        <v>9.3748093750000011E-2</v>
      </c>
      <c r="K30" s="23">
        <v>1003.4755</v>
      </c>
      <c r="M30" s="1" t="s">
        <v>44</v>
      </c>
      <c r="N30" s="1">
        <f>MIN(E28:E35)</f>
        <v>6.4464499999999994E-2</v>
      </c>
      <c r="O30" s="1">
        <f>MIN(H28:H35)</f>
        <v>6.232140427269055</v>
      </c>
    </row>
    <row r="31" spans="3:15" x14ac:dyDescent="0.3">
      <c r="C31" s="21"/>
      <c r="D31" s="22">
        <v>400</v>
      </c>
      <c r="E31" s="23">
        <v>7.5265600000000002E-2</v>
      </c>
      <c r="F31" s="23">
        <v>1.3106000000000007E-2</v>
      </c>
      <c r="G31" s="23">
        <v>1007.39</v>
      </c>
      <c r="H31" s="23">
        <v>6.2525513675330187</v>
      </c>
      <c r="I31" s="23">
        <v>4.4609541562500001E-2</v>
      </c>
      <c r="J31" s="23">
        <v>9.3626912499999992E-2</v>
      </c>
      <c r="K31" s="23">
        <v>1003.5101250000001</v>
      </c>
      <c r="M31" s="1" t="s">
        <v>46</v>
      </c>
      <c r="N31" s="1">
        <f>N29-N30</f>
        <v>1.2249900000000008E-2</v>
      </c>
      <c r="O31" s="1">
        <f>O29-O30</f>
        <v>9.525105456526628E-2</v>
      </c>
    </row>
    <row r="32" spans="3:15" x14ac:dyDescent="0.3">
      <c r="C32" s="21"/>
      <c r="D32" s="22">
        <v>450</v>
      </c>
      <c r="E32" s="23">
        <v>7.6714400000000002E-2</v>
      </c>
      <c r="F32" s="23">
        <v>1.2954000000000021E-2</v>
      </c>
      <c r="G32" s="23">
        <v>1007.36</v>
      </c>
      <c r="H32" s="23">
        <v>6.232140427269055</v>
      </c>
      <c r="I32" s="23">
        <v>4.4780234000000009E-2</v>
      </c>
      <c r="J32" s="23">
        <v>9.3506062500000015E-2</v>
      </c>
      <c r="K32" s="23">
        <v>1003.4929374999998</v>
      </c>
      <c r="M32" s="1" t="s">
        <v>49</v>
      </c>
      <c r="N32" s="22">
        <f>N29/N30</f>
        <v>1.1900255179207162</v>
      </c>
      <c r="O32" s="22">
        <f>O29/O30</f>
        <v>1.0152838427947628</v>
      </c>
    </row>
    <row r="33" spans="3:15" x14ac:dyDescent="0.3">
      <c r="C33" s="21"/>
      <c r="D33" s="22">
        <v>500</v>
      </c>
      <c r="E33" s="23">
        <v>7.1287400000000001E-2</v>
      </c>
      <c r="F33" s="23">
        <v>1.2802000000000008E-2</v>
      </c>
      <c r="G33" s="23">
        <v>1007.43</v>
      </c>
      <c r="H33" s="23">
        <v>6.2797659545516886</v>
      </c>
      <c r="I33" s="23">
        <v>4.2383662124999999E-2</v>
      </c>
      <c r="J33" s="23">
        <v>9.3384775000000003E-2</v>
      </c>
      <c r="K33" s="23">
        <v>1003.60175</v>
      </c>
      <c r="O33" s="1"/>
    </row>
    <row r="34" spans="3:15" x14ac:dyDescent="0.3">
      <c r="C34" s="21"/>
      <c r="D34" s="23">
        <v>550</v>
      </c>
      <c r="E34" s="23">
        <v>6.4934199999999997E-2</v>
      </c>
      <c r="F34" s="23">
        <v>1.2649999999999995E-2</v>
      </c>
      <c r="G34" s="23">
        <v>1007.49</v>
      </c>
      <c r="H34" s="23">
        <v>6.3205878350796167</v>
      </c>
      <c r="I34" s="23">
        <v>3.6291763500000004E-2</v>
      </c>
      <c r="J34" s="23">
        <v>9.3263856249999999E-2</v>
      </c>
      <c r="K34" s="23">
        <v>1003.7331875000001</v>
      </c>
      <c r="O34" s="1"/>
    </row>
    <row r="35" spans="3:15" x14ac:dyDescent="0.3">
      <c r="C35" s="21"/>
      <c r="D35" s="23">
        <v>600</v>
      </c>
      <c r="E35" s="23">
        <v>6.4464499999999994E-2</v>
      </c>
      <c r="F35" s="23">
        <v>1.2498000000000009E-2</v>
      </c>
      <c r="G35" s="23">
        <v>1007.43</v>
      </c>
      <c r="H35" s="23">
        <v>6.2797659545516886</v>
      </c>
      <c r="I35" s="23">
        <v>3.5996576250000002E-2</v>
      </c>
      <c r="J35" s="23">
        <v>9.314275000000001E-2</v>
      </c>
      <c r="K35" s="23">
        <v>1003.7623125000002</v>
      </c>
      <c r="O35" s="1"/>
    </row>
    <row r="36" spans="3:15" x14ac:dyDescent="0.3">
      <c r="C36" s="20" t="s">
        <v>38</v>
      </c>
      <c r="D36">
        <v>250</v>
      </c>
      <c r="E36">
        <v>6.3867400000000005E-2</v>
      </c>
      <c r="F36">
        <v>2.9800899999999998E-2</v>
      </c>
      <c r="G36">
        <v>1003.58</v>
      </c>
      <c r="H36">
        <v>3.6603619540074583</v>
      </c>
      <c r="I36">
        <v>3.9571225949999997E-2</v>
      </c>
      <c r="J36">
        <v>9.3990153812500005E-2</v>
      </c>
      <c r="K36">
        <v>1002.64125</v>
      </c>
      <c r="O36" s="1"/>
    </row>
    <row r="37" spans="3:15" x14ac:dyDescent="0.3">
      <c r="C37" s="20"/>
      <c r="D37">
        <v>300</v>
      </c>
      <c r="E37">
        <v>6.4831799999999995E-2</v>
      </c>
      <c r="F37">
        <v>2.9653600000000002E-2</v>
      </c>
      <c r="G37">
        <v>1003.59</v>
      </c>
      <c r="H37">
        <v>3.6671656007620128</v>
      </c>
      <c r="I37">
        <v>3.9391501312499994E-2</v>
      </c>
      <c r="J37">
        <v>9.3869066250000008E-2</v>
      </c>
      <c r="K37">
        <v>1002.6349999999999</v>
      </c>
      <c r="M37" s="1" t="s">
        <v>45</v>
      </c>
      <c r="N37" s="1">
        <f>MAX(E36:E43)</f>
        <v>6.5857600000000002E-2</v>
      </c>
      <c r="O37" s="1">
        <f>MAX(H36:H43)</f>
        <v>3.6875765410259769</v>
      </c>
    </row>
    <row r="38" spans="3:15" x14ac:dyDescent="0.3">
      <c r="C38" s="20"/>
      <c r="D38">
        <v>350</v>
      </c>
      <c r="E38">
        <v>6.54E-2</v>
      </c>
      <c r="F38">
        <v>2.9506299999999999E-2</v>
      </c>
      <c r="G38">
        <v>1003.61</v>
      </c>
      <c r="H38">
        <v>3.6807728942714228</v>
      </c>
      <c r="I38">
        <v>3.9602395000000006E-2</v>
      </c>
      <c r="J38">
        <v>9.3748017500000003E-2</v>
      </c>
      <c r="K38">
        <v>1002.63175</v>
      </c>
      <c r="M38" s="1" t="s">
        <v>44</v>
      </c>
      <c r="N38" s="1">
        <f>MIN(E36:E43)</f>
        <v>6.2518400000000002E-2</v>
      </c>
      <c r="O38" s="1">
        <f>MIN(H36:H43)</f>
        <v>3.0004082188052967</v>
      </c>
    </row>
    <row r="39" spans="3:15" x14ac:dyDescent="0.3">
      <c r="C39" s="20"/>
      <c r="D39">
        <v>400</v>
      </c>
      <c r="E39">
        <v>6.5857600000000002E-2</v>
      </c>
      <c r="F39">
        <v>2.9359000000000003E-2</v>
      </c>
      <c r="G39">
        <v>1003.62</v>
      </c>
      <c r="H39">
        <v>3.6875765410259769</v>
      </c>
      <c r="I39">
        <v>3.9704210093749998E-2</v>
      </c>
      <c r="J39">
        <v>9.3627009375E-2</v>
      </c>
      <c r="K39">
        <v>1002.638625</v>
      </c>
      <c r="M39" s="1" t="s">
        <v>46</v>
      </c>
      <c r="N39" s="1">
        <f>N37-N38</f>
        <v>3.3392000000000005E-3</v>
      </c>
      <c r="O39" s="1">
        <f>O37-O38</f>
        <v>0.68716832222068014</v>
      </c>
    </row>
    <row r="40" spans="3:15" x14ac:dyDescent="0.3">
      <c r="C40" s="20"/>
      <c r="D40">
        <v>450</v>
      </c>
      <c r="E40">
        <v>6.4260600000000001E-2</v>
      </c>
      <c r="F40">
        <v>4.3843500000000001E-2</v>
      </c>
      <c r="G40">
        <v>1002.61</v>
      </c>
      <c r="H40">
        <v>3.0004082188052967</v>
      </c>
      <c r="I40">
        <v>3.8160935531249995E-2</v>
      </c>
      <c r="J40">
        <v>9.3505943750000001E-2</v>
      </c>
      <c r="K40">
        <v>1002.6573750000001</v>
      </c>
      <c r="M40" s="1" t="s">
        <v>49</v>
      </c>
      <c r="N40" s="22">
        <f>N37/N38</f>
        <v>1.0534114756615653</v>
      </c>
      <c r="O40" s="22">
        <f>O37/O38</f>
        <v>1.2290249433106462</v>
      </c>
    </row>
    <row r="41" spans="3:15" x14ac:dyDescent="0.3">
      <c r="C41" s="20"/>
      <c r="D41">
        <v>500</v>
      </c>
      <c r="E41">
        <v>6.3300700000000001E-2</v>
      </c>
      <c r="F41">
        <v>4.3700599999999992E-2</v>
      </c>
      <c r="G41">
        <v>1002.66</v>
      </c>
      <c r="H41">
        <v>3.0344264525785198</v>
      </c>
      <c r="I41">
        <v>3.7927549374999994E-2</v>
      </c>
      <c r="J41">
        <v>9.3384887499999986E-2</v>
      </c>
      <c r="K41">
        <v>1002.6814374999999</v>
      </c>
      <c r="O41" s="1"/>
    </row>
    <row r="42" spans="3:15" x14ac:dyDescent="0.3">
      <c r="C42" s="20"/>
      <c r="D42">
        <v>550</v>
      </c>
      <c r="E42">
        <v>6.2518400000000002E-2</v>
      </c>
      <c r="F42">
        <v>4.3557700000000005E-2</v>
      </c>
      <c r="G42">
        <v>1002.65</v>
      </c>
      <c r="H42">
        <v>3.0276228058239658</v>
      </c>
      <c r="I42">
        <v>3.6536434237499998E-2</v>
      </c>
      <c r="J42">
        <v>9.3263775625000017E-2</v>
      </c>
      <c r="K42">
        <v>1002.6752500000001</v>
      </c>
      <c r="O42" s="1"/>
    </row>
    <row r="43" spans="3:15" x14ac:dyDescent="0.3">
      <c r="C43" s="20"/>
      <c r="D43">
        <v>600</v>
      </c>
      <c r="E43">
        <v>6.2520000000000006E-2</v>
      </c>
      <c r="F43">
        <v>4.3414800000000003E-2</v>
      </c>
      <c r="G43">
        <v>1002.68</v>
      </c>
      <c r="H43">
        <v>3.0480337460879299</v>
      </c>
      <c r="I43">
        <v>3.6697230625E-2</v>
      </c>
      <c r="J43">
        <v>9.3142771250000006E-2</v>
      </c>
      <c r="K43">
        <v>1002.6901875000001</v>
      </c>
    </row>
    <row r="44" spans="3:15" x14ac:dyDescent="0.3">
      <c r="C44" s="21" t="s">
        <v>39</v>
      </c>
      <c r="D44" s="23">
        <v>250</v>
      </c>
      <c r="E44" s="23">
        <v>8.5969199999999996E-2</v>
      </c>
      <c r="F44" s="23">
        <v>2.0058000000000006E-2</v>
      </c>
      <c r="G44" s="23">
        <v>1004.34</v>
      </c>
      <c r="H44" s="23">
        <v>4.1774391073615691</v>
      </c>
      <c r="I44" s="23">
        <v>5.5892788124999995E-2</v>
      </c>
      <c r="J44" s="23">
        <v>9.3990206250000013E-2</v>
      </c>
      <c r="K44" s="23">
        <v>1002.305875</v>
      </c>
    </row>
    <row r="45" spans="3:15" x14ac:dyDescent="0.3">
      <c r="C45" s="21"/>
      <c r="D45" s="23">
        <v>300</v>
      </c>
      <c r="E45" s="23">
        <v>8.8578100000000007E-2</v>
      </c>
      <c r="F45" s="23">
        <v>1.9908000000000009E-2</v>
      </c>
      <c r="G45" s="23">
        <v>1004.31</v>
      </c>
      <c r="H45" s="23">
        <v>4.1570281670976046</v>
      </c>
      <c r="I45" s="23">
        <v>5.6913259381250005E-2</v>
      </c>
      <c r="J45" s="23">
        <v>9.3869139375000007E-2</v>
      </c>
      <c r="K45" s="23">
        <v>1002.2886875</v>
      </c>
      <c r="M45" s="1" t="s">
        <v>45</v>
      </c>
      <c r="N45" s="1">
        <f>MAX(E44:E51)</f>
        <v>8.9929300000000004E-2</v>
      </c>
      <c r="O45" s="1">
        <f>MAX(H44:H51)</f>
        <v>4.2182609878894972</v>
      </c>
    </row>
    <row r="46" spans="3:15" x14ac:dyDescent="0.3">
      <c r="C46" s="21"/>
      <c r="D46" s="23">
        <v>350</v>
      </c>
      <c r="E46" s="23">
        <v>8.9689099999999994E-2</v>
      </c>
      <c r="F46" s="23">
        <v>1.9757999999999998E-2</v>
      </c>
      <c r="G46" s="23">
        <v>1004.33</v>
      </c>
      <c r="H46" s="23">
        <v>4.1706354606068636</v>
      </c>
      <c r="I46" s="23">
        <v>5.7226814812500006E-2</v>
      </c>
      <c r="J46" s="23">
        <v>9.3748093750000011E-2</v>
      </c>
      <c r="K46" s="23">
        <v>1002.3054374999999</v>
      </c>
      <c r="M46" s="1" t="s">
        <v>44</v>
      </c>
      <c r="N46" s="1">
        <f>MIN(E44:E51)</f>
        <v>8.2986599999999994E-2</v>
      </c>
      <c r="O46" s="1">
        <f>MIN(H44:H51)</f>
        <v>4.0957953463057128</v>
      </c>
    </row>
    <row r="47" spans="3:15" x14ac:dyDescent="0.3">
      <c r="C47" s="21"/>
      <c r="D47" s="23">
        <v>400</v>
      </c>
      <c r="E47" s="23">
        <v>8.9479799999999998E-2</v>
      </c>
      <c r="F47" s="23">
        <v>1.9607000000000013E-2</v>
      </c>
      <c r="G47" s="23">
        <v>1004.22</v>
      </c>
      <c r="H47" s="23">
        <v>4.0957953463057128</v>
      </c>
      <c r="I47" s="23">
        <v>5.5817878381249998E-2</v>
      </c>
      <c r="J47" s="23">
        <v>9.3626912499999992E-2</v>
      </c>
      <c r="K47" s="23">
        <v>1002.2556875000001</v>
      </c>
      <c r="M47" s="1" t="s">
        <v>46</v>
      </c>
      <c r="N47" s="1">
        <f>N45-N46</f>
        <v>6.94270000000001E-3</v>
      </c>
      <c r="O47" s="1">
        <f>O45-O46</f>
        <v>0.12246564158378437</v>
      </c>
    </row>
    <row r="48" spans="3:15" x14ac:dyDescent="0.3">
      <c r="C48" s="21"/>
      <c r="D48" s="23">
        <v>450</v>
      </c>
      <c r="E48" s="23">
        <v>8.9929300000000004E-2</v>
      </c>
      <c r="F48" s="23">
        <v>1.9457000000000002E-2</v>
      </c>
      <c r="G48" s="23">
        <v>1004.29</v>
      </c>
      <c r="H48" s="23">
        <v>4.1434208735881946</v>
      </c>
      <c r="I48" s="23">
        <v>5.6056348375000009E-2</v>
      </c>
      <c r="J48" s="23">
        <v>9.3506062500000015E-2</v>
      </c>
      <c r="K48" s="23">
        <v>1002.285375</v>
      </c>
      <c r="M48" s="1" t="s">
        <v>49</v>
      </c>
      <c r="N48" s="22">
        <f>N45/N46</f>
        <v>1.083660494585873</v>
      </c>
      <c r="O48" s="22">
        <f>O45/O46</f>
        <v>1.0299003322258875</v>
      </c>
    </row>
    <row r="49" spans="3:15" x14ac:dyDescent="0.3">
      <c r="C49" s="21"/>
      <c r="D49" s="23">
        <v>500</v>
      </c>
      <c r="E49" s="23">
        <v>8.8949700000000007E-2</v>
      </c>
      <c r="F49" s="23">
        <v>1.9307000000000019E-2</v>
      </c>
      <c r="G49" s="23">
        <v>1004.25</v>
      </c>
      <c r="H49" s="23">
        <v>4.1162062865696765</v>
      </c>
      <c r="I49" s="23">
        <v>5.4889636625000002E-2</v>
      </c>
      <c r="J49" s="23">
        <v>9.3384775000000003E-2</v>
      </c>
      <c r="K49" s="23">
        <v>1002.2696874999999</v>
      </c>
    </row>
    <row r="50" spans="3:15" x14ac:dyDescent="0.3">
      <c r="C50" s="21"/>
      <c r="D50" s="23">
        <v>550</v>
      </c>
      <c r="E50" s="23">
        <v>8.8492500000000002E-2</v>
      </c>
      <c r="F50" s="23">
        <v>1.9157000000000035E-2</v>
      </c>
      <c r="G50" s="23">
        <v>1004.32</v>
      </c>
      <c r="H50" s="23">
        <v>4.16383181385231</v>
      </c>
      <c r="I50" s="23">
        <v>5.4225508999999998E-2</v>
      </c>
      <c r="J50" s="23">
        <v>9.3263856249999999E-2</v>
      </c>
      <c r="K50" s="23">
        <v>1002.2968125</v>
      </c>
    </row>
    <row r="51" spans="3:15" x14ac:dyDescent="0.3">
      <c r="C51" s="21"/>
      <c r="D51" s="23">
        <v>600</v>
      </c>
      <c r="E51" s="23">
        <v>8.2986599999999994E-2</v>
      </c>
      <c r="F51" s="23">
        <v>1.9006999999999996E-2</v>
      </c>
      <c r="G51" s="23">
        <v>1004.4</v>
      </c>
      <c r="H51" s="23">
        <v>4.2182609878894972</v>
      </c>
      <c r="I51" s="23">
        <v>5.0255848125000009E-2</v>
      </c>
      <c r="J51" s="23">
        <v>9.314275000000001E-2</v>
      </c>
      <c r="K51" s="23">
        <v>1002.3781250000001</v>
      </c>
    </row>
    <row r="52" spans="3:15" x14ac:dyDescent="0.3">
      <c r="C52" s="20" t="s">
        <v>40</v>
      </c>
      <c r="D52">
        <v>250</v>
      </c>
      <c r="E52">
        <v>7.1804599999999996E-2</v>
      </c>
      <c r="F52">
        <v>2.9800899999999998E-2</v>
      </c>
      <c r="G52">
        <v>1005.99</v>
      </c>
      <c r="H52">
        <v>5.3000408218805033</v>
      </c>
      <c r="I52">
        <v>4.4706946249999997E-2</v>
      </c>
      <c r="J52">
        <v>9.3990153812500005E-2</v>
      </c>
      <c r="K52">
        <v>1004.4885625000001</v>
      </c>
    </row>
    <row r="53" spans="3:15" x14ac:dyDescent="0.3">
      <c r="C53" s="20"/>
      <c r="D53">
        <v>300</v>
      </c>
      <c r="E53">
        <v>7.4440599999999996E-2</v>
      </c>
      <c r="F53">
        <v>2.9653600000000002E-2</v>
      </c>
      <c r="G53">
        <v>1005.77</v>
      </c>
      <c r="H53">
        <v>5.1503605932780498</v>
      </c>
      <c r="I53">
        <v>4.6026949750000004E-2</v>
      </c>
      <c r="J53">
        <v>9.3869066250000008E-2</v>
      </c>
      <c r="K53">
        <v>1004.421</v>
      </c>
      <c r="M53" s="1" t="s">
        <v>45</v>
      </c>
      <c r="N53" s="1">
        <f>MAX(E52:E59)</f>
        <v>7.4440599999999996E-2</v>
      </c>
      <c r="O53" s="1">
        <f>MAX(H52:H59)</f>
        <v>5.3000408218805033</v>
      </c>
    </row>
    <row r="54" spans="3:15" x14ac:dyDescent="0.3">
      <c r="C54" s="20"/>
      <c r="D54">
        <v>350</v>
      </c>
      <c r="E54">
        <v>7.4363299999999993E-2</v>
      </c>
      <c r="F54">
        <v>2.9506299999999999E-2</v>
      </c>
      <c r="G54">
        <v>1005.79</v>
      </c>
      <c r="H54">
        <v>5.163967886787308</v>
      </c>
      <c r="I54">
        <v>4.5078453125000001E-2</v>
      </c>
      <c r="J54">
        <v>9.3748017500000003E-2</v>
      </c>
      <c r="K54">
        <v>1004.4333124999999</v>
      </c>
      <c r="M54" s="1" t="s">
        <v>44</v>
      </c>
      <c r="N54" s="1">
        <f>MIN(E52:E59)</f>
        <v>6.9563399999999997E-2</v>
      </c>
      <c r="O54" s="1">
        <f>MIN(H52:H59)</f>
        <v>5.1503605932780498</v>
      </c>
    </row>
    <row r="55" spans="3:15" x14ac:dyDescent="0.3">
      <c r="C55" s="20"/>
      <c r="D55">
        <v>400</v>
      </c>
      <c r="E55">
        <v>7.3458099999999998E-2</v>
      </c>
      <c r="F55">
        <v>2.9359000000000003E-2</v>
      </c>
      <c r="G55">
        <v>1005.91</v>
      </c>
      <c r="H55">
        <v>5.2456116478431642</v>
      </c>
      <c r="I55">
        <v>4.4632348124999999E-2</v>
      </c>
      <c r="J55">
        <v>9.3627009375E-2</v>
      </c>
      <c r="K55">
        <v>1004.4649375</v>
      </c>
      <c r="M55" s="1" t="s">
        <v>46</v>
      </c>
      <c r="N55" s="1">
        <f>N53-N54</f>
        <v>4.8771999999999982E-3</v>
      </c>
      <c r="O55" s="1">
        <f>O53-O54</f>
        <v>0.14968022860245345</v>
      </c>
    </row>
    <row r="56" spans="3:15" x14ac:dyDescent="0.3">
      <c r="C56" s="20"/>
      <c r="D56">
        <v>450</v>
      </c>
      <c r="E56">
        <v>7.2304400000000005E-2</v>
      </c>
      <c r="F56">
        <v>2.9211799999999996E-2</v>
      </c>
      <c r="G56">
        <v>1005.88</v>
      </c>
      <c r="H56">
        <v>5.2252007075792006</v>
      </c>
      <c r="I56">
        <v>4.3778221650000004E-2</v>
      </c>
      <c r="J56">
        <v>9.3505943750000001E-2</v>
      </c>
      <c r="K56">
        <v>1004.4515624999999</v>
      </c>
      <c r="M56" s="1" t="s">
        <v>49</v>
      </c>
      <c r="N56" s="22">
        <f>N53/N54</f>
        <v>1.070111581665071</v>
      </c>
      <c r="O56" s="22">
        <f>O53/O54</f>
        <v>1.0290620871862461</v>
      </c>
    </row>
    <row r="57" spans="3:15" x14ac:dyDescent="0.3">
      <c r="C57" s="20"/>
      <c r="D57">
        <v>500</v>
      </c>
      <c r="E57">
        <v>7.1077100000000004E-2</v>
      </c>
      <c r="F57">
        <v>2.9064499999999993E-2</v>
      </c>
      <c r="G57">
        <v>1005.95</v>
      </c>
      <c r="H57">
        <v>5.2728262348619852</v>
      </c>
      <c r="I57">
        <v>4.3228346250000001E-2</v>
      </c>
      <c r="J57">
        <v>9.3384887499999986E-2</v>
      </c>
      <c r="K57">
        <v>1004.48625</v>
      </c>
    </row>
    <row r="58" spans="3:15" x14ac:dyDescent="0.3">
      <c r="C58" s="20"/>
      <c r="D58">
        <v>550</v>
      </c>
      <c r="E58">
        <v>7.0163299999999998E-2</v>
      </c>
      <c r="F58">
        <v>2.8917200000000004E-2</v>
      </c>
      <c r="G58">
        <v>1005.88</v>
      </c>
      <c r="H58">
        <v>5.2252007075792006</v>
      </c>
      <c r="I58">
        <v>4.1637707962500006E-2</v>
      </c>
      <c r="J58">
        <v>9.3263775625000017E-2</v>
      </c>
      <c r="K58">
        <v>1004.4766249999999</v>
      </c>
    </row>
    <row r="59" spans="3:15" x14ac:dyDescent="0.3">
      <c r="C59" s="20"/>
      <c r="D59">
        <v>600</v>
      </c>
      <c r="E59">
        <v>6.9563399999999997E-2</v>
      </c>
      <c r="F59">
        <v>2.8769900000000001E-2</v>
      </c>
      <c r="G59">
        <v>1005.93</v>
      </c>
      <c r="H59">
        <v>5.2592189413525752</v>
      </c>
      <c r="I59">
        <v>4.123585011875E-2</v>
      </c>
      <c r="J59">
        <v>9.3142771250000006E-2</v>
      </c>
      <c r="K59">
        <v>1004.5015625</v>
      </c>
    </row>
    <row r="60" spans="3:15" x14ac:dyDescent="0.3">
      <c r="C60" s="21" t="s">
        <v>41</v>
      </c>
      <c r="D60" s="23">
        <v>250</v>
      </c>
      <c r="E60" s="23">
        <v>9.7289600000000004E-2</v>
      </c>
      <c r="F60" s="23">
        <v>1.3563000000000006E-2</v>
      </c>
      <c r="G60" s="23">
        <v>1007.78</v>
      </c>
      <c r="H60" s="23">
        <v>6.5178935909647038</v>
      </c>
      <c r="I60" s="23">
        <v>6.3078176999999999E-2</v>
      </c>
      <c r="J60" s="23">
        <v>9.3990206250000013E-2</v>
      </c>
      <c r="K60" s="23">
        <v>1003.9289375000001</v>
      </c>
    </row>
    <row r="61" spans="3:15" x14ac:dyDescent="0.3">
      <c r="C61" s="21"/>
      <c r="D61" s="23">
        <v>300</v>
      </c>
      <c r="E61" s="23">
        <v>9.8627400000000004E-2</v>
      </c>
      <c r="F61" s="23">
        <v>1.9908000000000009E-2</v>
      </c>
      <c r="G61" s="23">
        <v>1006.73</v>
      </c>
      <c r="H61" s="23">
        <v>5.8035106817255064</v>
      </c>
      <c r="I61" s="23">
        <v>6.3756441375000014E-2</v>
      </c>
      <c r="J61" s="23">
        <v>9.3869139375000007E-2</v>
      </c>
      <c r="K61" s="23">
        <v>1003.9293125</v>
      </c>
      <c r="M61" s="1" t="s">
        <v>45</v>
      </c>
      <c r="N61" s="1">
        <f>MAX(E60:E67)</f>
        <v>0.10358100000000001</v>
      </c>
      <c r="O61" s="1">
        <f>MAX(H60:H67)</f>
        <v>6.5178935909647038</v>
      </c>
    </row>
    <row r="62" spans="3:15" x14ac:dyDescent="0.3">
      <c r="C62" s="21"/>
      <c r="D62" s="23">
        <v>350</v>
      </c>
      <c r="E62" s="23">
        <v>0.100244</v>
      </c>
      <c r="F62" s="23">
        <v>1.9757999999999998E-2</v>
      </c>
      <c r="G62" s="23">
        <v>1006.61</v>
      </c>
      <c r="H62" s="23">
        <v>5.7218669206694983</v>
      </c>
      <c r="I62" s="23">
        <v>6.3609358774999999E-2</v>
      </c>
      <c r="J62" s="23">
        <v>9.3748093750000011E-2</v>
      </c>
      <c r="K62" s="23">
        <v>1003.8877500000001</v>
      </c>
      <c r="M62" s="1" t="s">
        <v>44</v>
      </c>
      <c r="N62" s="1">
        <f>MIN(E60:E67)</f>
        <v>9.7289600000000004E-2</v>
      </c>
      <c r="O62" s="1">
        <f>MIN(H60:H67)</f>
        <v>5.7218669206694983</v>
      </c>
    </row>
    <row r="63" spans="3:15" x14ac:dyDescent="0.3">
      <c r="C63" s="21"/>
      <c r="D63" s="23">
        <v>400</v>
      </c>
      <c r="E63" s="23">
        <v>0.10108</v>
      </c>
      <c r="F63" s="23">
        <v>1.9607000000000013E-2</v>
      </c>
      <c r="G63" s="23">
        <v>1006.68</v>
      </c>
      <c r="H63" s="23">
        <v>5.769492447952131</v>
      </c>
      <c r="I63" s="23">
        <v>6.3539133349999999E-2</v>
      </c>
      <c r="J63" s="23">
        <v>9.3626912499999992E-2</v>
      </c>
      <c r="K63" s="23">
        <v>1003.9001875</v>
      </c>
      <c r="M63" s="1" t="s">
        <v>46</v>
      </c>
      <c r="N63" s="1">
        <f>N61-N62</f>
        <v>6.2914000000000025E-3</v>
      </c>
      <c r="O63" s="1">
        <f>O61-O62</f>
        <v>0.79602667029520546</v>
      </c>
    </row>
    <row r="64" spans="3:15" x14ac:dyDescent="0.3">
      <c r="C64" s="21"/>
      <c r="D64" s="23">
        <v>450</v>
      </c>
      <c r="E64" s="23">
        <v>0.102691</v>
      </c>
      <c r="F64" s="23">
        <v>1.9457000000000002E-2</v>
      </c>
      <c r="G64" s="23">
        <v>1006.65</v>
      </c>
      <c r="H64" s="23">
        <v>5.7490815076881674</v>
      </c>
      <c r="I64" s="23">
        <v>6.4452658187499998E-2</v>
      </c>
      <c r="J64" s="23">
        <v>9.3506062500000015E-2</v>
      </c>
      <c r="K64" s="23">
        <v>1003.9015625000001</v>
      </c>
      <c r="M64" s="1" t="s">
        <v>49</v>
      </c>
      <c r="N64" s="22">
        <f>N61/N62</f>
        <v>1.0646667269677335</v>
      </c>
      <c r="O64" s="22">
        <f>O61/O62</f>
        <v>1.1391200951248381</v>
      </c>
    </row>
    <row r="65" spans="3:15" x14ac:dyDescent="0.3">
      <c r="C65" s="21"/>
      <c r="D65" s="23">
        <v>500</v>
      </c>
      <c r="E65" s="23">
        <v>0.10351299999999999</v>
      </c>
      <c r="F65" s="23">
        <v>1.9307000000000019E-2</v>
      </c>
      <c r="G65" s="23">
        <v>1006.68</v>
      </c>
      <c r="H65" s="23">
        <v>5.769492447952131</v>
      </c>
      <c r="I65" s="23">
        <v>6.4367827943749997E-2</v>
      </c>
      <c r="J65" s="23">
        <v>9.3384775000000003E-2</v>
      </c>
      <c r="K65" s="23">
        <v>1003.9094375000002</v>
      </c>
    </row>
    <row r="66" spans="3:15" x14ac:dyDescent="0.3">
      <c r="C66" s="21"/>
      <c r="D66" s="23">
        <v>550</v>
      </c>
      <c r="E66" s="23">
        <v>0.10358100000000001</v>
      </c>
      <c r="F66" s="23">
        <v>1.9157000000000035E-2</v>
      </c>
      <c r="G66" s="23">
        <v>1006.74</v>
      </c>
      <c r="H66" s="23">
        <v>5.8103143284800591</v>
      </c>
      <c r="I66" s="23">
        <v>6.3945570937500001E-2</v>
      </c>
      <c r="J66" s="23">
        <v>9.3263856249999999E-2</v>
      </c>
      <c r="K66" s="23">
        <v>1003.9139375</v>
      </c>
    </row>
    <row r="67" spans="3:15" x14ac:dyDescent="0.3">
      <c r="C67" s="21"/>
      <c r="D67" s="23">
        <v>600</v>
      </c>
      <c r="E67" s="23">
        <v>0.10276399999999999</v>
      </c>
      <c r="F67" s="23">
        <v>1.9006999999999996E-2</v>
      </c>
      <c r="G67" s="23">
        <v>1006.74</v>
      </c>
      <c r="H67" s="23">
        <v>5.8103143284800591</v>
      </c>
      <c r="I67" s="23">
        <v>6.3481205231250004E-2</v>
      </c>
      <c r="J67" s="23">
        <v>9.314275000000001E-2</v>
      </c>
      <c r="K67" s="23">
        <v>1003.933625</v>
      </c>
    </row>
    <row r="69" spans="3:15" x14ac:dyDescent="0.3">
      <c r="C69" t="s">
        <v>31</v>
      </c>
      <c r="E69">
        <f>AVERAGE(E4:E67)</f>
        <v>6.5455899999999984E-2</v>
      </c>
      <c r="F69">
        <f t="shared" ref="F69:H69" si="0">AVERAGE(F4:F67)</f>
        <v>2.2041784843749999E-2</v>
      </c>
      <c r="G69">
        <f t="shared" si="0"/>
        <v>1005.46359375</v>
      </c>
      <c r="H69">
        <f t="shared" si="0"/>
        <v>4.9418926044359957</v>
      </c>
      <c r="M69" t="s">
        <v>50</v>
      </c>
      <c r="N69" s="5">
        <f>AVERAGE(N64,N56,N48,N40,N32,N24,N16,N8,)</f>
        <v>1.3138676257326074</v>
      </c>
      <c r="O69" s="5">
        <f>AVERAGE(O64,O56,O48,O40,O32,O24,O16,O8,)</f>
        <v>0.97314817283600519</v>
      </c>
    </row>
    <row r="70" spans="3:15" x14ac:dyDescent="0.3">
      <c r="C70" t="s">
        <v>44</v>
      </c>
      <c r="E70">
        <f>MIN(E4:E67)</f>
        <v>1.5595400000000001E-2</v>
      </c>
      <c r="F70">
        <f t="shared" ref="F70:K70" si="1">MIN(F4:F67)</f>
        <v>1.1875400000000001E-2</v>
      </c>
      <c r="G70">
        <f t="shared" si="1"/>
        <v>1002.61</v>
      </c>
      <c r="H70">
        <f t="shared" si="1"/>
        <v>3.0004082188052967</v>
      </c>
      <c r="I70">
        <f t="shared" si="1"/>
        <v>7.5301299047619034E-3</v>
      </c>
      <c r="J70">
        <f t="shared" si="1"/>
        <v>9.314275000000001E-2</v>
      </c>
      <c r="K70">
        <f t="shared" si="1"/>
        <v>1001.9821904761907</v>
      </c>
    </row>
    <row r="71" spans="3:15" x14ac:dyDescent="0.3">
      <c r="C71" t="s">
        <v>45</v>
      </c>
      <c r="E71">
        <f>MAX(E4:E67)</f>
        <v>0.10358100000000001</v>
      </c>
      <c r="F71">
        <f t="shared" ref="F71:K71" si="2">MAX(F4:F67)</f>
        <v>7.8967800000000005E-2</v>
      </c>
      <c r="G71">
        <f t="shared" si="2"/>
        <v>1007.78</v>
      </c>
      <c r="H71">
        <f t="shared" si="2"/>
        <v>6.5178935909647038</v>
      </c>
      <c r="I71">
        <f t="shared" si="2"/>
        <v>6.4452658187499998E-2</v>
      </c>
      <c r="J71">
        <f t="shared" si="2"/>
        <v>0.10206070238095237</v>
      </c>
      <c r="K71">
        <f t="shared" si="2"/>
        <v>1004.5015625</v>
      </c>
      <c r="M71">
        <v>50</v>
      </c>
      <c r="N71">
        <f>AVERAGE(E4:E35)</f>
        <v>4.9549437499999988E-2</v>
      </c>
      <c r="O71">
        <f>AVERAGE(H4:H52)</f>
        <v>4.7507504838920402</v>
      </c>
    </row>
    <row r="72" spans="3:15" x14ac:dyDescent="0.3">
      <c r="C72" t="s">
        <v>46</v>
      </c>
      <c r="E72" s="23">
        <f>(E71-E70)</f>
        <v>8.7985600000000011E-2</v>
      </c>
      <c r="F72">
        <f t="shared" ref="F72:K72" si="3">(F71-F70)</f>
        <v>6.7092399999999996E-2</v>
      </c>
      <c r="G72">
        <f t="shared" si="3"/>
        <v>5.1699999999999591</v>
      </c>
      <c r="H72" s="23">
        <f t="shared" si="3"/>
        <v>3.517485372159407</v>
      </c>
      <c r="I72">
        <f t="shared" si="3"/>
        <v>5.6922528282738097E-2</v>
      </c>
      <c r="J72">
        <f t="shared" si="3"/>
        <v>8.9179523809523598E-3</v>
      </c>
      <c r="K72">
        <f t="shared" si="3"/>
        <v>2.5193720238092965</v>
      </c>
      <c r="M72">
        <v>90</v>
      </c>
      <c r="N72">
        <f>AVERAGE(E36:E67)</f>
        <v>8.1362362500000021E-2</v>
      </c>
      <c r="O72">
        <f>AVERAGE(H36:H68)</f>
        <v>4.6513556266158824</v>
      </c>
    </row>
    <row r="73" spans="3:15" x14ac:dyDescent="0.3">
      <c r="C73" t="s">
        <v>47</v>
      </c>
      <c r="E73">
        <f>E71/E70</f>
        <v>6.6417661618169461</v>
      </c>
      <c r="H73">
        <f t="shared" ref="H73:J73" si="4">H71/H70</f>
        <v>2.1723356009069992</v>
      </c>
      <c r="N73">
        <f>N72/N71</f>
        <v>1.642044120077045</v>
      </c>
      <c r="O73">
        <f>O72/O71</f>
        <v>0.9790780724828283</v>
      </c>
    </row>
  </sheetData>
  <mergeCells count="10">
    <mergeCell ref="C20:C27"/>
    <mergeCell ref="C28:C35"/>
    <mergeCell ref="C36:C43"/>
    <mergeCell ref="C44:C51"/>
    <mergeCell ref="C52:C59"/>
    <mergeCell ref="C60:C67"/>
    <mergeCell ref="E2:H2"/>
    <mergeCell ref="I2:K2"/>
    <mergeCell ref="C4:C11"/>
    <mergeCell ref="C12:C19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topLeftCell="A65" workbookViewId="0">
      <selection activeCell="H79" sqref="H16:H79"/>
    </sheetView>
  </sheetViews>
  <sheetFormatPr defaultRowHeight="14.4" x14ac:dyDescent="0.3"/>
  <sheetData>
    <row r="1" spans="1:2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/>
      <c r="M2" s="14"/>
      <c r="N2" s="14"/>
      <c r="O2" s="14"/>
      <c r="P2" s="4"/>
      <c r="Q2" s="4"/>
      <c r="R2" s="4"/>
      <c r="S2" s="4"/>
      <c r="T2" s="4"/>
      <c r="U2" s="4"/>
      <c r="V2" s="4"/>
      <c r="W2" s="4"/>
    </row>
    <row r="3" spans="1:24" x14ac:dyDescent="0.3">
      <c r="A3" s="2" t="s">
        <v>0</v>
      </c>
      <c r="B3" s="2" t="s">
        <v>3</v>
      </c>
      <c r="C3" s="2" t="s">
        <v>4</v>
      </c>
      <c r="D3" s="16" t="s">
        <v>8</v>
      </c>
      <c r="E3" s="16"/>
      <c r="F3" s="16"/>
      <c r="G3" s="16"/>
      <c r="H3" s="16"/>
      <c r="I3" s="16"/>
      <c r="J3" s="16"/>
      <c r="K3" s="16"/>
      <c r="L3" s="4"/>
      <c r="M3" s="14"/>
      <c r="N3" s="14"/>
      <c r="O3" s="14"/>
      <c r="P3" s="17"/>
      <c r="Q3" s="17"/>
      <c r="R3" s="17"/>
      <c r="S3" s="17"/>
      <c r="T3" s="17"/>
      <c r="U3" s="17"/>
      <c r="V3" s="17"/>
      <c r="W3" s="17"/>
    </row>
    <row r="4" spans="1:24" x14ac:dyDescent="0.3">
      <c r="A4" s="2" t="s">
        <v>1</v>
      </c>
      <c r="B4" s="2" t="s">
        <v>2</v>
      </c>
      <c r="C4" s="2" t="s">
        <v>5</v>
      </c>
      <c r="D4" s="10">
        <v>250</v>
      </c>
      <c r="E4" s="10">
        <v>300</v>
      </c>
      <c r="F4" s="10">
        <v>350</v>
      </c>
      <c r="G4" s="10">
        <v>400</v>
      </c>
      <c r="H4" s="10">
        <v>450</v>
      </c>
      <c r="I4" s="10">
        <v>500</v>
      </c>
      <c r="J4" s="10">
        <v>550</v>
      </c>
      <c r="K4" s="10">
        <v>600</v>
      </c>
      <c r="L4" s="4"/>
      <c r="M4" s="14"/>
      <c r="N4" s="14"/>
      <c r="O4" s="14"/>
      <c r="P4" s="4"/>
      <c r="Q4" s="4"/>
      <c r="R4" s="4"/>
      <c r="S4" s="4"/>
      <c r="T4" s="4"/>
      <c r="U4" s="4"/>
      <c r="V4" s="4"/>
      <c r="W4" s="4"/>
    </row>
    <row r="5" spans="1:24" x14ac:dyDescent="0.3">
      <c r="A5" s="1">
        <v>1005</v>
      </c>
      <c r="B5" s="1">
        <v>50</v>
      </c>
      <c r="C5" s="1">
        <v>1</v>
      </c>
      <c r="D5" s="1"/>
      <c r="E5" s="1"/>
      <c r="F5" s="1"/>
      <c r="G5" s="1"/>
      <c r="H5" s="4">
        <f>3.7+I5</f>
        <v>7.3000000000000007</v>
      </c>
      <c r="I5" s="4">
        <v>3.6</v>
      </c>
      <c r="J5" s="4"/>
      <c r="K5" s="1"/>
      <c r="L5" s="4"/>
      <c r="M5" s="14"/>
      <c r="N5" s="14"/>
      <c r="O5" s="14"/>
      <c r="P5" s="4"/>
      <c r="Q5" s="4"/>
      <c r="R5" s="4"/>
      <c r="S5" s="4"/>
      <c r="T5" s="4"/>
      <c r="U5" s="4"/>
      <c r="V5" s="4"/>
      <c r="W5" s="4"/>
    </row>
    <row r="6" spans="1:24" x14ac:dyDescent="0.3">
      <c r="A6" s="1">
        <v>1005</v>
      </c>
      <c r="B6" s="1">
        <v>50</v>
      </c>
      <c r="C6" s="1">
        <v>3</v>
      </c>
      <c r="D6" s="1"/>
      <c r="E6" s="1"/>
      <c r="F6" s="1"/>
      <c r="G6" s="1"/>
      <c r="H6" s="4">
        <v>6.9</v>
      </c>
      <c r="I6" s="4">
        <v>3.1</v>
      </c>
      <c r="J6" s="4"/>
      <c r="K6" s="1"/>
      <c r="L6" s="4"/>
      <c r="M6" s="14"/>
      <c r="N6" s="14"/>
      <c r="O6" s="14"/>
      <c r="P6" s="4"/>
      <c r="Q6" s="4"/>
      <c r="R6" s="4"/>
      <c r="S6" s="4"/>
      <c r="T6" s="4"/>
      <c r="U6" s="4"/>
      <c r="V6" s="4"/>
      <c r="W6" s="4"/>
    </row>
    <row r="7" spans="1:24" x14ac:dyDescent="0.3">
      <c r="A7" s="1">
        <v>1005</v>
      </c>
      <c r="B7" s="1">
        <v>90</v>
      </c>
      <c r="C7" s="1">
        <v>1</v>
      </c>
      <c r="D7" s="1"/>
      <c r="E7" s="1"/>
      <c r="F7" s="1"/>
      <c r="G7" s="1"/>
      <c r="H7" s="4">
        <f t="shared" ref="H7:H8" si="0">3.7+I7</f>
        <v>8.1999999999999993</v>
      </c>
      <c r="I7" s="4">
        <v>4.5</v>
      </c>
      <c r="J7" s="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4" x14ac:dyDescent="0.3">
      <c r="A8" s="1">
        <v>1005</v>
      </c>
      <c r="B8" s="1">
        <v>90</v>
      </c>
      <c r="C8" s="1">
        <v>3</v>
      </c>
      <c r="D8" s="1"/>
      <c r="E8" s="1"/>
      <c r="F8" s="1"/>
      <c r="G8" s="1"/>
      <c r="H8" s="4">
        <f t="shared" si="0"/>
        <v>8</v>
      </c>
      <c r="I8" s="4">
        <v>4.3</v>
      </c>
      <c r="J8" s="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3">
      <c r="A9" s="1">
        <v>1008</v>
      </c>
      <c r="B9" s="1">
        <v>50</v>
      </c>
      <c r="C9" s="1">
        <v>1</v>
      </c>
      <c r="D9" s="1"/>
      <c r="E9" s="1"/>
      <c r="F9" s="1"/>
      <c r="G9" s="1"/>
      <c r="H9" s="4">
        <v>11.3</v>
      </c>
      <c r="I9" s="4">
        <v>6.5</v>
      </c>
      <c r="J9" s="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3">
      <c r="A10" s="1">
        <v>1008</v>
      </c>
      <c r="B10" s="1">
        <v>50</v>
      </c>
      <c r="C10" s="1">
        <v>3</v>
      </c>
      <c r="D10" s="1"/>
      <c r="E10" s="1"/>
      <c r="F10" s="1"/>
      <c r="G10" s="1"/>
      <c r="H10" s="4">
        <v>10.6</v>
      </c>
      <c r="I10" s="4">
        <v>5.0999999999999996</v>
      </c>
      <c r="J10" s="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4" x14ac:dyDescent="0.3">
      <c r="A11" s="1">
        <v>1008</v>
      </c>
      <c r="B11" s="1">
        <v>90</v>
      </c>
      <c r="C11" s="1">
        <v>1</v>
      </c>
      <c r="D11" s="1"/>
      <c r="E11" s="1"/>
      <c r="F11" s="1"/>
      <c r="G11" s="1"/>
      <c r="H11" s="4">
        <v>12.4</v>
      </c>
      <c r="I11" s="4">
        <v>6.3</v>
      </c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4" x14ac:dyDescent="0.3">
      <c r="A12" s="1">
        <v>1008</v>
      </c>
      <c r="B12" s="1">
        <v>90</v>
      </c>
      <c r="C12" s="1">
        <v>3</v>
      </c>
      <c r="D12" s="1"/>
      <c r="E12" s="4"/>
      <c r="F12" s="1"/>
      <c r="G12" s="1"/>
      <c r="H12" s="4">
        <v>10.5</v>
      </c>
      <c r="I12" s="4">
        <v>4.0999999999999996</v>
      </c>
      <c r="J12" s="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4" x14ac:dyDescent="0.3">
      <c r="A13" s="1"/>
      <c r="B13" s="1"/>
      <c r="C13" s="1"/>
      <c r="D13" s="1"/>
      <c r="E13" s="1"/>
      <c r="F13" s="1"/>
      <c r="G13" s="4"/>
      <c r="H13" s="4"/>
      <c r="I13" s="4"/>
      <c r="J13" s="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3"/>
    </row>
    <row r="14" spans="1:24" x14ac:dyDescent="0.3">
      <c r="A14" s="1"/>
      <c r="B14" s="1"/>
      <c r="C14" s="1"/>
      <c r="D14" s="1"/>
      <c r="E14" s="19" t="s">
        <v>34</v>
      </c>
      <c r="F14" s="19"/>
      <c r="G14" s="19"/>
      <c r="H14" s="19"/>
      <c r="I14" s="17" t="s">
        <v>31</v>
      </c>
      <c r="J14" s="17"/>
      <c r="K14" s="1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3">
      <c r="A15" s="1"/>
      <c r="B15" s="1"/>
      <c r="C15" s="1"/>
      <c r="D15" s="1"/>
      <c r="E15" s="1" t="s">
        <v>42</v>
      </c>
      <c r="F15" s="1" t="s">
        <v>27</v>
      </c>
      <c r="G15" s="1" t="s">
        <v>28</v>
      </c>
      <c r="H15" s="1" t="s">
        <v>43</v>
      </c>
      <c r="I15" s="4" t="s">
        <v>26</v>
      </c>
      <c r="J15" s="4" t="s">
        <v>27</v>
      </c>
      <c r="K15" s="4" t="s">
        <v>28</v>
      </c>
      <c r="L15" s="1"/>
      <c r="M15" s="1"/>
      <c r="N15" s="1" t="s">
        <v>12</v>
      </c>
      <c r="O15" s="1" t="s">
        <v>11</v>
      </c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3">
      <c r="A16" s="1"/>
      <c r="B16" s="1"/>
      <c r="C16" s="20" t="s">
        <v>33</v>
      </c>
      <c r="D16" s="1">
        <v>250</v>
      </c>
      <c r="E16" s="1">
        <v>3.3740899999999997E-2</v>
      </c>
      <c r="F16" s="1">
        <v>1.9474199999999997E-2</v>
      </c>
      <c r="G16" s="1">
        <v>1004.55</v>
      </c>
      <c r="H16" s="1">
        <v>4.320315689209469</v>
      </c>
      <c r="I16" s="4">
        <v>1.9034108387499998E-2</v>
      </c>
      <c r="J16" s="4">
        <v>9.3520615187500003E-2</v>
      </c>
      <c r="K16" s="4">
        <v>1002.7011874999998</v>
      </c>
      <c r="L16" s="1"/>
      <c r="M16" s="1" t="s">
        <v>45</v>
      </c>
      <c r="N16" s="1">
        <f>MAX(E16:E23)</f>
        <v>5.2576199999999997E-2</v>
      </c>
      <c r="O16" s="1">
        <f>MAX(H16:H23)</f>
        <v>4.320315689209469</v>
      </c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3">
      <c r="A17" s="1"/>
      <c r="B17" s="1"/>
      <c r="C17" s="20"/>
      <c r="D17" s="1">
        <v>300</v>
      </c>
      <c r="E17" s="1">
        <v>3.2380399999999997E-2</v>
      </c>
      <c r="F17" s="1">
        <v>1.9207200000000001E-2</v>
      </c>
      <c r="G17" s="1">
        <v>1004.4</v>
      </c>
      <c r="H17" s="1">
        <v>4.2182609878894972</v>
      </c>
      <c r="I17" s="4">
        <v>1.8392869537500002E-2</v>
      </c>
      <c r="J17" s="4">
        <v>9.3305755625E-2</v>
      </c>
      <c r="K17" s="4">
        <v>1002.6859375</v>
      </c>
      <c r="L17" s="1"/>
      <c r="M17" s="1" t="s">
        <v>44</v>
      </c>
      <c r="N17" s="1">
        <f>MIN(E16:E23)</f>
        <v>1.93779E-2</v>
      </c>
      <c r="O17" s="1">
        <f>MIN(H16:H23)</f>
        <v>2.9527826915226636</v>
      </c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3">
      <c r="A18" s="1"/>
      <c r="B18" s="1"/>
      <c r="C18" s="20"/>
      <c r="D18" s="1">
        <v>350</v>
      </c>
      <c r="E18" s="1">
        <v>2.4797799999999998E-2</v>
      </c>
      <c r="F18" s="1">
        <v>1.89403E-2</v>
      </c>
      <c r="G18" s="1">
        <v>1004.23</v>
      </c>
      <c r="H18" s="1">
        <v>4.1025989930602664</v>
      </c>
      <c r="I18" s="4">
        <v>1.316694838125E-2</v>
      </c>
      <c r="J18" s="4">
        <v>9.3090964999999998E-2</v>
      </c>
      <c r="K18" s="4">
        <v>1002.6127499999998</v>
      </c>
      <c r="L18" s="1"/>
      <c r="M18" s="1" t="s">
        <v>51</v>
      </c>
      <c r="N18" s="1">
        <f>N16-N17</f>
        <v>3.31983E-2</v>
      </c>
      <c r="O18" s="1">
        <f>O16-O17</f>
        <v>1.3675329976868054</v>
      </c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3">
      <c r="A19" s="1"/>
      <c r="B19" s="1"/>
      <c r="C19" s="20"/>
      <c r="D19" s="1">
        <v>400</v>
      </c>
      <c r="E19" s="1">
        <v>2.1586399999999999E-2</v>
      </c>
      <c r="F19" s="1">
        <v>1.8673300000000004E-2</v>
      </c>
      <c r="G19" s="1">
        <v>1004.22</v>
      </c>
      <c r="H19" s="1">
        <v>4.0957953463057128</v>
      </c>
      <c r="I19" s="4">
        <v>1.2265396393750001E-2</v>
      </c>
      <c r="J19" s="4">
        <v>9.2876203125000001E-2</v>
      </c>
      <c r="K19" s="4">
        <v>1002.6945000000001</v>
      </c>
      <c r="L19" s="1"/>
      <c r="M19" s="1" t="s">
        <v>49</v>
      </c>
      <c r="N19" s="22">
        <f>N16/N17</f>
        <v>2.7132042171752357</v>
      </c>
      <c r="O19" s="22">
        <f>O16/O17</f>
        <v>1.4631336405530095</v>
      </c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3">
      <c r="A20" s="1"/>
      <c r="B20" s="1"/>
      <c r="C20" s="20"/>
      <c r="D20" s="1">
        <v>450</v>
      </c>
      <c r="E20" s="1">
        <v>1.93779E-2</v>
      </c>
      <c r="F20" s="1">
        <v>1.8459699999999996E-2</v>
      </c>
      <c r="G20" s="1">
        <v>1004</v>
      </c>
      <c r="H20" s="1">
        <v>3.9461151177031075</v>
      </c>
      <c r="I20" s="4">
        <v>1.1182636874999999E-2</v>
      </c>
      <c r="J20" s="4">
        <v>9.2704387499999999E-2</v>
      </c>
      <c r="K20" s="4">
        <v>1002.5851249999999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3">
      <c r="A21" s="1"/>
      <c r="B21" s="1"/>
      <c r="C21" s="20"/>
      <c r="D21" s="1">
        <v>500</v>
      </c>
      <c r="E21" s="1">
        <v>4.4184599999999997E-2</v>
      </c>
      <c r="F21" s="1">
        <v>2.8624000000000004E-2</v>
      </c>
      <c r="G21" s="1">
        <v>1002.86</v>
      </c>
      <c r="H21" s="1">
        <v>3.1704993876718657</v>
      </c>
      <c r="I21" s="4">
        <v>2.453695375E-2</v>
      </c>
      <c r="J21" s="4">
        <v>9.3023062500000003E-2</v>
      </c>
      <c r="K21" s="4">
        <v>1002.37625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3">
      <c r="C22" s="20"/>
      <c r="D22">
        <v>550</v>
      </c>
      <c r="E22">
        <v>5.2501199999999998E-2</v>
      </c>
      <c r="F22">
        <v>2.8549900000000003E-2</v>
      </c>
      <c r="G22">
        <v>1002.71</v>
      </c>
      <c r="H22">
        <v>3.0684446863518944</v>
      </c>
      <c r="I22" s="9">
        <v>2.8678494612500001E-2</v>
      </c>
      <c r="J22" s="4">
        <v>9.2961774999999996E-2</v>
      </c>
      <c r="K22" s="9">
        <v>1002.2381875</v>
      </c>
    </row>
    <row r="23" spans="1:24" x14ac:dyDescent="0.3">
      <c r="C23" s="20"/>
      <c r="D23">
        <v>600</v>
      </c>
      <c r="E23">
        <v>5.2576199999999997E-2</v>
      </c>
      <c r="F23">
        <v>2.8476000000000001E-2</v>
      </c>
      <c r="G23">
        <v>1002.54</v>
      </c>
      <c r="H23">
        <v>2.9527826915226636</v>
      </c>
      <c r="I23" s="9">
        <v>2.8149913529999997E-2</v>
      </c>
      <c r="J23" s="4">
        <v>9.2900705624999996E-2</v>
      </c>
      <c r="K23" s="9">
        <v>1002.1261250000001</v>
      </c>
    </row>
    <row r="24" spans="1:24" x14ac:dyDescent="0.3">
      <c r="C24" s="21" t="s">
        <v>37</v>
      </c>
      <c r="D24" s="22">
        <v>250</v>
      </c>
      <c r="E24" s="23">
        <v>4.9659500000000002E-2</v>
      </c>
      <c r="F24" s="23">
        <v>1.2702000000000019E-2</v>
      </c>
      <c r="G24" s="23">
        <v>1004.86</v>
      </c>
      <c r="H24" s="23">
        <v>4.5312287386039669</v>
      </c>
      <c r="I24" s="23">
        <v>2.757965875E-2</v>
      </c>
      <c r="J24" s="23">
        <v>9.3316446874999986E-2</v>
      </c>
      <c r="K24" s="23">
        <v>1002.3430625</v>
      </c>
      <c r="M24" s="1" t="s">
        <v>45</v>
      </c>
      <c r="N24" s="1">
        <f>MAX(E24:E31)</f>
        <v>8.7288900000000003E-2</v>
      </c>
      <c r="O24" s="1">
        <f>MAX(H24:H31)</f>
        <v>4.5312287386039669</v>
      </c>
    </row>
    <row r="25" spans="1:24" x14ac:dyDescent="0.3">
      <c r="C25" s="21"/>
      <c r="D25" s="22">
        <v>300</v>
      </c>
      <c r="E25" s="23">
        <v>4.3138000000000003E-2</v>
      </c>
      <c r="F25" s="23">
        <v>1.8943000000000015E-2</v>
      </c>
      <c r="G25" s="23">
        <v>1004.41</v>
      </c>
      <c r="H25" s="23">
        <v>4.2250646346442027</v>
      </c>
      <c r="I25" s="23">
        <v>2.3744382312499996E-2</v>
      </c>
      <c r="J25" s="23">
        <v>9.3103462500000012E-2</v>
      </c>
      <c r="K25" s="23">
        <v>1002.4944375</v>
      </c>
      <c r="M25" s="1" t="s">
        <v>44</v>
      </c>
      <c r="N25" s="1">
        <f>MIN(E24:E31)</f>
        <v>2.8587899999999999E-2</v>
      </c>
      <c r="O25" s="1">
        <f>MIN(H24:H31)</f>
        <v>3.5038780786501484</v>
      </c>
    </row>
    <row r="26" spans="1:24" x14ac:dyDescent="0.3">
      <c r="C26" s="21"/>
      <c r="D26" s="22">
        <v>350</v>
      </c>
      <c r="E26" s="23">
        <v>3.6582900000000002E-2</v>
      </c>
      <c r="F26" s="23">
        <v>1.8675999999999998E-2</v>
      </c>
      <c r="G26" s="23">
        <v>1004.53</v>
      </c>
      <c r="H26" s="23">
        <v>4.3067083957000589</v>
      </c>
      <c r="I26" s="23">
        <v>2.0199578125000003E-2</v>
      </c>
      <c r="J26" s="23">
        <v>9.289035000000001E-2</v>
      </c>
      <c r="K26" s="23">
        <v>1002.676</v>
      </c>
      <c r="M26" s="1" t="s">
        <v>51</v>
      </c>
      <c r="N26" s="1">
        <f>N24-N25</f>
        <v>5.8701000000000003E-2</v>
      </c>
      <c r="O26" s="1">
        <f>O24-O25</f>
        <v>1.0273506599538185</v>
      </c>
    </row>
    <row r="27" spans="1:24" x14ac:dyDescent="0.3">
      <c r="C27" s="21"/>
      <c r="D27" s="22">
        <v>400</v>
      </c>
      <c r="E27" s="23">
        <v>2.8587899999999999E-2</v>
      </c>
      <c r="F27" s="23">
        <v>1.8462999999999979E-2</v>
      </c>
      <c r="G27" s="23">
        <v>1004.6</v>
      </c>
      <c r="H27" s="23">
        <v>4.3543339229826925</v>
      </c>
      <c r="I27" s="23">
        <v>1.6541864062500002E-2</v>
      </c>
      <c r="J27" s="23">
        <v>9.2719822499999965E-2</v>
      </c>
      <c r="K27" s="23">
        <v>1002.828625</v>
      </c>
      <c r="M27" s="1" t="s">
        <v>49</v>
      </c>
      <c r="N27" s="22">
        <f>N24/N25</f>
        <v>3.053351243008406</v>
      </c>
      <c r="O27" s="22">
        <f>O24/O25</f>
        <v>1.29320388349517</v>
      </c>
    </row>
    <row r="28" spans="1:24" x14ac:dyDescent="0.3">
      <c r="C28" s="21"/>
      <c r="D28" s="22">
        <v>450</v>
      </c>
      <c r="E28" s="23">
        <v>8.3153099999999994E-2</v>
      </c>
      <c r="F28" s="23">
        <v>1.8861000000000017E-2</v>
      </c>
      <c r="G28" s="23">
        <v>1003.81</v>
      </c>
      <c r="H28" s="23">
        <v>3.8168458293644667</v>
      </c>
      <c r="I28" s="23">
        <v>4.7770198312500005E-2</v>
      </c>
      <c r="J28" s="23">
        <v>9.3037856250000023E-2</v>
      </c>
      <c r="K28" s="23">
        <v>1002.3437499999999</v>
      </c>
    </row>
    <row r="29" spans="1:24" x14ac:dyDescent="0.3">
      <c r="C29" s="21"/>
      <c r="D29" s="22">
        <v>500</v>
      </c>
      <c r="E29" s="23">
        <v>8.7288900000000003E-2</v>
      </c>
      <c r="F29" s="23">
        <v>1.8784999999999996E-2</v>
      </c>
      <c r="G29" s="23">
        <v>1003.35</v>
      </c>
      <c r="H29" s="23">
        <v>3.5038780786501484</v>
      </c>
      <c r="I29" s="23">
        <v>4.8443307499999998E-2</v>
      </c>
      <c r="J29" s="23">
        <v>9.2977693749999993E-2</v>
      </c>
      <c r="K29" s="23">
        <v>1002.1991875000002</v>
      </c>
    </row>
    <row r="30" spans="1:24" x14ac:dyDescent="0.3">
      <c r="C30" s="21"/>
      <c r="D30" s="23">
        <v>550</v>
      </c>
      <c r="E30" s="23">
        <v>8.6522000000000002E-2</v>
      </c>
      <c r="F30" s="23">
        <v>1.8710000000000004E-2</v>
      </c>
      <c r="G30" s="23">
        <v>1003.46</v>
      </c>
      <c r="H30" s="23">
        <v>3.5787181929514507</v>
      </c>
      <c r="I30" s="23">
        <v>4.7452278187499995E-2</v>
      </c>
      <c r="J30" s="23">
        <v>9.2917468749999996E-2</v>
      </c>
      <c r="K30" s="23">
        <v>1002.2049375</v>
      </c>
    </row>
    <row r="31" spans="1:24" x14ac:dyDescent="0.3">
      <c r="C31" s="21"/>
      <c r="D31" s="23">
        <v>600</v>
      </c>
      <c r="E31" s="23">
        <v>8.5280900000000007E-2</v>
      </c>
      <c r="F31" s="23">
        <v>1.8635000000000013E-2</v>
      </c>
      <c r="G31" s="23">
        <v>1003.63</v>
      </c>
      <c r="H31" s="23">
        <v>3.6943801877806819</v>
      </c>
      <c r="I31" s="23">
        <v>4.6152242874999999E-2</v>
      </c>
      <c r="J31" s="23">
        <v>9.285738250000003E-2</v>
      </c>
      <c r="K31" s="23">
        <v>1002.2535000000001</v>
      </c>
    </row>
    <row r="32" spans="1:24" x14ac:dyDescent="0.3">
      <c r="C32" s="20" t="s">
        <v>35</v>
      </c>
      <c r="D32" s="1">
        <v>250</v>
      </c>
      <c r="E32">
        <v>3.2758599999999999E-2</v>
      </c>
      <c r="F32">
        <v>1.9474199999999997E-2</v>
      </c>
      <c r="G32">
        <v>1007.42</v>
      </c>
      <c r="H32">
        <v>6.2729623077969832</v>
      </c>
      <c r="I32">
        <v>1.7181326943750002E-2</v>
      </c>
      <c r="J32">
        <v>9.3520615187500003E-2</v>
      </c>
      <c r="K32">
        <v>1004.5651874999999</v>
      </c>
      <c r="M32" s="1" t="s">
        <v>45</v>
      </c>
      <c r="N32" s="1">
        <f>MAX(E32:E39)</f>
        <v>6.6906999999999994E-2</v>
      </c>
      <c r="O32" s="1">
        <f>MAX(H32:H39)</f>
        <v>6.3614097156075449</v>
      </c>
    </row>
    <row r="33" spans="3:15" x14ac:dyDescent="0.3">
      <c r="C33" s="20"/>
      <c r="D33" s="1">
        <v>300</v>
      </c>
      <c r="E33">
        <v>3.1195400000000002E-2</v>
      </c>
      <c r="F33">
        <v>1.9207200000000001E-2</v>
      </c>
      <c r="G33">
        <v>1007.2</v>
      </c>
      <c r="H33">
        <v>6.1232820791945288</v>
      </c>
      <c r="I33">
        <v>1.630241675E-2</v>
      </c>
      <c r="J33">
        <v>9.3305755625E-2</v>
      </c>
      <c r="K33">
        <v>1004.5673749999999</v>
      </c>
      <c r="M33" s="1" t="s">
        <v>44</v>
      </c>
      <c r="N33" s="1">
        <f>MIN(E32:E39)</f>
        <v>2.06328E-2</v>
      </c>
      <c r="O33" s="1">
        <f>MIN(H32:H39)</f>
        <v>4.3951558035106206</v>
      </c>
    </row>
    <row r="34" spans="3:15" x14ac:dyDescent="0.3">
      <c r="C34" s="20"/>
      <c r="D34" s="1">
        <v>350</v>
      </c>
      <c r="E34">
        <v>2.6169100000000001E-2</v>
      </c>
      <c r="F34">
        <v>1.2430400000000001E-2</v>
      </c>
      <c r="G34">
        <v>1007.55</v>
      </c>
      <c r="H34">
        <v>6.3614097156075449</v>
      </c>
      <c r="I34">
        <v>1.3718040175E-2</v>
      </c>
      <c r="J34">
        <v>9.3090964999999998E-2</v>
      </c>
      <c r="K34">
        <v>1004.61575</v>
      </c>
      <c r="M34" s="1" t="s">
        <v>51</v>
      </c>
      <c r="N34" s="1">
        <f>N32-N33</f>
        <v>4.6274199999999995E-2</v>
      </c>
      <c r="O34" s="1">
        <f>O32-O33</f>
        <v>1.9662539120969242</v>
      </c>
    </row>
    <row r="35" spans="3:15" x14ac:dyDescent="0.3">
      <c r="C35" s="20"/>
      <c r="D35" s="1">
        <v>400</v>
      </c>
      <c r="E35">
        <v>2.06328E-2</v>
      </c>
      <c r="F35">
        <v>1.8673300000000004E-2</v>
      </c>
      <c r="G35">
        <v>1006.72</v>
      </c>
      <c r="H35">
        <v>5.7967070349708001</v>
      </c>
      <c r="I35">
        <v>1.144742991875E-2</v>
      </c>
      <c r="J35">
        <v>9.2876203125000001E-2</v>
      </c>
      <c r="K35">
        <v>1004.6193125</v>
      </c>
      <c r="M35" s="1" t="s">
        <v>49</v>
      </c>
      <c r="N35" s="22">
        <f>N32/N33</f>
        <v>3.2427494087084638</v>
      </c>
      <c r="O35" s="22">
        <f>O32/O33</f>
        <v>1.447368421052647</v>
      </c>
    </row>
    <row r="36" spans="3:15" x14ac:dyDescent="0.3">
      <c r="C36" s="20"/>
      <c r="D36" s="1">
        <v>450</v>
      </c>
      <c r="E36">
        <v>2.2677699999999999E-2</v>
      </c>
      <c r="F36">
        <v>1.8459699999999996E-2</v>
      </c>
      <c r="G36">
        <v>1006.51</v>
      </c>
      <c r="H36">
        <v>5.6538304531229002</v>
      </c>
      <c r="I36">
        <v>1.3620056875E-2</v>
      </c>
      <c r="J36">
        <v>9.2704387499999999E-2</v>
      </c>
      <c r="K36">
        <v>1004.5013750000002</v>
      </c>
    </row>
    <row r="37" spans="3:15" x14ac:dyDescent="0.3">
      <c r="C37" s="20"/>
      <c r="D37" s="1">
        <v>500</v>
      </c>
      <c r="E37">
        <v>6.6906999999999994E-2</v>
      </c>
      <c r="F37">
        <v>1.8857700000000005E-2</v>
      </c>
      <c r="G37">
        <v>1005.29</v>
      </c>
      <c r="H37">
        <v>4.8237855490543211</v>
      </c>
      <c r="I37">
        <v>3.7231478924374999E-2</v>
      </c>
      <c r="J37">
        <v>9.3023062500000003E-2</v>
      </c>
      <c r="K37">
        <v>1003.839875</v>
      </c>
    </row>
    <row r="38" spans="3:15" x14ac:dyDescent="0.3">
      <c r="C38" s="20"/>
      <c r="D38">
        <v>550</v>
      </c>
      <c r="E38">
        <v>6.2176500000000003E-2</v>
      </c>
      <c r="F38">
        <v>2.8549900000000003E-2</v>
      </c>
      <c r="G38">
        <v>1004.76</v>
      </c>
      <c r="H38">
        <v>4.4631922710573697</v>
      </c>
      <c r="I38">
        <v>3.3719358606250006E-2</v>
      </c>
      <c r="J38">
        <v>9.2961774999999996E-2</v>
      </c>
      <c r="K38">
        <v>1004.0394375000001</v>
      </c>
    </row>
    <row r="39" spans="3:15" x14ac:dyDescent="0.3">
      <c r="C39" s="20"/>
      <c r="D39">
        <v>600</v>
      </c>
      <c r="E39">
        <v>6.4353499999999994E-2</v>
      </c>
      <c r="F39">
        <v>2.8476000000000001E-2</v>
      </c>
      <c r="G39">
        <v>1004.66</v>
      </c>
      <c r="H39">
        <v>4.3951558035106206</v>
      </c>
      <c r="I39">
        <v>3.4974790731249997E-2</v>
      </c>
      <c r="J39">
        <v>9.2900705624999996E-2</v>
      </c>
      <c r="K39">
        <v>1003.9635000000002</v>
      </c>
    </row>
    <row r="40" spans="3:15" x14ac:dyDescent="0.3">
      <c r="C40" s="21" t="s">
        <v>36</v>
      </c>
      <c r="D40" s="22">
        <v>250</v>
      </c>
      <c r="E40" s="23">
        <v>5.7890999999999998E-2</v>
      </c>
      <c r="F40" s="23">
        <v>1.2702000000000019E-2</v>
      </c>
      <c r="G40" s="23">
        <v>1007.77</v>
      </c>
      <c r="H40" s="23">
        <v>6.5110899442101493</v>
      </c>
      <c r="I40" s="23">
        <v>3.2111751187500003E-2</v>
      </c>
      <c r="J40" s="23">
        <v>9.3316446874999986E-2</v>
      </c>
      <c r="K40" s="23">
        <v>1003.9718750000001</v>
      </c>
      <c r="M40" s="1" t="s">
        <v>45</v>
      </c>
      <c r="N40" s="1">
        <f>MAX(E40:E47)</f>
        <v>0.10648199999999999</v>
      </c>
      <c r="O40" s="1">
        <f>MAX(H40:H47)</f>
        <v>6.585930058511301</v>
      </c>
    </row>
    <row r="41" spans="3:15" x14ac:dyDescent="0.3">
      <c r="C41" s="21"/>
      <c r="D41" s="22">
        <v>300</v>
      </c>
      <c r="E41" s="23">
        <v>4.9830300000000001E-2</v>
      </c>
      <c r="F41" s="23">
        <v>1.2431999999999999E-2</v>
      </c>
      <c r="G41" s="23">
        <v>1007.83</v>
      </c>
      <c r="H41" s="23">
        <v>6.5519118247380774</v>
      </c>
      <c r="I41" s="23">
        <v>2.7253452562499999E-2</v>
      </c>
      <c r="J41" s="23">
        <v>9.3103462500000012E-2</v>
      </c>
      <c r="K41" s="23">
        <v>1004.2049375</v>
      </c>
      <c r="M41" s="1" t="s">
        <v>44</v>
      </c>
      <c r="N41" s="1">
        <f>MIN(E40:E47)</f>
        <v>3.5119400000000002E-2</v>
      </c>
      <c r="O41" s="1">
        <f>MIN(H40:H47)</f>
        <v>4.9530548373928109</v>
      </c>
    </row>
    <row r="42" spans="3:15" x14ac:dyDescent="0.3">
      <c r="C42" s="21"/>
      <c r="D42" s="22">
        <v>350</v>
      </c>
      <c r="E42" s="23">
        <v>3.95292E-2</v>
      </c>
      <c r="F42" s="23">
        <v>1.2162000000000006E-2</v>
      </c>
      <c r="G42" s="23">
        <v>1007.88</v>
      </c>
      <c r="H42" s="23">
        <v>6.585930058511301</v>
      </c>
      <c r="I42" s="23">
        <v>2.2016231006250001E-2</v>
      </c>
      <c r="J42" s="23">
        <v>9.289035000000001E-2</v>
      </c>
      <c r="K42" s="23">
        <v>1004.5181875</v>
      </c>
      <c r="M42" s="1" t="s">
        <v>51</v>
      </c>
      <c r="N42" s="1">
        <f>N40-N41</f>
        <v>7.1362599999999998E-2</v>
      </c>
      <c r="O42" s="1">
        <f>O40-O41</f>
        <v>1.63287522111849</v>
      </c>
    </row>
    <row r="43" spans="3:15" x14ac:dyDescent="0.3">
      <c r="C43" s="21"/>
      <c r="D43" s="22">
        <v>400</v>
      </c>
      <c r="E43" s="23">
        <v>3.5119400000000002E-2</v>
      </c>
      <c r="F43" s="23">
        <v>1.1945999999999984E-2</v>
      </c>
      <c r="G43" s="23">
        <v>1007.85</v>
      </c>
      <c r="H43" s="23">
        <v>6.5655191182473374</v>
      </c>
      <c r="I43" s="23">
        <v>1.98598405875E-2</v>
      </c>
      <c r="J43" s="23">
        <v>9.2719822499999965E-2</v>
      </c>
      <c r="K43" s="23">
        <v>1004.7742499999999</v>
      </c>
      <c r="M43" s="1" t="s">
        <v>49</v>
      </c>
      <c r="N43" s="22">
        <f>N40/N41</f>
        <v>3.0319994077347561</v>
      </c>
      <c r="O43" s="22">
        <f>O40/O41</f>
        <v>1.3296703296703258</v>
      </c>
    </row>
    <row r="44" spans="3:15" x14ac:dyDescent="0.3">
      <c r="C44" s="21"/>
      <c r="D44" s="22">
        <v>450</v>
      </c>
      <c r="E44" s="23">
        <v>9.6645999999999996E-2</v>
      </c>
      <c r="F44" s="23">
        <v>1.8861000000000017E-2</v>
      </c>
      <c r="G44" s="23">
        <v>1005.93</v>
      </c>
      <c r="H44" s="23">
        <v>5.2592189413525752</v>
      </c>
      <c r="I44" s="23">
        <v>5.5714513625000003E-2</v>
      </c>
      <c r="J44" s="23">
        <v>9.3037856250000023E-2</v>
      </c>
      <c r="K44" s="23">
        <v>1003.9690000000001</v>
      </c>
    </row>
    <row r="45" spans="3:15" x14ac:dyDescent="0.3">
      <c r="C45" s="21"/>
      <c r="D45" s="22">
        <v>500</v>
      </c>
      <c r="E45" s="23">
        <v>0.102784</v>
      </c>
      <c r="F45" s="23">
        <v>1.8784999999999996E-2</v>
      </c>
      <c r="G45" s="23">
        <v>1005.48</v>
      </c>
      <c r="H45" s="23">
        <v>4.9530548373928109</v>
      </c>
      <c r="I45" s="23">
        <v>5.7423529249999994E-2</v>
      </c>
      <c r="J45" s="23">
        <v>9.2977693749999993E-2</v>
      </c>
      <c r="K45" s="23">
        <v>1003.8369375</v>
      </c>
    </row>
    <row r="46" spans="3:15" x14ac:dyDescent="0.3">
      <c r="C46" s="21"/>
      <c r="D46" s="23">
        <v>550</v>
      </c>
      <c r="E46" s="23">
        <v>0.10648199999999999</v>
      </c>
      <c r="F46" s="23">
        <v>1.8710000000000004E-2</v>
      </c>
      <c r="G46" s="23">
        <v>1005.67</v>
      </c>
      <c r="H46" s="23">
        <v>5.0823241257314518</v>
      </c>
      <c r="I46" s="23">
        <v>5.8328781499999996E-2</v>
      </c>
      <c r="J46" s="23">
        <v>9.2917468749999996E-2</v>
      </c>
      <c r="K46" s="23">
        <v>1003.828125</v>
      </c>
    </row>
    <row r="47" spans="3:15" x14ac:dyDescent="0.3">
      <c r="C47" s="21"/>
      <c r="D47" s="23">
        <v>600</v>
      </c>
      <c r="E47" s="23">
        <v>0.103635</v>
      </c>
      <c r="F47" s="23">
        <v>1.8635000000000013E-2</v>
      </c>
      <c r="G47" s="23">
        <v>1005.73</v>
      </c>
      <c r="H47" s="23">
        <v>5.1231460062593799</v>
      </c>
      <c r="I47" s="23">
        <v>5.7074858624999995E-2</v>
      </c>
      <c r="J47" s="23">
        <v>9.285738250000003E-2</v>
      </c>
      <c r="K47" s="23">
        <v>1003.8638125</v>
      </c>
    </row>
    <row r="48" spans="3:15" x14ac:dyDescent="0.3">
      <c r="C48" s="20" t="s">
        <v>38</v>
      </c>
      <c r="D48">
        <v>250</v>
      </c>
      <c r="E48">
        <v>5.0299999999999997E-2</v>
      </c>
      <c r="F48">
        <v>2.9228499999999998E-2</v>
      </c>
      <c r="G48">
        <v>1004.05</v>
      </c>
      <c r="H48">
        <v>3.9801333514763311</v>
      </c>
      <c r="I48">
        <v>3.0764525806249998E-2</v>
      </c>
      <c r="J48">
        <v>9.3520615187500003E-2</v>
      </c>
      <c r="K48">
        <v>1003.0287499999998</v>
      </c>
      <c r="M48" s="1" t="s">
        <v>45</v>
      </c>
      <c r="N48" s="1">
        <f>MAX(E48:E55)</f>
        <v>8.2611500000000004E-2</v>
      </c>
      <c r="O48" s="1">
        <f>MAX(H48:H55)</f>
        <v>4.3815485100013616</v>
      </c>
    </row>
    <row r="49" spans="3:15" x14ac:dyDescent="0.3">
      <c r="C49" s="20"/>
      <c r="D49">
        <v>300</v>
      </c>
      <c r="E49">
        <v>4.56668E-2</v>
      </c>
      <c r="F49">
        <v>1.9207200000000001E-2</v>
      </c>
      <c r="G49">
        <v>1004.64</v>
      </c>
      <c r="H49">
        <v>4.3815485100013616</v>
      </c>
      <c r="I49">
        <v>2.6885956874999995E-2</v>
      </c>
      <c r="J49">
        <v>9.3305755625E-2</v>
      </c>
      <c r="K49">
        <v>1003.00675</v>
      </c>
      <c r="M49" s="1" t="s">
        <v>44</v>
      </c>
      <c r="N49" s="1">
        <f>MIN(E48:E55)</f>
        <v>3.1734499999999999E-2</v>
      </c>
      <c r="O49" s="1">
        <f>MIN(H48:H55)</f>
        <v>2.8847462239760655</v>
      </c>
    </row>
    <row r="50" spans="3:15" x14ac:dyDescent="0.3">
      <c r="C50" s="20"/>
      <c r="D50">
        <v>350</v>
      </c>
      <c r="E50">
        <v>3.9715300000000002E-2</v>
      </c>
      <c r="F50">
        <v>2.8705099999999997E-2</v>
      </c>
      <c r="G50">
        <v>1004.09</v>
      </c>
      <c r="H50">
        <v>4.0073479384950002</v>
      </c>
      <c r="I50">
        <v>2.1396405E-2</v>
      </c>
      <c r="J50">
        <v>9.3090964999999998E-2</v>
      </c>
      <c r="K50">
        <v>1002.9641249999999</v>
      </c>
      <c r="M50" s="1" t="s">
        <v>51</v>
      </c>
      <c r="N50" s="1">
        <f>N48-N49</f>
        <v>5.0877000000000006E-2</v>
      </c>
      <c r="O50" s="1">
        <f>O48-O49</f>
        <v>1.4968022860252961</v>
      </c>
    </row>
    <row r="51" spans="3:15" x14ac:dyDescent="0.3">
      <c r="C51" s="20"/>
      <c r="D51">
        <v>400</v>
      </c>
      <c r="E51">
        <v>3.2868099999999997E-2</v>
      </c>
      <c r="F51">
        <v>4.3098400000000009E-2</v>
      </c>
      <c r="G51">
        <v>1003.43</v>
      </c>
      <c r="H51">
        <v>3.5583072526874866</v>
      </c>
      <c r="I51">
        <v>1.9099691531250001E-2</v>
      </c>
      <c r="J51">
        <v>9.2876203125000001E-2</v>
      </c>
      <c r="K51">
        <v>1003.1006874999999</v>
      </c>
      <c r="M51" s="1" t="s">
        <v>49</v>
      </c>
      <c r="N51" s="22">
        <f>N48/N49</f>
        <v>2.6032078652570547</v>
      </c>
      <c r="O51" s="22">
        <f>O48/O49</f>
        <v>1.5188679245282946</v>
      </c>
    </row>
    <row r="52" spans="3:15" x14ac:dyDescent="0.3">
      <c r="C52" s="20"/>
      <c r="D52">
        <v>450</v>
      </c>
      <c r="E52">
        <v>3.1734499999999999E-2</v>
      </c>
      <c r="F52">
        <v>2.8233899999999999E-2</v>
      </c>
      <c r="G52">
        <v>1004.02</v>
      </c>
      <c r="H52">
        <v>3.959722411212367</v>
      </c>
      <c r="I52">
        <v>1.9514283749999996E-2</v>
      </c>
      <c r="J52">
        <v>9.2704387499999999E-2</v>
      </c>
      <c r="K52">
        <v>1003.0381249999999</v>
      </c>
    </row>
    <row r="53" spans="3:15" x14ac:dyDescent="0.3">
      <c r="C53" s="20"/>
      <c r="D53">
        <v>500</v>
      </c>
      <c r="E53">
        <v>7.8784599999999996E-2</v>
      </c>
      <c r="F53">
        <v>2.8624000000000004E-2</v>
      </c>
      <c r="G53">
        <v>1003.35</v>
      </c>
      <c r="H53">
        <v>3.5038780786501484</v>
      </c>
      <c r="I53">
        <v>4.9753562500000001E-2</v>
      </c>
      <c r="J53">
        <v>9.3023062500000003E-2</v>
      </c>
      <c r="K53">
        <v>1002.6367499999999</v>
      </c>
    </row>
    <row r="54" spans="3:15" x14ac:dyDescent="0.3">
      <c r="C54" s="20"/>
      <c r="D54">
        <v>550</v>
      </c>
      <c r="E54">
        <v>8.2299700000000003E-2</v>
      </c>
      <c r="F54">
        <v>4.3201400000000008E-2</v>
      </c>
      <c r="G54">
        <v>1002.56</v>
      </c>
      <c r="H54">
        <v>2.9663899850319222</v>
      </c>
      <c r="I54">
        <v>4.824279125E-2</v>
      </c>
      <c r="J54">
        <v>9.2961774999999996E-2</v>
      </c>
      <c r="K54">
        <v>1002.5857499999998</v>
      </c>
    </row>
    <row r="55" spans="3:15" x14ac:dyDescent="0.3">
      <c r="C55" s="20"/>
      <c r="D55">
        <v>600</v>
      </c>
      <c r="E55">
        <v>8.2611500000000004E-2</v>
      </c>
      <c r="F55">
        <v>4.3129600000000004E-2</v>
      </c>
      <c r="G55">
        <v>1002.44</v>
      </c>
      <c r="H55">
        <v>2.8847462239760655</v>
      </c>
      <c r="I55">
        <v>4.7664993812499994E-2</v>
      </c>
      <c r="J55">
        <v>9.2900705624999996E-2</v>
      </c>
      <c r="K55">
        <v>1002.5182500000001</v>
      </c>
    </row>
    <row r="56" spans="3:15" x14ac:dyDescent="0.3">
      <c r="C56" s="21" t="s">
        <v>39</v>
      </c>
      <c r="D56" s="23">
        <v>250</v>
      </c>
      <c r="E56" s="23">
        <v>5.8809599999999997E-2</v>
      </c>
      <c r="F56" s="23">
        <v>1.9209000000000004E-2</v>
      </c>
      <c r="G56" s="23">
        <v>1004.46</v>
      </c>
      <c r="H56" s="23">
        <v>4.2590828684175763</v>
      </c>
      <c r="I56" s="23">
        <v>3.6692561249999998E-2</v>
      </c>
      <c r="J56" s="23">
        <v>9.3316446874999986E-2</v>
      </c>
      <c r="K56" s="23">
        <v>1002.71775</v>
      </c>
      <c r="M56" s="1" t="s">
        <v>45</v>
      </c>
      <c r="N56" s="1">
        <f>MAX(E56:E63)</f>
        <v>0.114283</v>
      </c>
      <c r="O56" s="1">
        <f>MAX(H56:H63)</f>
        <v>4.4291740372839943</v>
      </c>
    </row>
    <row r="57" spans="3:15" x14ac:dyDescent="0.3">
      <c r="C57" s="21"/>
      <c r="D57" s="23">
        <v>300</v>
      </c>
      <c r="E57" s="23">
        <v>5.4866999999999999E-2</v>
      </c>
      <c r="F57" s="23">
        <v>1.8943000000000015E-2</v>
      </c>
      <c r="G57" s="23">
        <v>1004.51</v>
      </c>
      <c r="H57" s="23">
        <v>4.2931011021907999</v>
      </c>
      <c r="I57" s="23">
        <v>3.2618605624999998E-2</v>
      </c>
      <c r="J57" s="23">
        <v>9.3103462500000012E-2</v>
      </c>
      <c r="K57" s="23">
        <v>1002.8108749999999</v>
      </c>
      <c r="M57" s="1" t="s">
        <v>44</v>
      </c>
      <c r="N57" s="1">
        <f>MIN(E56:E63)</f>
        <v>3.2490999999999999E-2</v>
      </c>
      <c r="O57" s="1">
        <f>MIN(H56:H63)</f>
        <v>3.2725540889916864</v>
      </c>
    </row>
    <row r="58" spans="3:15" x14ac:dyDescent="0.3">
      <c r="C58" s="21"/>
      <c r="D58" s="23">
        <v>350</v>
      </c>
      <c r="E58" s="23">
        <v>4.2823800000000002E-2</v>
      </c>
      <c r="F58" s="23">
        <v>1.8675999999999998E-2</v>
      </c>
      <c r="G58" s="23">
        <v>1004.6</v>
      </c>
      <c r="H58" s="23">
        <v>4.3543339229826925</v>
      </c>
      <c r="I58" s="23">
        <v>2.5218303125000001E-2</v>
      </c>
      <c r="J58" s="23">
        <v>9.289035000000001E-2</v>
      </c>
      <c r="K58" s="23">
        <v>1002.9576874999999</v>
      </c>
      <c r="M58" s="1" t="s">
        <v>51</v>
      </c>
      <c r="N58" s="1">
        <f>N56-N57</f>
        <v>8.1792000000000004E-2</v>
      </c>
      <c r="O58" s="1">
        <f>O56-O57</f>
        <v>1.1566199482923079</v>
      </c>
    </row>
    <row r="59" spans="3:15" x14ac:dyDescent="0.3">
      <c r="C59" s="21"/>
      <c r="D59" s="23">
        <v>400</v>
      </c>
      <c r="E59" s="23">
        <v>3.2490999999999999E-2</v>
      </c>
      <c r="F59" s="23">
        <v>1.8462999999999979E-2</v>
      </c>
      <c r="G59" s="23">
        <v>1004.71</v>
      </c>
      <c r="H59" s="23">
        <v>4.4291740372839943</v>
      </c>
      <c r="I59" s="23">
        <v>2.0068730312499998E-2</v>
      </c>
      <c r="J59" s="23">
        <v>9.2719822499999965E-2</v>
      </c>
      <c r="K59" s="23">
        <v>1003.1425624999998</v>
      </c>
      <c r="M59" s="1" t="s">
        <v>49</v>
      </c>
      <c r="N59" s="22">
        <f>N56/N57</f>
        <v>3.5173740420424116</v>
      </c>
      <c r="O59" s="22">
        <f>O56/O57</f>
        <v>1.353430353430362</v>
      </c>
    </row>
    <row r="60" spans="3:15" x14ac:dyDescent="0.3">
      <c r="C60" s="21"/>
      <c r="D60" s="23">
        <v>450</v>
      </c>
      <c r="E60" s="23">
        <v>9.3270500000000006E-2</v>
      </c>
      <c r="F60" s="23">
        <v>1.8861000000000017E-2</v>
      </c>
      <c r="G60" s="23">
        <v>1004.1</v>
      </c>
      <c r="H60" s="23">
        <v>4.0141515852497047</v>
      </c>
      <c r="I60" s="23">
        <v>5.8493249999999997E-2</v>
      </c>
      <c r="J60" s="23">
        <v>9.3037856250000023E-2</v>
      </c>
      <c r="K60" s="23">
        <v>1002.6708749999999</v>
      </c>
    </row>
    <row r="61" spans="3:15" x14ac:dyDescent="0.3">
      <c r="C61" s="21"/>
      <c r="D61" s="23">
        <v>500</v>
      </c>
      <c r="E61" s="23">
        <v>0.103685</v>
      </c>
      <c r="F61" s="23">
        <v>2.8554999999999997E-2</v>
      </c>
      <c r="G61" s="23">
        <v>1003.39</v>
      </c>
      <c r="H61" s="23">
        <v>3.5310926656688175</v>
      </c>
      <c r="I61" s="23">
        <v>6.1129738124999999E-2</v>
      </c>
      <c r="J61" s="23">
        <v>9.2977693749999993E-2</v>
      </c>
      <c r="K61" s="23">
        <v>1002.6151875</v>
      </c>
    </row>
    <row r="62" spans="3:15" x14ac:dyDescent="0.3">
      <c r="C62" s="21"/>
      <c r="D62" s="23">
        <v>550</v>
      </c>
      <c r="E62" s="23">
        <v>0.109393</v>
      </c>
      <c r="F62" s="23">
        <v>2.8481000000000034E-2</v>
      </c>
      <c r="G62" s="23">
        <v>1003.01</v>
      </c>
      <c r="H62" s="23">
        <v>3.2725540889916864</v>
      </c>
      <c r="I62" s="23">
        <v>6.4322922875000008E-2</v>
      </c>
      <c r="J62" s="23">
        <v>9.2917468749999996E-2</v>
      </c>
      <c r="K62" s="23">
        <v>1002.4747499999999</v>
      </c>
    </row>
    <row r="63" spans="3:15" x14ac:dyDescent="0.3">
      <c r="C63" s="21"/>
      <c r="D63" s="23">
        <v>600</v>
      </c>
      <c r="E63" s="23">
        <v>0.114283</v>
      </c>
      <c r="F63" s="23">
        <v>2.8407000000000016E-2</v>
      </c>
      <c r="G63" s="23">
        <v>1003.11</v>
      </c>
      <c r="H63" s="23">
        <v>3.3405905565382841</v>
      </c>
      <c r="I63" s="23">
        <v>6.5224696875000002E-2</v>
      </c>
      <c r="J63" s="23">
        <v>9.285738250000003E-2</v>
      </c>
      <c r="K63" s="23">
        <v>1002.4826875000001</v>
      </c>
    </row>
    <row r="64" spans="3:15" x14ac:dyDescent="0.3">
      <c r="C64" s="20" t="s">
        <v>40</v>
      </c>
      <c r="D64">
        <v>250</v>
      </c>
      <c r="E64">
        <v>5.49404E-2</v>
      </c>
      <c r="F64">
        <v>1.9474199999999997E-2</v>
      </c>
      <c r="G64">
        <v>1007.2</v>
      </c>
      <c r="H64">
        <v>6.1232820791945288</v>
      </c>
      <c r="I64">
        <v>3.1452198750000007E-2</v>
      </c>
      <c r="J64">
        <v>9.3520615187500003E-2</v>
      </c>
      <c r="K64">
        <v>1005.0164374999999</v>
      </c>
      <c r="M64" s="1" t="s">
        <v>45</v>
      </c>
      <c r="N64" s="1">
        <f>MAX(E64:E71)</f>
        <v>9.9602099999999999E-2</v>
      </c>
      <c r="O64" s="1">
        <f>MAX(H64:H71)</f>
        <v>6.1845148999864215</v>
      </c>
    </row>
    <row r="65" spans="3:15" x14ac:dyDescent="0.3">
      <c r="C65" s="20"/>
      <c r="D65">
        <v>300</v>
      </c>
      <c r="E65">
        <v>5.3864000000000002E-2</v>
      </c>
      <c r="F65">
        <v>2.8966700000000001E-2</v>
      </c>
      <c r="G65">
        <v>1006.3</v>
      </c>
      <c r="H65">
        <v>5.5109538712750004</v>
      </c>
      <c r="I65">
        <v>3.2083124993749997E-2</v>
      </c>
      <c r="J65">
        <v>9.3305755625E-2</v>
      </c>
      <c r="K65">
        <v>1005.1130624999998</v>
      </c>
      <c r="M65" s="1" t="s">
        <v>44</v>
      </c>
      <c r="N65" s="1">
        <f>MIN(E64:E71)</f>
        <v>3.0599100000000001E-2</v>
      </c>
      <c r="O65" s="1">
        <f>MIN(H64:H71)</f>
        <v>4.9122329568648819</v>
      </c>
    </row>
    <row r="66" spans="3:15" x14ac:dyDescent="0.3">
      <c r="C66" s="20"/>
      <c r="D66">
        <v>350</v>
      </c>
      <c r="E66">
        <v>4.6370500000000002E-2</v>
      </c>
      <c r="F66">
        <v>1.89403E-2</v>
      </c>
      <c r="G66">
        <v>1007.29</v>
      </c>
      <c r="H66">
        <v>6.1845148999864215</v>
      </c>
      <c r="I66">
        <v>2.5142206806250001E-2</v>
      </c>
      <c r="J66">
        <v>9.3090964999999998E-2</v>
      </c>
      <c r="K66">
        <v>1004.9923125</v>
      </c>
      <c r="M66" s="1" t="s">
        <v>51</v>
      </c>
      <c r="N66" s="1">
        <f>N64-N65</f>
        <v>6.9002999999999995E-2</v>
      </c>
      <c r="O66" s="1">
        <f>O64-O65</f>
        <v>1.2722819431215395</v>
      </c>
    </row>
    <row r="67" spans="3:15" x14ac:dyDescent="0.3">
      <c r="C67" s="20"/>
      <c r="D67">
        <v>400</v>
      </c>
      <c r="E67">
        <v>3.9306500000000001E-2</v>
      </c>
      <c r="F67">
        <v>2.8443300000000005E-2</v>
      </c>
      <c r="G67">
        <v>1006.61</v>
      </c>
      <c r="H67">
        <v>5.7218669206694983</v>
      </c>
      <c r="I67">
        <v>2.1638923312499999E-2</v>
      </c>
      <c r="J67">
        <v>9.2876203125000001E-2</v>
      </c>
      <c r="K67">
        <v>1005.13575</v>
      </c>
      <c r="M67" s="1" t="s">
        <v>49</v>
      </c>
      <c r="N67" s="22">
        <f>N64/N65</f>
        <v>3.2550663254801613</v>
      </c>
      <c r="O67" s="22">
        <f>O64/O65</f>
        <v>1.2590027700831077</v>
      </c>
    </row>
    <row r="68" spans="3:15" x14ac:dyDescent="0.3">
      <c r="C68" s="20"/>
      <c r="D68">
        <v>450</v>
      </c>
      <c r="E68">
        <v>3.0599100000000001E-2</v>
      </c>
      <c r="F68">
        <v>4.2895299999999997E-2</v>
      </c>
      <c r="G68">
        <v>1005.59</v>
      </c>
      <c r="H68">
        <v>5.0278949516941127</v>
      </c>
      <c r="I68">
        <v>1.8449704762500001E-2</v>
      </c>
      <c r="J68">
        <v>9.2704387499999999E-2</v>
      </c>
      <c r="K68">
        <v>1005.1586874999999</v>
      </c>
    </row>
    <row r="69" spans="3:15" x14ac:dyDescent="0.3">
      <c r="C69" s="20"/>
      <c r="D69">
        <v>500</v>
      </c>
      <c r="E69">
        <v>9.5989500000000005E-2</v>
      </c>
      <c r="F69">
        <v>1.8857700000000005E-2</v>
      </c>
      <c r="G69">
        <v>1006.68</v>
      </c>
      <c r="H69">
        <v>5.769492447952131</v>
      </c>
      <c r="I69">
        <v>6.037501750000001E-2</v>
      </c>
      <c r="J69">
        <v>9.3023062500000003E-2</v>
      </c>
      <c r="K69">
        <v>1004.6576249999999</v>
      </c>
    </row>
    <row r="70" spans="3:15" x14ac:dyDescent="0.3">
      <c r="C70" s="20"/>
      <c r="D70">
        <v>550</v>
      </c>
      <c r="E70">
        <v>9.9602099999999999E-2</v>
      </c>
      <c r="F70">
        <v>2.8549900000000003E-2</v>
      </c>
      <c r="G70">
        <v>1005.45</v>
      </c>
      <c r="H70">
        <v>4.9326438971288464</v>
      </c>
      <c r="I70">
        <v>6.1646027875000002E-2</v>
      </c>
      <c r="J70">
        <v>9.2961774999999996E-2</v>
      </c>
      <c r="K70">
        <v>1004.5136875000001</v>
      </c>
    </row>
    <row r="71" spans="3:15" x14ac:dyDescent="0.3">
      <c r="C71" s="20"/>
      <c r="D71">
        <v>600</v>
      </c>
      <c r="E71">
        <v>9.8545599999999997E-2</v>
      </c>
      <c r="F71">
        <v>2.8476000000000001E-2</v>
      </c>
      <c r="G71">
        <v>1005.42</v>
      </c>
      <c r="H71">
        <v>4.9122329568648819</v>
      </c>
      <c r="I71">
        <v>5.892644234999999E-2</v>
      </c>
      <c r="J71">
        <v>9.2900705624999996E-2</v>
      </c>
      <c r="K71">
        <v>1004.5123125</v>
      </c>
    </row>
    <row r="72" spans="3:15" x14ac:dyDescent="0.3">
      <c r="C72" s="21" t="s">
        <v>41</v>
      </c>
      <c r="D72" s="23">
        <v>250</v>
      </c>
      <c r="E72" s="23">
        <v>6.75124E-2</v>
      </c>
      <c r="F72" s="23">
        <v>1.2702000000000019E-2</v>
      </c>
      <c r="G72" s="23">
        <v>1007.61</v>
      </c>
      <c r="H72" s="23">
        <v>6.402231596135624</v>
      </c>
      <c r="I72" s="23">
        <v>4.1553361875E-2</v>
      </c>
      <c r="J72" s="23">
        <v>9.3316446874999986E-2</v>
      </c>
      <c r="K72" s="23">
        <v>1004.4513125000001</v>
      </c>
      <c r="M72" s="1" t="s">
        <v>45</v>
      </c>
      <c r="N72" s="1">
        <f>MAX(E72:E79)</f>
        <v>0.134381</v>
      </c>
      <c r="O72" s="1">
        <f>MAX(H72:H79)</f>
        <v>6.402231596135624</v>
      </c>
    </row>
    <row r="73" spans="3:15" x14ac:dyDescent="0.3">
      <c r="C73" s="21"/>
      <c r="D73" s="23">
        <v>300</v>
      </c>
      <c r="E73" s="23">
        <v>6.3633899999999993E-2</v>
      </c>
      <c r="F73" s="23">
        <v>1.8943000000000015E-2</v>
      </c>
      <c r="G73" s="23">
        <v>1007.19</v>
      </c>
      <c r="H73" s="23">
        <v>6.1164784324398243</v>
      </c>
      <c r="I73" s="23">
        <v>3.7735203124999998E-2</v>
      </c>
      <c r="J73" s="23">
        <v>9.3103462500000012E-2</v>
      </c>
      <c r="K73" s="23">
        <v>1004.6750000000001</v>
      </c>
      <c r="M73" s="1" t="s">
        <v>44</v>
      </c>
      <c r="N73" s="1">
        <f>MIN(E72:E79)</f>
        <v>3.8736800000000002E-2</v>
      </c>
      <c r="O73" s="1">
        <f>MIN(H72:H79)</f>
        <v>4.5108177983400033</v>
      </c>
    </row>
    <row r="74" spans="3:15" x14ac:dyDescent="0.3">
      <c r="C74" s="21"/>
      <c r="D74" s="23">
        <v>350</v>
      </c>
      <c r="E74" s="23">
        <v>5.1099199999999997E-2</v>
      </c>
      <c r="F74" s="23">
        <v>1.8675999999999998E-2</v>
      </c>
      <c r="G74" s="23">
        <v>1007.41</v>
      </c>
      <c r="H74" s="23">
        <v>6.2661586610422786</v>
      </c>
      <c r="I74" s="23">
        <v>3.0962696874999997E-2</v>
      </c>
      <c r="J74" s="23">
        <v>9.289035000000001E-2</v>
      </c>
      <c r="K74" s="23">
        <v>1004.9476875</v>
      </c>
      <c r="M74" s="1" t="s">
        <v>51</v>
      </c>
      <c r="N74" s="1">
        <f>N72-N73</f>
        <v>9.5644199999999999E-2</v>
      </c>
      <c r="O74" s="1">
        <f>O72-O73</f>
        <v>1.8914137977956207</v>
      </c>
    </row>
    <row r="75" spans="3:15" x14ac:dyDescent="0.3">
      <c r="C75" s="21"/>
      <c r="D75" s="23">
        <v>400</v>
      </c>
      <c r="E75" s="23">
        <v>3.8736800000000002E-2</v>
      </c>
      <c r="F75" s="23">
        <v>1.8462999999999979E-2</v>
      </c>
      <c r="G75" s="23">
        <v>1007.59</v>
      </c>
      <c r="H75" s="23">
        <v>6.3886243026262139</v>
      </c>
      <c r="I75" s="23">
        <v>2.3920965249999999E-2</v>
      </c>
      <c r="J75" s="23">
        <v>9.2719822499999965E-2</v>
      </c>
      <c r="K75" s="23">
        <v>1005.2221249999999</v>
      </c>
      <c r="M75" s="1" t="s">
        <v>49</v>
      </c>
      <c r="N75" s="22">
        <f>N72/N73</f>
        <v>3.4690784989983685</v>
      </c>
      <c r="O75" s="22">
        <f>O72/O73</f>
        <v>1.4193061840120582</v>
      </c>
    </row>
    <row r="76" spans="3:15" x14ac:dyDescent="0.3">
      <c r="C76" s="21"/>
      <c r="D76" s="23">
        <v>450</v>
      </c>
      <c r="E76" s="23">
        <v>0.10907500000000001</v>
      </c>
      <c r="F76" s="23">
        <v>1.8861000000000017E-2</v>
      </c>
      <c r="G76" s="23">
        <v>1006.43</v>
      </c>
      <c r="H76" s="23">
        <v>5.5994012790855621</v>
      </c>
      <c r="I76" s="23">
        <v>6.8530509375000007E-2</v>
      </c>
      <c r="J76" s="23">
        <v>9.3037856250000023E-2</v>
      </c>
      <c r="K76" s="23">
        <v>1004.4480625</v>
      </c>
    </row>
    <row r="77" spans="3:15" x14ac:dyDescent="0.3">
      <c r="C77" s="21"/>
      <c r="D77" s="23">
        <v>500</v>
      </c>
      <c r="E77" s="23">
        <v>0.12045699999999999</v>
      </c>
      <c r="F77" s="23">
        <v>1.8784999999999996E-2</v>
      </c>
      <c r="G77" s="23">
        <v>1006.39</v>
      </c>
      <c r="H77" s="23">
        <v>5.572186692066893</v>
      </c>
      <c r="I77" s="23">
        <v>7.2959937500000002E-2</v>
      </c>
      <c r="J77" s="23">
        <v>9.2977693749999993E-2</v>
      </c>
      <c r="K77" s="23">
        <v>1004.3573749999998</v>
      </c>
    </row>
    <row r="78" spans="3:15" x14ac:dyDescent="0.3">
      <c r="C78" s="21"/>
      <c r="D78" s="23">
        <v>550</v>
      </c>
      <c r="E78" s="23">
        <v>0.127667</v>
      </c>
      <c r="F78" s="23">
        <v>2.8481000000000034E-2</v>
      </c>
      <c r="G78" s="23">
        <v>1004.83</v>
      </c>
      <c r="H78" s="23">
        <v>4.5108177983400033</v>
      </c>
      <c r="I78" s="23">
        <v>7.5219074375E-2</v>
      </c>
      <c r="J78" s="23">
        <v>9.2917468749999996E-2</v>
      </c>
      <c r="K78" s="23">
        <v>1004.2144375</v>
      </c>
    </row>
    <row r="79" spans="3:15" x14ac:dyDescent="0.3">
      <c r="C79" s="21"/>
      <c r="D79" s="23">
        <v>600</v>
      </c>
      <c r="E79" s="23">
        <v>0.134381</v>
      </c>
      <c r="F79" s="23">
        <v>2.8407000000000016E-2</v>
      </c>
      <c r="G79" s="23">
        <v>1004.88</v>
      </c>
      <c r="H79" s="23">
        <v>4.544836032113226</v>
      </c>
      <c r="I79" s="23">
        <v>7.7800645437499996E-2</v>
      </c>
      <c r="J79" s="23">
        <v>9.285738250000003E-2</v>
      </c>
      <c r="K79" s="23">
        <v>1004.1536875000002</v>
      </c>
    </row>
    <row r="80" spans="3:15" x14ac:dyDescent="0.3">
      <c r="M80" t="s">
        <v>50</v>
      </c>
      <c r="N80" s="5">
        <f>AVERAGE(N75,N67,N59,N51,N43,N35,N27,N19)</f>
        <v>3.110753876050607</v>
      </c>
      <c r="O80" s="5">
        <f>AVERAGE(O75,O67,O59,O51,O43,O35,O27,O19)</f>
        <v>1.3854979383531218</v>
      </c>
    </row>
    <row r="81" spans="3:15" x14ac:dyDescent="0.3">
      <c r="C81" t="s">
        <v>31</v>
      </c>
      <c r="E81">
        <f>AVERAGE(E16:E79)</f>
        <v>6.2273898437499982E-2</v>
      </c>
      <c r="F81">
        <f t="shared" ref="F81:H81" si="1">AVERAGE(F16:F79)</f>
        <v>2.23982109375E-2</v>
      </c>
      <c r="G81">
        <f t="shared" si="1"/>
        <v>1005.1523437499998</v>
      </c>
      <c r="H81">
        <f t="shared" si="1"/>
        <v>4.7301290991971801</v>
      </c>
    </row>
    <row r="82" spans="3:15" x14ac:dyDescent="0.3">
      <c r="C82" t="s">
        <v>44</v>
      </c>
      <c r="E82">
        <f>MIN(E16:E79)</f>
        <v>1.93779E-2</v>
      </c>
      <c r="F82">
        <f t="shared" ref="F82:K82" si="2">MIN(F16:F79)</f>
        <v>1.1945999999999984E-2</v>
      </c>
      <c r="G82">
        <f t="shared" si="2"/>
        <v>1002.44</v>
      </c>
      <c r="H82">
        <f t="shared" si="2"/>
        <v>2.8847462239760655</v>
      </c>
      <c r="I82">
        <f t="shared" si="2"/>
        <v>1.1182636874999999E-2</v>
      </c>
      <c r="J82">
        <f t="shared" si="2"/>
        <v>9.2704387499999999E-2</v>
      </c>
      <c r="K82">
        <f t="shared" si="2"/>
        <v>1002.1261250000001</v>
      </c>
      <c r="M82">
        <v>50</v>
      </c>
      <c r="N82">
        <f>AVERAGE(E16:E47)</f>
        <v>5.3129565624999993E-2</v>
      </c>
      <c r="O82">
        <f>AVERAGE(H16:H47)</f>
        <v>4.7627653422234468</v>
      </c>
    </row>
    <row r="83" spans="3:15" x14ac:dyDescent="0.3">
      <c r="C83" t="s">
        <v>45</v>
      </c>
      <c r="E83">
        <f>MAX(E16:E79)</f>
        <v>0.134381</v>
      </c>
      <c r="F83">
        <f t="shared" ref="F83:K83" si="3">MAX(F16:F79)</f>
        <v>4.3201400000000008E-2</v>
      </c>
      <c r="G83">
        <f t="shared" si="3"/>
        <v>1007.88</v>
      </c>
      <c r="H83">
        <f t="shared" si="3"/>
        <v>6.585930058511301</v>
      </c>
      <c r="I83">
        <f t="shared" si="3"/>
        <v>7.7800645437499996E-2</v>
      </c>
      <c r="J83">
        <f t="shared" si="3"/>
        <v>9.3520615187500003E-2</v>
      </c>
      <c r="K83">
        <f t="shared" si="3"/>
        <v>1005.2221249999999</v>
      </c>
      <c r="M83">
        <v>90</v>
      </c>
      <c r="N83">
        <f>AVERAGE(E48:E79)</f>
        <v>7.1418231249999992E-2</v>
      </c>
      <c r="O83">
        <f>AVERAGE(H48:H79)</f>
        <v>4.6974928561709159</v>
      </c>
    </row>
    <row r="84" spans="3:15" x14ac:dyDescent="0.3">
      <c r="C84" t="s">
        <v>46</v>
      </c>
      <c r="E84" s="23">
        <f>(E83-E82)</f>
        <v>0.1150031</v>
      </c>
      <c r="F84">
        <f t="shared" ref="F84:K84" si="4">(F83-F82)</f>
        <v>3.1255400000000023E-2</v>
      </c>
      <c r="G84">
        <f t="shared" si="4"/>
        <v>5.4399999999999409</v>
      </c>
      <c r="H84" s="23">
        <f t="shared" si="4"/>
        <v>3.7011838345352355</v>
      </c>
      <c r="I84">
        <f t="shared" si="4"/>
        <v>6.6618008562499997E-2</v>
      </c>
      <c r="J84">
        <f t="shared" si="4"/>
        <v>8.1622768750000407E-4</v>
      </c>
      <c r="K84">
        <f t="shared" si="4"/>
        <v>3.0959999999997763</v>
      </c>
      <c r="M84" t="s">
        <v>55</v>
      </c>
      <c r="N84">
        <f>N83/N82</f>
        <v>1.344227651964734</v>
      </c>
      <c r="O84">
        <f>O83/O82</f>
        <v>0.98629525467612911</v>
      </c>
    </row>
    <row r="85" spans="3:15" x14ac:dyDescent="0.3">
      <c r="C85" t="s">
        <v>47</v>
      </c>
      <c r="E85">
        <f>E83/E82</f>
        <v>6.9347555720692133</v>
      </c>
      <c r="H85">
        <f t="shared" ref="F85:H85" si="5">H83/H82</f>
        <v>2.2830188679244956</v>
      </c>
    </row>
  </sheetData>
  <mergeCells count="12">
    <mergeCell ref="C64:C71"/>
    <mergeCell ref="C72:C79"/>
    <mergeCell ref="I14:K14"/>
    <mergeCell ref="E14:H14"/>
    <mergeCell ref="C40:C47"/>
    <mergeCell ref="C48:C55"/>
    <mergeCell ref="C56:C63"/>
    <mergeCell ref="D3:K3"/>
    <mergeCell ref="P3:W3"/>
    <mergeCell ref="C16:C23"/>
    <mergeCell ref="C24:C31"/>
    <mergeCell ref="C32:C39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topLeftCell="A65" workbookViewId="0">
      <selection activeCell="H79" sqref="H16:H79"/>
    </sheetView>
  </sheetViews>
  <sheetFormatPr defaultRowHeight="14.4" x14ac:dyDescent="0.3"/>
  <sheetData>
    <row r="1" spans="1:2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spans="1:24" x14ac:dyDescent="0.3">
      <c r="A3" s="2" t="s">
        <v>0</v>
      </c>
      <c r="B3" s="2" t="s">
        <v>3</v>
      </c>
      <c r="C3" s="2" t="s">
        <v>4</v>
      </c>
      <c r="D3" s="16" t="s">
        <v>8</v>
      </c>
      <c r="E3" s="16"/>
      <c r="F3" s="16"/>
      <c r="G3" s="16"/>
      <c r="H3" s="16"/>
      <c r="I3" s="16"/>
      <c r="J3" s="16"/>
      <c r="K3" s="16"/>
      <c r="L3" s="14"/>
      <c r="M3" s="14"/>
      <c r="N3" s="14"/>
      <c r="O3" s="14"/>
      <c r="P3" s="17"/>
      <c r="Q3" s="17"/>
      <c r="R3" s="17"/>
      <c r="S3" s="17"/>
      <c r="T3" s="17"/>
      <c r="U3" s="17"/>
      <c r="V3" s="17"/>
      <c r="W3" s="17"/>
    </row>
    <row r="4" spans="1:24" x14ac:dyDescent="0.3">
      <c r="A4" s="2" t="s">
        <v>1</v>
      </c>
      <c r="B4" s="2" t="s">
        <v>2</v>
      </c>
      <c r="C4" s="2" t="s">
        <v>5</v>
      </c>
      <c r="D4" s="13">
        <v>250</v>
      </c>
      <c r="E4" s="13">
        <v>300</v>
      </c>
      <c r="F4" s="13">
        <v>350</v>
      </c>
      <c r="G4" s="13">
        <v>400</v>
      </c>
      <c r="H4" s="13">
        <v>450</v>
      </c>
      <c r="I4" s="13">
        <v>500</v>
      </c>
      <c r="J4" s="13">
        <v>550</v>
      </c>
      <c r="K4" s="13">
        <v>600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spans="1:24" x14ac:dyDescent="0.3">
      <c r="A5" s="1">
        <v>1005</v>
      </c>
      <c r="B5" s="1">
        <v>50</v>
      </c>
      <c r="C5" s="1">
        <v>1</v>
      </c>
      <c r="D5" s="1"/>
      <c r="E5" s="1"/>
      <c r="F5" s="1"/>
      <c r="G5" s="1"/>
      <c r="H5" s="14">
        <v>7.6</v>
      </c>
      <c r="I5" s="14"/>
      <c r="J5" s="14"/>
      <c r="K5" s="1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spans="1:24" x14ac:dyDescent="0.3">
      <c r="A6" s="1">
        <v>1005</v>
      </c>
      <c r="B6" s="1">
        <v>50</v>
      </c>
      <c r="C6" s="1">
        <v>3</v>
      </c>
      <c r="D6" s="1"/>
      <c r="E6" s="1"/>
      <c r="F6" s="1"/>
      <c r="G6" s="1"/>
      <c r="H6" s="14">
        <v>6.8</v>
      </c>
      <c r="I6" s="14"/>
      <c r="J6" s="14"/>
      <c r="K6" s="1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24" x14ac:dyDescent="0.3">
      <c r="A7" s="1">
        <v>1005</v>
      </c>
      <c r="B7" s="1">
        <v>90</v>
      </c>
      <c r="C7" s="1">
        <v>1</v>
      </c>
      <c r="D7" s="1"/>
      <c r="E7" s="1"/>
      <c r="F7" s="1"/>
      <c r="G7" s="1"/>
      <c r="H7" s="14">
        <v>12.5</v>
      </c>
      <c r="I7" s="14"/>
      <c r="J7" s="1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4" x14ac:dyDescent="0.3">
      <c r="A8" s="1">
        <v>1005</v>
      </c>
      <c r="B8" s="1">
        <v>90</v>
      </c>
      <c r="C8" s="1">
        <v>3</v>
      </c>
      <c r="D8" s="1"/>
      <c r="E8" s="1"/>
      <c r="F8" s="1"/>
      <c r="G8" s="1"/>
      <c r="H8" s="14">
        <v>9.8000000000000007</v>
      </c>
      <c r="I8" s="14"/>
      <c r="J8" s="1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3">
      <c r="A9" s="1">
        <v>1008</v>
      </c>
      <c r="B9" s="1">
        <v>50</v>
      </c>
      <c r="C9" s="1">
        <v>1</v>
      </c>
      <c r="D9" s="1"/>
      <c r="E9" s="1"/>
      <c r="F9" s="1"/>
      <c r="G9" s="1"/>
      <c r="H9" s="14">
        <v>9.6999999999999993</v>
      </c>
      <c r="I9" s="14"/>
      <c r="J9" s="1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3">
      <c r="A10" s="1">
        <v>1008</v>
      </c>
      <c r="B10" s="1">
        <v>50</v>
      </c>
      <c r="C10" s="1">
        <v>3</v>
      </c>
      <c r="D10" s="1"/>
      <c r="E10" s="1"/>
      <c r="F10" s="1"/>
      <c r="G10" s="1"/>
      <c r="H10" s="14">
        <v>8.1999999999999993</v>
      </c>
      <c r="I10" s="14"/>
      <c r="J10" s="1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4" x14ac:dyDescent="0.3">
      <c r="A11" s="1">
        <v>1008</v>
      </c>
      <c r="B11" s="1">
        <v>90</v>
      </c>
      <c r="C11" s="1">
        <v>1</v>
      </c>
      <c r="D11" s="1"/>
      <c r="E11" s="1"/>
      <c r="F11" s="1"/>
      <c r="G11" s="1"/>
      <c r="H11" s="14">
        <v>11.6</v>
      </c>
      <c r="I11" s="14"/>
      <c r="J11" s="14"/>
      <c r="K11" s="1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4" x14ac:dyDescent="0.3">
      <c r="A12" s="1">
        <v>1008</v>
      </c>
      <c r="B12" s="1">
        <v>90</v>
      </c>
      <c r="C12" s="1">
        <v>3</v>
      </c>
      <c r="D12" s="1"/>
      <c r="E12" s="14"/>
      <c r="F12" s="1"/>
      <c r="G12" s="1"/>
      <c r="H12" s="14">
        <v>10.1</v>
      </c>
      <c r="I12" s="14"/>
      <c r="J12" s="1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4" x14ac:dyDescent="0.3">
      <c r="A13" s="1"/>
      <c r="B13" s="1"/>
      <c r="C13" s="1"/>
      <c r="D13" s="1"/>
      <c r="E13" s="1"/>
      <c r="F13" s="1"/>
      <c r="G13" s="14"/>
      <c r="H13" s="14"/>
      <c r="I13" s="14"/>
      <c r="J13" s="1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3"/>
    </row>
    <row r="14" spans="1:24" x14ac:dyDescent="0.3">
      <c r="A14" s="1"/>
      <c r="B14" s="1"/>
      <c r="C14" s="1"/>
      <c r="D14" s="1"/>
      <c r="E14" s="19" t="s">
        <v>34</v>
      </c>
      <c r="F14" s="19"/>
      <c r="G14" s="19"/>
      <c r="H14" s="19"/>
      <c r="I14" s="17" t="s">
        <v>31</v>
      </c>
      <c r="J14" s="17"/>
      <c r="K14" s="1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3">
      <c r="A15" s="1"/>
      <c r="B15" s="1"/>
      <c r="C15" s="1"/>
      <c r="D15" s="1"/>
      <c r="E15" s="1" t="s">
        <v>42</v>
      </c>
      <c r="F15" s="1" t="s">
        <v>27</v>
      </c>
      <c r="G15" s="1" t="s">
        <v>28</v>
      </c>
      <c r="H15" s="1" t="s">
        <v>43</v>
      </c>
      <c r="I15" s="14" t="s">
        <v>26</v>
      </c>
      <c r="J15" s="14" t="s">
        <v>27</v>
      </c>
      <c r="K15" s="14" t="s">
        <v>28</v>
      </c>
      <c r="L15" s="1"/>
      <c r="M15" s="1"/>
      <c r="N15" s="1" t="s">
        <v>12</v>
      </c>
      <c r="O15" s="1" t="s">
        <v>13</v>
      </c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3">
      <c r="A16" s="1"/>
      <c r="B16" s="1"/>
      <c r="C16" s="20" t="s">
        <v>33</v>
      </c>
      <c r="D16" s="1">
        <v>250</v>
      </c>
      <c r="E16" s="1">
        <v>3.2280900000000001E-2</v>
      </c>
      <c r="F16" s="1">
        <v>1.9521799999999999E-2</v>
      </c>
      <c r="G16" s="1">
        <v>1004.45</v>
      </c>
      <c r="H16" s="1">
        <v>4.2522792216628718</v>
      </c>
      <c r="I16" s="14">
        <v>1.6952269837500002E-2</v>
      </c>
      <c r="J16" s="14">
        <v>9.3566304437499997E-2</v>
      </c>
      <c r="K16" s="14">
        <v>1002.6430625</v>
      </c>
      <c r="L16" s="1"/>
      <c r="M16" s="1" t="s">
        <v>45</v>
      </c>
      <c r="N16" s="1">
        <f>MAX(E16:E23)</f>
        <v>3.2280900000000001E-2</v>
      </c>
      <c r="O16" s="1">
        <f>MAX(H16:H23)</f>
        <v>4.2522792216628718</v>
      </c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3">
      <c r="A17" s="1"/>
      <c r="B17" s="1"/>
      <c r="C17" s="20"/>
      <c r="D17" s="1">
        <v>300</v>
      </c>
      <c r="E17" s="1">
        <v>3.1252799999999997E-2</v>
      </c>
      <c r="F17" s="1">
        <v>1.9264299999999998E-2</v>
      </c>
      <c r="G17" s="1">
        <v>1004.39</v>
      </c>
      <c r="H17" s="1">
        <v>4.2114573411347926</v>
      </c>
      <c r="I17" s="14">
        <v>1.7622626212500003E-2</v>
      </c>
      <c r="J17" s="14">
        <v>9.3360470000000001E-2</v>
      </c>
      <c r="K17" s="14">
        <v>1002.6678750000001</v>
      </c>
      <c r="L17" s="1"/>
      <c r="M17" s="1" t="s">
        <v>44</v>
      </c>
      <c r="N17" s="1">
        <f>MIN(E16:E23)</f>
        <v>1.45892E-2</v>
      </c>
      <c r="O17" s="1">
        <f>MIN(H16:H23)</f>
        <v>3.3610014968022486</v>
      </c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3">
      <c r="A18" s="1"/>
      <c r="B18" s="1"/>
      <c r="C18" s="20"/>
      <c r="D18" s="1">
        <v>350</v>
      </c>
      <c r="E18" s="1">
        <v>3.2098599999999998E-2</v>
      </c>
      <c r="F18" s="1">
        <v>1.9006799999999997E-2</v>
      </c>
      <c r="G18" s="1">
        <v>1004.3</v>
      </c>
      <c r="H18" s="1">
        <v>4.1502245203429</v>
      </c>
      <c r="I18" s="14">
        <v>1.6169638187500002E-2</v>
      </c>
      <c r="J18" s="14">
        <v>9.3154649374999995E-2</v>
      </c>
      <c r="K18" s="14">
        <v>1002.6005625</v>
      </c>
      <c r="L18" s="1"/>
      <c r="M18" s="1" t="s">
        <v>46</v>
      </c>
      <c r="N18" s="1">
        <f>N16-N17</f>
        <v>1.7691700000000001E-2</v>
      </c>
      <c r="O18" s="1">
        <f>O16-O17</f>
        <v>0.89127772486062318</v>
      </c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3">
      <c r="A19" s="1"/>
      <c r="B19" s="1"/>
      <c r="C19" s="20"/>
      <c r="D19" s="1">
        <v>400</v>
      </c>
      <c r="E19" s="1">
        <v>2.5110500000000001E-2</v>
      </c>
      <c r="F19" s="1">
        <v>2.8519399999999993E-2</v>
      </c>
      <c r="G19" s="1">
        <v>1003.71</v>
      </c>
      <c r="H19" s="1">
        <v>3.74880936181802</v>
      </c>
      <c r="I19" s="14">
        <v>1.3702042193749998E-2</v>
      </c>
      <c r="J19" s="14">
        <v>9.2948743124999997E-2</v>
      </c>
      <c r="K19" s="14">
        <v>1002.7321249999999</v>
      </c>
      <c r="L19" s="1"/>
      <c r="M19" s="1" t="s">
        <v>49</v>
      </c>
      <c r="N19" s="22">
        <f>N16/N17</f>
        <v>2.2126573081457517</v>
      </c>
      <c r="O19" s="22">
        <f>O16/O17</f>
        <v>1.26518218623485</v>
      </c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3">
      <c r="A20" s="1"/>
      <c r="B20" s="1"/>
      <c r="C20" s="20"/>
      <c r="D20" s="1">
        <v>450</v>
      </c>
      <c r="E20" s="1">
        <v>2.7712899999999999E-2</v>
      </c>
      <c r="F20" s="1">
        <v>1.8543300000000006E-2</v>
      </c>
      <c r="G20" s="1">
        <v>1004.05</v>
      </c>
      <c r="H20" s="1">
        <v>3.9801333514763311</v>
      </c>
      <c r="I20" s="14">
        <v>1.5574034375E-2</v>
      </c>
      <c r="J20" s="14">
        <v>9.2784143750000006E-2</v>
      </c>
      <c r="K20" s="14">
        <v>1002.6366250000001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3">
      <c r="A21" s="1"/>
      <c r="B21" s="1"/>
      <c r="C21" s="20"/>
      <c r="D21" s="1">
        <v>500</v>
      </c>
      <c r="E21" s="1">
        <v>1.45892E-2</v>
      </c>
      <c r="F21" s="1">
        <v>1.1891499999999999E-2</v>
      </c>
      <c r="G21" s="1">
        <v>1003.71</v>
      </c>
      <c r="H21" s="1">
        <v>3.74880936181802</v>
      </c>
      <c r="I21" s="14">
        <v>6.8392005250000002E-3</v>
      </c>
      <c r="J21" s="14">
        <v>9.2677112499999992E-2</v>
      </c>
      <c r="K21" s="14">
        <v>1002.1152499999998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3">
      <c r="C22" s="20"/>
      <c r="D22">
        <v>550</v>
      </c>
      <c r="E22">
        <v>2.82279E-2</v>
      </c>
      <c r="F22">
        <v>1.8409400000000006E-2</v>
      </c>
      <c r="G22">
        <v>1003.14</v>
      </c>
      <c r="H22">
        <v>3.3610014968022486</v>
      </c>
      <c r="I22" s="9">
        <v>1.4601300625000002E-2</v>
      </c>
      <c r="J22" s="14">
        <v>9.2677096875000003E-2</v>
      </c>
      <c r="K22" s="9">
        <v>1002.1019375000001</v>
      </c>
    </row>
    <row r="23" spans="1:24" x14ac:dyDescent="0.3">
      <c r="C23" s="20"/>
      <c r="D23">
        <v>600</v>
      </c>
      <c r="E23">
        <v>2.8880699999999999E-2</v>
      </c>
      <c r="F23">
        <v>1.8408999999999995E-2</v>
      </c>
      <c r="G23">
        <v>1003.19</v>
      </c>
      <c r="H23">
        <v>3.3950197305756227</v>
      </c>
      <c r="I23" s="9">
        <v>1.4414515625000001E-2</v>
      </c>
      <c r="J23" s="14">
        <v>9.2676698749999994E-2</v>
      </c>
      <c r="K23" s="9">
        <v>1002.00725</v>
      </c>
    </row>
    <row r="24" spans="1:24" x14ac:dyDescent="0.3">
      <c r="C24" s="21" t="s">
        <v>37</v>
      </c>
      <c r="D24" s="22">
        <v>250</v>
      </c>
      <c r="E24" s="23">
        <v>5.88225E-2</v>
      </c>
      <c r="F24" s="23">
        <v>1.3017999999999974E-2</v>
      </c>
      <c r="G24" s="23">
        <v>1004.77</v>
      </c>
      <c r="H24" s="23">
        <v>4.4699959178119233</v>
      </c>
      <c r="I24" s="23">
        <v>3.2777128124999999E-2</v>
      </c>
      <c r="J24" s="23">
        <v>9.3565527499999995E-2</v>
      </c>
      <c r="K24" s="23">
        <v>1002.2828125</v>
      </c>
      <c r="M24" s="1" t="s">
        <v>45</v>
      </c>
      <c r="N24" s="1">
        <f>MAX(E24:E31)</f>
        <v>5.88225E-2</v>
      </c>
      <c r="O24" s="1">
        <f>MAX(H24:H31)</f>
        <v>4.4699959178119233</v>
      </c>
    </row>
    <row r="25" spans="1:24" x14ac:dyDescent="0.3">
      <c r="C25" s="21"/>
      <c r="D25" s="22">
        <v>300</v>
      </c>
      <c r="E25" s="23">
        <v>5.6564900000000001E-2</v>
      </c>
      <c r="F25" s="23">
        <v>1.9263000000000002E-2</v>
      </c>
      <c r="G25" s="23">
        <v>1004.49</v>
      </c>
      <c r="H25" s="23">
        <v>4.2794938086815408</v>
      </c>
      <c r="I25" s="23">
        <v>3.195423E-2</v>
      </c>
      <c r="J25" s="23">
        <v>9.3359356249999984E-2</v>
      </c>
      <c r="K25" s="23">
        <v>1002.4804999999999</v>
      </c>
      <c r="M25" s="1" t="s">
        <v>44</v>
      </c>
      <c r="N25" s="1">
        <f>MIN(E24:E31)</f>
        <v>3.56111E-2</v>
      </c>
      <c r="O25" s="1">
        <f>MIN(H24:H31)</f>
        <v>2.7894951694107992</v>
      </c>
    </row>
    <row r="26" spans="1:24" x14ac:dyDescent="0.3">
      <c r="C26" s="21"/>
      <c r="D26" s="22">
        <v>350</v>
      </c>
      <c r="E26" s="23">
        <v>5.1436799999999998E-2</v>
      </c>
      <c r="F26" s="23">
        <v>1.9005999999999995E-2</v>
      </c>
      <c r="G26" s="23">
        <v>1004.66</v>
      </c>
      <c r="H26" s="23">
        <v>4.3951558035106206</v>
      </c>
      <c r="I26" s="23">
        <v>2.9071890062499998E-2</v>
      </c>
      <c r="J26" s="23">
        <v>9.3153916249999996E-2</v>
      </c>
      <c r="K26" s="23">
        <v>1002.6684375000001</v>
      </c>
      <c r="M26" s="1" t="s">
        <v>46</v>
      </c>
      <c r="N26" s="1">
        <f>N24-N25</f>
        <v>2.32114E-2</v>
      </c>
      <c r="O26" s="1">
        <f>O24-O25</f>
        <v>1.6805007484011241</v>
      </c>
    </row>
    <row r="27" spans="1:24" x14ac:dyDescent="0.3">
      <c r="C27" s="21"/>
      <c r="D27" s="22">
        <v>400</v>
      </c>
      <c r="E27" s="23">
        <v>4.0300500000000003E-2</v>
      </c>
      <c r="F27" s="23">
        <v>1.8748999999999988E-2</v>
      </c>
      <c r="G27" s="23">
        <v>1004.76</v>
      </c>
      <c r="H27" s="23">
        <v>4.4631922710573697</v>
      </c>
      <c r="I27" s="23">
        <v>2.3275518843749999E-2</v>
      </c>
      <c r="J27" s="23">
        <v>9.2948681249999998E-2</v>
      </c>
      <c r="K27" s="23">
        <v>1002.8458125000001</v>
      </c>
      <c r="M27" s="1" t="s">
        <v>49</v>
      </c>
      <c r="N27" s="22">
        <f>N24/N25</f>
        <v>1.6518023874578431</v>
      </c>
      <c r="O27" s="22">
        <f>O24/O25</f>
        <v>1.6024390243902382</v>
      </c>
    </row>
    <row r="28" spans="1:24" x14ac:dyDescent="0.3">
      <c r="C28" s="21"/>
      <c r="D28" s="22">
        <v>450</v>
      </c>
      <c r="E28" s="23">
        <v>3.56111E-2</v>
      </c>
      <c r="F28" s="23">
        <v>1.8543000000000004E-2</v>
      </c>
      <c r="G28" s="23">
        <v>1004.52</v>
      </c>
      <c r="H28" s="23">
        <v>4.2999047489455045</v>
      </c>
      <c r="I28" s="23">
        <v>2.0323550937500004E-2</v>
      </c>
      <c r="J28" s="23">
        <v>9.2784037499999999E-2</v>
      </c>
      <c r="K28" s="23">
        <v>1002.8021874999998</v>
      </c>
    </row>
    <row r="29" spans="1:24" x14ac:dyDescent="0.3">
      <c r="C29" s="21"/>
      <c r="D29" s="22">
        <v>500</v>
      </c>
      <c r="E29" s="23">
        <v>4.5978499999999999E-2</v>
      </c>
      <c r="F29" s="23">
        <v>1.2257999999999991E-2</v>
      </c>
      <c r="G29" s="23">
        <v>1003.25</v>
      </c>
      <c r="H29" s="23">
        <v>3.4358416111035508</v>
      </c>
      <c r="I29" s="23">
        <v>2.45108575E-2</v>
      </c>
      <c r="J29" s="23">
        <v>9.5531537499999986E-2</v>
      </c>
      <c r="K29" s="23">
        <v>1001.8793125</v>
      </c>
    </row>
    <row r="30" spans="1:24" x14ac:dyDescent="0.3">
      <c r="C30" s="21"/>
      <c r="D30" s="23">
        <v>550</v>
      </c>
      <c r="E30" s="23">
        <v>5.5904599999999999E-2</v>
      </c>
      <c r="F30" s="23">
        <v>1.9272000000000011E-2</v>
      </c>
      <c r="G30" s="23">
        <v>1002.3</v>
      </c>
      <c r="H30" s="23">
        <v>2.7894951694107992</v>
      </c>
      <c r="I30" s="23">
        <v>2.8661926124999994E-2</v>
      </c>
      <c r="J30" s="23">
        <v>9.7019487500000001E-2</v>
      </c>
      <c r="K30" s="23">
        <v>1001.6469999999999</v>
      </c>
    </row>
    <row r="31" spans="1:24" x14ac:dyDescent="0.3">
      <c r="C31" s="21"/>
      <c r="D31" s="23">
        <v>600</v>
      </c>
      <c r="E31" s="23">
        <v>5.6744799999999998E-2</v>
      </c>
      <c r="F31" s="23">
        <v>1.899500000000004E-2</v>
      </c>
      <c r="G31" s="23">
        <v>1002.34</v>
      </c>
      <c r="H31" s="23">
        <v>2.8167097564294683</v>
      </c>
      <c r="I31" s="23">
        <v>3.7040173375000006E-2</v>
      </c>
      <c r="J31" s="23">
        <v>4.3720562500000018E-2</v>
      </c>
      <c r="K31" s="23">
        <v>1002.2513125</v>
      </c>
    </row>
    <row r="32" spans="1:24" x14ac:dyDescent="0.3">
      <c r="C32" s="20" t="s">
        <v>35</v>
      </c>
      <c r="D32" s="1">
        <v>250</v>
      </c>
      <c r="E32">
        <v>3.5794899999999998E-2</v>
      </c>
      <c r="F32">
        <v>1.9521799999999999E-2</v>
      </c>
      <c r="G32">
        <v>1007.19</v>
      </c>
      <c r="H32">
        <v>6.1164784324398243</v>
      </c>
      <c r="I32">
        <v>1.9728676000000001E-2</v>
      </c>
      <c r="J32">
        <v>9.3566304437499997E-2</v>
      </c>
      <c r="K32">
        <v>1004.4151875</v>
      </c>
      <c r="M32" s="1" t="s">
        <v>45</v>
      </c>
      <c r="N32" s="1">
        <f>MAX(E32:E39)</f>
        <v>3.5794899999999998E-2</v>
      </c>
      <c r="O32" s="1">
        <f>MAX(H32:H39)</f>
        <v>6.4090352428901785</v>
      </c>
    </row>
    <row r="33" spans="3:15" x14ac:dyDescent="0.3">
      <c r="C33" s="20"/>
      <c r="D33" s="1">
        <v>300</v>
      </c>
      <c r="E33">
        <v>3.0249700000000001E-2</v>
      </c>
      <c r="F33">
        <v>1.9264299999999998E-2</v>
      </c>
      <c r="G33">
        <v>1007.23</v>
      </c>
      <c r="H33">
        <v>6.1436930194584933</v>
      </c>
      <c r="I33">
        <v>1.62072617875E-2</v>
      </c>
      <c r="J33">
        <v>9.3360470000000001E-2</v>
      </c>
      <c r="K33">
        <v>1004.5052499999998</v>
      </c>
      <c r="M33" s="1" t="s">
        <v>44</v>
      </c>
      <c r="N33" s="1">
        <f>MIN(E32:E39)</f>
        <v>2.4113699999999998E-2</v>
      </c>
      <c r="O33" s="1">
        <f>MIN(H32:H39)</f>
        <v>4.1230099333242309</v>
      </c>
    </row>
    <row r="34" spans="3:15" x14ac:dyDescent="0.3">
      <c r="C34" s="20"/>
      <c r="D34" s="1">
        <v>350</v>
      </c>
      <c r="E34">
        <v>2.8844000000000002E-2</v>
      </c>
      <c r="F34">
        <v>1.9006799999999997E-2</v>
      </c>
      <c r="G34">
        <v>1007.18</v>
      </c>
      <c r="H34">
        <v>6.1096747856851188</v>
      </c>
      <c r="I34">
        <v>1.5373523437500002E-2</v>
      </c>
      <c r="J34">
        <v>9.3154649374999995E-2</v>
      </c>
      <c r="K34">
        <v>1004.5289375000001</v>
      </c>
      <c r="M34" s="1" t="s">
        <v>46</v>
      </c>
      <c r="N34" s="1">
        <f>N32-N33</f>
        <v>1.1681199999999999E-2</v>
      </c>
      <c r="O34" s="1">
        <f>O32-O33</f>
        <v>2.2860253095659475</v>
      </c>
    </row>
    <row r="35" spans="3:15" x14ac:dyDescent="0.3">
      <c r="C35" s="20"/>
      <c r="D35" s="1">
        <v>400</v>
      </c>
      <c r="E35">
        <v>3.4360700000000001E-2</v>
      </c>
      <c r="F35">
        <v>1.2235999999999997E-2</v>
      </c>
      <c r="G35">
        <v>1007.62</v>
      </c>
      <c r="H35">
        <v>6.4090352428901785</v>
      </c>
      <c r="I35">
        <v>1.8141130512500003E-2</v>
      </c>
      <c r="J35">
        <v>9.2948743124999997E-2</v>
      </c>
      <c r="K35">
        <v>1004.46025</v>
      </c>
      <c r="M35" s="1" t="s">
        <v>49</v>
      </c>
      <c r="N35" s="22">
        <f>N32/N33</f>
        <v>1.484421718773975</v>
      </c>
      <c r="O35" s="22">
        <f>O32/O33</f>
        <v>1.5544554455445636</v>
      </c>
    </row>
    <row r="36" spans="3:15" x14ac:dyDescent="0.3">
      <c r="C36" s="20"/>
      <c r="D36" s="1">
        <v>450</v>
      </c>
      <c r="E36">
        <v>2.75929E-2</v>
      </c>
      <c r="F36">
        <v>1.8543300000000006E-2</v>
      </c>
      <c r="G36">
        <v>1006.97</v>
      </c>
      <c r="H36">
        <v>5.9667982038372198</v>
      </c>
      <c r="I36">
        <v>1.39628979375E-2</v>
      </c>
      <c r="J36">
        <v>9.2784143750000006E-2</v>
      </c>
      <c r="K36">
        <v>1004.5200625</v>
      </c>
    </row>
    <row r="37" spans="3:15" x14ac:dyDescent="0.3">
      <c r="C37" s="20"/>
      <c r="D37" s="1">
        <v>500</v>
      </c>
      <c r="E37">
        <v>2.4113699999999998E-2</v>
      </c>
      <c r="F37">
        <v>1.8409400000000006E-2</v>
      </c>
      <c r="G37">
        <v>1005.02</v>
      </c>
      <c r="H37">
        <v>4.6400870866784931</v>
      </c>
      <c r="I37">
        <v>1.2457803818750002E-2</v>
      </c>
      <c r="J37">
        <v>9.2677112499999992E-2</v>
      </c>
      <c r="K37">
        <v>1003.6146874999999</v>
      </c>
    </row>
    <row r="38" spans="3:15" x14ac:dyDescent="0.3">
      <c r="C38" s="20"/>
      <c r="D38">
        <v>550</v>
      </c>
      <c r="E38">
        <v>2.4373100000000002E-2</v>
      </c>
      <c r="F38">
        <v>2.81864E-2</v>
      </c>
      <c r="G38">
        <v>1004.26</v>
      </c>
      <c r="H38">
        <v>4.1230099333242309</v>
      </c>
      <c r="I38">
        <v>1.2111059937500002E-2</v>
      </c>
      <c r="J38">
        <v>9.2677096875000003E-2</v>
      </c>
      <c r="K38">
        <v>1003.751875</v>
      </c>
    </row>
    <row r="39" spans="3:15" x14ac:dyDescent="0.3">
      <c r="C39" s="20"/>
      <c r="D39">
        <v>600</v>
      </c>
      <c r="E39">
        <v>2.9413000000000002E-2</v>
      </c>
      <c r="F39">
        <v>1.8408999999999995E-2</v>
      </c>
      <c r="G39">
        <v>1005.22</v>
      </c>
      <c r="H39">
        <v>4.7761600217716875</v>
      </c>
      <c r="I39">
        <v>1.468525420625E-2</v>
      </c>
      <c r="J39">
        <v>9.2676698749999994E-2</v>
      </c>
      <c r="K39">
        <v>1003.473875</v>
      </c>
    </row>
    <row r="40" spans="3:15" x14ac:dyDescent="0.3">
      <c r="C40" s="21" t="s">
        <v>36</v>
      </c>
      <c r="D40" s="22">
        <v>250</v>
      </c>
      <c r="E40" s="23">
        <v>7.4746000000000007E-2</v>
      </c>
      <c r="F40" s="23">
        <v>1.3017999999999974E-2</v>
      </c>
      <c r="G40" s="23">
        <v>1007.38</v>
      </c>
      <c r="H40" s="23">
        <v>6.2457477207783141</v>
      </c>
      <c r="I40" s="23">
        <v>4.2204088437500009E-2</v>
      </c>
      <c r="J40" s="23">
        <v>9.3565527499999995E-2</v>
      </c>
      <c r="K40" s="23">
        <v>1003.7070625000002</v>
      </c>
      <c r="M40" s="1" t="s">
        <v>45</v>
      </c>
      <c r="N40" s="1">
        <f>MAX(E40:E47)</f>
        <v>7.4746000000000007E-2</v>
      </c>
      <c r="O40" s="1">
        <f>MAX(H40:H47)</f>
        <v>6.4430534766635521</v>
      </c>
    </row>
    <row r="41" spans="3:15" x14ac:dyDescent="0.3">
      <c r="C41" s="21"/>
      <c r="D41" s="22">
        <v>300</v>
      </c>
      <c r="E41" s="23">
        <v>6.8379400000000007E-2</v>
      </c>
      <c r="F41" s="23">
        <v>1.2756999999999991E-2</v>
      </c>
      <c r="G41" s="23">
        <v>1007.67</v>
      </c>
      <c r="H41" s="23">
        <v>6.4430534766635521</v>
      </c>
      <c r="I41" s="23">
        <v>3.9145432499999994E-2</v>
      </c>
      <c r="J41" s="23">
        <v>9.3359356249999984E-2</v>
      </c>
      <c r="K41" s="23">
        <v>1004.0790624999998</v>
      </c>
      <c r="M41" s="1" t="s">
        <v>44</v>
      </c>
      <c r="N41" s="1">
        <f>MIN(E40:E47)</f>
        <v>3.9984800000000001E-2</v>
      </c>
      <c r="O41" s="1">
        <f>MIN(H40:H47)</f>
        <v>3.6467546604980483</v>
      </c>
    </row>
    <row r="42" spans="3:15" x14ac:dyDescent="0.3">
      <c r="C42" s="21"/>
      <c r="D42" s="22">
        <v>350</v>
      </c>
      <c r="E42" s="23">
        <v>5.6767400000000003E-2</v>
      </c>
      <c r="F42" s="23">
        <v>1.9005999999999995E-2</v>
      </c>
      <c r="G42" s="23">
        <v>1007.34</v>
      </c>
      <c r="H42" s="23">
        <v>6.218533133759796</v>
      </c>
      <c r="I42" s="23">
        <v>3.2617542562499997E-2</v>
      </c>
      <c r="J42" s="23">
        <v>9.3153916249999996E-2</v>
      </c>
      <c r="K42" s="23">
        <v>1004.4508750000001</v>
      </c>
      <c r="M42" s="1" t="s">
        <v>46</v>
      </c>
      <c r="N42" s="1">
        <f>N40-N41</f>
        <v>3.4761200000000006E-2</v>
      </c>
      <c r="O42" s="1">
        <f>O40-O41</f>
        <v>2.7962988161655038</v>
      </c>
    </row>
    <row r="43" spans="3:15" x14ac:dyDescent="0.3">
      <c r="C43" s="21"/>
      <c r="D43" s="22">
        <v>400</v>
      </c>
      <c r="E43" s="23">
        <v>4.7153399999999998E-2</v>
      </c>
      <c r="F43" s="23">
        <v>1.8748999999999988E-2</v>
      </c>
      <c r="G43" s="23">
        <v>1007.46</v>
      </c>
      <c r="H43" s="23">
        <v>6.3001768948156522</v>
      </c>
      <c r="I43" s="23">
        <v>2.7327053187500002E-2</v>
      </c>
      <c r="J43" s="23">
        <v>9.2948681249999998E-2</v>
      </c>
      <c r="K43" s="23">
        <v>1004.6864375</v>
      </c>
      <c r="M43" s="1" t="s">
        <v>49</v>
      </c>
      <c r="N43" s="22">
        <f>N40/N41</f>
        <v>1.8693603569356356</v>
      </c>
      <c r="O43" s="22">
        <f>O40/O41</f>
        <v>1.7667910447761257</v>
      </c>
    </row>
    <row r="44" spans="3:15" x14ac:dyDescent="0.3">
      <c r="C44" s="21"/>
      <c r="D44" s="22">
        <v>450</v>
      </c>
      <c r="E44" s="23">
        <v>3.9984800000000001E-2</v>
      </c>
      <c r="F44" s="23">
        <v>1.8543000000000004E-2</v>
      </c>
      <c r="G44" s="23">
        <v>1007.37</v>
      </c>
      <c r="H44" s="23">
        <v>6.2389440740237596</v>
      </c>
      <c r="I44" s="23">
        <v>2.2528424375000002E-2</v>
      </c>
      <c r="J44" s="23">
        <v>9.2784037499999999E-2</v>
      </c>
      <c r="K44" s="23">
        <v>1004.7257500000001</v>
      </c>
    </row>
    <row r="45" spans="3:15" x14ac:dyDescent="0.3">
      <c r="C45" s="21"/>
      <c r="D45" s="22">
        <v>500</v>
      </c>
      <c r="E45" s="23">
        <v>5.2283499999999997E-2</v>
      </c>
      <c r="F45" s="23">
        <v>1.2257999999999991E-2</v>
      </c>
      <c r="G45" s="23">
        <v>1004.88</v>
      </c>
      <c r="H45" s="23">
        <v>4.544836032113226</v>
      </c>
      <c r="I45" s="23">
        <v>2.8224941943749998E-2</v>
      </c>
      <c r="J45" s="23">
        <v>9.5531537499999986E-2</v>
      </c>
      <c r="K45" s="23">
        <v>1003.1014999999999</v>
      </c>
    </row>
    <row r="46" spans="3:15" x14ac:dyDescent="0.3">
      <c r="C46" s="21"/>
      <c r="D46" s="23">
        <v>550</v>
      </c>
      <c r="E46" s="23">
        <v>6.3592700000000002E-2</v>
      </c>
      <c r="F46" s="23">
        <v>1.9272000000000011E-2</v>
      </c>
      <c r="G46" s="23">
        <v>1003.56</v>
      </c>
      <c r="H46" s="23">
        <v>3.6467546604980483</v>
      </c>
      <c r="I46" s="23">
        <v>3.2141327499999997E-2</v>
      </c>
      <c r="J46" s="23">
        <v>9.7019487500000001E-2</v>
      </c>
      <c r="K46" s="23">
        <v>1002.8580625000002</v>
      </c>
    </row>
    <row r="47" spans="3:15" x14ac:dyDescent="0.3">
      <c r="C47" s="21"/>
      <c r="D47" s="23">
        <v>600</v>
      </c>
      <c r="E47" s="23">
        <v>6.3495200000000002E-2</v>
      </c>
      <c r="F47" s="23">
        <v>1.899500000000004E-2</v>
      </c>
      <c r="G47" s="23">
        <v>1003.7</v>
      </c>
      <c r="H47" s="23">
        <v>3.742005715063315</v>
      </c>
      <c r="I47" s="23">
        <v>4.1705117750000006E-2</v>
      </c>
      <c r="J47" s="23">
        <v>4.3720562500000018E-2</v>
      </c>
      <c r="K47" s="23">
        <v>1003.7216875000003</v>
      </c>
    </row>
    <row r="48" spans="3:15" x14ac:dyDescent="0.3">
      <c r="C48" s="20" t="s">
        <v>38</v>
      </c>
      <c r="D48">
        <v>250</v>
      </c>
      <c r="E48">
        <v>5.1578100000000002E-2</v>
      </c>
      <c r="F48">
        <v>2.9276099999999999E-2</v>
      </c>
      <c r="G48">
        <v>1003.87</v>
      </c>
      <c r="H48">
        <v>3.8576677098925458</v>
      </c>
      <c r="I48">
        <v>3.0619603125000006E-2</v>
      </c>
      <c r="J48">
        <v>9.3566304437499997E-2</v>
      </c>
      <c r="K48">
        <v>1002.7955625000001</v>
      </c>
      <c r="M48" s="1" t="s">
        <v>45</v>
      </c>
      <c r="N48" s="1">
        <f>MAX(E48:E55)</f>
        <v>5.1578100000000002E-2</v>
      </c>
      <c r="O48" s="1">
        <f>MAX(H48:H55)</f>
        <v>3.8780786501565099</v>
      </c>
    </row>
    <row r="49" spans="3:15" x14ac:dyDescent="0.3">
      <c r="C49" s="20"/>
      <c r="D49">
        <v>300</v>
      </c>
      <c r="E49">
        <v>4.5012099999999999E-2</v>
      </c>
      <c r="F49">
        <v>4.3663220000000003E-2</v>
      </c>
      <c r="G49">
        <v>1003.15</v>
      </c>
      <c r="H49">
        <v>3.3678051435569536</v>
      </c>
      <c r="I49">
        <v>2.5691815624999999E-2</v>
      </c>
      <c r="J49">
        <v>9.3360470000000001E-2</v>
      </c>
      <c r="K49">
        <v>1002.8896249999999</v>
      </c>
      <c r="M49" s="1" t="s">
        <v>44</v>
      </c>
      <c r="N49" s="1">
        <f>MIN(E48:E55)</f>
        <v>3.4900800000000003E-2</v>
      </c>
      <c r="O49" s="1">
        <f>MIN(H48:H55)</f>
        <v>2.8167097564294683</v>
      </c>
    </row>
    <row r="50" spans="3:15" x14ac:dyDescent="0.3">
      <c r="C50" s="20"/>
      <c r="D50">
        <v>350</v>
      </c>
      <c r="E50">
        <v>3.9360199999999998E-2</v>
      </c>
      <c r="F50">
        <v>4.3418899999999996E-2</v>
      </c>
      <c r="G50">
        <v>1003.1</v>
      </c>
      <c r="H50">
        <v>3.33378690978373</v>
      </c>
      <c r="I50">
        <v>2.3714862500000003E-2</v>
      </c>
      <c r="J50">
        <v>9.3154649374999995E-2</v>
      </c>
      <c r="K50">
        <v>1002.90475</v>
      </c>
      <c r="M50" s="1" t="s">
        <v>46</v>
      </c>
      <c r="N50" s="1">
        <f>N48-N49</f>
        <v>1.6677299999999999E-2</v>
      </c>
      <c r="O50" s="1">
        <f>O48-O49</f>
        <v>1.0613688937270416</v>
      </c>
    </row>
    <row r="51" spans="3:15" x14ac:dyDescent="0.3">
      <c r="C51" s="20"/>
      <c r="D51">
        <v>400</v>
      </c>
      <c r="E51">
        <v>4.0554800000000002E-2</v>
      </c>
      <c r="F51">
        <v>2.8519399999999993E-2</v>
      </c>
      <c r="G51">
        <v>1003.9</v>
      </c>
      <c r="H51">
        <v>3.8780786501565099</v>
      </c>
      <c r="I51">
        <v>2.37890625125E-2</v>
      </c>
      <c r="J51">
        <v>9.2948743124999997E-2</v>
      </c>
      <c r="K51">
        <v>1002.9034999999999</v>
      </c>
      <c r="M51" s="1" t="s">
        <v>49</v>
      </c>
      <c r="N51" s="22">
        <f>N48/N49</f>
        <v>1.4778486453032595</v>
      </c>
      <c r="O51" s="22">
        <f>O48/O49</f>
        <v>1.3768115942028969</v>
      </c>
    </row>
    <row r="52" spans="3:15" x14ac:dyDescent="0.3">
      <c r="C52" s="20"/>
      <c r="D52">
        <v>450</v>
      </c>
      <c r="E52">
        <v>3.7521800000000001E-2</v>
      </c>
      <c r="F52">
        <v>4.2978900000000007E-2</v>
      </c>
      <c r="G52">
        <v>1003.19</v>
      </c>
      <c r="H52">
        <v>3.3950197305756227</v>
      </c>
      <c r="I52">
        <v>2.1246936250000001E-2</v>
      </c>
      <c r="J52">
        <v>9.2784143750000006E-2</v>
      </c>
      <c r="K52">
        <v>1002.9095000000001</v>
      </c>
    </row>
    <row r="53" spans="3:15" x14ac:dyDescent="0.3">
      <c r="C53" s="20"/>
      <c r="D53">
        <v>500</v>
      </c>
      <c r="E53">
        <v>3.4900800000000003E-2</v>
      </c>
      <c r="F53">
        <v>1.8409400000000006E-2</v>
      </c>
      <c r="G53">
        <v>1003.47</v>
      </c>
      <c r="H53">
        <v>3.5855218397061561</v>
      </c>
      <c r="I53">
        <v>1.9502617562500008E-2</v>
      </c>
      <c r="J53">
        <v>9.2677112499999992E-2</v>
      </c>
      <c r="K53">
        <v>1002.3238125</v>
      </c>
    </row>
    <row r="54" spans="3:15" x14ac:dyDescent="0.3">
      <c r="C54" s="20"/>
      <c r="D54">
        <v>550</v>
      </c>
      <c r="E54">
        <v>4.2858599999999997E-2</v>
      </c>
      <c r="F54">
        <v>2.81864E-2</v>
      </c>
      <c r="G54">
        <v>1002.47</v>
      </c>
      <c r="H54">
        <v>2.9051571642400296</v>
      </c>
      <c r="I54">
        <v>2.2669142031250006E-2</v>
      </c>
      <c r="J54">
        <v>9.2677096875000003E-2</v>
      </c>
      <c r="K54">
        <v>1002.1158124999998</v>
      </c>
    </row>
    <row r="55" spans="3:15" x14ac:dyDescent="0.3">
      <c r="C55" s="20"/>
      <c r="D55">
        <v>600</v>
      </c>
      <c r="E55">
        <v>4.9203400000000001E-2</v>
      </c>
      <c r="F55">
        <v>2.81859E-2</v>
      </c>
      <c r="G55">
        <v>1002.34</v>
      </c>
      <c r="H55">
        <v>2.8167097564294683</v>
      </c>
      <c r="I55">
        <v>2.7564007474999996E-2</v>
      </c>
      <c r="J55">
        <v>9.2676698749999994E-2</v>
      </c>
      <c r="K55">
        <v>1002.0271874999999</v>
      </c>
    </row>
    <row r="56" spans="3:15" x14ac:dyDescent="0.3">
      <c r="C56" s="21" t="s">
        <v>39</v>
      </c>
      <c r="D56" s="23">
        <v>250</v>
      </c>
      <c r="E56" s="23">
        <v>8.2873199999999994E-2</v>
      </c>
      <c r="F56" s="23">
        <v>1.9520999999999983E-2</v>
      </c>
      <c r="G56" s="23">
        <v>1004.48</v>
      </c>
      <c r="H56" s="23">
        <v>4.2726901619268354</v>
      </c>
      <c r="I56" s="23">
        <v>5.1585793624999994E-2</v>
      </c>
      <c r="J56" s="23">
        <v>9.3565527499999995E-2</v>
      </c>
      <c r="K56" s="23">
        <v>1002.4494374999999</v>
      </c>
      <c r="M56" s="1" t="s">
        <v>45</v>
      </c>
      <c r="N56" s="1">
        <f>MAX(E56:E63)</f>
        <v>8.2873199999999994E-2</v>
      </c>
      <c r="O56" s="1">
        <f>MAX(H56:H63)</f>
        <v>4.4972105048305933</v>
      </c>
    </row>
    <row r="57" spans="3:15" x14ac:dyDescent="0.3">
      <c r="C57" s="21"/>
      <c r="D57" s="23">
        <v>300</v>
      </c>
      <c r="E57" s="23">
        <v>7.3814099999999994E-2</v>
      </c>
      <c r="F57" s="23">
        <v>1.9263000000000002E-2</v>
      </c>
      <c r="G57" s="23">
        <v>1004.7</v>
      </c>
      <c r="H57" s="23">
        <v>4.4223703905294416</v>
      </c>
      <c r="I57" s="23">
        <v>4.3927113875E-2</v>
      </c>
      <c r="J57" s="23">
        <v>9.3359356249999984E-2</v>
      </c>
      <c r="K57" s="23">
        <v>1002.6954999999999</v>
      </c>
      <c r="M57" s="1" t="s">
        <v>44</v>
      </c>
      <c r="N57" s="1">
        <f>MIN(E56:E63)</f>
        <v>4.4591600000000002E-2</v>
      </c>
      <c r="O57" s="1">
        <f>MIN(H56:H63)</f>
        <v>3.0208191590692608</v>
      </c>
    </row>
    <row r="58" spans="3:15" x14ac:dyDescent="0.3">
      <c r="C58" s="21"/>
      <c r="D58" s="23">
        <v>350</v>
      </c>
      <c r="E58" s="23">
        <v>6.4346399999999998E-2</v>
      </c>
      <c r="F58" s="23">
        <v>1.9005999999999995E-2</v>
      </c>
      <c r="G58" s="23">
        <v>1004.81</v>
      </c>
      <c r="H58" s="23">
        <v>4.4972105048305933</v>
      </c>
      <c r="I58" s="23">
        <v>3.8549219874999992E-2</v>
      </c>
      <c r="J58" s="23">
        <v>9.3153916249999996E-2</v>
      </c>
      <c r="K58" s="23">
        <v>1002.8903750000001</v>
      </c>
      <c r="M58" s="1" t="s">
        <v>46</v>
      </c>
      <c r="N58" s="1">
        <f>N56-N57</f>
        <v>3.8281599999999992E-2</v>
      </c>
      <c r="O58" s="1">
        <f>O56-O57</f>
        <v>1.4763913457613325</v>
      </c>
    </row>
    <row r="59" spans="3:15" x14ac:dyDescent="0.3">
      <c r="C59" s="21"/>
      <c r="D59" s="23">
        <v>400</v>
      </c>
      <c r="E59" s="23">
        <v>5.4253500000000003E-2</v>
      </c>
      <c r="F59" s="23">
        <v>2.8518999999999989E-2</v>
      </c>
      <c r="G59" s="23">
        <v>1004.46</v>
      </c>
      <c r="H59" s="23">
        <v>4.2590828684175763</v>
      </c>
      <c r="I59" s="23">
        <v>3.3566453750000003E-2</v>
      </c>
      <c r="J59" s="23">
        <v>9.2948681249999998E-2</v>
      </c>
      <c r="K59" s="23">
        <v>1003.0274374999999</v>
      </c>
      <c r="M59" s="1" t="s">
        <v>49</v>
      </c>
      <c r="N59" s="22">
        <f>N56/N57</f>
        <v>1.8584935279290267</v>
      </c>
      <c r="O59" s="22">
        <f>O56/O57</f>
        <v>1.4887387387387403</v>
      </c>
    </row>
    <row r="60" spans="3:15" x14ac:dyDescent="0.3">
      <c r="C60" s="21"/>
      <c r="D60" s="23">
        <v>450</v>
      </c>
      <c r="E60" s="23">
        <v>4.4591600000000002E-2</v>
      </c>
      <c r="F60" s="23">
        <v>2.8317000000000009E-2</v>
      </c>
      <c r="G60" s="23">
        <v>1004.51</v>
      </c>
      <c r="H60" s="23">
        <v>4.2931011021907999</v>
      </c>
      <c r="I60" s="23">
        <v>2.7617980625E-2</v>
      </c>
      <c r="J60" s="23">
        <v>9.2784037499999999E-2</v>
      </c>
      <c r="K60" s="23">
        <v>1003.1001874999999</v>
      </c>
    </row>
    <row r="61" spans="3:15" x14ac:dyDescent="0.3">
      <c r="C61" s="21"/>
      <c r="D61" s="23">
        <v>500</v>
      </c>
      <c r="E61" s="23">
        <v>4.9349700000000003E-2</v>
      </c>
      <c r="F61" s="23">
        <v>1.2257999999999991E-2</v>
      </c>
      <c r="G61" s="23">
        <v>1003.89</v>
      </c>
      <c r="H61" s="23">
        <v>3.8712750034018049</v>
      </c>
      <c r="I61" s="23">
        <v>2.7911577018749995E-2</v>
      </c>
      <c r="J61" s="23">
        <v>9.5531537499999986E-2</v>
      </c>
      <c r="K61" s="23">
        <v>1002.3034999999999</v>
      </c>
    </row>
    <row r="62" spans="3:15" x14ac:dyDescent="0.3">
      <c r="C62" s="21"/>
      <c r="D62" s="23">
        <v>550</v>
      </c>
      <c r="E62" s="23">
        <v>7.1448200000000003E-2</v>
      </c>
      <c r="F62" s="23">
        <v>1.9272000000000011E-2</v>
      </c>
      <c r="G62" s="23">
        <v>1002.64</v>
      </c>
      <c r="H62" s="23">
        <v>3.0208191590692608</v>
      </c>
      <c r="I62" s="23">
        <v>3.9504065625000008E-2</v>
      </c>
      <c r="J62" s="23">
        <v>9.7019487500000001E-2</v>
      </c>
      <c r="K62" s="23">
        <v>1001.8991249999999</v>
      </c>
    </row>
    <row r="63" spans="3:15" x14ac:dyDescent="0.3">
      <c r="C63" s="21"/>
      <c r="D63" s="23">
        <v>600</v>
      </c>
      <c r="E63" s="23">
        <v>7.1196700000000002E-2</v>
      </c>
      <c r="F63" s="23">
        <v>1.899500000000004E-2</v>
      </c>
      <c r="G63" s="23">
        <v>1002.89</v>
      </c>
      <c r="H63" s="23">
        <v>3.1909103279358297</v>
      </c>
      <c r="I63" s="23">
        <v>4.8415906250000008E-2</v>
      </c>
      <c r="J63" s="23">
        <v>4.3720562500000018E-2</v>
      </c>
      <c r="K63" s="23">
        <v>1002.620625</v>
      </c>
    </row>
    <row r="64" spans="3:15" x14ac:dyDescent="0.3">
      <c r="C64" s="20" t="s">
        <v>40</v>
      </c>
      <c r="D64">
        <v>250</v>
      </c>
      <c r="E64">
        <v>5.3235900000000003E-2</v>
      </c>
      <c r="F64">
        <v>2.9276099999999999E-2</v>
      </c>
      <c r="G64">
        <v>1006.5</v>
      </c>
      <c r="H64">
        <v>5.6470268063681957</v>
      </c>
      <c r="I64">
        <v>3.3264043749999993E-2</v>
      </c>
      <c r="J64">
        <v>9.3566304437499997E-2</v>
      </c>
      <c r="K64">
        <v>1004.8324375000001</v>
      </c>
      <c r="M64" s="1" t="s">
        <v>45</v>
      </c>
      <c r="N64" s="1">
        <f>MAX(E64:E71)</f>
        <v>5.6121200000000003E-2</v>
      </c>
      <c r="O64" s="1">
        <f>MAX(H64:H71)</f>
        <v>5.7082596271602393</v>
      </c>
    </row>
    <row r="65" spans="3:15" x14ac:dyDescent="0.3">
      <c r="C65" s="20"/>
      <c r="D65">
        <v>300</v>
      </c>
      <c r="E65">
        <v>5.2999299999999999E-2</v>
      </c>
      <c r="F65">
        <v>2.9023799999999999E-2</v>
      </c>
      <c r="G65">
        <v>1006.59</v>
      </c>
      <c r="H65">
        <v>5.7082596271602393</v>
      </c>
      <c r="I65">
        <v>3.1969316249999997E-2</v>
      </c>
      <c r="J65">
        <v>9.3360470000000001E-2</v>
      </c>
      <c r="K65">
        <v>1004.8969375</v>
      </c>
      <c r="M65" s="1" t="s">
        <v>44</v>
      </c>
      <c r="N65" s="1">
        <f>MIN(E64:E71)</f>
        <v>4.1338300000000001E-2</v>
      </c>
      <c r="O65" s="1">
        <f>MIN(H64:H71)</f>
        <v>4.0481698190229283</v>
      </c>
    </row>
    <row r="66" spans="3:15" x14ac:dyDescent="0.3">
      <c r="C66" s="20"/>
      <c r="D66">
        <v>350</v>
      </c>
      <c r="E66">
        <v>4.9159599999999998E-2</v>
      </c>
      <c r="F66">
        <v>2.8771600000000001E-2</v>
      </c>
      <c r="G66">
        <v>1006.52</v>
      </c>
      <c r="H66">
        <v>5.6606340998776057</v>
      </c>
      <c r="I66">
        <v>2.9146345625E-2</v>
      </c>
      <c r="J66">
        <v>9.3154649374999995E-2</v>
      </c>
      <c r="K66">
        <v>1004.8644999999999</v>
      </c>
      <c r="M66" s="1" t="s">
        <v>46</v>
      </c>
      <c r="N66" s="1">
        <f>N64-N65</f>
        <v>1.4782900000000002E-2</v>
      </c>
      <c r="O66" s="1">
        <f>O64-O65</f>
        <v>1.660089808137311</v>
      </c>
    </row>
    <row r="67" spans="3:15" x14ac:dyDescent="0.3">
      <c r="C67" s="20"/>
      <c r="D67">
        <v>400</v>
      </c>
      <c r="E67">
        <v>4.8202799999999997E-2</v>
      </c>
      <c r="F67">
        <v>2.8519399999999993E-2</v>
      </c>
      <c r="G67">
        <v>1006.52</v>
      </c>
      <c r="H67">
        <v>5.6606340998776057</v>
      </c>
      <c r="I67">
        <v>2.7012542262499998E-2</v>
      </c>
      <c r="J67">
        <v>9.2948743124999997E-2</v>
      </c>
      <c r="K67">
        <v>1004.8273750000001</v>
      </c>
      <c r="M67" s="1" t="s">
        <v>49</v>
      </c>
      <c r="N67" s="22">
        <f>N64/N65</f>
        <v>1.3576078358326298</v>
      </c>
      <c r="O67" s="22">
        <f>O64/O65</f>
        <v>1.4100840336134892</v>
      </c>
    </row>
    <row r="68" spans="3:15" x14ac:dyDescent="0.3">
      <c r="C68" s="20"/>
      <c r="D68">
        <v>450</v>
      </c>
      <c r="E68">
        <v>4.7467799999999997E-2</v>
      </c>
      <c r="F68">
        <v>2.8317600000000005E-2</v>
      </c>
      <c r="G68">
        <v>1006.52</v>
      </c>
      <c r="H68">
        <v>5.6606340998776057</v>
      </c>
      <c r="I68">
        <v>2.6590186056250006E-2</v>
      </c>
      <c r="J68">
        <v>9.2784143750000006E-2</v>
      </c>
      <c r="K68">
        <v>1004.9120625000002</v>
      </c>
    </row>
    <row r="69" spans="3:15" x14ac:dyDescent="0.3">
      <c r="C69" s="20"/>
      <c r="D69">
        <v>500</v>
      </c>
      <c r="E69">
        <v>4.1338300000000001E-2</v>
      </c>
      <c r="F69">
        <v>1.8409400000000006E-2</v>
      </c>
      <c r="G69">
        <v>1005.69</v>
      </c>
      <c r="H69">
        <v>5.0959314192407108</v>
      </c>
      <c r="I69">
        <v>2.3848878749999997E-2</v>
      </c>
      <c r="J69">
        <v>9.2677112499999992E-2</v>
      </c>
      <c r="K69">
        <v>1004.056875</v>
      </c>
    </row>
    <row r="70" spans="3:15" x14ac:dyDescent="0.3">
      <c r="C70" s="20"/>
      <c r="D70">
        <v>550</v>
      </c>
      <c r="E70">
        <v>5.6101100000000001E-2</v>
      </c>
      <c r="F70">
        <v>2.81864E-2</v>
      </c>
      <c r="G70">
        <v>1004.15</v>
      </c>
      <c r="H70">
        <v>4.0481698190229283</v>
      </c>
      <c r="I70">
        <v>3.1147338849999994E-2</v>
      </c>
      <c r="J70">
        <v>9.2677096875000003E-2</v>
      </c>
      <c r="K70">
        <v>1003.7375625</v>
      </c>
    </row>
    <row r="71" spans="3:15" x14ac:dyDescent="0.3">
      <c r="C71" s="20"/>
      <c r="D71">
        <v>600</v>
      </c>
      <c r="E71">
        <v>5.6121200000000003E-2</v>
      </c>
      <c r="F71">
        <v>2.81859E-2</v>
      </c>
      <c r="G71">
        <v>1004.16</v>
      </c>
      <c r="H71">
        <v>4.0549734657776337</v>
      </c>
      <c r="I71">
        <v>3.2384965062499993E-2</v>
      </c>
      <c r="J71">
        <v>9.2676698749999994E-2</v>
      </c>
      <c r="K71">
        <v>1003.7199374999999</v>
      </c>
    </row>
    <row r="72" spans="3:15" x14ac:dyDescent="0.3">
      <c r="C72" s="21" t="s">
        <v>41</v>
      </c>
      <c r="D72" s="23">
        <v>250</v>
      </c>
      <c r="E72" s="23">
        <v>9.3894400000000003E-2</v>
      </c>
      <c r="F72" s="23">
        <v>1.9520999999999983E-2</v>
      </c>
      <c r="G72" s="23">
        <v>1007.02</v>
      </c>
      <c r="H72" s="23">
        <v>6.0008164376105935</v>
      </c>
      <c r="I72" s="23">
        <v>5.7803612062500002E-2</v>
      </c>
      <c r="J72" s="23">
        <v>9.3565527499999995E-2</v>
      </c>
      <c r="K72" s="23">
        <v>1004.1704375</v>
      </c>
      <c r="M72" s="1" t="s">
        <v>45</v>
      </c>
      <c r="N72" s="1">
        <f>MAX(E72:E79)</f>
        <v>9.3894400000000003E-2</v>
      </c>
      <c r="O72" s="1">
        <f>MAX(H72:H79)</f>
        <v>6.4838753571914802</v>
      </c>
    </row>
    <row r="73" spans="3:15" x14ac:dyDescent="0.3">
      <c r="C73" s="21"/>
      <c r="D73" s="23">
        <v>300</v>
      </c>
      <c r="E73" s="23">
        <v>8.54375E-2</v>
      </c>
      <c r="F73" s="23">
        <v>1.9263000000000002E-2</v>
      </c>
      <c r="G73" s="23">
        <v>1007.45</v>
      </c>
      <c r="H73" s="23">
        <v>6.2933732480609477</v>
      </c>
      <c r="I73" s="23">
        <v>5.0743890187500001E-2</v>
      </c>
      <c r="J73" s="23">
        <v>9.3359356249999984E-2</v>
      </c>
      <c r="K73" s="23">
        <v>1004.5221874999999</v>
      </c>
      <c r="M73" s="1" t="s">
        <v>44</v>
      </c>
      <c r="N73" s="1">
        <f>MIN(E72:E79)</f>
        <v>4.9803300000000002E-2</v>
      </c>
      <c r="O73" s="1">
        <f>MIN(H72:H79)</f>
        <v>3.973329704721777</v>
      </c>
    </row>
    <row r="74" spans="3:15" x14ac:dyDescent="0.3">
      <c r="C74" s="21"/>
      <c r="D74" s="23">
        <v>350</v>
      </c>
      <c r="E74" s="23">
        <v>7.4760699999999999E-2</v>
      </c>
      <c r="F74" s="23">
        <v>1.9005999999999995E-2</v>
      </c>
      <c r="G74" s="23">
        <v>1007.65</v>
      </c>
      <c r="H74" s="23">
        <v>6.4294461831541421</v>
      </c>
      <c r="I74" s="23">
        <v>4.5111870000000005E-2</v>
      </c>
      <c r="J74" s="23">
        <v>9.3153916249999996E-2</v>
      </c>
      <c r="K74" s="23">
        <v>1004.8154375000001</v>
      </c>
      <c r="M74" s="1" t="s">
        <v>46</v>
      </c>
      <c r="N74" s="1">
        <f>N72-N73</f>
        <v>4.4091100000000001E-2</v>
      </c>
      <c r="O74" s="1">
        <f>O72-O73</f>
        <v>2.5105456524697032</v>
      </c>
    </row>
    <row r="75" spans="3:15" x14ac:dyDescent="0.3">
      <c r="C75" s="21"/>
      <c r="D75" s="23">
        <v>400</v>
      </c>
      <c r="E75" s="23">
        <v>6.2355899999999999E-2</v>
      </c>
      <c r="F75" s="23">
        <v>1.8748999999999988E-2</v>
      </c>
      <c r="G75" s="23">
        <v>1007.73</v>
      </c>
      <c r="H75" s="23">
        <v>6.4838753571914802</v>
      </c>
      <c r="I75" s="23">
        <v>3.7933446875000006E-2</v>
      </c>
      <c r="J75" s="23">
        <v>9.2948681249999998E-2</v>
      </c>
      <c r="K75" s="23">
        <v>1004.9865625000001</v>
      </c>
      <c r="M75" s="1" t="s">
        <v>49</v>
      </c>
      <c r="N75" s="22">
        <f>N72/N73</f>
        <v>1.8853047890400836</v>
      </c>
      <c r="O75" s="22">
        <f>O72/O73</f>
        <v>1.6318493150684805</v>
      </c>
    </row>
    <row r="76" spans="3:15" x14ac:dyDescent="0.3">
      <c r="C76" s="21"/>
      <c r="D76" s="23">
        <v>450</v>
      </c>
      <c r="E76" s="23">
        <v>4.9803300000000002E-2</v>
      </c>
      <c r="F76" s="23">
        <v>2.8317000000000009E-2</v>
      </c>
      <c r="G76" s="23">
        <v>1007.06</v>
      </c>
      <c r="H76" s="23">
        <v>6.0280310246291116</v>
      </c>
      <c r="I76" s="23">
        <v>3.1133239375E-2</v>
      </c>
      <c r="J76" s="23">
        <v>9.2784037499999999E-2</v>
      </c>
      <c r="K76" s="23">
        <v>1005.0753125000001</v>
      </c>
    </row>
    <row r="77" spans="3:15" x14ac:dyDescent="0.3">
      <c r="C77" s="21"/>
      <c r="D77" s="23">
        <v>500</v>
      </c>
      <c r="E77" s="23">
        <v>5.88032E-2</v>
      </c>
      <c r="F77" s="23">
        <v>1.2257999999999991E-2</v>
      </c>
      <c r="G77" s="23">
        <v>1006.1</v>
      </c>
      <c r="H77" s="23">
        <v>5.374880936181806</v>
      </c>
      <c r="I77" s="23">
        <v>3.528888705625001E-2</v>
      </c>
      <c r="J77" s="23">
        <v>9.5531537499999986E-2</v>
      </c>
      <c r="K77" s="23">
        <v>1003.8871250000003</v>
      </c>
    </row>
    <row r="78" spans="3:15" x14ac:dyDescent="0.3">
      <c r="C78" s="21"/>
      <c r="D78" s="23">
        <v>550</v>
      </c>
      <c r="E78" s="23">
        <v>8.1820500000000004E-2</v>
      </c>
      <c r="F78" s="23">
        <v>1.9272000000000011E-2</v>
      </c>
      <c r="G78" s="23">
        <v>1004.04</v>
      </c>
      <c r="H78" s="23">
        <v>3.973329704721777</v>
      </c>
      <c r="I78" s="23">
        <v>4.6616516375E-2</v>
      </c>
      <c r="J78" s="23">
        <v>9.7019487500000001E-2</v>
      </c>
      <c r="K78" s="23">
        <v>1003.2496874999999</v>
      </c>
    </row>
    <row r="79" spans="3:15" x14ac:dyDescent="0.3">
      <c r="C79" s="21"/>
      <c r="D79" s="23">
        <v>600</v>
      </c>
      <c r="E79" s="23">
        <v>8.1986299999999998E-2</v>
      </c>
      <c r="F79" s="23">
        <v>1.899500000000004E-2</v>
      </c>
      <c r="G79" s="23">
        <v>1004.62</v>
      </c>
      <c r="H79" s="23">
        <v>4.3679412164921025</v>
      </c>
      <c r="I79" s="23">
        <v>5.685405000000001E-2</v>
      </c>
      <c r="J79" s="23">
        <v>4.3720562500000018E-2</v>
      </c>
      <c r="K79" s="23">
        <v>1004.3408125000001</v>
      </c>
    </row>
    <row r="80" spans="3:15" x14ac:dyDescent="0.3">
      <c r="M80" t="s">
        <v>50</v>
      </c>
      <c r="N80" s="5">
        <f>AVERAGE(N75,N67,N59,N51,N43,N35,N27,N19)</f>
        <v>1.7246870711772755</v>
      </c>
      <c r="O80" s="5">
        <f>AVERAGE(O75,O67,O59,O51,O43,O35,O27,O19)</f>
        <v>1.5120439228211731</v>
      </c>
    </row>
    <row r="81" spans="3:15" x14ac:dyDescent="0.3">
      <c r="C81" t="s">
        <v>31</v>
      </c>
      <c r="E81">
        <f>AVERAGE(E16:E79)</f>
        <v>4.9515821874999998E-2</v>
      </c>
      <c r="F81">
        <f t="shared" ref="F81:H81" si="0">AVERAGE(F16:F79)</f>
        <v>2.1573514375000002E-2</v>
      </c>
      <c r="G81">
        <f t="shared" si="0"/>
        <v>1004.9729687499999</v>
      </c>
      <c r="H81">
        <f t="shared" si="0"/>
        <v>4.6080886855354706</v>
      </c>
    </row>
    <row r="82" spans="3:15" x14ac:dyDescent="0.3">
      <c r="C82" t="s">
        <v>44</v>
      </c>
      <c r="E82">
        <f>MIN(E16:E79)</f>
        <v>1.45892E-2</v>
      </c>
      <c r="F82">
        <f t="shared" ref="F82:K82" si="1">MIN(F16:F79)</f>
        <v>1.1891499999999999E-2</v>
      </c>
      <c r="G82">
        <f t="shared" si="1"/>
        <v>1002.3</v>
      </c>
      <c r="H82">
        <f t="shared" si="1"/>
        <v>2.7894951694107992</v>
      </c>
      <c r="I82">
        <f t="shared" si="1"/>
        <v>6.8392005250000002E-3</v>
      </c>
      <c r="J82">
        <f t="shared" si="1"/>
        <v>4.3720562500000018E-2</v>
      </c>
      <c r="K82">
        <f t="shared" si="1"/>
        <v>1001.6469999999999</v>
      </c>
      <c r="M82">
        <v>50</v>
      </c>
      <c r="N82">
        <f>AVERAGE(E16:E47)</f>
        <v>4.1333175000000007E-2</v>
      </c>
      <c r="O82">
        <f>AVERAGE(H16:H47)</f>
        <v>4.6707034970744532</v>
      </c>
    </row>
    <row r="83" spans="3:15" x14ac:dyDescent="0.3">
      <c r="C83" t="s">
        <v>45</v>
      </c>
      <c r="E83">
        <f>MAX(E16:E79)</f>
        <v>9.3894400000000003E-2</v>
      </c>
      <c r="F83">
        <f t="shared" ref="F83:K83" si="2">MAX(F16:F79)</f>
        <v>4.3663220000000003E-2</v>
      </c>
      <c r="G83">
        <f t="shared" si="2"/>
        <v>1007.73</v>
      </c>
      <c r="H83">
        <f t="shared" si="2"/>
        <v>6.4838753571914802</v>
      </c>
      <c r="I83">
        <f t="shared" si="2"/>
        <v>5.7803612062500002E-2</v>
      </c>
      <c r="J83">
        <f t="shared" si="2"/>
        <v>9.7019487500000001E-2</v>
      </c>
      <c r="K83">
        <f t="shared" si="2"/>
        <v>1005.0753125000001</v>
      </c>
      <c r="M83">
        <v>90</v>
      </c>
      <c r="N83">
        <f>AVERAGE(E48:E79)</f>
        <v>5.7698468750000002E-2</v>
      </c>
      <c r="O83">
        <f>AVERAGEA(H48:H79)</f>
        <v>4.5454738739964897</v>
      </c>
    </row>
    <row r="84" spans="3:15" x14ac:dyDescent="0.3">
      <c r="C84" t="s">
        <v>46</v>
      </c>
      <c r="E84" s="23">
        <f>(E83-E82)</f>
        <v>7.9305200000000006E-2</v>
      </c>
      <c r="F84">
        <f t="shared" ref="F84:K84" si="3">(F83-F82)</f>
        <v>3.1771720000000003E-2</v>
      </c>
      <c r="G84">
        <f t="shared" si="3"/>
        <v>5.4300000000000637</v>
      </c>
      <c r="H84" s="23">
        <f t="shared" si="3"/>
        <v>3.694380187780681</v>
      </c>
      <c r="I84">
        <f t="shared" si="3"/>
        <v>5.0964411537500004E-2</v>
      </c>
      <c r="J84">
        <f t="shared" si="3"/>
        <v>5.3298924999999983E-2</v>
      </c>
      <c r="K84">
        <f t="shared" si="3"/>
        <v>3.4283125000001746</v>
      </c>
      <c r="N84">
        <f>N83/N82</f>
        <v>1.3959360429001642</v>
      </c>
      <c r="O84">
        <f>O83/O82</f>
        <v>0.97318827385287843</v>
      </c>
    </row>
    <row r="85" spans="3:15" x14ac:dyDescent="0.3">
      <c r="C85" t="s">
        <v>47</v>
      </c>
      <c r="E85">
        <f>E83/E82</f>
        <v>6.4358840786335101</v>
      </c>
      <c r="H85">
        <f t="shared" ref="H85:J85" si="4">H83/H82</f>
        <v>2.3243902439024522</v>
      </c>
    </row>
  </sheetData>
  <mergeCells count="12">
    <mergeCell ref="C32:C39"/>
    <mergeCell ref="C40:C47"/>
    <mergeCell ref="C48:C55"/>
    <mergeCell ref="C56:C63"/>
    <mergeCell ref="C64:C71"/>
    <mergeCell ref="C72:C79"/>
    <mergeCell ref="D3:K3"/>
    <mergeCell ref="P3:W3"/>
    <mergeCell ref="E14:H14"/>
    <mergeCell ref="I14:K14"/>
    <mergeCell ref="C16:C23"/>
    <mergeCell ref="C24:C31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workbookViewId="0">
      <selection activeCell="K12" sqref="A3:K12"/>
    </sheetView>
  </sheetViews>
  <sheetFormatPr defaultRowHeight="14.4" x14ac:dyDescent="0.3"/>
  <sheetData>
    <row r="1" spans="1:2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spans="1:24" x14ac:dyDescent="0.3">
      <c r="A3" s="2"/>
      <c r="B3" s="2"/>
      <c r="C3" s="2"/>
      <c r="D3" s="16"/>
      <c r="E3" s="16"/>
      <c r="F3" s="16"/>
      <c r="G3" s="16"/>
      <c r="H3" s="16"/>
      <c r="I3" s="16"/>
      <c r="J3" s="16"/>
      <c r="K3" s="16"/>
      <c r="L3" s="14"/>
      <c r="M3" s="14"/>
      <c r="N3" s="14"/>
      <c r="O3" s="14"/>
      <c r="P3" s="17"/>
      <c r="Q3" s="17"/>
      <c r="R3" s="17"/>
      <c r="S3" s="17"/>
      <c r="T3" s="17"/>
      <c r="U3" s="17"/>
      <c r="V3" s="17"/>
      <c r="W3" s="17"/>
    </row>
    <row r="4" spans="1:24" x14ac:dyDescent="0.3">
      <c r="A4" s="2"/>
      <c r="B4" s="2"/>
      <c r="C4" s="2"/>
      <c r="D4" s="13"/>
      <c r="E4" s="13"/>
      <c r="F4" s="13"/>
      <c r="G4" s="13"/>
      <c r="H4" s="13"/>
      <c r="I4" s="13"/>
      <c r="J4" s="13"/>
      <c r="K4" s="13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spans="1:24" x14ac:dyDescent="0.3">
      <c r="A5" s="1"/>
      <c r="B5" s="1"/>
      <c r="C5" s="1"/>
      <c r="D5" s="1"/>
      <c r="E5" s="1"/>
      <c r="F5" s="1"/>
      <c r="G5" s="1"/>
      <c r="H5" s="14"/>
      <c r="I5" s="14"/>
      <c r="J5" s="14"/>
      <c r="K5" s="1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spans="1:24" x14ac:dyDescent="0.3">
      <c r="A6" s="1"/>
      <c r="B6" s="1"/>
      <c r="C6" s="1"/>
      <c r="D6" s="1"/>
      <c r="E6" s="1"/>
      <c r="F6" s="1"/>
      <c r="G6" s="1"/>
      <c r="H6" s="14"/>
      <c r="I6" s="14"/>
      <c r="J6" s="14"/>
      <c r="K6" s="1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24" x14ac:dyDescent="0.3">
      <c r="A7" s="1"/>
      <c r="B7" s="1"/>
      <c r="C7" s="1"/>
      <c r="D7" s="1"/>
      <c r="E7" s="1"/>
      <c r="F7" s="1"/>
      <c r="G7" s="1"/>
      <c r="H7" s="14"/>
      <c r="I7" s="14"/>
      <c r="J7" s="1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4" x14ac:dyDescent="0.3">
      <c r="A8" s="1"/>
      <c r="B8" s="1"/>
      <c r="C8" s="1"/>
      <c r="D8" s="1"/>
      <c r="E8" s="1"/>
      <c r="F8" s="1"/>
      <c r="G8" s="1"/>
      <c r="H8" s="14"/>
      <c r="I8" s="14"/>
      <c r="J8" s="1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3">
      <c r="A9" s="1"/>
      <c r="B9" s="1"/>
      <c r="C9" s="1"/>
      <c r="D9" s="1"/>
      <c r="E9" s="1"/>
      <c r="F9" s="1"/>
      <c r="G9" s="1"/>
      <c r="H9" s="14"/>
      <c r="I9" s="14"/>
      <c r="J9" s="1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3">
      <c r="A10" s="1"/>
      <c r="B10" s="1"/>
      <c r="C10" s="1"/>
      <c r="D10" s="1"/>
      <c r="E10" s="1"/>
      <c r="F10" s="1"/>
      <c r="G10" s="1"/>
      <c r="H10" s="14"/>
      <c r="I10" s="14"/>
      <c r="J10" s="1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4" x14ac:dyDescent="0.3">
      <c r="A11" s="1"/>
      <c r="B11" s="1"/>
      <c r="C11" s="1"/>
      <c r="D11" s="1"/>
      <c r="E11" s="1"/>
      <c r="F11" s="1"/>
      <c r="G11" s="1"/>
      <c r="H11" s="14"/>
      <c r="I11" s="14"/>
      <c r="J11" s="14"/>
      <c r="K11" s="1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4" x14ac:dyDescent="0.3">
      <c r="A12" s="1"/>
      <c r="B12" s="1"/>
      <c r="C12" s="1"/>
      <c r="D12" s="1"/>
      <c r="E12" s="14"/>
      <c r="F12" s="1"/>
      <c r="G12" s="1"/>
      <c r="H12" s="14"/>
      <c r="I12" s="14"/>
      <c r="J12" s="1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4" x14ac:dyDescent="0.3">
      <c r="A13" s="1"/>
      <c r="B13" s="1"/>
      <c r="C13" s="1"/>
      <c r="D13" s="1"/>
      <c r="E13" s="1"/>
      <c r="F13" s="1"/>
      <c r="G13" s="14"/>
      <c r="H13" s="14"/>
      <c r="I13" s="14"/>
      <c r="J13" s="1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3"/>
    </row>
    <row r="14" spans="1:24" x14ac:dyDescent="0.3">
      <c r="A14" s="1"/>
      <c r="B14" s="1"/>
      <c r="C14" s="1"/>
      <c r="D14" s="1"/>
      <c r="E14" s="19" t="s">
        <v>34</v>
      </c>
      <c r="F14" s="19"/>
      <c r="G14" s="19"/>
      <c r="H14" s="19"/>
      <c r="I14" s="17" t="s">
        <v>31</v>
      </c>
      <c r="J14" s="17"/>
      <c r="K14" s="1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3">
      <c r="A15" s="1"/>
      <c r="B15" s="1"/>
      <c r="C15" s="1"/>
      <c r="D15" s="1"/>
      <c r="E15" s="1" t="s">
        <v>42</v>
      </c>
      <c r="F15" s="1" t="s">
        <v>27</v>
      </c>
      <c r="G15" s="1" t="s">
        <v>28</v>
      </c>
      <c r="H15" s="1" t="s">
        <v>43</v>
      </c>
      <c r="I15" s="14" t="s">
        <v>26</v>
      </c>
      <c r="J15" s="14" t="s">
        <v>27</v>
      </c>
      <c r="K15" s="14" t="s">
        <v>28</v>
      </c>
      <c r="L15" s="1"/>
      <c r="M15" s="1"/>
      <c r="N15" s="1" t="s">
        <v>12</v>
      </c>
      <c r="O15" s="1" t="s">
        <v>13</v>
      </c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3">
      <c r="A16" s="1"/>
      <c r="B16" s="19" t="s">
        <v>52</v>
      </c>
      <c r="C16" s="20" t="s">
        <v>38</v>
      </c>
      <c r="D16" s="1">
        <v>250</v>
      </c>
      <c r="E16" s="1">
        <v>6.3867400000000005E-2</v>
      </c>
      <c r="F16" s="1">
        <v>2.9800899999999998E-2</v>
      </c>
      <c r="G16" s="1">
        <v>1003.58</v>
      </c>
      <c r="H16" s="1">
        <v>3.6603619540074583</v>
      </c>
      <c r="I16" s="14">
        <v>3.9571225949999997E-2</v>
      </c>
      <c r="J16" s="14">
        <v>9.3990153812500005E-2</v>
      </c>
      <c r="K16" s="14">
        <v>1002.64125</v>
      </c>
      <c r="L16" s="1"/>
      <c r="M16" s="1" t="s">
        <v>45</v>
      </c>
      <c r="N16" s="1">
        <f>MAX(E16:E23)</f>
        <v>6.5857600000000002E-2</v>
      </c>
      <c r="O16" s="1">
        <f>MAX(H16:H23)</f>
        <v>3.6875765410259769</v>
      </c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3">
      <c r="A17" s="1"/>
      <c r="B17" s="19"/>
      <c r="C17" s="20"/>
      <c r="D17" s="1">
        <v>300</v>
      </c>
      <c r="E17" s="1">
        <v>6.4831799999999995E-2</v>
      </c>
      <c r="F17" s="1">
        <v>2.9653600000000002E-2</v>
      </c>
      <c r="G17" s="1">
        <v>1003.59</v>
      </c>
      <c r="H17" s="1">
        <v>3.6671656007620128</v>
      </c>
      <c r="I17" s="14">
        <v>3.9391501312499994E-2</v>
      </c>
      <c r="J17" s="14">
        <v>9.3869066250000008E-2</v>
      </c>
      <c r="K17" s="14">
        <v>1002.6349999999999</v>
      </c>
      <c r="L17" s="1"/>
      <c r="M17" s="1" t="s">
        <v>44</v>
      </c>
      <c r="N17" s="1">
        <f>MIN(E16:E23)</f>
        <v>6.2518400000000002E-2</v>
      </c>
      <c r="O17" s="1">
        <f>MIN(H16:H23)</f>
        <v>3.0004082188052967</v>
      </c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3">
      <c r="A18" s="1"/>
      <c r="B18" s="19"/>
      <c r="C18" s="20"/>
      <c r="D18" s="1">
        <v>350</v>
      </c>
      <c r="E18" s="1">
        <v>6.54E-2</v>
      </c>
      <c r="F18" s="1">
        <v>2.9506299999999999E-2</v>
      </c>
      <c r="G18" s="1">
        <v>1003.61</v>
      </c>
      <c r="H18" s="1">
        <v>3.6807728942714228</v>
      </c>
      <c r="I18" s="14">
        <v>3.9602395000000006E-2</v>
      </c>
      <c r="J18" s="14">
        <v>9.3748017500000003E-2</v>
      </c>
      <c r="K18" s="14">
        <v>1002.63175</v>
      </c>
      <c r="L18" s="1"/>
      <c r="M18" s="1" t="s">
        <v>46</v>
      </c>
      <c r="N18" s="1">
        <f>N16-N17</f>
        <v>3.3392000000000005E-3</v>
      </c>
      <c r="O18" s="1">
        <f>O16-O17</f>
        <v>0.68716832222068014</v>
      </c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3">
      <c r="A19" s="1"/>
      <c r="B19" s="19"/>
      <c r="C19" s="20"/>
      <c r="D19" s="1">
        <v>400</v>
      </c>
      <c r="E19" s="1">
        <v>6.5857600000000002E-2</v>
      </c>
      <c r="F19" s="1">
        <v>2.9359000000000003E-2</v>
      </c>
      <c r="G19" s="1">
        <v>1003.62</v>
      </c>
      <c r="H19" s="1">
        <v>3.6875765410259769</v>
      </c>
      <c r="I19" s="14">
        <v>3.9704210093749998E-2</v>
      </c>
      <c r="J19" s="14">
        <v>9.3627009375E-2</v>
      </c>
      <c r="K19" s="14">
        <v>1002.638625</v>
      </c>
      <c r="L19" s="1"/>
      <c r="M19" s="1" t="s">
        <v>49</v>
      </c>
      <c r="N19" s="22">
        <f>N16/N17</f>
        <v>1.0534114756615653</v>
      </c>
      <c r="O19" s="22">
        <f>O16/O17</f>
        <v>1.2290249433106462</v>
      </c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3">
      <c r="A20" s="1"/>
      <c r="B20" s="19"/>
      <c r="C20" s="20"/>
      <c r="D20" s="1">
        <v>450</v>
      </c>
      <c r="E20" s="1">
        <v>6.4260600000000001E-2</v>
      </c>
      <c r="F20" s="1">
        <v>4.3843500000000001E-2</v>
      </c>
      <c r="G20" s="1">
        <v>1002.61</v>
      </c>
      <c r="H20" s="1">
        <v>3.0004082188052967</v>
      </c>
      <c r="I20" s="14">
        <v>3.8160935531249995E-2</v>
      </c>
      <c r="J20" s="14">
        <v>9.3505943750000001E-2</v>
      </c>
      <c r="K20" s="14">
        <v>1002.6573750000001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3">
      <c r="A21" s="1"/>
      <c r="B21" s="19"/>
      <c r="C21" s="20"/>
      <c r="D21" s="1">
        <v>500</v>
      </c>
      <c r="E21" s="1">
        <v>6.3300700000000001E-2</v>
      </c>
      <c r="F21" s="1">
        <v>4.3700599999999992E-2</v>
      </c>
      <c r="G21" s="1">
        <v>1002.66</v>
      </c>
      <c r="H21" s="1">
        <v>3.0344264525785198</v>
      </c>
      <c r="I21" s="14">
        <v>3.7927549374999994E-2</v>
      </c>
      <c r="J21" s="14">
        <v>9.3384887499999986E-2</v>
      </c>
      <c r="K21" s="14">
        <v>1002.6814374999999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3">
      <c r="B22" s="19"/>
      <c r="C22" s="20"/>
      <c r="D22">
        <v>550</v>
      </c>
      <c r="E22">
        <v>6.2518400000000002E-2</v>
      </c>
      <c r="F22">
        <v>4.3557700000000005E-2</v>
      </c>
      <c r="G22">
        <v>1002.65</v>
      </c>
      <c r="H22">
        <v>3.0276228058239658</v>
      </c>
      <c r="I22" s="9">
        <v>3.6536434237499998E-2</v>
      </c>
      <c r="J22" s="14">
        <v>9.3263775625000017E-2</v>
      </c>
      <c r="K22" s="9">
        <v>1002.6752500000001</v>
      </c>
    </row>
    <row r="23" spans="1:24" x14ac:dyDescent="0.3">
      <c r="B23" s="19"/>
      <c r="C23" s="20"/>
      <c r="D23">
        <v>600</v>
      </c>
      <c r="E23">
        <v>6.2520000000000006E-2</v>
      </c>
      <c r="F23">
        <v>4.3414800000000003E-2</v>
      </c>
      <c r="G23">
        <v>1002.68</v>
      </c>
      <c r="H23">
        <v>3.0480337460879299</v>
      </c>
      <c r="I23" s="9">
        <v>3.6697230625E-2</v>
      </c>
      <c r="J23" s="14">
        <v>9.3142771250000006E-2</v>
      </c>
      <c r="K23" s="9">
        <v>1002.6901875000001</v>
      </c>
    </row>
    <row r="24" spans="1:24" x14ac:dyDescent="0.3">
      <c r="B24" s="19" t="s">
        <v>53</v>
      </c>
      <c r="C24" s="21" t="s">
        <v>38</v>
      </c>
      <c r="D24" s="22">
        <v>250</v>
      </c>
      <c r="E24" s="23">
        <v>5.0299999999999997E-2</v>
      </c>
      <c r="F24" s="23">
        <v>2.9228499999999998E-2</v>
      </c>
      <c r="G24" s="23">
        <v>1004.05</v>
      </c>
      <c r="H24" s="23">
        <v>3.9801333514763311</v>
      </c>
      <c r="I24" s="23">
        <v>3.0764525806249998E-2</v>
      </c>
      <c r="J24" s="23">
        <v>9.3520615187500003E-2</v>
      </c>
      <c r="K24" s="23">
        <v>1003.0287499999998</v>
      </c>
      <c r="M24" s="1" t="s">
        <v>45</v>
      </c>
      <c r="N24" s="1">
        <f>MAX(E24:E31)</f>
        <v>8.2611500000000004E-2</v>
      </c>
      <c r="O24" s="1">
        <f>MAX(H24:H31)</f>
        <v>4.3815485100013616</v>
      </c>
    </row>
    <row r="25" spans="1:24" x14ac:dyDescent="0.3">
      <c r="B25" s="19"/>
      <c r="C25" s="21"/>
      <c r="D25" s="22">
        <v>300</v>
      </c>
      <c r="E25" s="23">
        <v>4.56668E-2</v>
      </c>
      <c r="F25" s="23">
        <v>1.9207200000000001E-2</v>
      </c>
      <c r="G25" s="23">
        <v>1004.64</v>
      </c>
      <c r="H25" s="23">
        <v>4.3815485100013616</v>
      </c>
      <c r="I25" s="23">
        <v>2.6885956874999995E-2</v>
      </c>
      <c r="J25" s="23">
        <v>9.3305755625E-2</v>
      </c>
      <c r="K25" s="23">
        <v>1003.00675</v>
      </c>
      <c r="M25" s="1" t="s">
        <v>44</v>
      </c>
      <c r="N25" s="1">
        <f>MIN(E24:E31)</f>
        <v>3.1734499999999999E-2</v>
      </c>
      <c r="O25" s="1">
        <f>MIN(H24:H31)</f>
        <v>2.8847462239760655</v>
      </c>
    </row>
    <row r="26" spans="1:24" x14ac:dyDescent="0.3">
      <c r="B26" s="19"/>
      <c r="C26" s="21"/>
      <c r="D26" s="22">
        <v>350</v>
      </c>
      <c r="E26" s="23">
        <v>3.9715300000000002E-2</v>
      </c>
      <c r="F26" s="23">
        <v>2.8705099999999997E-2</v>
      </c>
      <c r="G26" s="23">
        <v>1004.09</v>
      </c>
      <c r="H26" s="23">
        <v>4.0073479384950002</v>
      </c>
      <c r="I26" s="23">
        <v>2.1396405E-2</v>
      </c>
      <c r="J26" s="23">
        <v>9.3090964999999998E-2</v>
      </c>
      <c r="K26" s="23">
        <v>1002.9641249999999</v>
      </c>
      <c r="M26" s="1" t="s">
        <v>46</v>
      </c>
      <c r="N26" s="1">
        <f>N24-N25</f>
        <v>5.0877000000000006E-2</v>
      </c>
      <c r="O26" s="1">
        <f>O24-O25</f>
        <v>1.4968022860252961</v>
      </c>
    </row>
    <row r="27" spans="1:24" x14ac:dyDescent="0.3">
      <c r="B27" s="19"/>
      <c r="C27" s="21"/>
      <c r="D27" s="22">
        <v>400</v>
      </c>
      <c r="E27" s="23">
        <v>3.2868099999999997E-2</v>
      </c>
      <c r="F27" s="23">
        <v>4.3098400000000009E-2</v>
      </c>
      <c r="G27" s="23">
        <v>1003.43</v>
      </c>
      <c r="H27" s="23">
        <v>3.5583072526874866</v>
      </c>
      <c r="I27" s="23">
        <v>1.9099691531250001E-2</v>
      </c>
      <c r="J27" s="23">
        <v>9.2876203125000001E-2</v>
      </c>
      <c r="K27" s="23">
        <v>1003.1006874999999</v>
      </c>
      <c r="M27" s="1" t="s">
        <v>49</v>
      </c>
      <c r="N27" s="22">
        <f>N24/N25</f>
        <v>2.6032078652570547</v>
      </c>
      <c r="O27" s="22">
        <f>O24/O25</f>
        <v>1.5188679245282946</v>
      </c>
    </row>
    <row r="28" spans="1:24" x14ac:dyDescent="0.3">
      <c r="B28" s="19"/>
      <c r="C28" s="21"/>
      <c r="D28" s="22">
        <v>450</v>
      </c>
      <c r="E28" s="23">
        <v>3.1734499999999999E-2</v>
      </c>
      <c r="F28" s="23">
        <v>2.8233899999999999E-2</v>
      </c>
      <c r="G28" s="23">
        <v>1004.02</v>
      </c>
      <c r="H28" s="23">
        <v>3.959722411212367</v>
      </c>
      <c r="I28" s="23">
        <v>1.9514283749999996E-2</v>
      </c>
      <c r="J28" s="23">
        <v>9.2704387499999999E-2</v>
      </c>
      <c r="K28" s="23">
        <v>1003.0381249999999</v>
      </c>
    </row>
    <row r="29" spans="1:24" x14ac:dyDescent="0.3">
      <c r="B29" s="19"/>
      <c r="C29" s="21"/>
      <c r="D29" s="22">
        <v>500</v>
      </c>
      <c r="E29" s="23">
        <v>7.8784599999999996E-2</v>
      </c>
      <c r="F29" s="23">
        <v>2.8624000000000004E-2</v>
      </c>
      <c r="G29" s="23">
        <v>1003.35</v>
      </c>
      <c r="H29" s="23">
        <v>3.5038780786501484</v>
      </c>
      <c r="I29" s="23">
        <v>4.9753562500000001E-2</v>
      </c>
      <c r="J29" s="23">
        <v>9.3023062500000003E-2</v>
      </c>
      <c r="K29" s="23">
        <v>1002.6367499999999</v>
      </c>
    </row>
    <row r="30" spans="1:24" x14ac:dyDescent="0.3">
      <c r="B30" s="19"/>
      <c r="C30" s="21"/>
      <c r="D30" s="23">
        <v>550</v>
      </c>
      <c r="E30" s="23">
        <v>8.2299700000000003E-2</v>
      </c>
      <c r="F30" s="23">
        <v>4.3201400000000008E-2</v>
      </c>
      <c r="G30" s="23">
        <v>1002.56</v>
      </c>
      <c r="H30" s="23">
        <v>2.9663899850319222</v>
      </c>
      <c r="I30" s="23">
        <v>4.824279125E-2</v>
      </c>
      <c r="J30" s="23">
        <v>9.2961774999999996E-2</v>
      </c>
      <c r="K30" s="23">
        <v>1002.5857499999998</v>
      </c>
    </row>
    <row r="31" spans="1:24" x14ac:dyDescent="0.3">
      <c r="B31" s="19"/>
      <c r="C31" s="21"/>
      <c r="D31" s="23">
        <v>600</v>
      </c>
      <c r="E31" s="23">
        <v>8.2611500000000004E-2</v>
      </c>
      <c r="F31" s="23">
        <v>4.3129600000000004E-2</v>
      </c>
      <c r="G31" s="23">
        <v>1002.44</v>
      </c>
      <c r="H31" s="23">
        <v>2.8847462239760655</v>
      </c>
      <c r="I31" s="23">
        <v>4.7664993812499994E-2</v>
      </c>
      <c r="J31" s="23">
        <v>9.2900705624999996E-2</v>
      </c>
      <c r="K31" s="23">
        <v>1002.5182500000001</v>
      </c>
    </row>
    <row r="32" spans="1:24" x14ac:dyDescent="0.3">
      <c r="B32" s="19" t="s">
        <v>54</v>
      </c>
      <c r="C32" s="20" t="s">
        <v>38</v>
      </c>
      <c r="D32" s="1">
        <v>250</v>
      </c>
      <c r="E32">
        <v>5.1578100000000002E-2</v>
      </c>
      <c r="F32">
        <v>2.9276099999999999E-2</v>
      </c>
      <c r="G32">
        <v>1003.87</v>
      </c>
      <c r="H32">
        <v>3.8576677098925458</v>
      </c>
      <c r="I32">
        <v>3.0619603125000006E-2</v>
      </c>
      <c r="J32">
        <v>9.3566304437499997E-2</v>
      </c>
      <c r="K32">
        <v>1002.7955625000001</v>
      </c>
      <c r="M32" s="1" t="s">
        <v>45</v>
      </c>
      <c r="N32" s="1">
        <f>MAX(E32:E39)</f>
        <v>5.1578100000000002E-2</v>
      </c>
      <c r="O32" s="1">
        <f>MAX(H32:H39)</f>
        <v>3.8780786501565099</v>
      </c>
    </row>
    <row r="33" spans="2:15" x14ac:dyDescent="0.3">
      <c r="B33" s="19"/>
      <c r="C33" s="20"/>
      <c r="D33" s="1">
        <v>300</v>
      </c>
      <c r="E33">
        <v>4.5012099999999999E-2</v>
      </c>
      <c r="F33">
        <v>4.3663220000000003E-2</v>
      </c>
      <c r="G33">
        <v>1003.15</v>
      </c>
      <c r="H33">
        <v>3.3678051435569536</v>
      </c>
      <c r="I33">
        <v>2.5691815624999999E-2</v>
      </c>
      <c r="J33">
        <v>9.3360470000000001E-2</v>
      </c>
      <c r="K33">
        <v>1002.8896249999999</v>
      </c>
      <c r="M33" s="1" t="s">
        <v>44</v>
      </c>
      <c r="N33" s="1">
        <f>MIN(E32:E39)</f>
        <v>3.4900800000000003E-2</v>
      </c>
      <c r="O33" s="1">
        <f>MIN(H32:H39)</f>
        <v>2.8167097564294683</v>
      </c>
    </row>
    <row r="34" spans="2:15" x14ac:dyDescent="0.3">
      <c r="B34" s="19"/>
      <c r="C34" s="20"/>
      <c r="D34" s="1">
        <v>350</v>
      </c>
      <c r="E34">
        <v>3.9360199999999998E-2</v>
      </c>
      <c r="F34">
        <v>4.3418899999999996E-2</v>
      </c>
      <c r="G34">
        <v>1003.1</v>
      </c>
      <c r="H34">
        <v>3.33378690978373</v>
      </c>
      <c r="I34">
        <v>2.3714862500000003E-2</v>
      </c>
      <c r="J34">
        <v>9.3154649374999995E-2</v>
      </c>
      <c r="K34">
        <v>1002.90475</v>
      </c>
      <c r="M34" s="1" t="s">
        <v>46</v>
      </c>
      <c r="N34" s="1">
        <f>N32-N33</f>
        <v>1.6677299999999999E-2</v>
      </c>
      <c r="O34" s="1">
        <f>O32-O33</f>
        <v>1.0613688937270416</v>
      </c>
    </row>
    <row r="35" spans="2:15" x14ac:dyDescent="0.3">
      <c r="B35" s="19"/>
      <c r="C35" s="20"/>
      <c r="D35" s="1">
        <v>400</v>
      </c>
      <c r="E35">
        <v>4.0554800000000002E-2</v>
      </c>
      <c r="F35">
        <v>2.8519399999999993E-2</v>
      </c>
      <c r="G35">
        <v>1003.9</v>
      </c>
      <c r="H35">
        <v>3.8780786501565099</v>
      </c>
      <c r="I35">
        <v>2.37890625125E-2</v>
      </c>
      <c r="J35">
        <v>9.2948743124999997E-2</v>
      </c>
      <c r="K35">
        <v>1002.9034999999999</v>
      </c>
      <c r="M35" s="1" t="s">
        <v>49</v>
      </c>
      <c r="N35" s="22">
        <f>N32/N33</f>
        <v>1.4778486453032595</v>
      </c>
      <c r="O35" s="22">
        <f>O32/O33</f>
        <v>1.3768115942028969</v>
      </c>
    </row>
    <row r="36" spans="2:15" x14ac:dyDescent="0.3">
      <c r="B36" s="19"/>
      <c r="C36" s="20"/>
      <c r="D36" s="1">
        <v>450</v>
      </c>
      <c r="E36">
        <v>3.7521800000000001E-2</v>
      </c>
      <c r="F36">
        <v>4.2978900000000007E-2</v>
      </c>
      <c r="G36">
        <v>1003.19</v>
      </c>
      <c r="H36">
        <v>3.3950197305756227</v>
      </c>
      <c r="I36">
        <v>2.1246936250000001E-2</v>
      </c>
      <c r="J36">
        <v>9.2784143750000006E-2</v>
      </c>
      <c r="K36">
        <v>1002.9095000000001</v>
      </c>
    </row>
    <row r="37" spans="2:15" x14ac:dyDescent="0.3">
      <c r="B37" s="19"/>
      <c r="C37" s="20"/>
      <c r="D37" s="1">
        <v>500</v>
      </c>
      <c r="E37">
        <v>3.4900800000000003E-2</v>
      </c>
      <c r="F37">
        <v>1.8409400000000006E-2</v>
      </c>
      <c r="G37">
        <v>1003.47</v>
      </c>
      <c r="H37">
        <v>3.5855218397061561</v>
      </c>
      <c r="I37">
        <v>1.9502617562500008E-2</v>
      </c>
      <c r="J37">
        <v>9.2677112499999992E-2</v>
      </c>
      <c r="K37">
        <v>1002.3238125</v>
      </c>
    </row>
    <row r="38" spans="2:15" x14ac:dyDescent="0.3">
      <c r="B38" s="19"/>
      <c r="C38" s="20"/>
      <c r="D38">
        <v>550</v>
      </c>
      <c r="E38">
        <v>4.2858599999999997E-2</v>
      </c>
      <c r="F38">
        <v>2.81864E-2</v>
      </c>
      <c r="G38">
        <v>1002.47</v>
      </c>
      <c r="H38">
        <v>2.9051571642400296</v>
      </c>
      <c r="I38">
        <v>2.2669142031250006E-2</v>
      </c>
      <c r="J38">
        <v>9.2677096875000003E-2</v>
      </c>
      <c r="K38">
        <v>1002.1158124999998</v>
      </c>
    </row>
    <row r="39" spans="2:15" x14ac:dyDescent="0.3">
      <c r="B39" s="19"/>
      <c r="C39" s="20"/>
      <c r="D39">
        <v>600</v>
      </c>
      <c r="E39">
        <v>4.9203400000000001E-2</v>
      </c>
      <c r="F39">
        <v>2.81859E-2</v>
      </c>
      <c r="G39">
        <v>1002.34</v>
      </c>
      <c r="H39">
        <v>2.8167097564294683</v>
      </c>
      <c r="I39">
        <v>2.7564007474999996E-2</v>
      </c>
      <c r="J39">
        <v>9.2676698749999994E-2</v>
      </c>
      <c r="K39">
        <v>1002.0271874999999</v>
      </c>
    </row>
    <row r="40" spans="2:15" x14ac:dyDescent="0.3">
      <c r="B40" s="19" t="s">
        <v>52</v>
      </c>
      <c r="C40" s="21" t="s">
        <v>37</v>
      </c>
      <c r="D40" s="22">
        <v>250</v>
      </c>
      <c r="E40" s="23">
        <v>8.5969199999999996E-2</v>
      </c>
      <c r="F40" s="23">
        <v>2.0058000000000006E-2</v>
      </c>
      <c r="G40" s="23">
        <v>1004.34</v>
      </c>
      <c r="H40" s="23">
        <v>4.1774391073615691</v>
      </c>
      <c r="I40" s="23">
        <v>5.5892788124999995E-2</v>
      </c>
      <c r="J40" s="23">
        <v>9.3990206250000013E-2</v>
      </c>
      <c r="K40" s="23">
        <v>1002.305875</v>
      </c>
      <c r="M40" s="1" t="s">
        <v>45</v>
      </c>
      <c r="N40" s="1">
        <f>MAX(E40:E47)</f>
        <v>8.9929300000000004E-2</v>
      </c>
      <c r="O40" s="1">
        <f>MAX(H40:H47)</f>
        <v>4.2182609878894972</v>
      </c>
    </row>
    <row r="41" spans="2:15" x14ac:dyDescent="0.3">
      <c r="B41" s="19"/>
      <c r="C41" s="21"/>
      <c r="D41" s="22">
        <v>300</v>
      </c>
      <c r="E41" s="23">
        <v>8.8578100000000007E-2</v>
      </c>
      <c r="F41" s="23">
        <v>1.9908000000000009E-2</v>
      </c>
      <c r="G41" s="23">
        <v>1004.31</v>
      </c>
      <c r="H41" s="23">
        <v>4.1570281670976046</v>
      </c>
      <c r="I41" s="23">
        <v>5.6913259381250005E-2</v>
      </c>
      <c r="J41" s="23">
        <v>9.3869139375000007E-2</v>
      </c>
      <c r="K41" s="23">
        <v>1002.2886875</v>
      </c>
      <c r="M41" s="1" t="s">
        <v>44</v>
      </c>
      <c r="N41" s="1">
        <f>MIN(E40:E47)</f>
        <v>8.2986599999999994E-2</v>
      </c>
      <c r="O41" s="1">
        <f>MIN(H40:H47)</f>
        <v>4.0957953463057128</v>
      </c>
    </row>
    <row r="42" spans="2:15" x14ac:dyDescent="0.3">
      <c r="B42" s="19"/>
      <c r="C42" s="21"/>
      <c r="D42" s="22">
        <v>350</v>
      </c>
      <c r="E42" s="23">
        <v>8.9689099999999994E-2</v>
      </c>
      <c r="F42" s="23">
        <v>1.9757999999999998E-2</v>
      </c>
      <c r="G42" s="23">
        <v>1004.33</v>
      </c>
      <c r="H42" s="23">
        <v>4.1706354606068636</v>
      </c>
      <c r="I42" s="23">
        <v>5.7226814812500006E-2</v>
      </c>
      <c r="J42" s="23">
        <v>9.3748093750000011E-2</v>
      </c>
      <c r="K42" s="23">
        <v>1002.3054374999999</v>
      </c>
      <c r="M42" s="1" t="s">
        <v>46</v>
      </c>
      <c r="N42" s="1">
        <f>N40-N41</f>
        <v>6.94270000000001E-3</v>
      </c>
      <c r="O42" s="1">
        <f>O40-O41</f>
        <v>0.12246564158378437</v>
      </c>
    </row>
    <row r="43" spans="2:15" x14ac:dyDescent="0.3">
      <c r="B43" s="19"/>
      <c r="C43" s="21"/>
      <c r="D43" s="22">
        <v>400</v>
      </c>
      <c r="E43" s="23">
        <v>8.9479799999999998E-2</v>
      </c>
      <c r="F43" s="23">
        <v>1.9607000000000013E-2</v>
      </c>
      <c r="G43" s="23">
        <v>1004.22</v>
      </c>
      <c r="H43" s="23">
        <v>4.0957953463057128</v>
      </c>
      <c r="I43" s="23">
        <v>5.5817878381249998E-2</v>
      </c>
      <c r="J43" s="23">
        <v>9.3626912499999992E-2</v>
      </c>
      <c r="K43" s="23">
        <v>1002.2556875000001</v>
      </c>
      <c r="M43" s="1" t="s">
        <v>49</v>
      </c>
      <c r="N43" s="22">
        <f>N40/N41</f>
        <v>1.083660494585873</v>
      </c>
      <c r="O43" s="22">
        <f>O40/O41</f>
        <v>1.0299003322258875</v>
      </c>
    </row>
    <row r="44" spans="2:15" x14ac:dyDescent="0.3">
      <c r="B44" s="19"/>
      <c r="C44" s="21"/>
      <c r="D44" s="22">
        <v>450</v>
      </c>
      <c r="E44" s="23">
        <v>8.9929300000000004E-2</v>
      </c>
      <c r="F44" s="23">
        <v>1.9457000000000002E-2</v>
      </c>
      <c r="G44" s="23">
        <v>1004.29</v>
      </c>
      <c r="H44" s="23">
        <v>4.1434208735881946</v>
      </c>
      <c r="I44" s="23">
        <v>5.6056348375000009E-2</v>
      </c>
      <c r="J44" s="23">
        <v>9.3506062500000015E-2</v>
      </c>
      <c r="K44" s="23">
        <v>1002.285375</v>
      </c>
    </row>
    <row r="45" spans="2:15" x14ac:dyDescent="0.3">
      <c r="B45" s="19"/>
      <c r="C45" s="21"/>
      <c r="D45" s="22">
        <v>500</v>
      </c>
      <c r="E45" s="23">
        <v>8.8949700000000007E-2</v>
      </c>
      <c r="F45" s="23">
        <v>1.9307000000000019E-2</v>
      </c>
      <c r="G45" s="23">
        <v>1004.25</v>
      </c>
      <c r="H45" s="23">
        <v>4.1162062865696765</v>
      </c>
      <c r="I45" s="23">
        <v>5.4889636625000002E-2</v>
      </c>
      <c r="J45" s="23">
        <v>9.3384775000000003E-2</v>
      </c>
      <c r="K45" s="23">
        <v>1002.2696874999999</v>
      </c>
    </row>
    <row r="46" spans="2:15" x14ac:dyDescent="0.3">
      <c r="B46" s="19"/>
      <c r="C46" s="21"/>
      <c r="D46" s="23">
        <v>550</v>
      </c>
      <c r="E46" s="23">
        <v>8.8492500000000002E-2</v>
      </c>
      <c r="F46" s="23">
        <v>1.9157000000000035E-2</v>
      </c>
      <c r="G46" s="23">
        <v>1004.32</v>
      </c>
      <c r="H46" s="23">
        <v>4.16383181385231</v>
      </c>
      <c r="I46" s="23">
        <v>5.4225508999999998E-2</v>
      </c>
      <c r="J46" s="23">
        <v>9.3263856249999999E-2</v>
      </c>
      <c r="K46" s="23">
        <v>1002.2968125</v>
      </c>
    </row>
    <row r="47" spans="2:15" x14ac:dyDescent="0.3">
      <c r="B47" s="19"/>
      <c r="C47" s="21"/>
      <c r="D47" s="23">
        <v>600</v>
      </c>
      <c r="E47" s="23">
        <v>8.2986599999999994E-2</v>
      </c>
      <c r="F47" s="23">
        <v>1.9006999999999996E-2</v>
      </c>
      <c r="G47" s="23">
        <v>1004.4</v>
      </c>
      <c r="H47" s="23">
        <v>4.2182609878894972</v>
      </c>
      <c r="I47" s="23">
        <v>5.0255848125000009E-2</v>
      </c>
      <c r="J47" s="23">
        <v>9.314275000000001E-2</v>
      </c>
      <c r="K47" s="23">
        <v>1002.3781250000001</v>
      </c>
    </row>
    <row r="48" spans="2:15" x14ac:dyDescent="0.3">
      <c r="B48" s="19" t="s">
        <v>53</v>
      </c>
      <c r="C48" s="20" t="s">
        <v>39</v>
      </c>
      <c r="D48">
        <v>250</v>
      </c>
      <c r="E48">
        <v>5.8809599999999997E-2</v>
      </c>
      <c r="F48">
        <v>1.9209000000000004E-2</v>
      </c>
      <c r="G48">
        <v>1004.46</v>
      </c>
      <c r="H48">
        <v>4.2590828684175763</v>
      </c>
      <c r="I48">
        <v>3.6692561249999998E-2</v>
      </c>
      <c r="J48">
        <v>9.3316446874999986E-2</v>
      </c>
      <c r="K48">
        <v>1002.71775</v>
      </c>
      <c r="M48" s="1" t="s">
        <v>45</v>
      </c>
      <c r="N48" s="1">
        <f>MAX(E48:E55)</f>
        <v>0.114283</v>
      </c>
      <c r="O48" s="1">
        <f>MAX(H48:H55)</f>
        <v>4.4291740372839943</v>
      </c>
    </row>
    <row r="49" spans="2:15" x14ac:dyDescent="0.3">
      <c r="B49" s="19"/>
      <c r="C49" s="20"/>
      <c r="D49">
        <v>300</v>
      </c>
      <c r="E49">
        <v>5.4866999999999999E-2</v>
      </c>
      <c r="F49">
        <v>1.8943000000000015E-2</v>
      </c>
      <c r="G49">
        <v>1004.51</v>
      </c>
      <c r="H49">
        <v>4.2931011021907999</v>
      </c>
      <c r="I49">
        <v>3.2618605624999998E-2</v>
      </c>
      <c r="J49">
        <v>9.3103462500000012E-2</v>
      </c>
      <c r="K49">
        <v>1002.8108749999999</v>
      </c>
      <c r="M49" s="1" t="s">
        <v>44</v>
      </c>
      <c r="N49" s="1">
        <f>MIN(E48:E55)</f>
        <v>3.2490999999999999E-2</v>
      </c>
      <c r="O49" s="1">
        <f>MIN(H48:H55)</f>
        <v>3.2725540889916864</v>
      </c>
    </row>
    <row r="50" spans="2:15" x14ac:dyDescent="0.3">
      <c r="B50" s="19"/>
      <c r="C50" s="20"/>
      <c r="D50">
        <v>350</v>
      </c>
      <c r="E50">
        <v>4.2823800000000002E-2</v>
      </c>
      <c r="F50">
        <v>1.8675999999999998E-2</v>
      </c>
      <c r="G50">
        <v>1004.6</v>
      </c>
      <c r="H50">
        <v>4.3543339229826925</v>
      </c>
      <c r="I50">
        <v>2.5218303125000001E-2</v>
      </c>
      <c r="J50">
        <v>9.289035000000001E-2</v>
      </c>
      <c r="K50">
        <v>1002.9576874999999</v>
      </c>
      <c r="M50" s="1" t="s">
        <v>46</v>
      </c>
      <c r="N50" s="1">
        <f>N48-N49</f>
        <v>8.1792000000000004E-2</v>
      </c>
      <c r="O50" s="1">
        <f>O48-O49</f>
        <v>1.1566199482923079</v>
      </c>
    </row>
    <row r="51" spans="2:15" x14ac:dyDescent="0.3">
      <c r="B51" s="19"/>
      <c r="C51" s="20"/>
      <c r="D51">
        <v>400</v>
      </c>
      <c r="E51">
        <v>3.2490999999999999E-2</v>
      </c>
      <c r="F51">
        <v>1.8462999999999979E-2</v>
      </c>
      <c r="G51">
        <v>1004.71</v>
      </c>
      <c r="H51">
        <v>4.4291740372839943</v>
      </c>
      <c r="I51">
        <v>2.0068730312499998E-2</v>
      </c>
      <c r="J51">
        <v>9.2719822499999965E-2</v>
      </c>
      <c r="K51">
        <v>1003.1425624999998</v>
      </c>
      <c r="M51" s="1" t="s">
        <v>49</v>
      </c>
      <c r="N51" s="22">
        <f>N48/N49</f>
        <v>3.5173740420424116</v>
      </c>
      <c r="O51" s="22">
        <f>O48/O49</f>
        <v>1.353430353430362</v>
      </c>
    </row>
    <row r="52" spans="2:15" x14ac:dyDescent="0.3">
      <c r="B52" s="19"/>
      <c r="C52" s="20"/>
      <c r="D52">
        <v>450</v>
      </c>
      <c r="E52">
        <v>9.3270500000000006E-2</v>
      </c>
      <c r="F52">
        <v>1.8861000000000017E-2</v>
      </c>
      <c r="G52">
        <v>1004.1</v>
      </c>
      <c r="H52">
        <v>4.0141515852497047</v>
      </c>
      <c r="I52">
        <v>5.8493249999999997E-2</v>
      </c>
      <c r="J52">
        <v>9.3037856250000023E-2</v>
      </c>
      <c r="K52">
        <v>1002.6708749999999</v>
      </c>
    </row>
    <row r="53" spans="2:15" x14ac:dyDescent="0.3">
      <c r="B53" s="19"/>
      <c r="C53" s="20"/>
      <c r="D53">
        <v>500</v>
      </c>
      <c r="E53">
        <v>0.103685</v>
      </c>
      <c r="F53">
        <v>2.8554999999999997E-2</v>
      </c>
      <c r="G53">
        <v>1003.39</v>
      </c>
      <c r="H53">
        <v>3.5310926656688175</v>
      </c>
      <c r="I53">
        <v>6.1129738124999999E-2</v>
      </c>
      <c r="J53">
        <v>9.2977693749999993E-2</v>
      </c>
      <c r="K53">
        <v>1002.6151875</v>
      </c>
    </row>
    <row r="54" spans="2:15" x14ac:dyDescent="0.3">
      <c r="B54" s="19"/>
      <c r="C54" s="20"/>
      <c r="D54">
        <v>550</v>
      </c>
      <c r="E54">
        <v>0.109393</v>
      </c>
      <c r="F54">
        <v>2.8481000000000034E-2</v>
      </c>
      <c r="G54">
        <v>1003.01</v>
      </c>
      <c r="H54">
        <v>3.2725540889916864</v>
      </c>
      <c r="I54">
        <v>6.4322922875000008E-2</v>
      </c>
      <c r="J54">
        <v>9.2917468749999996E-2</v>
      </c>
      <c r="K54">
        <v>1002.4747499999999</v>
      </c>
    </row>
    <row r="55" spans="2:15" x14ac:dyDescent="0.3">
      <c r="B55" s="19"/>
      <c r="C55" s="20"/>
      <c r="D55">
        <v>600</v>
      </c>
      <c r="E55">
        <v>0.114283</v>
      </c>
      <c r="F55">
        <v>2.8407000000000016E-2</v>
      </c>
      <c r="G55">
        <v>1003.11</v>
      </c>
      <c r="H55">
        <v>3.3405905565382841</v>
      </c>
      <c r="I55">
        <v>6.5224696875000002E-2</v>
      </c>
      <c r="J55">
        <v>9.285738250000003E-2</v>
      </c>
      <c r="K55">
        <v>1002.4826875000001</v>
      </c>
    </row>
    <row r="56" spans="2:15" x14ac:dyDescent="0.3">
      <c r="B56" s="19" t="s">
        <v>54</v>
      </c>
      <c r="C56" s="21" t="s">
        <v>39</v>
      </c>
      <c r="D56" s="23">
        <v>250</v>
      </c>
      <c r="E56" s="23">
        <v>8.2873199999999994E-2</v>
      </c>
      <c r="F56" s="23">
        <v>1.9520999999999983E-2</v>
      </c>
      <c r="G56" s="23">
        <v>1004.48</v>
      </c>
      <c r="H56" s="23">
        <v>4.2726901619268354</v>
      </c>
      <c r="I56" s="23">
        <v>5.1585793624999994E-2</v>
      </c>
      <c r="J56" s="23">
        <v>9.3565527499999995E-2</v>
      </c>
      <c r="K56" s="23">
        <v>1002.4494374999999</v>
      </c>
      <c r="M56" s="1" t="s">
        <v>45</v>
      </c>
      <c r="N56" s="1">
        <f>MAX(E56:E63)</f>
        <v>8.2873199999999994E-2</v>
      </c>
      <c r="O56" s="1">
        <f>MAX(H56:H63)</f>
        <v>4.4972105048305933</v>
      </c>
    </row>
    <row r="57" spans="2:15" x14ac:dyDescent="0.3">
      <c r="B57" s="19"/>
      <c r="C57" s="21"/>
      <c r="D57" s="23">
        <v>300</v>
      </c>
      <c r="E57" s="23">
        <v>7.3814099999999994E-2</v>
      </c>
      <c r="F57" s="23">
        <v>1.9263000000000002E-2</v>
      </c>
      <c r="G57" s="23">
        <v>1004.7</v>
      </c>
      <c r="H57" s="23">
        <v>4.4223703905294416</v>
      </c>
      <c r="I57" s="23">
        <v>4.3927113875E-2</v>
      </c>
      <c r="J57" s="23">
        <v>9.3359356249999984E-2</v>
      </c>
      <c r="K57" s="23">
        <v>1002.6954999999999</v>
      </c>
      <c r="M57" s="1" t="s">
        <v>44</v>
      </c>
      <c r="N57" s="1">
        <f>MIN(E56:E63)</f>
        <v>4.4591600000000002E-2</v>
      </c>
      <c r="O57" s="1">
        <f>MIN(H56:H63)</f>
        <v>3.0208191590692608</v>
      </c>
    </row>
    <row r="58" spans="2:15" x14ac:dyDescent="0.3">
      <c r="B58" s="19"/>
      <c r="C58" s="21"/>
      <c r="D58" s="23">
        <v>350</v>
      </c>
      <c r="E58" s="23">
        <v>6.4346399999999998E-2</v>
      </c>
      <c r="F58" s="23">
        <v>1.9005999999999995E-2</v>
      </c>
      <c r="G58" s="23">
        <v>1004.81</v>
      </c>
      <c r="H58" s="23">
        <v>4.4972105048305933</v>
      </c>
      <c r="I58" s="23">
        <v>3.8549219874999992E-2</v>
      </c>
      <c r="J58" s="23">
        <v>9.3153916249999996E-2</v>
      </c>
      <c r="K58" s="23">
        <v>1002.8903750000001</v>
      </c>
      <c r="M58" s="1" t="s">
        <v>46</v>
      </c>
      <c r="N58" s="1">
        <f>N56-N57</f>
        <v>3.8281599999999992E-2</v>
      </c>
      <c r="O58" s="1">
        <f>O56-O57</f>
        <v>1.4763913457613325</v>
      </c>
    </row>
    <row r="59" spans="2:15" x14ac:dyDescent="0.3">
      <c r="B59" s="19"/>
      <c r="C59" s="21"/>
      <c r="D59" s="23">
        <v>400</v>
      </c>
      <c r="E59" s="23">
        <v>5.4253500000000003E-2</v>
      </c>
      <c r="F59" s="23">
        <v>2.8518999999999989E-2</v>
      </c>
      <c r="G59" s="23">
        <v>1004.46</v>
      </c>
      <c r="H59" s="23">
        <v>4.2590828684175763</v>
      </c>
      <c r="I59" s="23">
        <v>3.3566453750000003E-2</v>
      </c>
      <c r="J59" s="23">
        <v>9.2948681249999998E-2</v>
      </c>
      <c r="K59" s="23">
        <v>1003.0274374999999</v>
      </c>
      <c r="M59" s="1" t="s">
        <v>49</v>
      </c>
      <c r="N59" s="22">
        <f>N56/N57</f>
        <v>1.8584935279290267</v>
      </c>
      <c r="O59" s="22">
        <f>O56/O57</f>
        <v>1.4887387387387403</v>
      </c>
    </row>
    <row r="60" spans="2:15" x14ac:dyDescent="0.3">
      <c r="B60" s="19"/>
      <c r="C60" s="21"/>
      <c r="D60" s="23">
        <v>450</v>
      </c>
      <c r="E60" s="23">
        <v>4.4591600000000002E-2</v>
      </c>
      <c r="F60" s="23">
        <v>2.8317000000000009E-2</v>
      </c>
      <c r="G60" s="23">
        <v>1004.51</v>
      </c>
      <c r="H60" s="23">
        <v>4.2931011021907999</v>
      </c>
      <c r="I60" s="23">
        <v>2.7617980625E-2</v>
      </c>
      <c r="J60" s="23">
        <v>9.2784037499999999E-2</v>
      </c>
      <c r="K60" s="23">
        <v>1003.1001874999999</v>
      </c>
    </row>
    <row r="61" spans="2:15" x14ac:dyDescent="0.3">
      <c r="B61" s="19"/>
      <c r="C61" s="21"/>
      <c r="D61" s="23">
        <v>500</v>
      </c>
      <c r="E61" s="23">
        <v>4.9349700000000003E-2</v>
      </c>
      <c r="F61" s="23">
        <v>1.2257999999999991E-2</v>
      </c>
      <c r="G61" s="23">
        <v>1003.89</v>
      </c>
      <c r="H61" s="23">
        <v>3.8712750034018049</v>
      </c>
      <c r="I61" s="23">
        <v>2.7911577018749995E-2</v>
      </c>
      <c r="J61" s="23">
        <v>9.5531537499999986E-2</v>
      </c>
      <c r="K61" s="23">
        <v>1002.3034999999999</v>
      </c>
    </row>
    <row r="62" spans="2:15" x14ac:dyDescent="0.3">
      <c r="B62" s="19"/>
      <c r="C62" s="21"/>
      <c r="D62" s="23">
        <v>550</v>
      </c>
      <c r="E62" s="23">
        <v>7.1448200000000003E-2</v>
      </c>
      <c r="F62" s="23">
        <v>1.9272000000000011E-2</v>
      </c>
      <c r="G62" s="23">
        <v>1002.64</v>
      </c>
      <c r="H62" s="23">
        <v>3.0208191590692608</v>
      </c>
      <c r="I62" s="23">
        <v>3.9504065625000008E-2</v>
      </c>
      <c r="J62" s="23">
        <v>9.7019487500000001E-2</v>
      </c>
      <c r="K62" s="23">
        <v>1001.8991249999999</v>
      </c>
    </row>
    <row r="63" spans="2:15" x14ac:dyDescent="0.3">
      <c r="B63" s="19"/>
      <c r="C63" s="21"/>
      <c r="D63" s="23">
        <v>600</v>
      </c>
      <c r="E63" s="23">
        <v>7.1196700000000002E-2</v>
      </c>
      <c r="F63" s="23">
        <v>1.899500000000004E-2</v>
      </c>
      <c r="G63" s="23">
        <v>1002.89</v>
      </c>
      <c r="H63" s="23">
        <v>3.1909103279358297</v>
      </c>
      <c r="I63" s="23">
        <v>4.8415906250000008E-2</v>
      </c>
      <c r="J63" s="23">
        <v>4.3720562500000018E-2</v>
      </c>
      <c r="K63" s="23">
        <v>1002.620625</v>
      </c>
    </row>
    <row r="64" spans="2:15" x14ac:dyDescent="0.3">
      <c r="C64" s="20"/>
      <c r="M64" s="1" t="s">
        <v>45</v>
      </c>
      <c r="N64" s="1">
        <f>MAX(E64:E71)</f>
        <v>0</v>
      </c>
      <c r="O64" s="1">
        <f>MAX(H64:H71)</f>
        <v>0</v>
      </c>
    </row>
    <row r="65" spans="3:15" x14ac:dyDescent="0.3">
      <c r="C65" s="20"/>
      <c r="M65" s="1" t="s">
        <v>44</v>
      </c>
      <c r="N65" s="1">
        <f>MIN(E64:E71)</f>
        <v>0</v>
      </c>
      <c r="O65" s="1">
        <f>MIN(H64:H71)</f>
        <v>0</v>
      </c>
    </row>
    <row r="66" spans="3:15" x14ac:dyDescent="0.3">
      <c r="C66" s="20"/>
      <c r="M66" s="1" t="s">
        <v>46</v>
      </c>
      <c r="N66" s="1">
        <f>N64-N65</f>
        <v>0</v>
      </c>
      <c r="O66" s="1">
        <f>O64-O65</f>
        <v>0</v>
      </c>
    </row>
    <row r="67" spans="3:15" x14ac:dyDescent="0.3">
      <c r="C67" s="20"/>
      <c r="M67" s="1" t="s">
        <v>49</v>
      </c>
      <c r="N67" s="22" t="e">
        <f>N64/N65</f>
        <v>#DIV/0!</v>
      </c>
      <c r="O67" s="22" t="e">
        <f>O64/O65</f>
        <v>#DIV/0!</v>
      </c>
    </row>
    <row r="68" spans="3:15" x14ac:dyDescent="0.3">
      <c r="C68" s="20"/>
    </row>
    <row r="69" spans="3:15" x14ac:dyDescent="0.3">
      <c r="C69" s="20"/>
    </row>
    <row r="70" spans="3:15" x14ac:dyDescent="0.3">
      <c r="C70" s="20"/>
    </row>
    <row r="71" spans="3:15" x14ac:dyDescent="0.3">
      <c r="C71" s="20"/>
    </row>
    <row r="72" spans="3:15" x14ac:dyDescent="0.3">
      <c r="C72" s="21"/>
      <c r="D72" s="23"/>
      <c r="E72" s="23"/>
      <c r="F72" s="23"/>
      <c r="G72" s="23"/>
      <c r="H72" s="23"/>
      <c r="I72" s="23"/>
      <c r="J72" s="23"/>
      <c r="K72" s="23"/>
      <c r="M72" s="1" t="s">
        <v>45</v>
      </c>
      <c r="N72" s="1">
        <f>MAX(E72:E79)</f>
        <v>0</v>
      </c>
      <c r="O72" s="1">
        <f>MAX(H72:H79)</f>
        <v>0</v>
      </c>
    </row>
    <row r="73" spans="3:15" x14ac:dyDescent="0.3">
      <c r="C73" s="21"/>
      <c r="D73" s="23"/>
      <c r="E73" s="23"/>
      <c r="F73" s="23"/>
      <c r="G73" s="23"/>
      <c r="H73" s="23"/>
      <c r="I73" s="23"/>
      <c r="J73" s="23"/>
      <c r="K73" s="23"/>
      <c r="M73" s="1" t="s">
        <v>44</v>
      </c>
      <c r="N73" s="1">
        <f>MIN(E72:E79)</f>
        <v>0</v>
      </c>
      <c r="O73" s="1">
        <f>MIN(H72:H79)</f>
        <v>0</v>
      </c>
    </row>
    <row r="74" spans="3:15" x14ac:dyDescent="0.3">
      <c r="C74" s="21"/>
      <c r="D74" s="23"/>
      <c r="E74" s="23"/>
      <c r="F74" s="23"/>
      <c r="G74" s="23"/>
      <c r="H74" s="23"/>
      <c r="I74" s="23"/>
      <c r="J74" s="23"/>
      <c r="K74" s="23"/>
      <c r="M74" s="1" t="s">
        <v>46</v>
      </c>
      <c r="N74" s="1">
        <f>N72-N73</f>
        <v>0</v>
      </c>
      <c r="O74" s="1">
        <f>O72-O73</f>
        <v>0</v>
      </c>
    </row>
    <row r="75" spans="3:15" x14ac:dyDescent="0.3">
      <c r="C75" s="21"/>
      <c r="D75" s="23"/>
      <c r="E75" s="23"/>
      <c r="F75" s="23"/>
      <c r="G75" s="23"/>
      <c r="H75" s="23"/>
      <c r="I75" s="23"/>
      <c r="J75" s="23"/>
      <c r="K75" s="23"/>
      <c r="M75" s="1" t="s">
        <v>49</v>
      </c>
      <c r="N75" s="22" t="e">
        <f>N72/N73</f>
        <v>#DIV/0!</v>
      </c>
      <c r="O75" s="22" t="e">
        <f>O72/O73</f>
        <v>#DIV/0!</v>
      </c>
    </row>
    <row r="76" spans="3:15" x14ac:dyDescent="0.3">
      <c r="C76" s="21"/>
      <c r="D76" s="23"/>
      <c r="E76" s="23"/>
      <c r="F76" s="23"/>
      <c r="G76" s="23"/>
      <c r="H76" s="23"/>
      <c r="I76" s="23"/>
      <c r="J76" s="23"/>
      <c r="K76" s="23"/>
    </row>
    <row r="77" spans="3:15" x14ac:dyDescent="0.3">
      <c r="C77" s="21"/>
      <c r="D77" s="23"/>
      <c r="E77" s="23"/>
      <c r="F77" s="23"/>
      <c r="G77" s="23"/>
      <c r="H77" s="23"/>
      <c r="I77" s="23"/>
      <c r="J77" s="23"/>
      <c r="K77" s="23"/>
    </row>
    <row r="78" spans="3:15" x14ac:dyDescent="0.3">
      <c r="C78" s="21"/>
      <c r="D78" s="23"/>
      <c r="E78" s="23"/>
      <c r="F78" s="23"/>
      <c r="G78" s="23"/>
      <c r="H78" s="23"/>
      <c r="I78" s="23"/>
      <c r="J78" s="23"/>
      <c r="K78" s="23"/>
    </row>
    <row r="79" spans="3:15" x14ac:dyDescent="0.3">
      <c r="C79" s="21"/>
      <c r="D79" s="23"/>
      <c r="E79" s="23"/>
      <c r="F79" s="23"/>
      <c r="G79" s="23"/>
      <c r="H79" s="23"/>
      <c r="I79" s="23"/>
      <c r="J79" s="23"/>
      <c r="K79" s="23"/>
    </row>
    <row r="80" spans="3:15" x14ac:dyDescent="0.3">
      <c r="M80" t="s">
        <v>50</v>
      </c>
      <c r="N80" s="5">
        <f>AVERAGE(N59,N51,N43,N35,N27,N19)</f>
        <v>1.9323326751298653</v>
      </c>
      <c r="O80" s="5">
        <f>AVERAGE(O59,O51,O43,O35,O27,O19)</f>
        <v>1.3327956477394711</v>
      </c>
    </row>
    <row r="81" spans="3:11" x14ac:dyDescent="0.3">
      <c r="C81" t="s">
        <v>31</v>
      </c>
      <c r="E81">
        <f>AVERAGE(E16:E79)</f>
        <v>6.5064529166666649E-2</v>
      </c>
      <c r="F81">
        <f t="shared" ref="F81:H81" si="0">AVERAGE(F16:F79)</f>
        <v>2.7498077499999999E-2</v>
      </c>
      <c r="G81">
        <f t="shared" si="0"/>
        <v>1003.7041666666669</v>
      </c>
      <c r="H81">
        <f t="shared" si="0"/>
        <v>3.7448405678777363</v>
      </c>
    </row>
    <row r="82" spans="3:11" x14ac:dyDescent="0.3">
      <c r="C82" t="s">
        <v>44</v>
      </c>
      <c r="E82">
        <f>MIN(E16:E79)</f>
        <v>3.1734499999999999E-2</v>
      </c>
      <c r="F82">
        <f t="shared" ref="F82:K82" si="1">MIN(F16:F79)</f>
        <v>1.2257999999999991E-2</v>
      </c>
      <c r="G82">
        <f t="shared" si="1"/>
        <v>1002.34</v>
      </c>
      <c r="H82">
        <f t="shared" si="1"/>
        <v>2.8167097564294683</v>
      </c>
      <c r="I82">
        <f t="shared" si="1"/>
        <v>1.9099691531250001E-2</v>
      </c>
      <c r="J82">
        <f t="shared" si="1"/>
        <v>4.3720562500000018E-2</v>
      </c>
      <c r="K82">
        <f t="shared" si="1"/>
        <v>1001.8991249999999</v>
      </c>
    </row>
    <row r="83" spans="3:11" x14ac:dyDescent="0.3">
      <c r="C83" t="s">
        <v>45</v>
      </c>
      <c r="E83">
        <f>MAX(E16:E79)</f>
        <v>0.114283</v>
      </c>
      <c r="F83">
        <f t="shared" ref="F83:K83" si="2">MAX(F16:F79)</f>
        <v>4.3843500000000001E-2</v>
      </c>
      <c r="G83">
        <f t="shared" si="2"/>
        <v>1004.81</v>
      </c>
      <c r="H83">
        <f t="shared" si="2"/>
        <v>4.4972105048305933</v>
      </c>
      <c r="I83">
        <f t="shared" si="2"/>
        <v>6.5224696875000002E-2</v>
      </c>
      <c r="J83">
        <f t="shared" si="2"/>
        <v>9.7019487500000001E-2</v>
      </c>
      <c r="K83">
        <f t="shared" si="2"/>
        <v>1003.1425624999998</v>
      </c>
    </row>
    <row r="84" spans="3:11" x14ac:dyDescent="0.3">
      <c r="C84" t="s">
        <v>46</v>
      </c>
      <c r="E84" s="23">
        <f>(E83-E82)</f>
        <v>8.2548499999999997E-2</v>
      </c>
      <c r="F84">
        <f t="shared" ref="F84:K84" si="3">(F83-F82)</f>
        <v>3.1585500000000009E-2</v>
      </c>
      <c r="G84">
        <f t="shared" si="3"/>
        <v>2.4699999999999136</v>
      </c>
      <c r="H84" s="23">
        <f t="shared" si="3"/>
        <v>1.680500748401125</v>
      </c>
      <c r="I84">
        <f t="shared" si="3"/>
        <v>4.6125005343749997E-2</v>
      </c>
      <c r="J84">
        <f t="shared" si="3"/>
        <v>5.3298924999999983E-2</v>
      </c>
      <c r="K84">
        <f t="shared" si="3"/>
        <v>1.2434374999999136</v>
      </c>
    </row>
    <row r="85" spans="3:11" x14ac:dyDescent="0.3">
      <c r="C85" t="s">
        <v>47</v>
      </c>
      <c r="E85">
        <f>E83/E82</f>
        <v>3.6012226441254787</v>
      </c>
      <c r="H85">
        <f t="shared" ref="H85:J85" si="4">H83/H82</f>
        <v>1.5966183574879116</v>
      </c>
    </row>
  </sheetData>
  <mergeCells count="18">
    <mergeCell ref="B16:B23"/>
    <mergeCell ref="B24:B31"/>
    <mergeCell ref="B32:B39"/>
    <mergeCell ref="B40:B47"/>
    <mergeCell ref="B48:B55"/>
    <mergeCell ref="B56:B63"/>
    <mergeCell ref="C32:C39"/>
    <mergeCell ref="C40:C47"/>
    <mergeCell ref="C48:C55"/>
    <mergeCell ref="C56:C63"/>
    <mergeCell ref="C64:C71"/>
    <mergeCell ref="C72:C79"/>
    <mergeCell ref="D3:K3"/>
    <mergeCell ref="P3:W3"/>
    <mergeCell ref="E14:H14"/>
    <mergeCell ref="I14:K14"/>
    <mergeCell ref="C16:C23"/>
    <mergeCell ref="C24:C3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اصلاح</vt:lpstr>
      <vt:lpstr>ضخامت اصلی</vt:lpstr>
      <vt:lpstr>ضخامت-سرعت-غلظت ساده</vt:lpstr>
      <vt:lpstr>تعیین سرعت و غلظت و ضخامت</vt:lpstr>
      <vt:lpstr>تعیین سرعت و غلظت و ضخامت (2)</vt:lpstr>
      <vt:lpstr>مدل ساده</vt:lpstr>
      <vt:lpstr>تنگ شدگی ممتد</vt:lpstr>
      <vt:lpstr>تنگ شدگی موضعی </vt:lpstr>
      <vt:lpstr>ترکیب 3 مدل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2019-07-02T04:51:19Z</dcterms:modified>
</cp:coreProperties>
</file>