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ael\SeptimoSemestre\SistemasDeterministicosEstocasticos\"/>
    </mc:Choice>
  </mc:AlternateContent>
  <xr:revisionPtr revIDLastSave="0" documentId="13_ncr:1_{82BF3466-AD47-47A6-A816-89C3FCF6E080}" xr6:coauthVersionLast="45" xr6:coauthVersionMax="45" xr10:uidLastSave="{00000000-0000-0000-0000-000000000000}"/>
  <bookViews>
    <workbookView xWindow="34425" yWindow="4815" windowWidth="17280" windowHeight="9030" xr2:uid="{8BA456A4-4ED5-4CAD-80A6-819D89C01EA0}"/>
  </bookViews>
  <sheets>
    <sheet name="Hoja1" sheetId="1" r:id="rId1"/>
  </sheets>
  <definedNames>
    <definedName name="lamda">Hoja1!$B$6</definedName>
    <definedName name="lamnda">Hoja1!$B$6</definedName>
    <definedName name="MU">Hoja1!$B$7</definedName>
    <definedName name="rho">Hoja1!$G$13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H22" i="1"/>
  <c r="G25" i="1" l="1"/>
  <c r="H25" i="1" s="1"/>
  <c r="G22" i="1"/>
  <c r="G19" i="1"/>
  <c r="G16" i="1"/>
  <c r="G13" i="1"/>
  <c r="C13" i="1"/>
  <c r="D13" i="1" s="1"/>
  <c r="C28" i="1" s="1"/>
  <c r="A10" i="1"/>
  <c r="C10" i="1" s="1"/>
  <c r="C17" i="1" l="1"/>
  <c r="C15" i="1"/>
  <c r="C26" i="1"/>
  <c r="C25" i="1"/>
  <c r="C24" i="1"/>
  <c r="C23" i="1"/>
  <c r="C16" i="1"/>
  <c r="C27" i="1"/>
  <c r="D14" i="1"/>
  <c r="C22" i="1"/>
  <c r="C33" i="1"/>
  <c r="C21" i="1"/>
  <c r="C32" i="1"/>
  <c r="C20" i="1"/>
  <c r="C31" i="1"/>
  <c r="C19" i="1"/>
  <c r="C30" i="1"/>
  <c r="C18" i="1"/>
  <c r="C29" i="1"/>
  <c r="D15" i="1" l="1"/>
  <c r="D16" i="1" s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</calcChain>
</file>

<file path=xl/sharedStrings.xml><?xml version="1.0" encoding="utf-8"?>
<sst xmlns="http://schemas.openxmlformats.org/spreadsheetml/2006/main" count="47" uniqueCount="46">
  <si>
    <t>Hoja calculadora de problemas M/M/1</t>
  </si>
  <si>
    <t xml:space="preserve">Modelos deterministas y estocasticos </t>
  </si>
  <si>
    <t>Ingenieria en Cibernetica y Sistemas Computacionales</t>
  </si>
  <si>
    <t>Misael Diaz Velasquez</t>
  </si>
  <si>
    <t>S</t>
  </si>
  <si>
    <t>λ</t>
  </si>
  <si>
    <t>μ</t>
  </si>
  <si>
    <t>Tasa Promedio de llegadas por unidad de tiempo</t>
  </si>
  <si>
    <t xml:space="preserve">Tasa Promedio de atenciones por unidada de tiempo </t>
  </si>
  <si>
    <t>Numero de Servidores</t>
  </si>
  <si>
    <t>Probabilidad de n Clientes en el sistema</t>
  </si>
  <si>
    <r>
      <t>P</t>
    </r>
    <r>
      <rPr>
        <sz val="11"/>
        <color theme="1"/>
        <rFont val="Calibri"/>
        <family val="2"/>
      </rPr>
      <t>₀</t>
    </r>
  </si>
  <si>
    <t>P₁</t>
  </si>
  <si>
    <r>
      <t>P</t>
    </r>
    <r>
      <rPr>
        <sz val="11"/>
        <color theme="1"/>
        <rFont val="Calibri"/>
        <family val="2"/>
      </rPr>
      <t>₂</t>
    </r>
  </si>
  <si>
    <t>Individual</t>
  </si>
  <si>
    <t>Acumulado</t>
  </si>
  <si>
    <t>P₃</t>
  </si>
  <si>
    <t>P₄</t>
  </si>
  <si>
    <t>P₅</t>
  </si>
  <si>
    <t>P₆</t>
  </si>
  <si>
    <t>P₇</t>
  </si>
  <si>
    <t>P₈</t>
  </si>
  <si>
    <t>P₉</t>
  </si>
  <si>
    <t>P₁₀</t>
  </si>
  <si>
    <t>Factor de utilizacion del sistema</t>
  </si>
  <si>
    <t>Numero de clientes promedio en cola</t>
  </si>
  <si>
    <t>P₁₁</t>
  </si>
  <si>
    <t>P₁₂</t>
  </si>
  <si>
    <t>P₂₀</t>
  </si>
  <si>
    <t>P₁₉</t>
  </si>
  <si>
    <t>P₁₈</t>
  </si>
  <si>
    <t>P₁₇</t>
  </si>
  <si>
    <t>P₁₆</t>
  </si>
  <si>
    <t>P₁₅</t>
  </si>
  <si>
    <t>P₁₃</t>
  </si>
  <si>
    <t>P₁₄</t>
  </si>
  <si>
    <t>ρ</t>
  </si>
  <si>
    <t>Descripcion cuantitativa del sistema</t>
  </si>
  <si>
    <t>Lq</t>
  </si>
  <si>
    <t>Numero de clientes promedio en el sistema</t>
  </si>
  <si>
    <t>Tiempo promedio de espera en cola</t>
  </si>
  <si>
    <t>L</t>
  </si>
  <si>
    <t>Wq</t>
  </si>
  <si>
    <t xml:space="preserve">Tiempo promedio total de estancia en el sistema </t>
  </si>
  <si>
    <t>minutos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</si>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</sst>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1" xfId="0" applyNumberFormat="1" applyBorder="1"/>
    <xf numFmtId="0" fontId="0" fillId="0" borderId="1" xfId="0" applyBorder="1"/>
    <xf numFmtId="10" fontId="0" fillId="0" borderId="0" xfId="0" applyNumberFormat="1"/>
    <xf numFmtId="0" fontId="1" fillId="3" borderId="0" xfId="0" applyFont="1" applyFill="1"/>
    <xf numFmtId="0" fontId="0" fillId="3" borderId="0" xfId="0" applyFill="1"/>
    <xf numFmtId="10" fontId="0" fillId="4" borderId="0" xfId="0" applyNumberFormat="1" applyFill="1"/>
    <xf numFmtId="2" fontId="0" fillId="4" borderId="0" xfId="0" applyNumberFormat="1" applyFill="1"/>
    <xf numFmtId="0" fontId="0" fillId="4" borderId="0" xfId="0" applyFill="1"/>
    <xf numFmtId="0" fontId="1" fillId="4" borderId="0" xfId="0" applyFont="1" applyFill="1"/>
    <xf numFmtId="0" fontId="1" fillId="3" borderId="1" xfId="0" applyFont="1" applyFill="1" applyBorder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D9D9-0360-4ED5-B341-F72EAA17A534}">
  <dimension ref="A1:I33"/>
  <sheetViews>
    <sheetView tabSelected="1" workbookViewId="0">
      <selection activeCell="I26" sqref="I26"/>
    </sheetView>
  </sheetViews>
  <sheetFormatPr baseColWidth="10" defaultRowHeight="14.4" x14ac:dyDescent="0.3"/>
  <sheetData>
    <row r="1" spans="1:7" x14ac:dyDescent="0.3">
      <c r="C1" s="12" t="s">
        <v>0</v>
      </c>
      <c r="D1" s="12"/>
      <c r="E1" s="12"/>
      <c r="F1" s="12"/>
    </row>
    <row r="2" spans="1:7" x14ac:dyDescent="0.3">
      <c r="C2" s="12" t="s">
        <v>1</v>
      </c>
      <c r="D2" s="12"/>
      <c r="E2" s="12"/>
      <c r="F2" s="12"/>
    </row>
    <row r="3" spans="1:7" x14ac:dyDescent="0.3">
      <c r="C3" s="12" t="s">
        <v>2</v>
      </c>
      <c r="D3" s="12"/>
      <c r="E3" s="12"/>
      <c r="F3" s="12"/>
    </row>
    <row r="4" spans="1:7" x14ac:dyDescent="0.3">
      <c r="C4" s="12" t="s">
        <v>3</v>
      </c>
      <c r="D4" s="12"/>
      <c r="E4" s="12"/>
      <c r="F4" s="12"/>
    </row>
    <row r="6" spans="1:7" x14ac:dyDescent="0.3">
      <c r="A6" s="10" t="s">
        <v>5</v>
      </c>
      <c r="B6" s="1">
        <v>20</v>
      </c>
      <c r="C6" t="s">
        <v>7</v>
      </c>
    </row>
    <row r="7" spans="1:7" x14ac:dyDescent="0.3">
      <c r="A7" s="10" t="s">
        <v>6</v>
      </c>
      <c r="B7" s="1">
        <v>30</v>
      </c>
      <c r="C7" t="s">
        <v>8</v>
      </c>
    </row>
    <row r="8" spans="1:7" x14ac:dyDescent="0.3">
      <c r="A8" s="11" t="s">
        <v>4</v>
      </c>
      <c r="B8" s="2">
        <v>1</v>
      </c>
      <c r="C8" t="s">
        <v>9</v>
      </c>
    </row>
    <row r="9" spans="1:7" x14ac:dyDescent="0.3">
      <c r="F9" t="s">
        <v>37</v>
      </c>
    </row>
    <row r="10" spans="1:7" x14ac:dyDescent="0.3">
      <c r="A10" s="13" t="str">
        <f>IF(lamda&lt;MU,"Sistema Estable","Sistema Inestable")</f>
        <v>Sistema Estable</v>
      </c>
      <c r="B10" s="13"/>
      <c r="C10" t="str">
        <f>IF(A10="Sistema Inestable","Lambda debe ser menor que MIU","")</f>
        <v/>
      </c>
    </row>
    <row r="11" spans="1:7" x14ac:dyDescent="0.3">
      <c r="B11" t="s">
        <v>10</v>
      </c>
    </row>
    <row r="12" spans="1:7" x14ac:dyDescent="0.3">
      <c r="C12" t="s">
        <v>14</v>
      </c>
      <c r="D12" t="s">
        <v>15</v>
      </c>
      <c r="F12" t="s">
        <v>24</v>
      </c>
    </row>
    <row r="13" spans="1:7" x14ac:dyDescent="0.3">
      <c r="A13">
        <v>0</v>
      </c>
      <c r="B13" s="8" t="s">
        <v>11</v>
      </c>
      <c r="C13" s="3">
        <f>1-(lamda/MU)</f>
        <v>0.33333333333333337</v>
      </c>
      <c r="D13" s="3">
        <f>C13</f>
        <v>0.33333333333333337</v>
      </c>
      <c r="F13" s="4" t="s">
        <v>36</v>
      </c>
      <c r="G13" s="6">
        <f>lamda/MU</f>
        <v>0.66666666666666663</v>
      </c>
    </row>
    <row r="14" spans="1:7" x14ac:dyDescent="0.3">
      <c r="A14">
        <v>1</v>
      </c>
      <c r="B14" s="9" t="s">
        <v>12</v>
      </c>
      <c r="C14" s="3">
        <f>rho^A14*$D$13</f>
        <v>0.22222222222222224</v>
      </c>
      <c r="D14" s="3">
        <f>C14+D13</f>
        <v>0.55555555555555558</v>
      </c>
    </row>
    <row r="15" spans="1:7" x14ac:dyDescent="0.3">
      <c r="A15">
        <v>2</v>
      </c>
      <c r="B15" s="8" t="s">
        <v>13</v>
      </c>
      <c r="C15" s="3">
        <f t="shared" ref="C14:C33" si="0">rho^A15*$D$13</f>
        <v>0.14814814814814817</v>
      </c>
      <c r="D15" s="3">
        <f t="shared" ref="D15:D33" si="1">C15+D14</f>
        <v>0.70370370370370372</v>
      </c>
      <c r="F15" t="s">
        <v>25</v>
      </c>
    </row>
    <row r="16" spans="1:7" x14ac:dyDescent="0.3">
      <c r="A16">
        <v>3</v>
      </c>
      <c r="B16" s="9" t="s">
        <v>16</v>
      </c>
      <c r="C16" s="3">
        <f t="shared" si="0"/>
        <v>9.876543209876544E-2</v>
      </c>
      <c r="D16" s="3">
        <f t="shared" si="1"/>
        <v>0.80246913580246915</v>
      </c>
      <c r="F16" s="5" t="s">
        <v>38</v>
      </c>
      <c r="G16" s="7">
        <f>(lamda*lamda)/(MU*(MU-lamda))</f>
        <v>1.3333333333333333</v>
      </c>
    </row>
    <row r="17" spans="1:9" x14ac:dyDescent="0.3">
      <c r="A17">
        <v>4</v>
      </c>
      <c r="B17" s="9" t="s">
        <v>17</v>
      </c>
      <c r="C17" s="3">
        <f t="shared" si="0"/>
        <v>6.584362139917696E-2</v>
      </c>
      <c r="D17" s="3">
        <f t="shared" si="1"/>
        <v>0.86831275720164613</v>
      </c>
    </row>
    <row r="18" spans="1:9" x14ac:dyDescent="0.3">
      <c r="A18">
        <v>5</v>
      </c>
      <c r="B18" s="9" t="s">
        <v>18</v>
      </c>
      <c r="C18" s="3">
        <f t="shared" si="0"/>
        <v>4.38957475994513E-2</v>
      </c>
      <c r="D18" s="3">
        <f t="shared" si="1"/>
        <v>0.91220850480109739</v>
      </c>
      <c r="F18" t="s">
        <v>39</v>
      </c>
    </row>
    <row r="19" spans="1:9" x14ac:dyDescent="0.3">
      <c r="A19">
        <v>6</v>
      </c>
      <c r="B19" s="9" t="s">
        <v>19</v>
      </c>
      <c r="C19" s="3">
        <f t="shared" si="0"/>
        <v>2.9263831732967538E-2</v>
      </c>
      <c r="D19" s="3">
        <f t="shared" si="1"/>
        <v>0.94147233653406492</v>
      </c>
      <c r="F19" s="5" t="s">
        <v>41</v>
      </c>
      <c r="G19" s="8">
        <f>(lamda)/(MU-lamda)</f>
        <v>2</v>
      </c>
    </row>
    <row r="20" spans="1:9" x14ac:dyDescent="0.3">
      <c r="A20">
        <v>7</v>
      </c>
      <c r="B20" s="9" t="s">
        <v>20</v>
      </c>
      <c r="C20" s="3">
        <f t="shared" si="0"/>
        <v>1.9509221155311691E-2</v>
      </c>
      <c r="D20" s="3">
        <f t="shared" si="1"/>
        <v>0.96098155768937665</v>
      </c>
    </row>
    <row r="21" spans="1:9" x14ac:dyDescent="0.3">
      <c r="A21">
        <v>8</v>
      </c>
      <c r="B21" s="9" t="s">
        <v>21</v>
      </c>
      <c r="C21" s="3">
        <f t="shared" si="0"/>
        <v>1.3006147436874459E-2</v>
      </c>
      <c r="D21" s="3">
        <f t="shared" si="1"/>
        <v>0.9739877051262511</v>
      </c>
      <c r="F21" t="s">
        <v>40</v>
      </c>
    </row>
    <row r="22" spans="1:9" x14ac:dyDescent="0.3">
      <c r="A22">
        <v>9</v>
      </c>
      <c r="B22" s="9" t="s">
        <v>22</v>
      </c>
      <c r="C22" s="3">
        <f t="shared" si="0"/>
        <v>8.6707649579163062E-3</v>
      </c>
      <c r="D22" s="3">
        <f t="shared" si="1"/>
        <v>0.9826584700841674</v>
      </c>
      <c r="F22" s="5" t="s">
        <v>42</v>
      </c>
      <c r="G22" s="8">
        <f>(lamda)/(MU*(MU-lamda))</f>
        <v>6.6666666666666666E-2</v>
      </c>
      <c r="H22">
        <f>G22*60</f>
        <v>4</v>
      </c>
      <c r="I22" t="s">
        <v>44</v>
      </c>
    </row>
    <row r="23" spans="1:9" x14ac:dyDescent="0.3">
      <c r="A23">
        <v>10</v>
      </c>
      <c r="B23" s="9" t="s">
        <v>23</v>
      </c>
      <c r="C23" s="3">
        <f t="shared" si="0"/>
        <v>5.7805099719442036E-3</v>
      </c>
      <c r="D23" s="3">
        <f t="shared" si="1"/>
        <v>0.98843898005611164</v>
      </c>
    </row>
    <row r="24" spans="1:9" x14ac:dyDescent="0.3">
      <c r="A24">
        <v>11</v>
      </c>
      <c r="B24" s="9" t="s">
        <v>26</v>
      </c>
      <c r="C24" s="3">
        <f t="shared" si="0"/>
        <v>3.8536733146294693E-3</v>
      </c>
      <c r="D24" s="3">
        <f t="shared" si="1"/>
        <v>0.99229265337074113</v>
      </c>
      <c r="F24" t="s">
        <v>43</v>
      </c>
    </row>
    <row r="25" spans="1:9" x14ac:dyDescent="0.3">
      <c r="A25">
        <v>12</v>
      </c>
      <c r="B25" s="9" t="s">
        <v>27</v>
      </c>
      <c r="C25" s="3">
        <f t="shared" si="0"/>
        <v>2.5691155430863128E-3</v>
      </c>
      <c r="D25" s="3">
        <f t="shared" si="1"/>
        <v>0.99486176891382749</v>
      </c>
      <c r="F25" s="5" t="s">
        <v>45</v>
      </c>
      <c r="G25" s="8">
        <f>1/(MU-lamda)</f>
        <v>0.1</v>
      </c>
      <c r="H25">
        <f>G25*60</f>
        <v>6</v>
      </c>
      <c r="I25" t="s">
        <v>44</v>
      </c>
    </row>
    <row r="26" spans="1:9" x14ac:dyDescent="0.3">
      <c r="A26">
        <v>13</v>
      </c>
      <c r="B26" s="9" t="s">
        <v>34</v>
      </c>
      <c r="C26" s="3">
        <f t="shared" si="0"/>
        <v>1.7127436953908752E-3</v>
      </c>
      <c r="D26" s="3">
        <f t="shared" si="1"/>
        <v>0.99657451260921837</v>
      </c>
    </row>
    <row r="27" spans="1:9" x14ac:dyDescent="0.3">
      <c r="A27">
        <v>14</v>
      </c>
      <c r="B27" s="9" t="s">
        <v>35</v>
      </c>
      <c r="C27" s="3">
        <f t="shared" si="0"/>
        <v>1.1418291302605834E-3</v>
      </c>
      <c r="D27" s="3">
        <f t="shared" si="1"/>
        <v>0.99771634173947898</v>
      </c>
    </row>
    <row r="28" spans="1:9" x14ac:dyDescent="0.3">
      <c r="A28">
        <v>15</v>
      </c>
      <c r="B28" s="9" t="s">
        <v>33</v>
      </c>
      <c r="C28" s="3">
        <f t="shared" si="0"/>
        <v>7.6121942017372214E-4</v>
      </c>
      <c r="D28" s="3">
        <f t="shared" si="1"/>
        <v>0.99847756115965269</v>
      </c>
    </row>
    <row r="29" spans="1:9" x14ac:dyDescent="0.3">
      <c r="A29">
        <v>16</v>
      </c>
      <c r="B29" s="9" t="s">
        <v>32</v>
      </c>
      <c r="C29" s="3">
        <f t="shared" si="0"/>
        <v>5.0747961344914817E-4</v>
      </c>
      <c r="D29" s="3">
        <f t="shared" si="1"/>
        <v>0.9989850407731018</v>
      </c>
    </row>
    <row r="30" spans="1:9" x14ac:dyDescent="0.3">
      <c r="A30">
        <v>17</v>
      </c>
      <c r="B30" s="9" t="s">
        <v>31</v>
      </c>
      <c r="C30" s="3">
        <f t="shared" si="0"/>
        <v>3.3831974229943206E-4</v>
      </c>
      <c r="D30" s="3">
        <f t="shared" si="1"/>
        <v>0.99932336051540127</v>
      </c>
    </row>
    <row r="31" spans="1:9" x14ac:dyDescent="0.3">
      <c r="A31">
        <v>18</v>
      </c>
      <c r="B31" s="9" t="s">
        <v>30</v>
      </c>
      <c r="C31" s="3">
        <f t="shared" si="0"/>
        <v>2.2554649486628806E-4</v>
      </c>
      <c r="D31" s="3">
        <f t="shared" si="1"/>
        <v>0.99954890701026755</v>
      </c>
    </row>
    <row r="32" spans="1:9" x14ac:dyDescent="0.3">
      <c r="A32">
        <v>19</v>
      </c>
      <c r="B32" s="9" t="s">
        <v>29</v>
      </c>
      <c r="C32" s="3">
        <f t="shared" si="0"/>
        <v>1.5036432991085869E-4</v>
      </c>
      <c r="D32" s="3">
        <f t="shared" si="1"/>
        <v>0.99969927134017844</v>
      </c>
    </row>
    <row r="33" spans="1:4" x14ac:dyDescent="0.3">
      <c r="A33">
        <v>20</v>
      </c>
      <c r="B33" s="9" t="s">
        <v>28</v>
      </c>
      <c r="C33" s="3">
        <f t="shared" si="0"/>
        <v>1.0024288660723914E-4</v>
      </c>
      <c r="D33" s="3">
        <f t="shared" si="1"/>
        <v>0.9997995142267857</v>
      </c>
    </row>
  </sheetData>
  <mergeCells count="5">
    <mergeCell ref="C1:F1"/>
    <mergeCell ref="C2:F2"/>
    <mergeCell ref="C3:F3"/>
    <mergeCell ref="C4:F4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lamda</vt:lpstr>
      <vt:lpstr>lamnda</vt:lpstr>
      <vt:lpstr>MU</vt:lpstr>
      <vt:lpstr>rho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Díaz Velásquez</dc:creator>
  <cp:lastModifiedBy>Misael Díaz Velásquez</cp:lastModifiedBy>
  <dcterms:created xsi:type="dcterms:W3CDTF">2020-11-12T00:24:56Z</dcterms:created>
  <dcterms:modified xsi:type="dcterms:W3CDTF">2020-11-20T23:01:33Z</dcterms:modified>
</cp:coreProperties>
</file>