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cience\03_Hypothesis Testing\Exercises\"/>
    </mc:Choice>
  </mc:AlternateContent>
  <xr:revisionPtr revIDLastSave="0" documentId="13_ncr:1_{ECD8AAE7-9DA5-4EDC-80E0-78DC33A6BD3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5" r:id="rId1"/>
    <sheet name="z-table" sheetId="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6" l="1"/>
  <c r="O37" i="6"/>
  <c r="Q33" i="6"/>
  <c r="P28" i="6"/>
  <c r="O27" i="6"/>
  <c r="Q23" i="6"/>
  <c r="P18" i="6"/>
  <c r="O17" i="6"/>
  <c r="Q13" i="6"/>
  <c r="Z30" i="5" l="1"/>
  <c r="Y29" i="5"/>
  <c r="AA25" i="5"/>
  <c r="N30" i="5"/>
  <c r="M29" i="5"/>
  <c r="O25" i="5"/>
  <c r="T30" i="5"/>
  <c r="S29" i="5"/>
  <c r="U25" i="5"/>
  <c r="E9" i="5" l="1"/>
  <c r="E12" i="5" l="1"/>
  <c r="E8" i="5"/>
  <c r="E10" i="5" l="1"/>
  <c r="E29" i="5" s="1"/>
</calcChain>
</file>

<file path=xl/sharedStrings.xml><?xml version="1.0" encoding="utf-8"?>
<sst xmlns="http://schemas.openxmlformats.org/spreadsheetml/2006/main" count="88" uniqueCount="64">
  <si>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</si>
  <si>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</si>
  <si>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</si>
  <si>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</si>
  <si>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</si>
  <si>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</si>
  <si>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</si>
  <si>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</si>
  <si>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</si>
  <si>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Background</t>
  </si>
  <si>
    <t>Task 1</t>
  </si>
  <si>
    <t>Test the null hypothesis at 10% significance</t>
  </si>
  <si>
    <t>You are given the data from the lesson</t>
  </si>
  <si>
    <r>
      <t>H</t>
    </r>
    <r>
      <rPr>
        <b/>
        <vertAlign val="subscript"/>
        <sz val="8"/>
        <color rgb="FF002060"/>
        <rFont val="Arial"/>
        <family val="2"/>
      </rPr>
      <t>1</t>
    </r>
    <r>
      <rPr>
        <b/>
        <sz val="9"/>
        <color rgb="FF002060"/>
        <rFont val="Arial"/>
        <family val="2"/>
      </rPr>
      <t xml:space="preserve"> (Glassdoor data)</t>
    </r>
  </si>
  <si>
    <t>Not 113,000</t>
  </si>
  <si>
    <t>1. Testing is done by standardizing the variable at hand and comparing it to the z.</t>
  </si>
  <si>
    <t>2. We standardize a variable by subtracting the mean and dividing by the standard deviation.</t>
  </si>
  <si>
    <t xml:space="preserve">Note: </t>
  </si>
  <si>
    <t>Z-&gt; Standardized variable associated with the test called the Z-score.</t>
  </si>
  <si>
    <t>z-&gt; One from the table and will be refereed to as "The critical value"</t>
  </si>
  <si>
    <t>3. Standardization lets us compare the means.</t>
  </si>
  <si>
    <t>Standard normal distribution</t>
  </si>
  <si>
    <t>z-table</t>
  </si>
  <si>
    <t>The table summarizes the standard normal distribution critical values and the corresponding (1-α)</t>
  </si>
  <si>
    <t>z</t>
  </si>
  <si>
    <r>
      <t>4. Noe we will compare Z-score = | -6.21 | with  z</t>
    </r>
    <r>
      <rPr>
        <sz val="8"/>
        <color theme="1"/>
        <rFont val="Arial"/>
        <family val="2"/>
      </rPr>
      <t>α/2(in z-table)</t>
    </r>
  </si>
  <si>
    <t>where α is significance level.</t>
  </si>
  <si>
    <t>As the standard normal distribution is symmetrical around 0,</t>
  </si>
  <si>
    <t>the two statement are equivalent:</t>
  </si>
  <si>
    <t>(-ve z) -6.21 &lt;=&gt; (+ve z) 6.21</t>
  </si>
  <si>
    <t>Decision Rule:</t>
  </si>
  <si>
    <t>Reject if: absolute value of Z-Score &gt; +ve critical value(z)</t>
  </si>
  <si>
    <t>5% Significance</t>
  </si>
  <si>
    <t>α = 0.05</t>
  </si>
  <si>
    <t>1 - 0.025</t>
  </si>
  <si>
    <r>
      <t>Z</t>
    </r>
    <r>
      <rPr>
        <sz val="8"/>
        <color theme="1"/>
        <rFont val="Calibri"/>
        <family val="2"/>
        <scheme val="minor"/>
      </rPr>
      <t>0.025</t>
    </r>
    <r>
      <rPr>
        <sz val="11"/>
        <color theme="1"/>
        <rFont val="Calibri"/>
        <family val="2"/>
        <scheme val="minor"/>
      </rPr>
      <t xml:space="preserve"> = </t>
    </r>
  </si>
  <si>
    <t>0.06+1.9</t>
  </si>
  <si>
    <t xml:space="preserve">Z value for one side = α/2 = 0.05/2 = </t>
  </si>
  <si>
    <t>Hypothesis Test: Two-sided</t>
  </si>
  <si>
    <r>
      <t>Z</t>
    </r>
    <r>
      <rPr>
        <b/>
        <sz val="8"/>
        <color rgb="FF002060"/>
        <rFont val="Calibri"/>
        <family val="2"/>
        <scheme val="minor"/>
      </rPr>
      <t xml:space="preserve">0.025 </t>
    </r>
    <r>
      <rPr>
        <b/>
        <sz val="11"/>
        <color rgb="FF002060"/>
        <rFont val="Calibri"/>
        <family val="2"/>
        <scheme val="minor"/>
      </rPr>
      <t>: See in z-table</t>
    </r>
  </si>
  <si>
    <t>Decision:</t>
  </si>
  <si>
    <t>Thus, we reject the null hypothesis</t>
  </si>
  <si>
    <t>Z (Standardized Normal Distribution)</t>
  </si>
  <si>
    <t>z-score(z-table)</t>
  </si>
  <si>
    <t>&gt;</t>
  </si>
  <si>
    <t>At 5% significance level there is no statistical evidence that the mean salary is $113,000.</t>
  </si>
  <si>
    <t>Signifcance level</t>
  </si>
  <si>
    <t>1% Significance</t>
  </si>
  <si>
    <t>α = 0.01</t>
  </si>
  <si>
    <t xml:space="preserve">Z value for one side = α/2 = 0.01/2 = </t>
  </si>
  <si>
    <r>
      <t>Z</t>
    </r>
    <r>
      <rPr>
        <b/>
        <sz val="8"/>
        <color rgb="FF002060"/>
        <rFont val="Calibri"/>
        <family val="2"/>
        <scheme val="minor"/>
      </rPr>
      <t xml:space="preserve">0.005 </t>
    </r>
    <r>
      <rPr>
        <b/>
        <sz val="11"/>
        <color rgb="FF002060"/>
        <rFont val="Calibri"/>
        <family val="2"/>
        <scheme val="minor"/>
      </rPr>
      <t>: See in z-table</t>
    </r>
  </si>
  <si>
    <t>1 - 0.005</t>
  </si>
  <si>
    <r>
      <t>Z</t>
    </r>
    <r>
      <rPr>
        <sz val="8"/>
        <color theme="1"/>
        <rFont val="Calibri"/>
        <family val="2"/>
        <scheme val="minor"/>
      </rPr>
      <t>0.005</t>
    </r>
    <r>
      <rPr>
        <sz val="11"/>
        <color theme="1"/>
        <rFont val="Calibri"/>
        <family val="2"/>
        <scheme val="minor"/>
      </rPr>
      <t xml:space="preserve"> = </t>
    </r>
  </si>
  <si>
    <t>0.08+2.5</t>
  </si>
  <si>
    <t>10% Significance</t>
  </si>
  <si>
    <t>α = 0.1</t>
  </si>
  <si>
    <t xml:space="preserve">Z value for one side = α/2 = 0.1/2 = </t>
  </si>
  <si>
    <r>
      <t>Z</t>
    </r>
    <r>
      <rPr>
        <b/>
        <sz val="8"/>
        <color rgb="FF002060"/>
        <rFont val="Calibri"/>
        <family val="2"/>
        <scheme val="minor"/>
      </rPr>
      <t xml:space="preserve">0.05 </t>
    </r>
    <r>
      <rPr>
        <b/>
        <sz val="11"/>
        <color rgb="FF002060"/>
        <rFont val="Calibri"/>
        <family val="2"/>
        <scheme val="minor"/>
      </rPr>
      <t>: See in z-table</t>
    </r>
  </si>
  <si>
    <t>1 - 0.05=</t>
  </si>
  <si>
    <r>
      <t>Z</t>
    </r>
    <r>
      <rPr>
        <sz val="8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 xml:space="preserve"> = </t>
    </r>
  </si>
  <si>
    <t>0.09+2.5 =</t>
  </si>
  <si>
    <t>Statement:</t>
  </si>
  <si>
    <t>At 1% significance level there is no statistical evidence that the mean salary is $113,000.</t>
  </si>
  <si>
    <t>At 10% significance level there is no statistical evidence that the mean salary is $113,000.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</si>
</sst>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  <font>
      <sz val="8"/>
      <color theme="1"/>
      <name val="Arial"/>
      <family val="2"/>
    </font>
    <font>
      <b/>
      <i/>
      <sz val="9"/>
      <color rgb="FF002060"/>
      <name val="Arial"/>
      <family val="2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Arial"/>
      <family val="2"/>
    </font>
    <font>
      <b/>
      <sz val="11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/>
      <bottom style="thin">
        <color rgb="FF00206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4" fontId="3" fillId="2" borderId="0" xfId="1" applyNumberFormat="1" applyFont="1" applyFill="1" applyAlignment="1">
      <alignment horizontal="left" vertical="center" indent="2"/>
    </xf>
    <xf numFmtId="164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  <xf numFmtId="0" fontId="9" fillId="2" borderId="0" xfId="0" applyFont="1" applyFill="1"/>
    <xf numFmtId="0" fontId="5" fillId="2" borderId="3" xfId="0" applyFont="1" applyFill="1" applyBorder="1" applyAlignment="1">
      <alignment horizontal="right"/>
    </xf>
    <xf numFmtId="0" fontId="5" fillId="2" borderId="1" xfId="0" applyFont="1" applyFill="1" applyBorder="1"/>
    <xf numFmtId="165" fontId="5" fillId="2" borderId="4" xfId="0" applyNumberFormat="1" applyFont="1" applyFill="1" applyBorder="1"/>
    <xf numFmtId="166" fontId="2" fillId="2" borderId="0" xfId="0" applyNumberFormat="1" applyFont="1" applyFill="1"/>
    <xf numFmtId="165" fontId="5" fillId="2" borderId="5" xfId="0" applyNumberFormat="1" applyFont="1" applyFill="1" applyBorder="1"/>
    <xf numFmtId="166" fontId="2" fillId="2" borderId="2" xfId="0" applyNumberFormat="1" applyFont="1" applyFill="1" applyBorder="1"/>
    <xf numFmtId="165" fontId="5" fillId="2" borderId="0" xfId="0" applyNumberFormat="1" applyFont="1" applyFill="1"/>
    <xf numFmtId="165" fontId="5" fillId="3" borderId="4" xfId="0" applyNumberFormat="1" applyFont="1" applyFill="1" applyBorder="1"/>
    <xf numFmtId="166" fontId="2" fillId="3" borderId="0" xfId="0" applyNumberFormat="1" applyFont="1" applyFill="1"/>
    <xf numFmtId="0" fontId="5" fillId="3" borderId="1" xfId="0" applyFont="1" applyFill="1" applyBorder="1"/>
    <xf numFmtId="166" fontId="2" fillId="3" borderId="2" xfId="0" applyNumberFormat="1" applyFont="1" applyFill="1" applyBorder="1"/>
    <xf numFmtId="166" fontId="12" fillId="4" borderId="0" xfId="0" applyNumberFormat="1" applyFont="1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17" fontId="0" fillId="0" borderId="9" xfId="0" applyNumberFormat="1" applyBorder="1"/>
    <xf numFmtId="0" fontId="10" fillId="4" borderId="0" xfId="0" applyFont="1" applyFill="1" applyBorder="1"/>
    <xf numFmtId="0" fontId="0" fillId="0" borderId="11" xfId="0" applyBorder="1"/>
    <xf numFmtId="0" fontId="0" fillId="0" borderId="12" xfId="0" applyBorder="1"/>
    <xf numFmtId="0" fontId="10" fillId="4" borderId="12" xfId="0" applyFont="1" applyFill="1" applyBorder="1"/>
    <xf numFmtId="0" fontId="0" fillId="0" borderId="13" xfId="0" applyBorder="1"/>
    <xf numFmtId="0" fontId="2" fillId="3" borderId="0" xfId="0" applyFont="1" applyFill="1"/>
    <xf numFmtId="2" fontId="2" fillId="5" borderId="0" xfId="0" applyNumberFormat="1" applyFont="1" applyFill="1"/>
    <xf numFmtId="164" fontId="3" fillId="5" borderId="0" xfId="1" applyNumberFormat="1" applyFont="1" applyFill="1" applyAlignment="1">
      <alignment horizontal="left" vertical="center" indent="2"/>
    </xf>
    <xf numFmtId="0" fontId="2" fillId="5" borderId="0" xfId="0" applyFont="1" applyFill="1"/>
    <xf numFmtId="0" fontId="2" fillId="3" borderId="0" xfId="0" applyFont="1" applyFill="1" applyAlignment="1">
      <alignment horizontal="center" vertical="top"/>
    </xf>
    <xf numFmtId="0" fontId="12" fillId="4" borderId="0" xfId="0" applyFont="1" applyFill="1" applyAlignment="1">
      <alignment horizontal="center" vertical="top"/>
    </xf>
    <xf numFmtId="166" fontId="2" fillId="6" borderId="0" xfId="0" applyNumberFormat="1" applyFont="1" applyFill="1"/>
    <xf numFmtId="165" fontId="5" fillId="6" borderId="4" xfId="0" applyNumberFormat="1" applyFont="1" applyFill="1" applyBorder="1"/>
    <xf numFmtId="166" fontId="2" fillId="6" borderId="2" xfId="0" applyNumberFormat="1" applyFont="1" applyFill="1" applyBorder="1"/>
    <xf numFmtId="0" fontId="5" fillId="6" borderId="1" xfId="0" applyFont="1" applyFill="1" applyBorder="1"/>
    <xf numFmtId="166" fontId="12" fillId="7" borderId="0" xfId="0" applyNumberFormat="1" applyFont="1" applyFill="1"/>
    <xf numFmtId="0" fontId="10" fillId="7" borderId="0" xfId="0" applyFont="1" applyFill="1" applyBorder="1"/>
    <xf numFmtId="166" fontId="2" fillId="8" borderId="0" xfId="0" applyNumberFormat="1" applyFont="1" applyFill="1"/>
    <xf numFmtId="166" fontId="12" fillId="9" borderId="0" xfId="0" applyNumberFormat="1" applyFont="1" applyFill="1"/>
    <xf numFmtId="0" fontId="5" fillId="8" borderId="1" xfId="0" applyFont="1" applyFill="1" applyBorder="1"/>
    <xf numFmtId="166" fontId="2" fillId="8" borderId="2" xfId="0" applyNumberFormat="1" applyFont="1" applyFill="1" applyBorder="1"/>
    <xf numFmtId="0" fontId="10" fillId="9" borderId="0" xfId="0" applyFont="1" applyFill="1" applyBorder="1"/>
    <xf numFmtId="0" fontId="13" fillId="0" borderId="6" xfId="0" applyFont="1" applyBorder="1"/>
    <xf numFmtId="0" fontId="2" fillId="2" borderId="9" xfId="0" applyFont="1" applyFill="1" applyBorder="1"/>
    <xf numFmtId="0" fontId="2" fillId="2" borderId="0" xfId="0" applyFont="1" applyFill="1" applyBorder="1"/>
    <xf numFmtId="0" fontId="13" fillId="0" borderId="9" xfId="0" applyFont="1" applyBorder="1"/>
    <xf numFmtId="0" fontId="10" fillId="7" borderId="12" xfId="0" applyFont="1" applyFill="1" applyBorder="1"/>
    <xf numFmtId="0" fontId="10" fillId="9" borderId="12" xfId="0" applyFont="1" applyFill="1" applyBorder="1"/>
    <xf numFmtId="0" fontId="0" fillId="2" borderId="0" xfId="0" applyFill="1"/>
    <xf numFmtId="0" fontId="0" fillId="2" borderId="0" xfId="0" applyFill="1" applyBorder="1"/>
    <xf numFmtId="17" fontId="0" fillId="2" borderId="0" xfId="0" applyNumberFormat="1" applyFill="1" applyBorder="1"/>
    <xf numFmtId="0" fontId="10" fillId="2" borderId="0" xfId="0" applyFont="1" applyFill="1" applyBorder="1"/>
    <xf numFmtId="0" fontId="13" fillId="0" borderId="7" xfId="0" applyFont="1" applyBorder="1"/>
    <xf numFmtId="0" fontId="10" fillId="2" borderId="12" xfId="0" applyFont="1" applyFill="1" applyBorder="1"/>
    <xf numFmtId="0" fontId="0" fillId="2" borderId="13" xfId="0" applyFill="1" applyBorder="1"/>
    <xf numFmtId="0" fontId="12" fillId="10" borderId="0" xfId="0" applyFont="1" applyFill="1"/>
    <xf numFmtId="0" fontId="12" fillId="10" borderId="0" xfId="0" applyFont="1" applyFill="1" applyAlignment="1">
      <alignment horizontal="center"/>
    </xf>
    <xf numFmtId="0" fontId="12" fillId="10" borderId="0" xfId="0" applyFont="1" applyFill="1" applyAlignment="1">
      <alignment horizontal="center" vertical="top"/>
    </xf>
    <xf numFmtId="0" fontId="10" fillId="10" borderId="0" xfId="0" applyFont="1" applyFill="1" applyAlignment="1">
      <alignment horizontal="center" vertical="top"/>
    </xf>
    <xf numFmtId="9" fontId="2" fillId="3" borderId="0" xfId="0" applyNumberFormat="1" applyFont="1" applyFill="1"/>
    <xf numFmtId="9" fontId="2" fillId="6" borderId="0" xfId="0" applyNumberFormat="1" applyFont="1" applyFill="1"/>
    <xf numFmtId="0" fontId="2" fillId="6" borderId="0" xfId="0" applyFont="1" applyFill="1"/>
    <xf numFmtId="9" fontId="2" fillId="8" borderId="0" xfId="0" applyNumberFormat="1" applyFont="1" applyFill="1"/>
    <xf numFmtId="0" fontId="2" fillId="8" borderId="0" xfId="0" applyFont="1" applyFill="1"/>
    <xf numFmtId="0" fontId="12" fillId="7" borderId="0" xfId="0" applyFont="1" applyFill="1" applyAlignment="1">
      <alignment horizontal="center"/>
    </xf>
    <xf numFmtId="0" fontId="2" fillId="3" borderId="0" xfId="0" applyFont="1" applyFill="1" applyAlignment="1">
      <alignment vertical="top"/>
    </xf>
    <xf numFmtId="0" fontId="12" fillId="9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21</xdr:row>
      <xdr:rowOff>1</xdr:rowOff>
    </xdr:from>
    <xdr:to>
      <xdr:col>5</xdr:col>
      <xdr:colOff>512641</xdr:colOff>
      <xdr:row>25</xdr:row>
      <xdr:rowOff>19051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24F533-2B6A-4E08-A36E-AECA2EFBD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2343151"/>
          <a:ext cx="2112841" cy="7810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4</xdr:col>
      <xdr:colOff>828675</xdr:colOff>
      <xdr:row>41</xdr:row>
      <xdr:rowOff>81834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2EE625-851C-44DC-8131-96506DA3A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4171950"/>
          <a:ext cx="1647825" cy="8819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49"/>
  <sheetViews>
    <sheetView showGridLines="0" tabSelected="1" topLeftCell="K11" workbookViewId="0">
      <selection activeCell="U34" sqref="U34"/>
    </sheetView>
  </sheetViews>
  <sheetFormatPr defaultColWidth="8.85546875" defaultRowHeight="12" x14ac:dyDescent="0.2"/>
  <cols>
    <col min="1" max="1" width="2" style="1" customWidth="1"/>
    <col min="2" max="2" width="11.85546875" style="1" customWidth="1"/>
    <col min="3" max="3" width="8.85546875" style="1"/>
    <col min="4" max="4" width="12.28515625" style="1" customWidth="1"/>
    <col min="5" max="5" width="15.28515625" style="1" customWidth="1"/>
    <col min="6" max="6" width="8.85546875" style="1"/>
    <col min="7" max="7" width="7.7109375" style="1" customWidth="1"/>
    <col min="8" max="8" width="2.5703125" style="1" customWidth="1"/>
    <col min="9" max="9" width="16.42578125" style="1" bestFit="1" customWidth="1"/>
    <col min="10" max="10" width="13" style="1" customWidth="1"/>
    <col min="11" max="11" width="14.28515625" style="1" customWidth="1"/>
    <col min="12" max="12" width="9" style="1" customWidth="1"/>
    <col min="13" max="13" width="8.85546875" style="1"/>
    <col min="14" max="14" width="10.140625" style="1" customWidth="1"/>
    <col min="15" max="19" width="8.85546875" style="1"/>
    <col min="20" max="20" width="13.42578125" style="1" customWidth="1"/>
    <col min="21" max="21" width="9.85546875" style="1" customWidth="1"/>
    <col min="22" max="25" width="8.85546875" style="1"/>
    <col min="26" max="26" width="12.5703125" style="1" customWidth="1"/>
    <col min="27" max="16384" width="8.85546875" style="1"/>
  </cols>
  <sheetData>
    <row r="1" spans="2:10" ht="15.75" x14ac:dyDescent="0.25">
      <c r="B1" s="3" t="s">
        <v>4</v>
      </c>
    </row>
    <row r="2" spans="2:10" x14ac:dyDescent="0.2">
      <c r="B2" s="7" t="s">
        <v>5</v>
      </c>
    </row>
    <row r="3" spans="2:10" x14ac:dyDescent="0.2">
      <c r="B3" s="7"/>
    </row>
    <row r="4" spans="2:10" x14ac:dyDescent="0.2">
      <c r="B4" s="7" t="s">
        <v>9</v>
      </c>
      <c r="C4" s="1" t="s">
        <v>12</v>
      </c>
    </row>
    <row r="5" spans="2:10" x14ac:dyDescent="0.2">
      <c r="B5" s="7" t="s">
        <v>10</v>
      </c>
      <c r="C5" s="1" t="s">
        <v>11</v>
      </c>
    </row>
    <row r="7" spans="2:10" ht="12.75" thickBot="1" x14ac:dyDescent="0.25">
      <c r="B7" s="4" t="s">
        <v>6</v>
      </c>
    </row>
    <row r="8" spans="2:10" x14ac:dyDescent="0.2">
      <c r="B8" s="5">
        <v>117313</v>
      </c>
      <c r="D8" s="7" t="s">
        <v>3</v>
      </c>
      <c r="E8" s="36">
        <f>AVERAGE(B8:B37)</f>
        <v>100200.36666666667</v>
      </c>
    </row>
    <row r="9" spans="2:10" x14ac:dyDescent="0.2">
      <c r="B9" s="5">
        <v>104002</v>
      </c>
      <c r="D9" s="7" t="s">
        <v>0</v>
      </c>
      <c r="E9" s="5">
        <f>_xlfn.STDEV.P(B8:B37)</f>
        <v>11285.477997507338</v>
      </c>
    </row>
    <row r="10" spans="2:10" x14ac:dyDescent="0.2">
      <c r="B10" s="5">
        <v>113038</v>
      </c>
      <c r="D10" s="7" t="s">
        <v>1</v>
      </c>
      <c r="E10" s="36">
        <f>E9/SQRT(E12)</f>
        <v>2060.4369571543334</v>
      </c>
    </row>
    <row r="11" spans="2:10" x14ac:dyDescent="0.2">
      <c r="B11" s="5">
        <v>101936</v>
      </c>
      <c r="J11" s="9"/>
    </row>
    <row r="12" spans="2:10" x14ac:dyDescent="0.2">
      <c r="B12" s="5">
        <v>84560</v>
      </c>
      <c r="D12" s="7" t="s">
        <v>7</v>
      </c>
      <c r="E12" s="8">
        <f>COUNT(B8:B37)</f>
        <v>30</v>
      </c>
      <c r="G12" s="2"/>
    </row>
    <row r="13" spans="2:10" x14ac:dyDescent="0.2">
      <c r="B13" s="5">
        <v>113136</v>
      </c>
    </row>
    <row r="14" spans="2:10" x14ac:dyDescent="0.2">
      <c r="B14" s="5">
        <v>80740</v>
      </c>
      <c r="D14" s="7" t="s">
        <v>8</v>
      </c>
      <c r="E14" s="36">
        <v>113000</v>
      </c>
    </row>
    <row r="15" spans="2:10" x14ac:dyDescent="0.2">
      <c r="B15" s="5">
        <v>100536</v>
      </c>
      <c r="D15" s="7" t="s">
        <v>13</v>
      </c>
      <c r="E15" s="1" t="s">
        <v>14</v>
      </c>
    </row>
    <row r="16" spans="2:10" x14ac:dyDescent="0.2">
      <c r="B16" s="5">
        <v>105052</v>
      </c>
    </row>
    <row r="17" spans="2:28" x14ac:dyDescent="0.2">
      <c r="B17" s="5">
        <v>87201</v>
      </c>
      <c r="D17" s="1" t="s">
        <v>38</v>
      </c>
    </row>
    <row r="18" spans="2:28" x14ac:dyDescent="0.2">
      <c r="B18" s="5">
        <v>91986</v>
      </c>
    </row>
    <row r="19" spans="2:28" x14ac:dyDescent="0.2">
      <c r="B19" s="5">
        <v>94868</v>
      </c>
      <c r="D19" s="1" t="s">
        <v>15</v>
      </c>
      <c r="L19" s="1" t="s">
        <v>25</v>
      </c>
      <c r="N19" s="37"/>
    </row>
    <row r="20" spans="2:28" x14ac:dyDescent="0.2">
      <c r="B20" s="5">
        <v>90745</v>
      </c>
      <c r="D20" s="1" t="s">
        <v>16</v>
      </c>
      <c r="L20" s="1" t="s">
        <v>26</v>
      </c>
    </row>
    <row r="21" spans="2:28" x14ac:dyDescent="0.2">
      <c r="B21" s="5">
        <v>102848</v>
      </c>
    </row>
    <row r="22" spans="2:28" ht="15" x14ac:dyDescent="0.25">
      <c r="B22" s="5">
        <v>85927</v>
      </c>
      <c r="L22" s="51" t="s">
        <v>47</v>
      </c>
      <c r="M22" s="23"/>
      <c r="N22" s="23"/>
      <c r="O22" s="23"/>
      <c r="P22" s="24"/>
      <c r="R22" s="51" t="s">
        <v>32</v>
      </c>
      <c r="S22" s="61"/>
      <c r="T22" s="23"/>
      <c r="U22" s="23"/>
      <c r="V22" s="24"/>
      <c r="W22"/>
      <c r="X22" s="51" t="s">
        <v>54</v>
      </c>
      <c r="Y22" s="23"/>
      <c r="Z22" s="23"/>
      <c r="AA22" s="23"/>
      <c r="AB22" s="24"/>
    </row>
    <row r="23" spans="2:28" ht="15" x14ac:dyDescent="0.25">
      <c r="B23" s="5">
        <v>112276</v>
      </c>
      <c r="L23" s="25" t="s">
        <v>48</v>
      </c>
      <c r="M23" s="26"/>
      <c r="N23" s="26"/>
      <c r="O23" s="26"/>
      <c r="P23" s="27"/>
      <c r="R23" s="25" t="s">
        <v>33</v>
      </c>
      <c r="S23" s="26"/>
      <c r="T23" s="26"/>
      <c r="U23" s="26"/>
      <c r="V23" s="27"/>
      <c r="W23"/>
      <c r="X23" s="25" t="s">
        <v>55</v>
      </c>
      <c r="Y23" s="26"/>
      <c r="Z23" s="26"/>
      <c r="AA23" s="26"/>
      <c r="AB23" s="27"/>
    </row>
    <row r="24" spans="2:28" ht="15" x14ac:dyDescent="0.25">
      <c r="B24" s="5">
        <v>108637</v>
      </c>
      <c r="L24" s="52"/>
      <c r="M24" s="53"/>
      <c r="N24" s="53"/>
      <c r="O24" s="53"/>
      <c r="P24" s="27"/>
      <c r="R24" s="25"/>
      <c r="S24" s="26"/>
      <c r="T24" s="26"/>
      <c r="U24" s="26"/>
      <c r="V24" s="27"/>
      <c r="W24"/>
      <c r="X24" s="52"/>
      <c r="Y24" s="53"/>
      <c r="Z24" s="53"/>
      <c r="AA24" s="53"/>
      <c r="AB24" s="27"/>
    </row>
    <row r="25" spans="2:28" ht="15" x14ac:dyDescent="0.25">
      <c r="B25" s="5">
        <v>96818</v>
      </c>
      <c r="L25" s="25" t="s">
        <v>49</v>
      </c>
      <c r="M25" s="26"/>
      <c r="N25" s="26"/>
      <c r="O25" s="26">
        <f>0.01/2</f>
        <v>5.0000000000000001E-3</v>
      </c>
      <c r="P25" s="27"/>
      <c r="Q25"/>
      <c r="R25" s="25" t="s">
        <v>37</v>
      </c>
      <c r="S25" s="26"/>
      <c r="T25" s="26"/>
      <c r="U25" s="26">
        <f>0.05/2</f>
        <v>2.5000000000000001E-2</v>
      </c>
      <c r="V25" s="27"/>
      <c r="W25"/>
      <c r="X25" s="25" t="s">
        <v>56</v>
      </c>
      <c r="Y25" s="26"/>
      <c r="Z25" s="26"/>
      <c r="AA25" s="26">
        <f>0.1/2</f>
        <v>0.05</v>
      </c>
      <c r="AB25" s="27"/>
    </row>
    <row r="26" spans="2:28" ht="15" x14ac:dyDescent="0.25">
      <c r="B26" s="5">
        <v>92307</v>
      </c>
      <c r="L26" s="25"/>
      <c r="M26" s="26"/>
      <c r="N26" s="26"/>
      <c r="O26" s="26"/>
      <c r="P26" s="27"/>
      <c r="Q26"/>
      <c r="R26" s="52"/>
      <c r="S26" s="53"/>
      <c r="T26" s="26"/>
      <c r="U26" s="26"/>
      <c r="V26" s="27"/>
      <c r="W26"/>
      <c r="X26" s="25"/>
      <c r="Y26" s="26"/>
      <c r="Z26" s="26"/>
      <c r="AA26" s="26"/>
      <c r="AB26" s="27"/>
    </row>
    <row r="27" spans="2:28" ht="15" x14ac:dyDescent="0.25">
      <c r="B27" s="5">
        <v>114564</v>
      </c>
      <c r="L27" s="54" t="s">
        <v>50</v>
      </c>
      <c r="M27" s="26"/>
      <c r="N27" s="26"/>
      <c r="O27" s="26"/>
      <c r="P27" s="27"/>
      <c r="Q27" s="57"/>
      <c r="R27" s="54" t="s">
        <v>39</v>
      </c>
      <c r="S27" s="26"/>
      <c r="T27" s="26"/>
      <c r="U27" s="26"/>
      <c r="V27" s="27"/>
      <c r="W27" s="57"/>
      <c r="X27" s="54" t="s">
        <v>57</v>
      </c>
      <c r="Y27" s="26"/>
      <c r="Z27" s="26"/>
      <c r="AA27" s="26"/>
      <c r="AB27" s="27"/>
    </row>
    <row r="28" spans="2:28" ht="15" x14ac:dyDescent="0.25">
      <c r="B28" s="5">
        <v>109714</v>
      </c>
      <c r="L28" s="52"/>
      <c r="M28" s="53"/>
      <c r="N28" s="26"/>
      <c r="O28" s="26"/>
      <c r="P28" s="27"/>
      <c r="Q28" s="57"/>
      <c r="R28" s="52"/>
      <c r="S28" s="53"/>
      <c r="T28" s="53"/>
      <c r="U28" s="26"/>
      <c r="V28" s="27"/>
      <c r="W28" s="57"/>
      <c r="X28" s="52"/>
      <c r="Y28" s="53"/>
      <c r="Z28" s="26"/>
      <c r="AA28" s="26"/>
      <c r="AB28" s="27"/>
    </row>
    <row r="29" spans="2:28" ht="15" x14ac:dyDescent="0.25">
      <c r="B29" s="5">
        <v>108833</v>
      </c>
      <c r="D29" s="7" t="s">
        <v>2</v>
      </c>
      <c r="E29" s="35">
        <f>(E8-E14)/E10</f>
        <v>-6.2120965598534434</v>
      </c>
      <c r="L29" s="28" t="s">
        <v>51</v>
      </c>
      <c r="M29" s="45">
        <f>1-0.005</f>
        <v>0.995</v>
      </c>
      <c r="N29" s="26"/>
      <c r="O29" s="53"/>
      <c r="P29" s="27"/>
      <c r="R29" s="28" t="s">
        <v>34</v>
      </c>
      <c r="S29" s="29">
        <f>1-0.025</f>
        <v>0.97499999999999998</v>
      </c>
      <c r="T29" s="26"/>
      <c r="U29" s="26"/>
      <c r="V29" s="27"/>
      <c r="W29" s="57"/>
      <c r="X29" s="28" t="s">
        <v>58</v>
      </c>
      <c r="Y29" s="50">
        <f>1-0.05</f>
        <v>0.95</v>
      </c>
      <c r="Z29" s="26"/>
      <c r="AA29" s="53"/>
      <c r="AB29" s="27"/>
    </row>
    <row r="30" spans="2:28" ht="15" x14ac:dyDescent="0.25">
      <c r="B30" s="5">
        <v>115295</v>
      </c>
      <c r="L30" s="30" t="s">
        <v>52</v>
      </c>
      <c r="M30" s="31" t="s">
        <v>53</v>
      </c>
      <c r="N30" s="55">
        <f>0.08+2.5</f>
        <v>2.58</v>
      </c>
      <c r="O30" s="31"/>
      <c r="P30" s="33"/>
      <c r="R30" s="30" t="s">
        <v>35</v>
      </c>
      <c r="S30" s="31" t="s">
        <v>36</v>
      </c>
      <c r="T30" s="32">
        <f>0.06+1.9</f>
        <v>1.96</v>
      </c>
      <c r="U30" s="62"/>
      <c r="V30" s="63"/>
      <c r="W30" s="57"/>
      <c r="X30" s="30" t="s">
        <v>59</v>
      </c>
      <c r="Y30" s="31" t="s">
        <v>60</v>
      </c>
      <c r="Z30" s="56">
        <f>0.09+2.5</f>
        <v>2.59</v>
      </c>
      <c r="AA30" s="31"/>
      <c r="AB30" s="33"/>
    </row>
    <row r="31" spans="2:28" ht="15" x14ac:dyDescent="0.25">
      <c r="B31" s="5">
        <v>89279</v>
      </c>
      <c r="D31" s="1" t="s">
        <v>17</v>
      </c>
      <c r="S31" s="26"/>
      <c r="T31" s="58"/>
      <c r="U31" s="58"/>
      <c r="V31" s="58"/>
    </row>
    <row r="32" spans="2:28" ht="15" x14ac:dyDescent="0.25">
      <c r="B32" s="5">
        <v>81720</v>
      </c>
      <c r="D32" s="1" t="s">
        <v>18</v>
      </c>
      <c r="U32" s="58"/>
      <c r="V32" s="58"/>
    </row>
    <row r="33" spans="2:22" ht="15" x14ac:dyDescent="0.25">
      <c r="B33" s="5">
        <v>89344</v>
      </c>
      <c r="D33" s="1" t="s">
        <v>19</v>
      </c>
      <c r="S33" s="59"/>
      <c r="T33" s="60"/>
      <c r="U33" s="58"/>
      <c r="V33" s="58"/>
    </row>
    <row r="34" spans="2:22" x14ac:dyDescent="0.2">
      <c r="B34" s="5">
        <v>114426</v>
      </c>
      <c r="L34" s="7" t="s">
        <v>40</v>
      </c>
    </row>
    <row r="35" spans="2:22" ht="15" x14ac:dyDescent="0.25">
      <c r="B35" s="5">
        <v>90410</v>
      </c>
      <c r="D35" s="1" t="s">
        <v>20</v>
      </c>
      <c r="L35" t="s">
        <v>31</v>
      </c>
      <c r="M35"/>
      <c r="N35"/>
      <c r="O35"/>
      <c r="P35"/>
      <c r="Q35"/>
    </row>
    <row r="36" spans="2:22" ht="15" x14ac:dyDescent="0.25">
      <c r="B36" s="5">
        <v>95118</v>
      </c>
      <c r="R36"/>
      <c r="S36"/>
      <c r="T36"/>
      <c r="U36"/>
    </row>
    <row r="37" spans="2:22" ht="15" x14ac:dyDescent="0.25">
      <c r="B37" s="6">
        <v>113382</v>
      </c>
      <c r="L37" s="64" t="s">
        <v>46</v>
      </c>
      <c r="M37" s="64"/>
      <c r="N37" s="65"/>
      <c r="O37" s="65" t="s">
        <v>42</v>
      </c>
      <c r="P37" s="65"/>
      <c r="Q37" s="66"/>
      <c r="R37" s="67" t="s">
        <v>43</v>
      </c>
      <c r="S37" s="67"/>
      <c r="T37"/>
    </row>
    <row r="38" spans="2:22" x14ac:dyDescent="0.2">
      <c r="L38" s="69">
        <v>0.01</v>
      </c>
      <c r="M38" s="70"/>
      <c r="N38" s="70"/>
      <c r="O38" s="73">
        <v>6.21</v>
      </c>
      <c r="P38" s="70"/>
      <c r="Q38" s="70" t="s">
        <v>44</v>
      </c>
      <c r="R38" s="73">
        <v>2.58</v>
      </c>
      <c r="S38" s="70"/>
    </row>
    <row r="39" spans="2:22" x14ac:dyDescent="0.2">
      <c r="L39" s="68">
        <v>0.05</v>
      </c>
      <c r="M39" s="34"/>
      <c r="N39" s="34"/>
      <c r="O39" s="39">
        <v>6.21</v>
      </c>
      <c r="P39" s="38"/>
      <c r="Q39" s="74" t="s">
        <v>44</v>
      </c>
      <c r="R39" s="39">
        <v>1.96</v>
      </c>
      <c r="S39" s="38"/>
    </row>
    <row r="40" spans="2:22" x14ac:dyDescent="0.2">
      <c r="L40" s="71">
        <v>0.1</v>
      </c>
      <c r="M40" s="72"/>
      <c r="N40" s="72"/>
      <c r="O40" s="75">
        <v>6.21</v>
      </c>
      <c r="P40" s="72"/>
      <c r="Q40" s="72" t="s">
        <v>44</v>
      </c>
      <c r="R40" s="75">
        <v>2.59</v>
      </c>
      <c r="S40" s="72"/>
    </row>
    <row r="44" spans="2:22" x14ac:dyDescent="0.2">
      <c r="L44" s="7" t="s">
        <v>61</v>
      </c>
    </row>
    <row r="45" spans="2:22" x14ac:dyDescent="0.2">
      <c r="L45" s="1" t="s">
        <v>41</v>
      </c>
    </row>
    <row r="47" spans="2:22" x14ac:dyDescent="0.2">
      <c r="L47" s="1" t="s">
        <v>62</v>
      </c>
    </row>
    <row r="48" spans="2:22" x14ac:dyDescent="0.2">
      <c r="L48" s="1" t="s">
        <v>45</v>
      </c>
    </row>
    <row r="49" spans="12:12" x14ac:dyDescent="0.2">
      <c r="L49" s="1" t="s">
        <v>63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3F2D-62EC-4AFD-B9B5-CE0445ACDE8F}">
  <dimension ref="A1:R38"/>
  <sheetViews>
    <sheetView showGridLines="0" topLeftCell="E1" workbookViewId="0">
      <selection activeCell="T21" sqref="T21"/>
    </sheetView>
  </sheetViews>
  <sheetFormatPr defaultRowHeight="15" x14ac:dyDescent="0.25"/>
  <cols>
    <col min="1" max="1" width="3.7109375" customWidth="1"/>
  </cols>
  <sheetData>
    <row r="1" spans="1:18" ht="15.75" x14ac:dyDescent="0.25">
      <c r="A1" s="1"/>
      <c r="B1" s="3" t="s">
        <v>21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8" x14ac:dyDescent="0.25">
      <c r="A2" s="1"/>
      <c r="B2" s="10" t="s">
        <v>22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t="s">
        <v>27</v>
      </c>
    </row>
    <row r="3" spans="1:18" x14ac:dyDescent="0.25">
      <c r="A3" s="1"/>
      <c r="B3" s="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t="s">
        <v>28</v>
      </c>
    </row>
    <row r="4" spans="1:18" x14ac:dyDescent="0.25">
      <c r="A4" s="1"/>
      <c r="B4" s="7" t="s">
        <v>23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8" x14ac:dyDescent="0.25">
      <c r="A5" s="1"/>
      <c r="B5" s="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t="s">
        <v>29</v>
      </c>
    </row>
    <row r="6" spans="1:18" ht="15.75" thickBot="1" x14ac:dyDescent="0.3">
      <c r="A6" s="1"/>
      <c r="B6" s="11" t="s">
        <v>24</v>
      </c>
      <c r="C6" s="12">
        <v>0</v>
      </c>
      <c r="D6" s="12">
        <v>0.01</v>
      </c>
      <c r="E6" s="12">
        <v>0.02</v>
      </c>
      <c r="F6" s="12">
        <v>0.03</v>
      </c>
      <c r="G6" s="12">
        <v>0.04</v>
      </c>
      <c r="H6" s="12">
        <v>0.05</v>
      </c>
      <c r="I6" s="20">
        <v>0.06</v>
      </c>
      <c r="J6" s="12">
        <v>7.0000000000000007E-2</v>
      </c>
      <c r="K6" s="43">
        <v>0.08</v>
      </c>
      <c r="L6" s="48">
        <v>0.09</v>
      </c>
      <c r="M6" s="1"/>
    </row>
    <row r="7" spans="1:18" x14ac:dyDescent="0.25">
      <c r="A7" s="1"/>
      <c r="B7" s="13">
        <v>0</v>
      </c>
      <c r="C7" s="14">
        <v>0.5</v>
      </c>
      <c r="D7" s="14">
        <v>0.504</v>
      </c>
      <c r="E7" s="14">
        <v>0.50800000000000001</v>
      </c>
      <c r="F7" s="14">
        <v>0.51200000000000001</v>
      </c>
      <c r="G7" s="14">
        <v>0.51600000000000001</v>
      </c>
      <c r="H7" s="14">
        <v>0.51990000000000003</v>
      </c>
      <c r="I7" s="19">
        <v>0.52390000000000003</v>
      </c>
      <c r="J7" s="14">
        <v>0.52790000000000004</v>
      </c>
      <c r="K7" s="40">
        <v>0.53190000000000004</v>
      </c>
      <c r="L7" s="46">
        <v>0.53590000000000004</v>
      </c>
      <c r="M7" s="1"/>
      <c r="N7" t="s">
        <v>30</v>
      </c>
    </row>
    <row r="8" spans="1:18" x14ac:dyDescent="0.25">
      <c r="A8" s="1"/>
      <c r="B8" s="13">
        <v>0.1</v>
      </c>
      <c r="C8" s="14">
        <v>0.53979999999999995</v>
      </c>
      <c r="D8" s="14">
        <v>0.54379999999999995</v>
      </c>
      <c r="E8" s="14">
        <v>0.54779999999999995</v>
      </c>
      <c r="F8" s="14">
        <v>0.55169999999999997</v>
      </c>
      <c r="G8" s="14">
        <v>0.55569999999999997</v>
      </c>
      <c r="H8" s="14">
        <v>0.55959999999999999</v>
      </c>
      <c r="I8" s="19">
        <v>0.56359999999999999</v>
      </c>
      <c r="J8" s="14">
        <v>0.5675</v>
      </c>
      <c r="K8" s="40">
        <v>0.57140000000000002</v>
      </c>
      <c r="L8" s="46">
        <v>0.57530000000000003</v>
      </c>
      <c r="M8" s="1"/>
      <c r="N8" t="s">
        <v>31</v>
      </c>
    </row>
    <row r="9" spans="1:18" x14ac:dyDescent="0.25">
      <c r="A9" s="1"/>
      <c r="B9" s="13">
        <v>0.2</v>
      </c>
      <c r="C9" s="14">
        <v>0.57930000000000004</v>
      </c>
      <c r="D9" s="14">
        <v>0.58320000000000005</v>
      </c>
      <c r="E9" s="14">
        <v>0.58709999999999996</v>
      </c>
      <c r="F9" s="14">
        <v>0.59099999999999997</v>
      </c>
      <c r="G9" s="14">
        <v>0.5948</v>
      </c>
      <c r="H9" s="14">
        <v>0.59870000000000001</v>
      </c>
      <c r="I9" s="19">
        <v>0.60260000000000002</v>
      </c>
      <c r="J9" s="14">
        <v>0.60640000000000005</v>
      </c>
      <c r="K9" s="40">
        <v>0.61029999999999995</v>
      </c>
      <c r="L9" s="46">
        <v>0.61409999999999998</v>
      </c>
      <c r="M9" s="1"/>
    </row>
    <row r="10" spans="1:18" x14ac:dyDescent="0.25">
      <c r="A10" s="1"/>
      <c r="B10" s="13">
        <v>0.3</v>
      </c>
      <c r="C10" s="14">
        <v>0.6179</v>
      </c>
      <c r="D10" s="14">
        <v>0.62170000000000003</v>
      </c>
      <c r="E10" s="14">
        <v>0.62549999999999994</v>
      </c>
      <c r="F10" s="14">
        <v>0.62929999999999997</v>
      </c>
      <c r="G10" s="14">
        <v>0.6331</v>
      </c>
      <c r="H10" s="14">
        <v>0.63680000000000003</v>
      </c>
      <c r="I10" s="19">
        <v>0.64059999999999995</v>
      </c>
      <c r="J10" s="14">
        <v>0.64429999999999998</v>
      </c>
      <c r="K10" s="40">
        <v>0.64800000000000002</v>
      </c>
      <c r="L10" s="46">
        <v>0.65169999999999995</v>
      </c>
      <c r="M10" s="1"/>
      <c r="N10" s="51" t="s">
        <v>47</v>
      </c>
      <c r="O10" s="23"/>
      <c r="P10" s="23"/>
      <c r="Q10" s="23"/>
      <c r="R10" s="24"/>
    </row>
    <row r="11" spans="1:18" x14ac:dyDescent="0.25">
      <c r="A11" s="1"/>
      <c r="B11" s="13">
        <v>0.4</v>
      </c>
      <c r="C11" s="14">
        <v>0.65539999999999998</v>
      </c>
      <c r="D11" s="14">
        <v>0.65910000000000002</v>
      </c>
      <c r="E11" s="14">
        <v>0.66279999999999994</v>
      </c>
      <c r="F11" s="14">
        <v>0.66639999999999999</v>
      </c>
      <c r="G11" s="14">
        <v>0.67</v>
      </c>
      <c r="H11" s="14">
        <v>0.67359999999999998</v>
      </c>
      <c r="I11" s="19">
        <v>0.67720000000000002</v>
      </c>
      <c r="J11" s="14">
        <v>0.68079999999999996</v>
      </c>
      <c r="K11" s="40">
        <v>0.68440000000000001</v>
      </c>
      <c r="L11" s="46">
        <v>0.68789999999999996</v>
      </c>
      <c r="M11" s="1"/>
      <c r="N11" s="25" t="s">
        <v>48</v>
      </c>
      <c r="O11" s="26"/>
      <c r="P11" s="26"/>
      <c r="Q11" s="26"/>
      <c r="R11" s="27"/>
    </row>
    <row r="12" spans="1:18" x14ac:dyDescent="0.25">
      <c r="A12" s="1"/>
      <c r="B12" s="13">
        <v>0.5</v>
      </c>
      <c r="C12" s="14">
        <v>0.6915</v>
      </c>
      <c r="D12" s="14">
        <v>0.69499999999999995</v>
      </c>
      <c r="E12" s="14">
        <v>0.69850000000000001</v>
      </c>
      <c r="F12" s="14">
        <v>0.70189999999999997</v>
      </c>
      <c r="G12" s="14">
        <v>0.70540000000000003</v>
      </c>
      <c r="H12" s="14">
        <v>0.70879999999999999</v>
      </c>
      <c r="I12" s="19">
        <v>0.71230000000000004</v>
      </c>
      <c r="J12" s="14">
        <v>0.7157</v>
      </c>
      <c r="K12" s="40">
        <v>0.71899999999999997</v>
      </c>
      <c r="L12" s="46">
        <v>0.72240000000000004</v>
      </c>
      <c r="M12" s="1"/>
      <c r="N12" s="52"/>
      <c r="O12" s="53"/>
      <c r="P12" s="53"/>
      <c r="Q12" s="53"/>
      <c r="R12" s="27"/>
    </row>
    <row r="13" spans="1:18" x14ac:dyDescent="0.25">
      <c r="A13" s="1"/>
      <c r="B13" s="13">
        <v>0.6</v>
      </c>
      <c r="C13" s="14">
        <v>0.72570000000000001</v>
      </c>
      <c r="D13" s="14">
        <v>0.72909999999999997</v>
      </c>
      <c r="E13" s="14">
        <v>0.73240000000000005</v>
      </c>
      <c r="F13" s="14">
        <v>0.73570000000000002</v>
      </c>
      <c r="G13" s="14">
        <v>0.7389</v>
      </c>
      <c r="H13" s="14">
        <v>0.74219999999999997</v>
      </c>
      <c r="I13" s="19">
        <v>0.74539999999999995</v>
      </c>
      <c r="J13" s="14">
        <v>0.74860000000000004</v>
      </c>
      <c r="K13" s="40">
        <v>0.75170000000000003</v>
      </c>
      <c r="L13" s="46">
        <v>0.75490000000000002</v>
      </c>
      <c r="M13" s="1"/>
      <c r="N13" s="25" t="s">
        <v>49</v>
      </c>
      <c r="O13" s="26"/>
      <c r="P13" s="26"/>
      <c r="Q13" s="26">
        <f>0.01/2</f>
        <v>5.0000000000000001E-3</v>
      </c>
      <c r="R13" s="27"/>
    </row>
    <row r="14" spans="1:18" x14ac:dyDescent="0.25">
      <c r="A14" s="1"/>
      <c r="B14" s="13">
        <v>0.7</v>
      </c>
      <c r="C14" s="14">
        <v>0.75800000000000001</v>
      </c>
      <c r="D14" s="14">
        <v>0.7611</v>
      </c>
      <c r="E14" s="14">
        <v>0.76419999999999999</v>
      </c>
      <c r="F14" s="14">
        <v>0.76729999999999998</v>
      </c>
      <c r="G14" s="14">
        <v>0.77039999999999997</v>
      </c>
      <c r="H14" s="14">
        <v>0.77339999999999998</v>
      </c>
      <c r="I14" s="19">
        <v>0.77639999999999998</v>
      </c>
      <c r="J14" s="14">
        <v>0.77939999999999998</v>
      </c>
      <c r="K14" s="40">
        <v>0.7823</v>
      </c>
      <c r="L14" s="46">
        <v>0.78520000000000001</v>
      </c>
      <c r="M14" s="1"/>
      <c r="N14" s="25"/>
      <c r="O14" s="26"/>
      <c r="P14" s="26"/>
      <c r="Q14" s="26"/>
      <c r="R14" s="27"/>
    </row>
    <row r="15" spans="1:18" x14ac:dyDescent="0.25">
      <c r="A15" s="1"/>
      <c r="B15" s="13">
        <v>0.8</v>
      </c>
      <c r="C15" s="14">
        <v>0.78810000000000002</v>
      </c>
      <c r="D15" s="14">
        <v>0.79100000000000004</v>
      </c>
      <c r="E15" s="14">
        <v>0.79390000000000005</v>
      </c>
      <c r="F15" s="14">
        <v>0.79669999999999996</v>
      </c>
      <c r="G15" s="14">
        <v>0.79949999999999999</v>
      </c>
      <c r="H15" s="14">
        <v>0.80230000000000001</v>
      </c>
      <c r="I15" s="19">
        <v>0.80510000000000004</v>
      </c>
      <c r="J15" s="14">
        <v>0.80779999999999996</v>
      </c>
      <c r="K15" s="40">
        <v>0.81059999999999999</v>
      </c>
      <c r="L15" s="46">
        <v>0.81330000000000002</v>
      </c>
      <c r="M15" s="1"/>
      <c r="N15" s="54" t="s">
        <v>50</v>
      </c>
      <c r="O15" s="26"/>
      <c r="P15" s="26"/>
      <c r="Q15" s="26"/>
      <c r="R15" s="27"/>
    </row>
    <row r="16" spans="1:18" x14ac:dyDescent="0.25">
      <c r="A16" s="1"/>
      <c r="B16" s="13">
        <v>0.9</v>
      </c>
      <c r="C16" s="14">
        <v>0.81589999999999996</v>
      </c>
      <c r="D16" s="14">
        <v>0.81859999999999999</v>
      </c>
      <c r="E16" s="14">
        <v>0.82120000000000004</v>
      </c>
      <c r="F16" s="14">
        <v>0.82379999999999998</v>
      </c>
      <c r="G16" s="14">
        <v>0.82640000000000002</v>
      </c>
      <c r="H16" s="14">
        <v>0.82889999999999997</v>
      </c>
      <c r="I16" s="19">
        <v>0.83150000000000002</v>
      </c>
      <c r="J16" s="14">
        <v>0.83399999999999996</v>
      </c>
      <c r="K16" s="40">
        <v>0.83650000000000002</v>
      </c>
      <c r="L16" s="46">
        <v>0.83889999999999998</v>
      </c>
      <c r="M16" s="1"/>
      <c r="N16" s="52"/>
      <c r="O16" s="53"/>
      <c r="P16" s="26"/>
      <c r="Q16" s="26"/>
      <c r="R16" s="27"/>
    </row>
    <row r="17" spans="1:18" x14ac:dyDescent="0.25">
      <c r="A17" s="1"/>
      <c r="B17" s="13">
        <v>1</v>
      </c>
      <c r="C17" s="14">
        <v>0.84130000000000005</v>
      </c>
      <c r="D17" s="14">
        <v>0.84379999999999999</v>
      </c>
      <c r="E17" s="14">
        <v>0.84609999999999996</v>
      </c>
      <c r="F17" s="14">
        <v>0.84850000000000003</v>
      </c>
      <c r="G17" s="14">
        <v>0.8508</v>
      </c>
      <c r="H17" s="14">
        <v>0.85309999999999997</v>
      </c>
      <c r="I17" s="19">
        <v>0.85540000000000005</v>
      </c>
      <c r="J17" s="14">
        <v>0.85770000000000002</v>
      </c>
      <c r="K17" s="40">
        <v>0.8599</v>
      </c>
      <c r="L17" s="46">
        <v>0.86209999999999998</v>
      </c>
      <c r="M17" s="1"/>
      <c r="N17" s="28" t="s">
        <v>51</v>
      </c>
      <c r="O17" s="45">
        <f>1-0.005</f>
        <v>0.995</v>
      </c>
      <c r="P17" s="26"/>
      <c r="Q17" s="53"/>
      <c r="R17" s="27"/>
    </row>
    <row r="18" spans="1:18" x14ac:dyDescent="0.25">
      <c r="A18" s="1"/>
      <c r="B18" s="13">
        <v>1.1000000000000001</v>
      </c>
      <c r="C18" s="14">
        <v>0.86429999999999996</v>
      </c>
      <c r="D18" s="14">
        <v>0.86650000000000005</v>
      </c>
      <c r="E18" s="14">
        <v>0.86860000000000004</v>
      </c>
      <c r="F18" s="14">
        <v>0.87080000000000002</v>
      </c>
      <c r="G18" s="14">
        <v>0.87290000000000001</v>
      </c>
      <c r="H18" s="14">
        <v>0.87490000000000001</v>
      </c>
      <c r="I18" s="19">
        <v>0.877</v>
      </c>
      <c r="J18" s="14">
        <v>0.879</v>
      </c>
      <c r="K18" s="40">
        <v>0.88100000000000001</v>
      </c>
      <c r="L18" s="46">
        <v>0.88300000000000001</v>
      </c>
      <c r="M18" s="1"/>
      <c r="N18" s="30" t="s">
        <v>52</v>
      </c>
      <c r="O18" s="31" t="s">
        <v>53</v>
      </c>
      <c r="P18" s="55">
        <f>0.08+2.5</f>
        <v>2.58</v>
      </c>
      <c r="Q18" s="31"/>
      <c r="R18" s="33"/>
    </row>
    <row r="19" spans="1:18" x14ac:dyDescent="0.25">
      <c r="A19" s="1"/>
      <c r="B19" s="13">
        <v>1.2</v>
      </c>
      <c r="C19" s="14">
        <v>0.88490000000000002</v>
      </c>
      <c r="D19" s="14">
        <v>0.88690000000000002</v>
      </c>
      <c r="E19" s="14">
        <v>0.88880000000000003</v>
      </c>
      <c r="F19" s="14">
        <v>0.89070000000000005</v>
      </c>
      <c r="G19" s="14">
        <v>0.89249999999999996</v>
      </c>
      <c r="H19" s="14">
        <v>0.89439999999999997</v>
      </c>
      <c r="I19" s="19">
        <v>0.8962</v>
      </c>
      <c r="J19" s="14">
        <v>0.89800000000000002</v>
      </c>
      <c r="K19" s="40">
        <v>0.89970000000000006</v>
      </c>
      <c r="L19" s="46">
        <v>0.90149999999999997</v>
      </c>
      <c r="M19" s="1"/>
    </row>
    <row r="20" spans="1:18" x14ac:dyDescent="0.25">
      <c r="A20" s="1"/>
      <c r="B20" s="13">
        <v>1.3</v>
      </c>
      <c r="C20" s="14">
        <v>0.9032</v>
      </c>
      <c r="D20" s="14">
        <v>0.90490000000000004</v>
      </c>
      <c r="E20" s="14">
        <v>0.90659999999999996</v>
      </c>
      <c r="F20" s="14">
        <v>0.90820000000000001</v>
      </c>
      <c r="G20" s="14">
        <v>0.90990000000000004</v>
      </c>
      <c r="H20" s="14">
        <v>0.91149999999999998</v>
      </c>
      <c r="I20" s="19">
        <v>0.91310000000000002</v>
      </c>
      <c r="J20" s="14">
        <v>0.91469999999999996</v>
      </c>
      <c r="K20" s="40">
        <v>0.91620000000000001</v>
      </c>
      <c r="L20" s="46">
        <v>0.91769999999999996</v>
      </c>
      <c r="M20" s="1"/>
      <c r="N20" s="51" t="s">
        <v>32</v>
      </c>
      <c r="O20" s="61"/>
      <c r="P20" s="23"/>
      <c r="Q20" s="23"/>
      <c r="R20" s="24"/>
    </row>
    <row r="21" spans="1:18" x14ac:dyDescent="0.25">
      <c r="A21" s="1"/>
      <c r="B21" s="13">
        <v>1.4</v>
      </c>
      <c r="C21" s="14">
        <v>0.91920000000000002</v>
      </c>
      <c r="D21" s="14">
        <v>0.92069999999999996</v>
      </c>
      <c r="E21" s="14">
        <v>0.92220000000000002</v>
      </c>
      <c r="F21" s="14">
        <v>0.92359999999999998</v>
      </c>
      <c r="G21" s="14">
        <v>0.92510000000000003</v>
      </c>
      <c r="H21" s="14">
        <v>0.92649999999999999</v>
      </c>
      <c r="I21" s="19">
        <v>0.92789999999999995</v>
      </c>
      <c r="J21" s="14">
        <v>0.92920000000000003</v>
      </c>
      <c r="K21" s="40">
        <v>0.93059999999999998</v>
      </c>
      <c r="L21" s="46">
        <v>0.93189999999999995</v>
      </c>
      <c r="M21" s="1"/>
      <c r="N21" s="25" t="s">
        <v>33</v>
      </c>
      <c r="O21" s="26"/>
      <c r="P21" s="26"/>
      <c r="Q21" s="26"/>
      <c r="R21" s="27"/>
    </row>
    <row r="22" spans="1:18" x14ac:dyDescent="0.25">
      <c r="A22" s="1"/>
      <c r="B22" s="13">
        <v>1.5</v>
      </c>
      <c r="C22" s="14">
        <v>0.93320000000000003</v>
      </c>
      <c r="D22" s="14">
        <v>0.9345</v>
      </c>
      <c r="E22" s="14">
        <v>0.93569999999999998</v>
      </c>
      <c r="F22" s="14">
        <v>0.93700000000000006</v>
      </c>
      <c r="G22" s="14">
        <v>0.93820000000000003</v>
      </c>
      <c r="H22" s="14">
        <v>0.93940000000000001</v>
      </c>
      <c r="I22" s="19">
        <v>0.94059999999999999</v>
      </c>
      <c r="J22" s="14">
        <v>0.94179999999999997</v>
      </c>
      <c r="K22" s="40">
        <v>0.94289999999999996</v>
      </c>
      <c r="L22" s="46">
        <v>0.94410000000000005</v>
      </c>
      <c r="M22" s="1"/>
      <c r="N22" s="25"/>
      <c r="O22" s="26"/>
      <c r="P22" s="26"/>
      <c r="Q22" s="26"/>
      <c r="R22" s="27"/>
    </row>
    <row r="23" spans="1:18" x14ac:dyDescent="0.25">
      <c r="A23" s="1"/>
      <c r="B23" s="13">
        <v>1.6</v>
      </c>
      <c r="C23" s="14">
        <v>0.94520000000000004</v>
      </c>
      <c r="D23" s="14">
        <v>0.94630000000000003</v>
      </c>
      <c r="E23" s="14">
        <v>0.94740000000000002</v>
      </c>
      <c r="F23" s="14">
        <v>0.94840000000000002</v>
      </c>
      <c r="G23" s="14">
        <v>0.94950000000000001</v>
      </c>
      <c r="H23" s="14">
        <v>0.95050000000000001</v>
      </c>
      <c r="I23" s="19">
        <v>0.95150000000000001</v>
      </c>
      <c r="J23" s="14">
        <v>0.95250000000000001</v>
      </c>
      <c r="K23" s="40">
        <v>0.95350000000000001</v>
      </c>
      <c r="L23" s="46">
        <v>0.95450000000000002</v>
      </c>
      <c r="M23" s="1"/>
      <c r="N23" s="25" t="s">
        <v>37</v>
      </c>
      <c r="O23" s="26"/>
      <c r="P23" s="26"/>
      <c r="Q23" s="26">
        <f>0.05/2</f>
        <v>2.5000000000000001E-2</v>
      </c>
      <c r="R23" s="27"/>
    </row>
    <row r="24" spans="1:18" x14ac:dyDescent="0.25">
      <c r="A24" s="1"/>
      <c r="B24" s="13">
        <v>1.7</v>
      </c>
      <c r="C24" s="14">
        <v>0.95540000000000003</v>
      </c>
      <c r="D24" s="14">
        <v>0.95640000000000003</v>
      </c>
      <c r="E24" s="14">
        <v>0.95730000000000004</v>
      </c>
      <c r="F24" s="14">
        <v>0.95820000000000005</v>
      </c>
      <c r="G24" s="14">
        <v>0.95909999999999995</v>
      </c>
      <c r="H24" s="14">
        <v>0.95989999999999998</v>
      </c>
      <c r="I24" s="19">
        <v>0.96079999999999999</v>
      </c>
      <c r="J24" s="14">
        <v>0.96160000000000001</v>
      </c>
      <c r="K24" s="40">
        <v>0.96250000000000002</v>
      </c>
      <c r="L24" s="46">
        <v>0.96330000000000005</v>
      </c>
      <c r="M24" s="1"/>
      <c r="N24" s="52"/>
      <c r="O24" s="53"/>
      <c r="P24" s="26"/>
      <c r="Q24" s="26"/>
      <c r="R24" s="27"/>
    </row>
    <row r="25" spans="1:18" x14ac:dyDescent="0.25">
      <c r="A25" s="1"/>
      <c r="B25" s="13">
        <v>1.8</v>
      </c>
      <c r="C25" s="14">
        <v>0.96409999999999996</v>
      </c>
      <c r="D25" s="14">
        <v>0.96489999999999998</v>
      </c>
      <c r="E25" s="14">
        <v>0.96560000000000001</v>
      </c>
      <c r="F25" s="14">
        <v>0.96640000000000004</v>
      </c>
      <c r="G25" s="14">
        <v>0.96709999999999996</v>
      </c>
      <c r="H25" s="14">
        <v>0.96779999999999999</v>
      </c>
      <c r="I25" s="19">
        <v>0.96860000000000002</v>
      </c>
      <c r="J25" s="14">
        <v>0.96930000000000005</v>
      </c>
      <c r="K25" s="40">
        <v>0.96989999999999998</v>
      </c>
      <c r="L25" s="46">
        <v>0.97060000000000002</v>
      </c>
      <c r="M25" s="1"/>
      <c r="N25" s="54" t="s">
        <v>39</v>
      </c>
      <c r="O25" s="26"/>
      <c r="P25" s="26"/>
      <c r="Q25" s="26"/>
      <c r="R25" s="27"/>
    </row>
    <row r="26" spans="1:18" x14ac:dyDescent="0.25">
      <c r="A26" s="1"/>
      <c r="B26" s="18">
        <v>1.9</v>
      </c>
      <c r="C26" s="19">
        <v>0.97130000000000005</v>
      </c>
      <c r="D26" s="19">
        <v>0.97189999999999999</v>
      </c>
      <c r="E26" s="19">
        <v>0.97260000000000002</v>
      </c>
      <c r="F26" s="19">
        <v>0.97319999999999995</v>
      </c>
      <c r="G26" s="19">
        <v>0.9738</v>
      </c>
      <c r="H26" s="19">
        <v>0.97440000000000004</v>
      </c>
      <c r="I26" s="22">
        <v>0.97499999999999998</v>
      </c>
      <c r="J26" s="19">
        <v>0.97560000000000002</v>
      </c>
      <c r="K26" s="19">
        <v>0.97609999999999997</v>
      </c>
      <c r="L26" s="19">
        <v>0.97670000000000001</v>
      </c>
      <c r="M26" s="1"/>
      <c r="N26" s="52"/>
      <c r="O26" s="53"/>
      <c r="P26" s="53"/>
      <c r="Q26" s="26"/>
      <c r="R26" s="27"/>
    </row>
    <row r="27" spans="1:18" x14ac:dyDescent="0.25">
      <c r="A27" s="1"/>
      <c r="B27" s="13">
        <v>2</v>
      </c>
      <c r="C27" s="14">
        <v>0.97719999999999996</v>
      </c>
      <c r="D27" s="14">
        <v>0.9778</v>
      </c>
      <c r="E27" s="14">
        <v>0.97829999999999995</v>
      </c>
      <c r="F27" s="14">
        <v>0.9788</v>
      </c>
      <c r="G27" s="14">
        <v>0.97929999999999995</v>
      </c>
      <c r="H27" s="14">
        <v>0.9798</v>
      </c>
      <c r="I27" s="19">
        <v>0.98029999999999995</v>
      </c>
      <c r="J27" s="14">
        <v>0.98080000000000001</v>
      </c>
      <c r="K27" s="40">
        <v>0.98119999999999996</v>
      </c>
      <c r="L27" s="46">
        <v>0.98170000000000002</v>
      </c>
      <c r="M27" s="1"/>
      <c r="N27" s="28" t="s">
        <v>34</v>
      </c>
      <c r="O27" s="29">
        <f>1-0.025</f>
        <v>0.97499999999999998</v>
      </c>
      <c r="P27" s="26"/>
      <c r="Q27" s="26"/>
      <c r="R27" s="27"/>
    </row>
    <row r="28" spans="1:18" x14ac:dyDescent="0.25">
      <c r="A28" s="1"/>
      <c r="B28" s="13">
        <v>2.1</v>
      </c>
      <c r="C28" s="14">
        <v>0.98209999999999997</v>
      </c>
      <c r="D28" s="14">
        <v>0.98260000000000003</v>
      </c>
      <c r="E28" s="14">
        <v>0.98299999999999998</v>
      </c>
      <c r="F28" s="14">
        <v>0.98340000000000005</v>
      </c>
      <c r="G28" s="14">
        <v>0.98380000000000001</v>
      </c>
      <c r="H28" s="14">
        <v>0.98419999999999996</v>
      </c>
      <c r="I28" s="19">
        <v>0.98460000000000003</v>
      </c>
      <c r="J28" s="14">
        <v>0.98499999999999999</v>
      </c>
      <c r="K28" s="40">
        <v>0.98540000000000005</v>
      </c>
      <c r="L28" s="46">
        <v>0.98570000000000002</v>
      </c>
      <c r="M28" s="1"/>
      <c r="N28" s="30" t="s">
        <v>35</v>
      </c>
      <c r="O28" s="31" t="s">
        <v>36</v>
      </c>
      <c r="P28" s="32">
        <f>0.06+1.9</f>
        <v>1.96</v>
      </c>
      <c r="Q28" s="62"/>
      <c r="R28" s="63"/>
    </row>
    <row r="29" spans="1:18" x14ac:dyDescent="0.25">
      <c r="A29" s="1"/>
      <c r="B29" s="13">
        <v>2.2000000000000002</v>
      </c>
      <c r="C29" s="14">
        <v>0.98609999999999998</v>
      </c>
      <c r="D29" s="14">
        <v>0.98640000000000005</v>
      </c>
      <c r="E29" s="14">
        <v>0.98680000000000001</v>
      </c>
      <c r="F29" s="14">
        <v>0.98709999999999998</v>
      </c>
      <c r="G29" s="14">
        <v>0.98750000000000004</v>
      </c>
      <c r="H29" s="14">
        <v>0.98780000000000001</v>
      </c>
      <c r="I29" s="19">
        <v>0.98809999999999998</v>
      </c>
      <c r="J29" s="14">
        <v>0.98839999999999995</v>
      </c>
      <c r="K29" s="40">
        <v>0.98870000000000002</v>
      </c>
      <c r="L29" s="46">
        <v>0.98899999999999999</v>
      </c>
      <c r="M29" s="1"/>
    </row>
    <row r="30" spans="1:18" x14ac:dyDescent="0.25">
      <c r="A30" s="1"/>
      <c r="B30" s="13">
        <v>2.2999999999999998</v>
      </c>
      <c r="C30" s="14">
        <v>0.98929999999999996</v>
      </c>
      <c r="D30" s="14">
        <v>0.98960000000000004</v>
      </c>
      <c r="E30" s="14">
        <v>0.98980000000000001</v>
      </c>
      <c r="F30" s="14">
        <v>0.99009999999999998</v>
      </c>
      <c r="G30" s="14">
        <v>0.99039999999999995</v>
      </c>
      <c r="H30" s="14">
        <v>0.99060000000000004</v>
      </c>
      <c r="I30" s="19">
        <v>0.9909</v>
      </c>
      <c r="J30" s="14">
        <v>0.99109999999999998</v>
      </c>
      <c r="K30" s="40">
        <v>0.99129999999999996</v>
      </c>
      <c r="L30" s="46">
        <v>0.99160000000000004</v>
      </c>
      <c r="M30" s="1"/>
      <c r="N30" s="51" t="s">
        <v>54</v>
      </c>
      <c r="O30" s="23"/>
      <c r="P30" s="23"/>
      <c r="Q30" s="23"/>
      <c r="R30" s="24"/>
    </row>
    <row r="31" spans="1:18" x14ac:dyDescent="0.25">
      <c r="A31" s="1"/>
      <c r="B31" s="13">
        <v>2.4</v>
      </c>
      <c r="C31" s="14">
        <v>0.99180000000000001</v>
      </c>
      <c r="D31" s="14">
        <v>0.99199999999999999</v>
      </c>
      <c r="E31" s="14">
        <v>0.99219999999999997</v>
      </c>
      <c r="F31" s="14">
        <v>0.99250000000000005</v>
      </c>
      <c r="G31" s="14">
        <v>0.99270000000000003</v>
      </c>
      <c r="H31" s="14">
        <v>0.9929</v>
      </c>
      <c r="I31" s="19">
        <v>0.99309999999999998</v>
      </c>
      <c r="J31" s="14">
        <v>0.99319999999999997</v>
      </c>
      <c r="K31" s="40">
        <v>0.99339999999999995</v>
      </c>
      <c r="L31" s="46">
        <v>0.99360000000000004</v>
      </c>
      <c r="M31" s="1"/>
      <c r="N31" s="25" t="s">
        <v>55</v>
      </c>
      <c r="O31" s="26"/>
      <c r="P31" s="26"/>
      <c r="Q31" s="26"/>
      <c r="R31" s="27"/>
    </row>
    <row r="32" spans="1:18" x14ac:dyDescent="0.25">
      <c r="A32" s="1"/>
      <c r="B32" s="41">
        <v>2.5</v>
      </c>
      <c r="C32" s="40">
        <v>0.99380000000000002</v>
      </c>
      <c r="D32" s="40">
        <v>0.99399999999999999</v>
      </c>
      <c r="E32" s="40">
        <v>0.99409999999999998</v>
      </c>
      <c r="F32" s="40">
        <v>0.99429999999999996</v>
      </c>
      <c r="G32" s="40">
        <v>0.99450000000000005</v>
      </c>
      <c r="H32" s="40">
        <v>0.99460000000000004</v>
      </c>
      <c r="I32" s="19">
        <v>0.99480000000000002</v>
      </c>
      <c r="J32" s="40">
        <v>0.99490000000000001</v>
      </c>
      <c r="K32" s="44">
        <v>0.99509999999999998</v>
      </c>
      <c r="L32" s="47">
        <v>0.99519999999999997</v>
      </c>
      <c r="M32" s="1"/>
      <c r="N32" s="52"/>
      <c r="O32" s="53"/>
      <c r="P32" s="53"/>
      <c r="Q32" s="53"/>
      <c r="R32" s="27"/>
    </row>
    <row r="33" spans="1:18" x14ac:dyDescent="0.25">
      <c r="A33" s="1"/>
      <c r="B33" s="13">
        <v>2.6</v>
      </c>
      <c r="C33" s="14">
        <v>0.99529999999999996</v>
      </c>
      <c r="D33" s="14">
        <v>0.99550000000000005</v>
      </c>
      <c r="E33" s="14">
        <v>0.99560000000000004</v>
      </c>
      <c r="F33" s="14">
        <v>0.99570000000000003</v>
      </c>
      <c r="G33" s="14">
        <v>0.99590000000000001</v>
      </c>
      <c r="H33" s="14">
        <v>0.996</v>
      </c>
      <c r="I33" s="19">
        <v>0.99609999999999999</v>
      </c>
      <c r="J33" s="14">
        <v>0.99619999999999997</v>
      </c>
      <c r="K33" s="40">
        <v>0.99629999999999996</v>
      </c>
      <c r="L33" s="46">
        <v>0.99639999999999995</v>
      </c>
      <c r="M33" s="1"/>
      <c r="N33" s="25" t="s">
        <v>56</v>
      </c>
      <c r="O33" s="26"/>
      <c r="P33" s="26"/>
      <c r="Q33" s="26">
        <f>0.1/2</f>
        <v>0.05</v>
      </c>
      <c r="R33" s="27"/>
    </row>
    <row r="34" spans="1:18" x14ac:dyDescent="0.25">
      <c r="A34" s="1"/>
      <c r="B34" s="13">
        <v>2.7</v>
      </c>
      <c r="C34" s="14">
        <v>0.99650000000000005</v>
      </c>
      <c r="D34" s="14">
        <v>0.99660000000000004</v>
      </c>
      <c r="E34" s="14">
        <v>0.99670000000000003</v>
      </c>
      <c r="F34" s="14">
        <v>0.99680000000000002</v>
      </c>
      <c r="G34" s="14">
        <v>0.99690000000000001</v>
      </c>
      <c r="H34" s="14">
        <v>0.997</v>
      </c>
      <c r="I34" s="19">
        <v>0.99709999999999999</v>
      </c>
      <c r="J34" s="14">
        <v>0.99719999999999998</v>
      </c>
      <c r="K34" s="40">
        <v>0.99729999999999996</v>
      </c>
      <c r="L34" s="46">
        <v>0.99739999999999995</v>
      </c>
      <c r="M34" s="1"/>
      <c r="N34" s="25"/>
      <c r="O34" s="26"/>
      <c r="P34" s="26"/>
      <c r="Q34" s="26"/>
      <c r="R34" s="27"/>
    </row>
    <row r="35" spans="1:18" x14ac:dyDescent="0.25">
      <c r="A35" s="1"/>
      <c r="B35" s="13">
        <v>2.8</v>
      </c>
      <c r="C35" s="14">
        <v>0.99739999999999995</v>
      </c>
      <c r="D35" s="14">
        <v>0.99750000000000005</v>
      </c>
      <c r="E35" s="14">
        <v>0.99760000000000004</v>
      </c>
      <c r="F35" s="14">
        <v>0.99770000000000003</v>
      </c>
      <c r="G35" s="14">
        <v>0.99770000000000003</v>
      </c>
      <c r="H35" s="14">
        <v>0.99780000000000002</v>
      </c>
      <c r="I35" s="19">
        <v>0.99790000000000001</v>
      </c>
      <c r="J35" s="14">
        <v>0.99790000000000001</v>
      </c>
      <c r="K35" s="40">
        <v>0.998</v>
      </c>
      <c r="L35" s="46">
        <v>0.99809999999999999</v>
      </c>
      <c r="M35" s="1"/>
      <c r="N35" s="54" t="s">
        <v>57</v>
      </c>
      <c r="O35" s="26"/>
      <c r="P35" s="26"/>
      <c r="Q35" s="26"/>
      <c r="R35" s="27"/>
    </row>
    <row r="36" spans="1:18" x14ac:dyDescent="0.25">
      <c r="A36" s="1"/>
      <c r="B36" s="13">
        <v>2.9</v>
      </c>
      <c r="C36" s="14">
        <v>0.99809999999999999</v>
      </c>
      <c r="D36" s="14">
        <v>0.99819999999999998</v>
      </c>
      <c r="E36" s="14">
        <v>0.99819999999999998</v>
      </c>
      <c r="F36" s="14">
        <v>0.99829999999999997</v>
      </c>
      <c r="G36" s="14">
        <v>0.99839999999999995</v>
      </c>
      <c r="H36" s="14">
        <v>0.99839999999999995</v>
      </c>
      <c r="I36" s="19">
        <v>0.99850000000000005</v>
      </c>
      <c r="J36" s="14">
        <v>0.99850000000000005</v>
      </c>
      <c r="K36" s="40">
        <v>0.99860000000000004</v>
      </c>
      <c r="L36" s="46">
        <v>0.99860000000000004</v>
      </c>
      <c r="M36" s="1"/>
      <c r="N36" s="52"/>
      <c r="O36" s="53"/>
      <c r="P36" s="26"/>
      <c r="Q36" s="26"/>
      <c r="R36" s="27"/>
    </row>
    <row r="37" spans="1:18" x14ac:dyDescent="0.25">
      <c r="A37" s="1"/>
      <c r="B37" s="15">
        <v>3</v>
      </c>
      <c r="C37" s="16">
        <v>0.99870000000000003</v>
      </c>
      <c r="D37" s="16">
        <v>0.99870000000000003</v>
      </c>
      <c r="E37" s="16">
        <v>0.99870000000000003</v>
      </c>
      <c r="F37" s="16">
        <v>0.99880000000000002</v>
      </c>
      <c r="G37" s="16">
        <v>0.99880000000000002</v>
      </c>
      <c r="H37" s="16">
        <v>0.99890000000000001</v>
      </c>
      <c r="I37" s="21">
        <v>0.99890000000000001</v>
      </c>
      <c r="J37" s="16">
        <v>0.99890000000000001</v>
      </c>
      <c r="K37" s="42">
        <v>0.999</v>
      </c>
      <c r="L37" s="49">
        <v>0.999</v>
      </c>
      <c r="M37" s="1"/>
      <c r="N37" s="28" t="s">
        <v>58</v>
      </c>
      <c r="O37" s="50">
        <f>1-0.05</f>
        <v>0.95</v>
      </c>
      <c r="P37" s="26"/>
      <c r="Q37" s="53"/>
      <c r="R37" s="27"/>
    </row>
    <row r="38" spans="1:18" x14ac:dyDescent="0.25">
      <c r="A38" s="1"/>
      <c r="B38" s="17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"/>
      <c r="N38" s="30" t="s">
        <v>59</v>
      </c>
      <c r="O38" s="31" t="s">
        <v>60</v>
      </c>
      <c r="P38" s="56">
        <f>0.09+2.5</f>
        <v>2.59</v>
      </c>
      <c r="Q38" s="31"/>
      <c r="R38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z-table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Hamza Arain</cp:lastModifiedBy>
  <dcterms:created xsi:type="dcterms:W3CDTF">2017-04-21T12:34:14Z</dcterms:created>
  <dcterms:modified xsi:type="dcterms:W3CDTF">2020-12-19T03:45:27Z</dcterms:modified>
</cp:coreProperties>
</file>