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iliyu/Desktop/untitled folder 2/"/>
    </mc:Choice>
  </mc:AlternateContent>
  <xr:revisionPtr revIDLastSave="0" documentId="13_ncr:1_{B347CEDC-1CCE-6C47-8494-FB45905E1DF4}" xr6:coauthVersionLast="47" xr6:coauthVersionMax="47" xr10:uidLastSave="{00000000-0000-0000-0000-000000000000}"/>
  <bookViews>
    <workbookView xWindow="0" yWindow="460" windowWidth="2560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E9" i="1"/>
  <c r="D2" i="1"/>
  <c r="F12" i="1" l="1"/>
  <c r="F16" i="1"/>
  <c r="F20" i="1"/>
  <c r="F24" i="1"/>
  <c r="F28" i="1"/>
  <c r="F32" i="1"/>
  <c r="F36" i="1"/>
  <c r="F40" i="1"/>
  <c r="F44" i="1"/>
  <c r="F48" i="1"/>
  <c r="F52" i="1"/>
  <c r="F56" i="1"/>
  <c r="F60" i="1"/>
  <c r="F13" i="1"/>
  <c r="F25" i="1"/>
  <c r="F37" i="1"/>
  <c r="F45" i="1"/>
  <c r="F57" i="1"/>
  <c r="F65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47" i="1"/>
  <c r="F59" i="1"/>
  <c r="F67" i="1"/>
  <c r="F68" i="1"/>
  <c r="F17" i="1"/>
  <c r="F29" i="1"/>
  <c r="F41" i="1"/>
  <c r="F53" i="1"/>
  <c r="F11" i="1"/>
  <c r="F15" i="1"/>
  <c r="F19" i="1"/>
  <c r="F23" i="1"/>
  <c r="F27" i="1"/>
  <c r="F31" i="1"/>
  <c r="F35" i="1"/>
  <c r="F39" i="1"/>
  <c r="F43" i="1"/>
  <c r="F51" i="1"/>
  <c r="F55" i="1"/>
  <c r="F63" i="1"/>
  <c r="F64" i="1"/>
  <c r="F21" i="1"/>
  <c r="F33" i="1"/>
  <c r="F49" i="1"/>
  <c r="F61" i="1"/>
  <c r="F9" i="1"/>
  <c r="D4" i="1"/>
  <c r="D14" i="1" s="1"/>
  <c r="C14" i="1" s="1"/>
  <c r="K9" i="1"/>
  <c r="D15" i="1" l="1"/>
  <c r="C15" i="1" s="1"/>
  <c r="D27" i="1"/>
  <c r="C27" i="1" s="1"/>
  <c r="D30" i="1"/>
  <c r="C30" i="1" s="1"/>
  <c r="D46" i="1"/>
  <c r="D16" i="1"/>
  <c r="C16" i="1" s="1"/>
  <c r="D62" i="1"/>
  <c r="C62" i="1" s="1"/>
  <c r="D59" i="1"/>
  <c r="C59" i="1" s="1"/>
  <c r="D20" i="1"/>
  <c r="C20" i="1" s="1"/>
  <c r="D52" i="1"/>
  <c r="D37" i="1"/>
  <c r="D13" i="1"/>
  <c r="C13" i="1" s="1"/>
  <c r="D50" i="1"/>
  <c r="D47" i="1"/>
  <c r="D63" i="1"/>
  <c r="C63" i="1" s="1"/>
  <c r="D24" i="1"/>
  <c r="C24" i="1" s="1"/>
  <c r="D40" i="1"/>
  <c r="D56" i="1"/>
  <c r="D21" i="1"/>
  <c r="C21" i="1" s="1"/>
  <c r="D45" i="1"/>
  <c r="D43" i="1"/>
  <c r="D41" i="1"/>
  <c r="D36" i="1"/>
  <c r="D68" i="1"/>
  <c r="C68" i="1" s="1"/>
  <c r="D34" i="1"/>
  <c r="C34" i="1" s="1"/>
  <c r="D31" i="1"/>
  <c r="C31" i="1" s="1"/>
  <c r="D11" i="1"/>
  <c r="C11" i="1" s="1"/>
  <c r="D38" i="1"/>
  <c r="D35" i="1"/>
  <c r="D28" i="1"/>
  <c r="C28" i="1" s="1"/>
  <c r="D53" i="1"/>
  <c r="D18" i="1"/>
  <c r="C18" i="1" s="1"/>
  <c r="D66" i="1"/>
  <c r="C66" i="1" s="1"/>
  <c r="D49" i="1"/>
  <c r="D17" i="1"/>
  <c r="C17" i="1" s="1"/>
  <c r="D22" i="1"/>
  <c r="C22" i="1" s="1"/>
  <c r="D54" i="1"/>
  <c r="D19" i="1"/>
  <c r="C19" i="1" s="1"/>
  <c r="D51" i="1"/>
  <c r="D67" i="1"/>
  <c r="C67" i="1" s="1"/>
  <c r="D57" i="1"/>
  <c r="C57" i="1" s="1"/>
  <c r="D44" i="1"/>
  <c r="D60" i="1"/>
  <c r="C60" i="1" s="1"/>
  <c r="D29" i="1"/>
  <c r="C29" i="1" s="1"/>
  <c r="D12" i="1"/>
  <c r="C12" i="1" s="1"/>
  <c r="D9" i="1"/>
  <c r="C9" i="1" s="1"/>
  <c r="D26" i="1"/>
  <c r="C26" i="1" s="1"/>
  <c r="D42" i="1"/>
  <c r="D58" i="1"/>
  <c r="C58" i="1" s="1"/>
  <c r="D23" i="1"/>
  <c r="C23" i="1" s="1"/>
  <c r="D39" i="1"/>
  <c r="D55" i="1"/>
  <c r="D25" i="1"/>
  <c r="C25" i="1" s="1"/>
  <c r="D65" i="1"/>
  <c r="C65" i="1" s="1"/>
  <c r="D32" i="1"/>
  <c r="C32" i="1" s="1"/>
  <c r="D48" i="1"/>
  <c r="D64" i="1"/>
  <c r="C64" i="1" s="1"/>
  <c r="D33" i="1"/>
  <c r="C33" i="1" s="1"/>
  <c r="D61" i="1"/>
  <c r="C61" i="1" s="1"/>
  <c r="D10" i="1"/>
  <c r="C10" i="1" s="1"/>
  <c r="L9" i="1" l="1"/>
  <c r="M9" i="1" l="1"/>
  <c r="J10" i="1" s="1"/>
  <c r="G9" i="1"/>
  <c r="I9" i="1" s="1"/>
  <c r="N9" i="1" l="1"/>
  <c r="E10" i="1"/>
  <c r="K10" i="1" s="1"/>
  <c r="L10" i="1" s="1"/>
  <c r="G10" i="1" s="1"/>
  <c r="H10" i="1" s="1"/>
  <c r="H9" i="1"/>
  <c r="O9" i="1" l="1"/>
  <c r="O10" i="1"/>
  <c r="M10" i="1"/>
  <c r="J11" i="1" s="1"/>
  <c r="I10" i="1"/>
  <c r="E11" i="1" s="1"/>
  <c r="P9" i="1" l="1"/>
  <c r="P10" i="1"/>
  <c r="N10" i="1"/>
  <c r="K11" i="1"/>
  <c r="L11" i="1" l="1"/>
  <c r="M11" i="1" s="1"/>
  <c r="J12" i="1" l="1"/>
  <c r="G11" i="1"/>
  <c r="H11" i="1" l="1"/>
  <c r="I11" i="1"/>
  <c r="O11" i="1" l="1"/>
  <c r="N11" i="1"/>
  <c r="E12" i="1"/>
  <c r="K12" i="1" s="1"/>
  <c r="P11" i="1" l="1"/>
  <c r="L12" i="1" s="1"/>
  <c r="G12" i="1" l="1"/>
  <c r="M12" i="1"/>
  <c r="J13" i="1" s="1"/>
  <c r="H12" i="1" l="1"/>
  <c r="I12" i="1"/>
  <c r="O12" i="1" l="1"/>
  <c r="P12" i="1" s="1"/>
  <c r="E13" i="1"/>
  <c r="K13" i="1" s="1"/>
  <c r="L13" i="1" s="1"/>
  <c r="G13" i="1" s="1"/>
  <c r="H13" i="1" s="1"/>
  <c r="N12" i="1"/>
  <c r="I13" i="1" l="1"/>
  <c r="M13" i="1"/>
  <c r="J14" i="1" s="1"/>
  <c r="O13" i="1"/>
  <c r="E14" i="1"/>
  <c r="N13" i="1" l="1"/>
  <c r="P13" i="1"/>
  <c r="K14" i="1"/>
  <c r="L14" i="1" l="1"/>
  <c r="G14" i="1" s="1"/>
  <c r="H14" i="1" l="1"/>
  <c r="I14" i="1"/>
  <c r="M14" i="1"/>
  <c r="J15" i="1" l="1"/>
  <c r="O14" i="1"/>
  <c r="N14" i="1"/>
  <c r="E15" i="1"/>
  <c r="P14" i="1" l="1"/>
  <c r="K15" i="1"/>
  <c r="L15" i="1" l="1"/>
  <c r="M15" i="1" s="1"/>
  <c r="J16" i="1" s="1"/>
  <c r="G15" i="1" l="1"/>
  <c r="I15" i="1" l="1"/>
  <c r="H15" i="1"/>
  <c r="O15" i="1" s="1"/>
  <c r="P15" i="1" l="1"/>
  <c r="N15" i="1"/>
  <c r="E16" i="1"/>
  <c r="K16" i="1" s="1"/>
  <c r="L16" i="1" s="1"/>
  <c r="G16" i="1" s="1"/>
  <c r="M16" i="1" l="1"/>
  <c r="J17" i="1" s="1"/>
  <c r="H16" i="1"/>
  <c r="O16" i="1" s="1"/>
  <c r="P16" i="1" s="1"/>
  <c r="I16" i="1"/>
  <c r="E17" i="1" l="1"/>
  <c r="N16" i="1"/>
  <c r="K17" i="1" l="1"/>
  <c r="L17" i="1" l="1"/>
  <c r="G17" i="1" s="1"/>
  <c r="H17" i="1" l="1"/>
  <c r="O17" i="1" s="1"/>
  <c r="P17" i="1" s="1"/>
  <c r="I17" i="1"/>
  <c r="M17" i="1"/>
  <c r="J18" i="1" s="1"/>
  <c r="E18" i="1" l="1"/>
  <c r="N17" i="1"/>
  <c r="K18" i="1" l="1"/>
  <c r="L18" i="1" l="1"/>
  <c r="G18" i="1" s="1"/>
  <c r="H18" i="1" l="1"/>
  <c r="O18" i="1" s="1"/>
  <c r="P18" i="1" s="1"/>
  <c r="I18" i="1"/>
  <c r="M18" i="1"/>
  <c r="J19" i="1" s="1"/>
  <c r="E19" i="1" l="1"/>
  <c r="N18" i="1"/>
  <c r="K19" i="1" l="1"/>
  <c r="L19" i="1" l="1"/>
  <c r="G19" i="1" s="1"/>
  <c r="M19" i="1" l="1"/>
  <c r="J20" i="1" s="1"/>
  <c r="H19" i="1"/>
  <c r="O19" i="1" s="1"/>
  <c r="P19" i="1" s="1"/>
  <c r="I19" i="1"/>
  <c r="E20" i="1" l="1"/>
  <c r="N19" i="1"/>
  <c r="K20" i="1" l="1"/>
  <c r="L20" i="1" l="1"/>
  <c r="G20" i="1" s="1"/>
  <c r="H20" i="1" l="1"/>
  <c r="I20" i="1"/>
  <c r="M20" i="1"/>
  <c r="J21" i="1" l="1"/>
  <c r="O20" i="1"/>
  <c r="N20" i="1"/>
  <c r="E21" i="1"/>
  <c r="P20" i="1" l="1"/>
  <c r="K21" i="1"/>
  <c r="L21" i="1" l="1"/>
  <c r="G21" i="1" s="1"/>
  <c r="H21" i="1" l="1"/>
  <c r="O21" i="1" s="1"/>
  <c r="I21" i="1"/>
  <c r="M21" i="1"/>
  <c r="J22" i="1" s="1"/>
  <c r="P21" i="1" l="1"/>
  <c r="E22" i="1"/>
  <c r="N21" i="1"/>
  <c r="K22" i="1" l="1"/>
  <c r="L22" i="1" l="1"/>
  <c r="G22" i="1" s="1"/>
  <c r="H22" i="1" l="1"/>
  <c r="O22" i="1" s="1"/>
  <c r="P22" i="1" s="1"/>
  <c r="I22" i="1"/>
  <c r="M22" i="1"/>
  <c r="J23" i="1" s="1"/>
  <c r="N22" i="1" l="1"/>
  <c r="E23" i="1"/>
  <c r="K23" i="1" l="1"/>
  <c r="L23" i="1" l="1"/>
  <c r="G23" i="1" s="1"/>
  <c r="H23" i="1" l="1"/>
  <c r="I23" i="1"/>
  <c r="M23" i="1"/>
  <c r="J24" i="1" s="1"/>
  <c r="O23" i="1" l="1"/>
  <c r="P23" i="1" s="1"/>
  <c r="E24" i="1"/>
  <c r="N23" i="1"/>
  <c r="K24" i="1" l="1"/>
  <c r="L24" i="1" l="1"/>
  <c r="G24" i="1" s="1"/>
  <c r="H24" i="1" l="1"/>
  <c r="I24" i="1"/>
  <c r="M24" i="1"/>
  <c r="J25" i="1" s="1"/>
  <c r="O24" i="1" l="1"/>
  <c r="P24" i="1" s="1"/>
  <c r="N24" i="1"/>
  <c r="E25" i="1"/>
  <c r="K25" i="1" l="1"/>
  <c r="L25" i="1" l="1"/>
  <c r="G25" i="1" s="1"/>
  <c r="H25" i="1" l="1"/>
  <c r="I25" i="1"/>
  <c r="M25" i="1"/>
  <c r="J26" i="1" s="1"/>
  <c r="O25" i="1" l="1"/>
  <c r="P25" i="1" s="1"/>
  <c r="E26" i="1"/>
  <c r="N25" i="1"/>
  <c r="K26" i="1" l="1"/>
  <c r="L26" i="1" l="1"/>
  <c r="G26" i="1" s="1"/>
  <c r="H26" i="1" l="1"/>
  <c r="I26" i="1"/>
  <c r="M26" i="1"/>
  <c r="J27" i="1" s="1"/>
  <c r="O26" i="1" l="1"/>
  <c r="P26" i="1" s="1"/>
  <c r="N26" i="1"/>
  <c r="E27" i="1"/>
  <c r="K27" i="1" l="1"/>
  <c r="L27" i="1" l="1"/>
  <c r="G27" i="1" s="1"/>
  <c r="H27" i="1" l="1"/>
  <c r="I27" i="1"/>
  <c r="M27" i="1"/>
  <c r="J28" i="1" s="1"/>
  <c r="O27" i="1" l="1"/>
  <c r="P27" i="1" s="1"/>
  <c r="E28" i="1"/>
  <c r="N27" i="1"/>
  <c r="K28" i="1" l="1"/>
  <c r="L28" i="1" l="1"/>
  <c r="G28" i="1" s="1"/>
  <c r="H28" i="1" l="1"/>
  <c r="I28" i="1"/>
  <c r="M28" i="1"/>
  <c r="J29" i="1" s="1"/>
  <c r="O28" i="1" l="1"/>
  <c r="P28" i="1" s="1"/>
  <c r="N28" i="1"/>
  <c r="E29" i="1"/>
  <c r="K29" i="1" l="1"/>
  <c r="L29" i="1" l="1"/>
  <c r="G29" i="1" s="1"/>
  <c r="H29" i="1" l="1"/>
  <c r="I29" i="1"/>
  <c r="M29" i="1"/>
  <c r="J30" i="1" s="1"/>
  <c r="O29" i="1" l="1"/>
  <c r="P29" i="1" s="1"/>
  <c r="E30" i="1"/>
  <c r="N29" i="1"/>
  <c r="K30" i="1" l="1"/>
  <c r="L30" i="1" l="1"/>
  <c r="G30" i="1" s="1"/>
  <c r="H30" i="1" l="1"/>
  <c r="O30" i="1" s="1"/>
  <c r="P30" i="1" s="1"/>
  <c r="I30" i="1"/>
  <c r="M30" i="1"/>
  <c r="J31" i="1" s="1"/>
  <c r="N30" i="1" l="1"/>
  <c r="E31" i="1"/>
  <c r="K31" i="1" l="1"/>
  <c r="L31" i="1" l="1"/>
  <c r="G31" i="1" s="1"/>
  <c r="H31" i="1" l="1"/>
  <c r="I31" i="1"/>
  <c r="M31" i="1"/>
  <c r="J32" i="1" s="1"/>
  <c r="O31" i="1" l="1"/>
  <c r="P31" i="1" s="1"/>
  <c r="E32" i="1"/>
  <c r="N31" i="1"/>
  <c r="K32" i="1" l="1"/>
  <c r="L32" i="1" l="1"/>
  <c r="G32" i="1" s="1"/>
  <c r="H32" i="1" l="1"/>
  <c r="I32" i="1"/>
  <c r="M32" i="1"/>
  <c r="J33" i="1" s="1"/>
  <c r="O32" i="1" l="1"/>
  <c r="P32" i="1" s="1"/>
  <c r="N32" i="1"/>
  <c r="E33" i="1"/>
  <c r="K33" i="1" l="1"/>
  <c r="L33" i="1" l="1"/>
  <c r="G33" i="1" s="1"/>
  <c r="H33" i="1" l="1"/>
  <c r="I33" i="1"/>
  <c r="M33" i="1"/>
  <c r="J34" i="1" s="1"/>
  <c r="O33" i="1" l="1"/>
  <c r="P33" i="1" s="1"/>
  <c r="E34" i="1"/>
  <c r="N33" i="1"/>
  <c r="K34" i="1" l="1"/>
  <c r="L34" i="1" l="1"/>
  <c r="G34" i="1" s="1"/>
  <c r="H34" i="1" l="1"/>
  <c r="I34" i="1"/>
  <c r="M34" i="1"/>
  <c r="J35" i="1" s="1"/>
  <c r="O34" i="1" l="1"/>
  <c r="P34" i="1" s="1"/>
  <c r="N34" i="1"/>
  <c r="E35" i="1"/>
  <c r="K35" i="1" l="1"/>
  <c r="L35" i="1" l="1"/>
  <c r="G35" i="1" s="1"/>
  <c r="H35" i="1" l="1"/>
  <c r="I35" i="1"/>
  <c r="M35" i="1"/>
  <c r="J36" i="1" s="1"/>
  <c r="O35" i="1" l="1"/>
  <c r="P35" i="1" s="1"/>
  <c r="N35" i="1"/>
  <c r="E36" i="1"/>
  <c r="K36" i="1" l="1"/>
  <c r="L36" i="1" l="1"/>
  <c r="G36" i="1" s="1"/>
  <c r="H36" i="1" l="1"/>
  <c r="I36" i="1"/>
  <c r="M36" i="1"/>
  <c r="J37" i="1" s="1"/>
  <c r="O36" i="1" l="1"/>
  <c r="P36" i="1" s="1"/>
  <c r="E37" i="1"/>
  <c r="N36" i="1"/>
  <c r="K37" i="1" l="1"/>
  <c r="L37" i="1" l="1"/>
  <c r="G37" i="1" s="1"/>
  <c r="H37" i="1" l="1"/>
  <c r="I37" i="1"/>
  <c r="M37" i="1"/>
  <c r="J38" i="1" s="1"/>
  <c r="O37" i="1" l="1"/>
  <c r="P37" i="1" s="1"/>
  <c r="N37" i="1"/>
  <c r="E38" i="1"/>
  <c r="K38" i="1" l="1"/>
  <c r="L38" i="1" l="1"/>
  <c r="G38" i="1" s="1"/>
  <c r="H38" i="1" l="1"/>
  <c r="I38" i="1"/>
  <c r="M38" i="1"/>
  <c r="J39" i="1" s="1"/>
  <c r="O38" i="1" l="1"/>
  <c r="P38" i="1" s="1"/>
  <c r="E39" i="1"/>
  <c r="N38" i="1"/>
  <c r="K39" i="1" l="1"/>
  <c r="L39" i="1" l="1"/>
  <c r="G39" i="1" s="1"/>
  <c r="H39" i="1" l="1"/>
  <c r="O39" i="1" s="1"/>
  <c r="P39" i="1" s="1"/>
  <c r="I39" i="1"/>
  <c r="M39" i="1"/>
  <c r="J40" i="1" s="1"/>
  <c r="N39" i="1" l="1"/>
  <c r="E40" i="1"/>
  <c r="K40" i="1" l="1"/>
  <c r="L40" i="1" l="1"/>
  <c r="G40" i="1" s="1"/>
  <c r="M40" i="1" l="1"/>
  <c r="J41" i="1" s="1"/>
  <c r="H40" i="1"/>
  <c r="O40" i="1" s="1"/>
  <c r="P40" i="1" s="1"/>
  <c r="I40" i="1"/>
  <c r="E41" i="1" l="1"/>
  <c r="N40" i="1"/>
  <c r="K41" i="1" l="1"/>
  <c r="L41" i="1" l="1"/>
  <c r="G41" i="1" s="1"/>
  <c r="H41" i="1" l="1"/>
  <c r="O41" i="1" s="1"/>
  <c r="P41" i="1" s="1"/>
  <c r="I41" i="1"/>
  <c r="M41" i="1"/>
  <c r="J42" i="1" s="1"/>
  <c r="E42" i="1" l="1"/>
  <c r="N41" i="1"/>
  <c r="K42" i="1" l="1"/>
  <c r="L42" i="1" l="1"/>
  <c r="G42" i="1" s="1"/>
  <c r="H42" i="1" l="1"/>
  <c r="O42" i="1" s="1"/>
  <c r="P42" i="1" s="1"/>
  <c r="I42" i="1"/>
  <c r="M42" i="1"/>
  <c r="J43" i="1" s="1"/>
  <c r="E43" i="1" l="1"/>
  <c r="N42" i="1"/>
  <c r="K43" i="1" l="1"/>
  <c r="L43" i="1" l="1"/>
  <c r="G43" i="1" s="1"/>
  <c r="H43" i="1" l="1"/>
  <c r="O43" i="1" s="1"/>
  <c r="P43" i="1" s="1"/>
  <c r="I43" i="1"/>
  <c r="M43" i="1"/>
  <c r="J44" i="1" s="1"/>
  <c r="E44" i="1" l="1"/>
  <c r="N43" i="1"/>
  <c r="K44" i="1" l="1"/>
  <c r="L44" i="1" l="1"/>
  <c r="G44" i="1" s="1"/>
  <c r="H44" i="1" l="1"/>
  <c r="I44" i="1"/>
  <c r="M44" i="1"/>
  <c r="J45" i="1" l="1"/>
  <c r="O44" i="1"/>
  <c r="P44" i="1" s="1"/>
  <c r="E45" i="1"/>
  <c r="N44" i="1"/>
  <c r="K45" i="1" l="1"/>
  <c r="L45" i="1" l="1"/>
  <c r="G45" i="1" s="1"/>
  <c r="H45" i="1" l="1"/>
  <c r="O45" i="1" s="1"/>
  <c r="P45" i="1" s="1"/>
  <c r="I45" i="1"/>
  <c r="M45" i="1"/>
  <c r="J46" i="1" s="1"/>
  <c r="E46" i="1" l="1"/>
  <c r="N45" i="1"/>
  <c r="K46" i="1" l="1"/>
  <c r="L46" i="1" l="1"/>
  <c r="G46" i="1" s="1"/>
  <c r="H46" i="1" l="1"/>
  <c r="O46" i="1" s="1"/>
  <c r="P46" i="1" s="1"/>
  <c r="I46" i="1"/>
  <c r="M46" i="1"/>
  <c r="J47" i="1" s="1"/>
  <c r="E47" i="1" l="1"/>
  <c r="N46" i="1"/>
  <c r="K47" i="1" l="1"/>
  <c r="L47" i="1" l="1"/>
  <c r="G47" i="1" s="1"/>
  <c r="H47" i="1" l="1"/>
  <c r="O47" i="1" s="1"/>
  <c r="P47" i="1" s="1"/>
  <c r="I47" i="1"/>
  <c r="M47" i="1"/>
  <c r="J48" i="1" s="1"/>
  <c r="E48" i="1" l="1"/>
  <c r="N47" i="1"/>
  <c r="K48" i="1" l="1"/>
  <c r="L48" i="1" l="1"/>
  <c r="G48" i="1" s="1"/>
  <c r="H48" i="1" l="1"/>
  <c r="O48" i="1" s="1"/>
  <c r="P48" i="1" s="1"/>
  <c r="I48" i="1"/>
  <c r="M48" i="1"/>
  <c r="J49" i="1" s="1"/>
  <c r="E49" i="1" l="1"/>
  <c r="N48" i="1"/>
  <c r="K49" i="1" l="1"/>
  <c r="L49" i="1" l="1"/>
  <c r="G49" i="1" s="1"/>
  <c r="H49" i="1" l="1"/>
  <c r="O49" i="1" s="1"/>
  <c r="P49" i="1" s="1"/>
  <c r="I49" i="1"/>
  <c r="M49" i="1"/>
  <c r="J50" i="1" s="1"/>
  <c r="E50" i="1" l="1"/>
  <c r="N49" i="1"/>
  <c r="K50" i="1" l="1"/>
  <c r="L50" i="1" l="1"/>
  <c r="G50" i="1" s="1"/>
  <c r="H50" i="1" l="1"/>
  <c r="O50" i="1" s="1"/>
  <c r="P50" i="1" s="1"/>
  <c r="I50" i="1"/>
  <c r="M50" i="1"/>
  <c r="J51" i="1" s="1"/>
  <c r="E51" i="1" l="1"/>
  <c r="N50" i="1"/>
  <c r="K51" i="1" l="1"/>
  <c r="L51" i="1" l="1"/>
  <c r="G51" i="1" s="1"/>
  <c r="H51" i="1" l="1"/>
  <c r="I51" i="1"/>
  <c r="M51" i="1"/>
  <c r="J52" i="1" s="1"/>
  <c r="O51" i="1" l="1"/>
  <c r="P51" i="1" s="1"/>
  <c r="E52" i="1"/>
  <c r="N51" i="1"/>
  <c r="K52" i="1" l="1"/>
  <c r="L52" i="1" l="1"/>
  <c r="G52" i="1" s="1"/>
  <c r="H52" i="1" l="1"/>
  <c r="O52" i="1" s="1"/>
  <c r="P52" i="1" s="1"/>
  <c r="I52" i="1"/>
  <c r="M52" i="1"/>
  <c r="J53" i="1" s="1"/>
  <c r="E53" i="1" l="1"/>
  <c r="N52" i="1"/>
  <c r="K53" i="1" l="1"/>
  <c r="L53" i="1" l="1"/>
  <c r="G53" i="1" s="1"/>
  <c r="H53" i="1" l="1"/>
  <c r="I53" i="1"/>
  <c r="M53" i="1"/>
  <c r="J54" i="1" s="1"/>
  <c r="O53" i="1" l="1"/>
  <c r="P53" i="1" s="1"/>
  <c r="E54" i="1"/>
  <c r="N53" i="1"/>
  <c r="K54" i="1" l="1"/>
  <c r="L54" i="1" l="1"/>
  <c r="G54" i="1" s="1"/>
  <c r="H54" i="1" l="1"/>
  <c r="O54" i="1" s="1"/>
  <c r="P54" i="1" s="1"/>
  <c r="I54" i="1"/>
  <c r="M54" i="1"/>
  <c r="J55" i="1" s="1"/>
  <c r="E55" i="1" l="1"/>
  <c r="N54" i="1"/>
  <c r="K55" i="1" l="1"/>
  <c r="L55" i="1" l="1"/>
  <c r="G55" i="1" s="1"/>
  <c r="H55" i="1" l="1"/>
  <c r="O55" i="1" s="1"/>
  <c r="P55" i="1" s="1"/>
  <c r="I55" i="1"/>
  <c r="M55" i="1"/>
  <c r="J56" i="1" s="1"/>
  <c r="E56" i="1" l="1"/>
  <c r="N55" i="1"/>
  <c r="K56" i="1" l="1"/>
  <c r="L56" i="1" l="1"/>
  <c r="G56" i="1" s="1"/>
  <c r="H56" i="1" l="1"/>
  <c r="O56" i="1" s="1"/>
  <c r="P56" i="1" s="1"/>
  <c r="I56" i="1"/>
  <c r="M56" i="1"/>
  <c r="J57" i="1" s="1"/>
  <c r="E57" i="1" l="1"/>
  <c r="N56" i="1"/>
  <c r="K57" i="1" l="1"/>
  <c r="L57" i="1" l="1"/>
  <c r="G57" i="1" s="1"/>
  <c r="H57" i="1" l="1"/>
  <c r="O57" i="1" s="1"/>
  <c r="P57" i="1" s="1"/>
  <c r="I57" i="1"/>
  <c r="M57" i="1"/>
  <c r="J58" i="1" s="1"/>
  <c r="E58" i="1" l="1"/>
  <c r="N57" i="1"/>
  <c r="K58" i="1" l="1"/>
  <c r="L58" i="1" l="1"/>
  <c r="G58" i="1" s="1"/>
  <c r="H58" i="1" l="1"/>
  <c r="O58" i="1" s="1"/>
  <c r="P58" i="1" s="1"/>
  <c r="I58" i="1"/>
  <c r="M58" i="1"/>
  <c r="J59" i="1" s="1"/>
  <c r="E59" i="1" l="1"/>
  <c r="N58" i="1"/>
  <c r="K59" i="1" l="1"/>
  <c r="L59" i="1" l="1"/>
  <c r="G59" i="1" s="1"/>
  <c r="H59" i="1" l="1"/>
  <c r="I59" i="1"/>
  <c r="M59" i="1"/>
  <c r="J60" i="1" s="1"/>
  <c r="O59" i="1" l="1"/>
  <c r="P59" i="1" s="1"/>
  <c r="E60" i="1"/>
  <c r="N59" i="1"/>
  <c r="K60" i="1" l="1"/>
  <c r="L60" i="1" l="1"/>
  <c r="G60" i="1" s="1"/>
  <c r="H60" i="1" l="1"/>
  <c r="O60" i="1" s="1"/>
  <c r="P60" i="1" s="1"/>
  <c r="I60" i="1"/>
  <c r="M60" i="1"/>
  <c r="J61" i="1" l="1"/>
  <c r="E61" i="1"/>
  <c r="N60" i="1"/>
  <c r="K61" i="1" l="1"/>
  <c r="L61" i="1" l="1"/>
  <c r="G61" i="1" s="1"/>
  <c r="H61" i="1" l="1"/>
  <c r="O61" i="1" s="1"/>
  <c r="P61" i="1" s="1"/>
  <c r="I61" i="1"/>
  <c r="M61" i="1"/>
  <c r="J62" i="1" s="1"/>
  <c r="E62" i="1" l="1"/>
  <c r="N61" i="1"/>
  <c r="K62" i="1" l="1"/>
  <c r="L62" i="1" l="1"/>
  <c r="G62" i="1" s="1"/>
  <c r="H62" i="1" l="1"/>
  <c r="O62" i="1" s="1"/>
  <c r="P62" i="1" s="1"/>
  <c r="I62" i="1"/>
  <c r="M62" i="1"/>
  <c r="J63" i="1" s="1"/>
  <c r="E63" i="1" l="1"/>
  <c r="N62" i="1"/>
  <c r="K63" i="1" l="1"/>
  <c r="L63" i="1" l="1"/>
  <c r="G63" i="1" s="1"/>
  <c r="H63" i="1" l="1"/>
  <c r="O63" i="1" s="1"/>
  <c r="P63" i="1" s="1"/>
  <c r="I63" i="1"/>
  <c r="M63" i="1"/>
  <c r="J64" i="1" s="1"/>
  <c r="E64" i="1" l="1"/>
  <c r="N63" i="1"/>
  <c r="K64" i="1" l="1"/>
  <c r="L64" i="1" l="1"/>
  <c r="G64" i="1" s="1"/>
  <c r="H64" i="1" l="1"/>
  <c r="O64" i="1" s="1"/>
  <c r="P64" i="1" s="1"/>
  <c r="I64" i="1"/>
  <c r="M64" i="1"/>
  <c r="J65" i="1" s="1"/>
  <c r="E65" i="1" l="1"/>
  <c r="N64" i="1"/>
  <c r="K65" i="1" l="1"/>
  <c r="L65" i="1" l="1"/>
  <c r="G65" i="1" s="1"/>
  <c r="H65" i="1" l="1"/>
  <c r="O65" i="1" s="1"/>
  <c r="P65" i="1" s="1"/>
  <c r="I65" i="1"/>
  <c r="M65" i="1"/>
  <c r="J66" i="1" s="1"/>
  <c r="E66" i="1" l="1"/>
  <c r="N65" i="1"/>
  <c r="K66" i="1" l="1"/>
  <c r="L66" i="1" l="1"/>
  <c r="G66" i="1" s="1"/>
  <c r="H66" i="1" l="1"/>
  <c r="O66" i="1" s="1"/>
  <c r="P66" i="1" s="1"/>
  <c r="I66" i="1"/>
  <c r="M66" i="1"/>
  <c r="J67" i="1" s="1"/>
  <c r="E67" i="1" l="1"/>
  <c r="N66" i="1"/>
  <c r="K67" i="1" l="1"/>
  <c r="L67" i="1" l="1"/>
  <c r="G67" i="1" s="1"/>
  <c r="H67" i="1" l="1"/>
  <c r="O67" i="1" s="1"/>
  <c r="P67" i="1" s="1"/>
  <c r="I67" i="1"/>
  <c r="M67" i="1"/>
  <c r="J68" i="1" s="1"/>
  <c r="E68" i="1" l="1"/>
  <c r="N67" i="1"/>
  <c r="K68" i="1" l="1"/>
  <c r="L68" i="1" l="1"/>
  <c r="G68" i="1" s="1"/>
  <c r="M68" i="1" l="1"/>
  <c r="H68" i="1"/>
  <c r="O68" i="1" s="1"/>
  <c r="P68" i="1" s="1"/>
  <c r="I68" i="1"/>
  <c r="N68" i="1" s="1"/>
</calcChain>
</file>

<file path=xl/sharedStrings.xml><?xml version="1.0" encoding="utf-8"?>
<sst xmlns="http://schemas.openxmlformats.org/spreadsheetml/2006/main" count="20" uniqueCount="20">
  <si>
    <t>Date</t>
  </si>
  <si>
    <t>o/b Capital</t>
  </si>
  <si>
    <t>Capital payment</t>
  </si>
  <si>
    <t>o/b Interest</t>
  </si>
  <si>
    <t>Interest raised</t>
  </si>
  <si>
    <t>Interest payment</t>
  </si>
  <si>
    <t>c/b Interest</t>
  </si>
  <si>
    <t>Balance outstanding</t>
  </si>
  <si>
    <t>Loan Amount</t>
  </si>
  <si>
    <t>Interest Rate</t>
  </si>
  <si>
    <t>Term (Months)</t>
  </si>
  <si>
    <t>PMT</t>
  </si>
  <si>
    <t>Actual Payment</t>
  </si>
  <si>
    <t>Expected Payment</t>
  </si>
  <si>
    <t>Capital raised</t>
  </si>
  <si>
    <t>Arrears P/M</t>
  </si>
  <si>
    <t>Capital Outstanding</t>
  </si>
  <si>
    <t>c/b capital</t>
  </si>
  <si>
    <t>Period</t>
  </si>
  <si>
    <t>Arrears P/M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</si>
</sst>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&quot;#,##0.00_);[Red]\(&quot;K&quot;#,##0.00\)"/>
    <numFmt numFmtId="43" formatCode="_(* #,##0.00_);_(* \(#,##0.00\);_(* &quot;-&quot;??_);_(@_)"/>
    <numFmt numFmtId="164" formatCode="_-* #,##0.00_-;\-* #,##0.00_-;_-* &quot;-&quot;??_-;_-@_-"/>
    <numFmt numFmtId="165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2" fillId="2" borderId="0" xfId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8" fontId="3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43" fontId="6" fillId="2" borderId="0" xfId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3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43" fontId="4" fillId="3" borderId="2" xfId="1" applyFont="1" applyFill="1" applyBorder="1" applyAlignment="1">
      <alignment horizontal="center"/>
    </xf>
    <xf numFmtId="8" fontId="2" fillId="3" borderId="0" xfId="1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showGridLines="0" tabSelected="1" zoomScale="81" workbookViewId="0">
      <selection activeCell="S15" sqref="S15"/>
    </sheetView>
  </sheetViews>
  <sheetFormatPr baseColWidth="10" defaultColWidth="8.83203125" defaultRowHeight="15" x14ac:dyDescent="0.2"/>
  <cols>
    <col min="1" max="1" width="8.83203125" style="14"/>
    <col min="2" max="2" width="10.5" style="2" bestFit="1" customWidth="1"/>
    <col min="3" max="3" width="13.33203125" style="1" bestFit="1" customWidth="1"/>
    <col min="4" max="4" width="15.83203125" style="1" bestFit="1" customWidth="1"/>
    <col min="5" max="5" width="11" style="1" customWidth="1"/>
    <col min="6" max="6" width="15.6640625" style="13" bestFit="1" customWidth="1"/>
    <col min="7" max="7" width="13.6640625" style="1" customWidth="1"/>
    <col min="8" max="8" width="18.83203125" style="14" bestFit="1" customWidth="1"/>
    <col min="9" max="9" width="17.5" style="1" bestFit="1" customWidth="1"/>
    <col min="10" max="10" width="15.5" style="1" bestFit="1" customWidth="1"/>
    <col min="11" max="11" width="12.6640625" style="1" bestFit="1" customWidth="1"/>
    <col min="12" max="12" width="18.33203125" style="1" bestFit="1" customWidth="1"/>
    <col min="13" max="13" width="10.6640625" style="1" bestFit="1" customWidth="1"/>
    <col min="14" max="14" width="17.1640625" style="1" customWidth="1"/>
    <col min="15" max="15" width="12.33203125" style="14" bestFit="1" customWidth="1"/>
    <col min="16" max="16" width="12.33203125" style="13" bestFit="1" customWidth="1"/>
    <col min="17" max="16384" width="8.83203125" style="1"/>
  </cols>
  <sheetData>
    <row r="1" spans="1:16" x14ac:dyDescent="0.2">
      <c r="C1" s="3" t="s">
        <v>8</v>
      </c>
      <c r="D1" s="3">
        <v>10000</v>
      </c>
    </row>
    <row r="2" spans="1:16" ht="16" x14ac:dyDescent="0.2">
      <c r="C2" s="3" t="s">
        <v>9</v>
      </c>
      <c r="D2" s="5">
        <f>(60/100)/12</f>
        <v>4.9999999999999996E-2</v>
      </c>
    </row>
    <row r="3" spans="1:16" x14ac:dyDescent="0.2">
      <c r="C3" s="3" t="s">
        <v>10</v>
      </c>
      <c r="D3" s="3">
        <v>60</v>
      </c>
    </row>
    <row r="4" spans="1:16" ht="16" x14ac:dyDescent="0.2">
      <c r="C4" s="3" t="s">
        <v>11</v>
      </c>
      <c r="D4" s="6">
        <f>PMT(D2,D3,-D1,0)</f>
        <v>528.28184527242365</v>
      </c>
    </row>
    <row r="8" spans="1:16" x14ac:dyDescent="0.2">
      <c r="A8" s="15" t="s">
        <v>18</v>
      </c>
      <c r="B8" s="8" t="s">
        <v>0</v>
      </c>
      <c r="C8" s="9" t="s">
        <v>12</v>
      </c>
      <c r="D8" s="7" t="s">
        <v>13</v>
      </c>
      <c r="E8" s="10" t="s">
        <v>1</v>
      </c>
      <c r="F8" s="16" t="s">
        <v>14</v>
      </c>
      <c r="G8" s="7" t="s">
        <v>2</v>
      </c>
      <c r="H8" s="18" t="s">
        <v>16</v>
      </c>
      <c r="I8" s="7" t="s">
        <v>17</v>
      </c>
      <c r="J8" s="7" t="s">
        <v>3</v>
      </c>
      <c r="K8" s="7" t="s">
        <v>4</v>
      </c>
      <c r="L8" s="7" t="s">
        <v>5</v>
      </c>
      <c r="M8" s="7" t="s">
        <v>6</v>
      </c>
      <c r="N8" s="7" t="s">
        <v>7</v>
      </c>
      <c r="O8" s="15" t="s">
        <v>15</v>
      </c>
      <c r="P8" s="16" t="s">
        <v>19</v>
      </c>
    </row>
    <row r="9" spans="1:16" x14ac:dyDescent="0.2">
      <c r="A9" s="14">
        <v>1</v>
      </c>
      <c r="B9" s="2">
        <v>45230</v>
      </c>
      <c r="C9" s="11">
        <f t="shared" ref="C9:C68" si="0">D9</f>
        <v>528.28184527242365</v>
      </c>
      <c r="D9" s="4">
        <f>$D$4</f>
        <v>528.28184527242365</v>
      </c>
      <c r="E9" s="4">
        <f>D1</f>
        <v>10000</v>
      </c>
      <c r="F9" s="17">
        <f t="shared" ref="F9:F40" si="1">PPMT($D$2,A9:A68,60,-$D$1,0)</f>
        <v>28.281845272423649</v>
      </c>
      <c r="G9" s="4">
        <f t="shared" ref="G9:G40" si="2">IF(C9-L9&gt;0,C9-L9,0)</f>
        <v>28.281845272423709</v>
      </c>
      <c r="H9" s="13">
        <f t="shared" ref="H9:H40" si="3">IF(F9-G9&gt;0,F9-G9,0)</f>
        <v>0</v>
      </c>
      <c r="I9" s="4">
        <f t="shared" ref="I9:I40" si="4">E9-G9</f>
        <v>9971.7181547275759</v>
      </c>
      <c r="J9" s="4">
        <v>0</v>
      </c>
      <c r="K9" s="4">
        <f t="shared" ref="K9:K40" si="5">$D$2*E9</f>
        <v>499.99999999999994</v>
      </c>
      <c r="L9" s="4">
        <f t="shared" ref="L9:L40" si="6">IF(C9&gt;SUM(J9+K9),SUM(J9+K9),C9)</f>
        <v>499.99999999999994</v>
      </c>
      <c r="M9" s="4">
        <f>J9+K9-L9</f>
        <v>0</v>
      </c>
      <c r="N9" s="4">
        <f>I9+M9</f>
        <v>9971.7181547275759</v>
      </c>
      <c r="O9" s="19">
        <f>IF(H9&gt;0,$D$2*H9,0)</f>
        <v>0</v>
      </c>
      <c r="P9" s="13">
        <f>O9</f>
        <v>0</v>
      </c>
    </row>
    <row r="10" spans="1:16" x14ac:dyDescent="0.2">
      <c r="A10" s="14">
        <v>2</v>
      </c>
      <c r="B10" s="2">
        <v>45260</v>
      </c>
      <c r="C10" s="11">
        <f t="shared" si="0"/>
        <v>528.28184527242365</v>
      </c>
      <c r="D10" s="4">
        <f t="shared" ref="D10:D68" si="7">$D$4</f>
        <v>528.28184527242365</v>
      </c>
      <c r="E10" s="4">
        <f>I9</f>
        <v>9971.7181547275759</v>
      </c>
      <c r="F10" s="17">
        <f t="shared" si="1"/>
        <v>29.69593753604482</v>
      </c>
      <c r="G10" s="4">
        <f t="shared" si="2"/>
        <v>29.69593753604488</v>
      </c>
      <c r="H10" s="13">
        <f t="shared" si="3"/>
        <v>0</v>
      </c>
      <c r="I10" s="4">
        <f t="shared" si="4"/>
        <v>9942.0222171915302</v>
      </c>
      <c r="J10" s="4">
        <f>M9</f>
        <v>0</v>
      </c>
      <c r="K10" s="4">
        <f t="shared" si="5"/>
        <v>498.58590773637877</v>
      </c>
      <c r="L10" s="4">
        <f t="shared" si="6"/>
        <v>498.58590773637877</v>
      </c>
      <c r="M10" s="4">
        <f>J10+K10-L10</f>
        <v>0</v>
      </c>
      <c r="N10" s="4">
        <f>I10+M10</f>
        <v>9942.0222171915302</v>
      </c>
      <c r="O10" s="19">
        <f t="shared" ref="O10:O40" si="8">IF(H10&gt;0,$D$2*H10,0)</f>
        <v>0</v>
      </c>
      <c r="P10" s="13">
        <f>IF(O9=0,O10,O10+P9)</f>
        <v>0</v>
      </c>
    </row>
    <row r="11" spans="1:16" x14ac:dyDescent="0.2">
      <c r="A11" s="14">
        <v>3</v>
      </c>
      <c r="B11" s="2">
        <v>45291</v>
      </c>
      <c r="C11" s="11">
        <f t="shared" si="0"/>
        <v>528.28184527242365</v>
      </c>
      <c r="D11" s="4">
        <f t="shared" si="7"/>
        <v>528.28184527242365</v>
      </c>
      <c r="E11" s="4">
        <f t="shared" ref="E11:E66" si="9">I10</f>
        <v>9942.0222171915302</v>
      </c>
      <c r="F11" s="17">
        <f t="shared" si="1"/>
        <v>31.18073441284707</v>
      </c>
      <c r="G11" s="4">
        <f t="shared" si="2"/>
        <v>31.180734412847187</v>
      </c>
      <c r="H11" s="13">
        <f t="shared" si="3"/>
        <v>0</v>
      </c>
      <c r="I11" s="4">
        <f t="shared" si="4"/>
        <v>9910.8414827786837</v>
      </c>
      <c r="J11" s="4">
        <f t="shared" ref="J11:J66" si="10">M10</f>
        <v>0</v>
      </c>
      <c r="K11" s="4">
        <f t="shared" si="5"/>
        <v>497.10111085957647</v>
      </c>
      <c r="L11" s="4">
        <f t="shared" si="6"/>
        <v>497.10111085957647</v>
      </c>
      <c r="M11" s="4">
        <f t="shared" ref="M11:M66" si="11">J11+K11-L11</f>
        <v>0</v>
      </c>
      <c r="N11" s="4">
        <f t="shared" ref="N11:N66" si="12">I11+M11</f>
        <v>9910.8414827786837</v>
      </c>
      <c r="O11" s="19">
        <f t="shared" si="8"/>
        <v>0</v>
      </c>
      <c r="P11" s="13">
        <f t="shared" ref="P11:P68" si="13">IF(O10=0,O11,O11+P10)</f>
        <v>0</v>
      </c>
    </row>
    <row r="12" spans="1:16" x14ac:dyDescent="0.2">
      <c r="A12" s="14">
        <v>4</v>
      </c>
      <c r="B12" s="2">
        <v>45322</v>
      </c>
      <c r="C12" s="11">
        <f t="shared" si="0"/>
        <v>528.28184527242365</v>
      </c>
      <c r="D12" s="4">
        <f t="shared" si="7"/>
        <v>528.28184527242365</v>
      </c>
      <c r="E12" s="4">
        <f t="shared" si="9"/>
        <v>9910.8414827786837</v>
      </c>
      <c r="F12" s="17">
        <f t="shared" si="1"/>
        <v>32.739771133489427</v>
      </c>
      <c r="G12" s="4">
        <f t="shared" si="2"/>
        <v>32.739771133489512</v>
      </c>
      <c r="H12" s="13">
        <f t="shared" si="3"/>
        <v>0</v>
      </c>
      <c r="I12" s="4">
        <f t="shared" si="4"/>
        <v>9878.1017116451949</v>
      </c>
      <c r="J12" s="4">
        <f t="shared" si="10"/>
        <v>0</v>
      </c>
      <c r="K12" s="4">
        <f t="shared" si="5"/>
        <v>495.54207413893414</v>
      </c>
      <c r="L12" s="4">
        <f t="shared" si="6"/>
        <v>495.54207413893414</v>
      </c>
      <c r="M12" s="4">
        <f t="shared" si="11"/>
        <v>0</v>
      </c>
      <c r="N12" s="4">
        <f t="shared" si="12"/>
        <v>9878.1017116451949</v>
      </c>
      <c r="O12" s="19">
        <f t="shared" si="8"/>
        <v>0</v>
      </c>
      <c r="P12" s="13">
        <f t="shared" si="13"/>
        <v>0</v>
      </c>
    </row>
    <row r="13" spans="1:16" x14ac:dyDescent="0.2">
      <c r="A13" s="14">
        <v>5</v>
      </c>
      <c r="B13" s="2">
        <v>45351</v>
      </c>
      <c r="C13" s="11">
        <f t="shared" si="0"/>
        <v>528.28184527242365</v>
      </c>
      <c r="D13" s="4">
        <f t="shared" si="7"/>
        <v>528.28184527242365</v>
      </c>
      <c r="E13" s="4">
        <f t="shared" si="9"/>
        <v>9878.1017116451949</v>
      </c>
      <c r="F13" s="17">
        <f t="shared" si="1"/>
        <v>34.376759690163887</v>
      </c>
      <c r="G13" s="4">
        <f t="shared" si="2"/>
        <v>34.376759690163965</v>
      </c>
      <c r="H13" s="13">
        <f t="shared" si="3"/>
        <v>0</v>
      </c>
      <c r="I13" s="4">
        <f t="shared" si="4"/>
        <v>9843.7249519550314</v>
      </c>
      <c r="J13" s="4">
        <f t="shared" si="10"/>
        <v>0</v>
      </c>
      <c r="K13" s="4">
        <f t="shared" si="5"/>
        <v>493.90508558225969</v>
      </c>
      <c r="L13" s="4">
        <f t="shared" si="6"/>
        <v>493.90508558225969</v>
      </c>
      <c r="M13" s="4">
        <f t="shared" si="11"/>
        <v>0</v>
      </c>
      <c r="N13" s="4">
        <f t="shared" si="12"/>
        <v>9843.7249519550314</v>
      </c>
      <c r="O13" s="19">
        <f t="shared" si="8"/>
        <v>0</v>
      </c>
      <c r="P13" s="13">
        <f t="shared" si="13"/>
        <v>0</v>
      </c>
    </row>
    <row r="14" spans="1:16" x14ac:dyDescent="0.2">
      <c r="A14" s="14">
        <v>6</v>
      </c>
      <c r="B14" s="2">
        <v>45382</v>
      </c>
      <c r="C14" s="11">
        <f t="shared" si="0"/>
        <v>528.28184527242365</v>
      </c>
      <c r="D14" s="4">
        <f>$D$4</f>
        <v>528.28184527242365</v>
      </c>
      <c r="E14" s="4">
        <f t="shared" si="9"/>
        <v>9843.7249519550314</v>
      </c>
      <c r="F14" s="17">
        <f t="shared" si="1"/>
        <v>36.095597674672092</v>
      </c>
      <c r="G14" s="4">
        <f t="shared" si="2"/>
        <v>36.095597674672149</v>
      </c>
      <c r="H14" s="13">
        <f t="shared" si="3"/>
        <v>0</v>
      </c>
      <c r="I14" s="4">
        <f t="shared" si="4"/>
        <v>9807.6293542803596</v>
      </c>
      <c r="J14" s="4">
        <f t="shared" si="10"/>
        <v>0</v>
      </c>
      <c r="K14" s="4">
        <f t="shared" si="5"/>
        <v>492.1862475977515</v>
      </c>
      <c r="L14" s="4">
        <f t="shared" si="6"/>
        <v>492.1862475977515</v>
      </c>
      <c r="M14" s="4">
        <f t="shared" si="11"/>
        <v>0</v>
      </c>
      <c r="N14" s="4">
        <f t="shared" si="12"/>
        <v>9807.6293542803596</v>
      </c>
      <c r="O14" s="19">
        <f t="shared" si="8"/>
        <v>0</v>
      </c>
      <c r="P14" s="13">
        <f t="shared" si="13"/>
        <v>0</v>
      </c>
    </row>
    <row r="15" spans="1:16" x14ac:dyDescent="0.2">
      <c r="A15" s="14">
        <v>7</v>
      </c>
      <c r="B15" s="2">
        <v>45412</v>
      </c>
      <c r="C15" s="11">
        <f t="shared" si="0"/>
        <v>528.28184527242365</v>
      </c>
      <c r="D15" s="4">
        <f t="shared" si="7"/>
        <v>528.28184527242365</v>
      </c>
      <c r="E15" s="4">
        <f t="shared" si="9"/>
        <v>9807.6293542803596</v>
      </c>
      <c r="F15" s="17">
        <f t="shared" si="1"/>
        <v>37.900377558405701</v>
      </c>
      <c r="G15" s="4">
        <f t="shared" si="2"/>
        <v>37.900377558405694</v>
      </c>
      <c r="H15" s="13">
        <f t="shared" si="3"/>
        <v>7.1054273576010019E-15</v>
      </c>
      <c r="I15" s="4">
        <f t="shared" si="4"/>
        <v>9769.7289767219536</v>
      </c>
      <c r="J15" s="4">
        <f t="shared" si="10"/>
        <v>0</v>
      </c>
      <c r="K15" s="4">
        <f t="shared" si="5"/>
        <v>490.38146771401796</v>
      </c>
      <c r="L15" s="4">
        <f t="shared" si="6"/>
        <v>490.38146771401796</v>
      </c>
      <c r="M15" s="4">
        <f t="shared" si="11"/>
        <v>0</v>
      </c>
      <c r="N15" s="4">
        <f t="shared" si="12"/>
        <v>9769.7289767219536</v>
      </c>
      <c r="O15" s="19">
        <f t="shared" si="8"/>
        <v>3.5527136788005006E-16</v>
      </c>
      <c r="P15" s="13">
        <f t="shared" si="13"/>
        <v>3.5527136788005006E-16</v>
      </c>
    </row>
    <row r="16" spans="1:16" x14ac:dyDescent="0.2">
      <c r="A16" s="14">
        <v>8</v>
      </c>
      <c r="B16" s="2">
        <v>45443</v>
      </c>
      <c r="C16" s="11">
        <f t="shared" si="0"/>
        <v>528.28184527242365</v>
      </c>
      <c r="D16" s="4">
        <f t="shared" si="7"/>
        <v>528.28184527242365</v>
      </c>
      <c r="E16" s="4">
        <f t="shared" si="9"/>
        <v>9769.7289767219536</v>
      </c>
      <c r="F16" s="17">
        <f t="shared" si="1"/>
        <v>39.795396436325973</v>
      </c>
      <c r="G16" s="4">
        <f t="shared" si="2"/>
        <v>39.79539643632603</v>
      </c>
      <c r="H16" s="13">
        <f t="shared" si="3"/>
        <v>0</v>
      </c>
      <c r="I16" s="4">
        <f t="shared" si="4"/>
        <v>9729.9335802856276</v>
      </c>
      <c r="J16" s="4">
        <f t="shared" si="10"/>
        <v>0</v>
      </c>
      <c r="K16" s="4">
        <f t="shared" si="5"/>
        <v>488.48644883609762</v>
      </c>
      <c r="L16" s="4">
        <f t="shared" si="6"/>
        <v>488.48644883609762</v>
      </c>
      <c r="M16" s="4">
        <f t="shared" si="11"/>
        <v>0</v>
      </c>
      <c r="N16" s="4">
        <f t="shared" si="12"/>
        <v>9729.9335802856276</v>
      </c>
      <c r="O16" s="19">
        <f t="shared" si="8"/>
        <v>0</v>
      </c>
      <c r="P16" s="13">
        <f t="shared" si="13"/>
        <v>3.5527136788005006E-16</v>
      </c>
    </row>
    <row r="17" spans="1:16" x14ac:dyDescent="0.2">
      <c r="A17" s="14">
        <v>9</v>
      </c>
      <c r="B17" s="2">
        <v>45473</v>
      </c>
      <c r="C17" s="11">
        <f t="shared" si="0"/>
        <v>528.28184527242365</v>
      </c>
      <c r="D17" s="4">
        <f t="shared" si="7"/>
        <v>528.28184527242365</v>
      </c>
      <c r="E17" s="4">
        <f t="shared" si="9"/>
        <v>9729.9335802856276</v>
      </c>
      <c r="F17" s="17">
        <f t="shared" si="1"/>
        <v>41.785166258142283</v>
      </c>
      <c r="G17" s="4">
        <f t="shared" si="2"/>
        <v>41.78516625814234</v>
      </c>
      <c r="H17" s="13">
        <f t="shared" si="3"/>
        <v>0</v>
      </c>
      <c r="I17" s="4">
        <f t="shared" si="4"/>
        <v>9688.1484140274861</v>
      </c>
      <c r="J17" s="4">
        <f t="shared" si="10"/>
        <v>0</v>
      </c>
      <c r="K17" s="4">
        <f t="shared" si="5"/>
        <v>486.49667901428131</v>
      </c>
      <c r="L17" s="4">
        <f t="shared" si="6"/>
        <v>486.49667901428131</v>
      </c>
      <c r="M17" s="4">
        <f t="shared" si="11"/>
        <v>0</v>
      </c>
      <c r="N17" s="4">
        <f t="shared" si="12"/>
        <v>9688.1484140274861</v>
      </c>
      <c r="O17" s="19">
        <f t="shared" si="8"/>
        <v>0</v>
      </c>
      <c r="P17" s="13">
        <f t="shared" si="13"/>
        <v>0</v>
      </c>
    </row>
    <row r="18" spans="1:16" x14ac:dyDescent="0.2">
      <c r="A18" s="14">
        <v>10</v>
      </c>
      <c r="B18" s="2">
        <v>45504</v>
      </c>
      <c r="C18" s="11">
        <f t="shared" si="0"/>
        <v>528.28184527242365</v>
      </c>
      <c r="D18" s="4">
        <f t="shared" si="7"/>
        <v>528.28184527242365</v>
      </c>
      <c r="E18" s="4">
        <f t="shared" si="9"/>
        <v>9688.1484140274861</v>
      </c>
      <c r="F18" s="17">
        <f t="shared" si="1"/>
        <v>43.874424571049403</v>
      </c>
      <c r="G18" s="4">
        <f t="shared" si="2"/>
        <v>43.874424571049417</v>
      </c>
      <c r="H18" s="13">
        <f t="shared" si="3"/>
        <v>0</v>
      </c>
      <c r="I18" s="4">
        <f t="shared" si="4"/>
        <v>9644.2739894564365</v>
      </c>
      <c r="J18" s="4">
        <f t="shared" si="10"/>
        <v>0</v>
      </c>
      <c r="K18" s="4">
        <f t="shared" si="5"/>
        <v>484.40742070137424</v>
      </c>
      <c r="L18" s="4">
        <f t="shared" si="6"/>
        <v>484.40742070137424</v>
      </c>
      <c r="M18" s="4">
        <f t="shared" si="11"/>
        <v>0</v>
      </c>
      <c r="N18" s="4">
        <f t="shared" si="12"/>
        <v>9644.2739894564365</v>
      </c>
      <c r="O18" s="19">
        <f t="shared" si="8"/>
        <v>0</v>
      </c>
      <c r="P18" s="13">
        <f t="shared" si="13"/>
        <v>0</v>
      </c>
    </row>
    <row r="19" spans="1:16" x14ac:dyDescent="0.2">
      <c r="A19" s="14">
        <v>11</v>
      </c>
      <c r="B19" s="2">
        <v>45535</v>
      </c>
      <c r="C19" s="11">
        <f t="shared" si="0"/>
        <v>528.28184527242365</v>
      </c>
      <c r="D19" s="4">
        <f t="shared" si="7"/>
        <v>528.28184527242365</v>
      </c>
      <c r="E19" s="4">
        <f t="shared" si="9"/>
        <v>9644.2739894564365</v>
      </c>
      <c r="F19" s="17">
        <f t="shared" si="1"/>
        <v>46.068145799601858</v>
      </c>
      <c r="G19" s="4">
        <f t="shared" si="2"/>
        <v>46.068145799601893</v>
      </c>
      <c r="H19" s="13">
        <f t="shared" si="3"/>
        <v>0</v>
      </c>
      <c r="I19" s="4">
        <f t="shared" si="4"/>
        <v>9598.205843656835</v>
      </c>
      <c r="J19" s="4">
        <f t="shared" si="10"/>
        <v>0</v>
      </c>
      <c r="K19" s="4">
        <f t="shared" si="5"/>
        <v>482.21369947282176</v>
      </c>
      <c r="L19" s="4">
        <f t="shared" si="6"/>
        <v>482.21369947282176</v>
      </c>
      <c r="M19" s="4">
        <f t="shared" si="11"/>
        <v>0</v>
      </c>
      <c r="N19" s="4">
        <f t="shared" si="12"/>
        <v>9598.205843656835</v>
      </c>
      <c r="O19" s="19">
        <f t="shared" si="8"/>
        <v>0</v>
      </c>
      <c r="P19" s="13">
        <f t="shared" si="13"/>
        <v>0</v>
      </c>
    </row>
    <row r="20" spans="1:16" x14ac:dyDescent="0.2">
      <c r="A20" s="14">
        <v>12</v>
      </c>
      <c r="B20" s="2">
        <v>45565</v>
      </c>
      <c r="C20" s="11">
        <f t="shared" si="0"/>
        <v>528.28184527242365</v>
      </c>
      <c r="D20" s="4">
        <f t="shared" si="7"/>
        <v>528.28184527242365</v>
      </c>
      <c r="E20" s="4">
        <f t="shared" si="9"/>
        <v>9598.205843656835</v>
      </c>
      <c r="F20" s="17">
        <f t="shared" si="1"/>
        <v>48.371553089581958</v>
      </c>
      <c r="G20" s="4">
        <f t="shared" si="2"/>
        <v>48.371553089581937</v>
      </c>
      <c r="H20" s="13">
        <f t="shared" si="3"/>
        <v>2.1316282072803006E-14</v>
      </c>
      <c r="I20" s="4">
        <f t="shared" si="4"/>
        <v>9549.8342905672525</v>
      </c>
      <c r="J20" s="4">
        <f t="shared" si="10"/>
        <v>0</v>
      </c>
      <c r="K20" s="4">
        <f t="shared" si="5"/>
        <v>479.91029218284172</v>
      </c>
      <c r="L20" s="4">
        <f t="shared" si="6"/>
        <v>479.91029218284172</v>
      </c>
      <c r="M20" s="4">
        <f t="shared" si="11"/>
        <v>0</v>
      </c>
      <c r="N20" s="4">
        <f t="shared" si="12"/>
        <v>9549.8342905672525</v>
      </c>
      <c r="O20" s="19">
        <f t="shared" si="8"/>
        <v>1.0658141036401502E-15</v>
      </c>
      <c r="P20" s="13">
        <f t="shared" si="13"/>
        <v>1.0658141036401502E-15</v>
      </c>
    </row>
    <row r="21" spans="1:16" s="12" customFormat="1" x14ac:dyDescent="0.2">
      <c r="A21" s="14">
        <v>13</v>
      </c>
      <c r="B21" s="2">
        <v>45596</v>
      </c>
      <c r="C21" s="11">
        <f t="shared" si="0"/>
        <v>528.28184527242365</v>
      </c>
      <c r="D21" s="4">
        <f t="shared" si="7"/>
        <v>528.28184527242365</v>
      </c>
      <c r="E21" s="4">
        <f t="shared" si="9"/>
        <v>9549.8342905672525</v>
      </c>
      <c r="F21" s="17">
        <f t="shared" si="1"/>
        <v>50.790130744061045</v>
      </c>
      <c r="G21" s="4">
        <f t="shared" si="2"/>
        <v>50.790130744061059</v>
      </c>
      <c r="H21" s="13">
        <f t="shared" si="3"/>
        <v>0</v>
      </c>
      <c r="I21" s="4">
        <f t="shared" si="4"/>
        <v>9499.0441598231919</v>
      </c>
      <c r="J21" s="4">
        <f t="shared" si="10"/>
        <v>0</v>
      </c>
      <c r="K21" s="4">
        <f t="shared" si="5"/>
        <v>477.49171452836259</v>
      </c>
      <c r="L21" s="4">
        <f t="shared" si="6"/>
        <v>477.49171452836259</v>
      </c>
      <c r="M21" s="4">
        <f t="shared" si="11"/>
        <v>0</v>
      </c>
      <c r="N21" s="4">
        <f t="shared" si="12"/>
        <v>9499.0441598231919</v>
      </c>
      <c r="O21" s="19">
        <f t="shared" si="8"/>
        <v>0</v>
      </c>
      <c r="P21" s="13">
        <f t="shared" si="13"/>
        <v>1.0658141036401502E-15</v>
      </c>
    </row>
    <row r="22" spans="1:16" x14ac:dyDescent="0.2">
      <c r="A22" s="14">
        <v>14</v>
      </c>
      <c r="B22" s="2">
        <v>45626</v>
      </c>
      <c r="C22" s="11">
        <f t="shared" si="0"/>
        <v>528.28184527242365</v>
      </c>
      <c r="D22" s="4">
        <f t="shared" si="7"/>
        <v>528.28184527242365</v>
      </c>
      <c r="E22" s="4">
        <f t="shared" si="9"/>
        <v>9499.0441598231919</v>
      </c>
      <c r="F22" s="17">
        <f t="shared" si="1"/>
        <v>53.329637281264098</v>
      </c>
      <c r="G22" s="4">
        <f t="shared" si="2"/>
        <v>53.32963728126407</v>
      </c>
      <c r="H22" s="13">
        <f t="shared" si="3"/>
        <v>2.8421709430404007E-14</v>
      </c>
      <c r="I22" s="4">
        <f t="shared" si="4"/>
        <v>9445.7145225419281</v>
      </c>
      <c r="J22" s="4">
        <f t="shared" si="10"/>
        <v>0</v>
      </c>
      <c r="K22" s="4">
        <f t="shared" si="5"/>
        <v>474.95220799115958</v>
      </c>
      <c r="L22" s="4">
        <f t="shared" si="6"/>
        <v>474.95220799115958</v>
      </c>
      <c r="M22" s="4">
        <f t="shared" si="11"/>
        <v>0</v>
      </c>
      <c r="N22" s="4">
        <f t="shared" si="12"/>
        <v>9445.7145225419281</v>
      </c>
      <c r="O22" s="19">
        <f t="shared" si="8"/>
        <v>1.4210854715202003E-15</v>
      </c>
      <c r="P22" s="13">
        <f t="shared" si="13"/>
        <v>1.4210854715202003E-15</v>
      </c>
    </row>
    <row r="23" spans="1:16" x14ac:dyDescent="0.2">
      <c r="A23" s="14">
        <v>15</v>
      </c>
      <c r="B23" s="2">
        <v>45657</v>
      </c>
      <c r="C23" s="11">
        <f t="shared" si="0"/>
        <v>528.28184527242365</v>
      </c>
      <c r="D23" s="4">
        <f t="shared" si="7"/>
        <v>528.28184527242365</v>
      </c>
      <c r="E23" s="4">
        <f t="shared" si="9"/>
        <v>9445.7145225419281</v>
      </c>
      <c r="F23" s="17">
        <f t="shared" si="1"/>
        <v>55.996119145327313</v>
      </c>
      <c r="G23" s="4">
        <f t="shared" si="2"/>
        <v>55.99611914532727</v>
      </c>
      <c r="H23" s="13">
        <f t="shared" si="3"/>
        <v>4.2632564145606011E-14</v>
      </c>
      <c r="I23" s="4">
        <f t="shared" si="4"/>
        <v>9389.7184033966005</v>
      </c>
      <c r="J23" s="4">
        <f t="shared" si="10"/>
        <v>0</v>
      </c>
      <c r="K23" s="4">
        <f t="shared" si="5"/>
        <v>472.28572612709638</v>
      </c>
      <c r="L23" s="4">
        <f t="shared" si="6"/>
        <v>472.28572612709638</v>
      </c>
      <c r="M23" s="4">
        <f t="shared" si="11"/>
        <v>0</v>
      </c>
      <c r="N23" s="4">
        <f t="shared" si="12"/>
        <v>9389.7184033966005</v>
      </c>
      <c r="O23" s="19">
        <f t="shared" si="8"/>
        <v>2.1316282072803005E-15</v>
      </c>
      <c r="P23" s="13">
        <f t="shared" si="13"/>
        <v>3.5527136788005009E-15</v>
      </c>
    </row>
    <row r="24" spans="1:16" x14ac:dyDescent="0.2">
      <c r="A24" s="14">
        <v>16</v>
      </c>
      <c r="B24" s="2">
        <v>45688</v>
      </c>
      <c r="C24" s="11">
        <f t="shared" si="0"/>
        <v>528.28184527242365</v>
      </c>
      <c r="D24" s="4">
        <f t="shared" si="7"/>
        <v>528.28184527242365</v>
      </c>
      <c r="E24" s="4">
        <f t="shared" si="9"/>
        <v>9389.7184033966005</v>
      </c>
      <c r="F24" s="17">
        <f t="shared" si="1"/>
        <v>58.795925102593671</v>
      </c>
      <c r="G24" s="4">
        <f t="shared" si="2"/>
        <v>58.795925102593685</v>
      </c>
      <c r="H24" s="13">
        <f t="shared" si="3"/>
        <v>0</v>
      </c>
      <c r="I24" s="4">
        <f t="shared" si="4"/>
        <v>9330.9224782940073</v>
      </c>
      <c r="J24" s="4">
        <f t="shared" si="10"/>
        <v>0</v>
      </c>
      <c r="K24" s="4">
        <f t="shared" si="5"/>
        <v>469.48592016982997</v>
      </c>
      <c r="L24" s="4">
        <f t="shared" si="6"/>
        <v>469.48592016982997</v>
      </c>
      <c r="M24" s="4">
        <f t="shared" si="11"/>
        <v>0</v>
      </c>
      <c r="N24" s="4">
        <f t="shared" si="12"/>
        <v>9330.9224782940073</v>
      </c>
      <c r="O24" s="19">
        <f t="shared" si="8"/>
        <v>0</v>
      </c>
      <c r="P24" s="13">
        <f t="shared" si="13"/>
        <v>3.5527136788005009E-15</v>
      </c>
    </row>
    <row r="25" spans="1:16" x14ac:dyDescent="0.2">
      <c r="A25" s="14">
        <v>17</v>
      </c>
      <c r="B25" s="2">
        <v>45716</v>
      </c>
      <c r="C25" s="11">
        <f t="shared" si="0"/>
        <v>528.28184527242365</v>
      </c>
      <c r="D25" s="4">
        <f t="shared" si="7"/>
        <v>528.28184527242365</v>
      </c>
      <c r="E25" s="4">
        <f t="shared" si="9"/>
        <v>9330.9224782940073</v>
      </c>
      <c r="F25" s="17">
        <f t="shared" si="1"/>
        <v>61.735721357723364</v>
      </c>
      <c r="G25" s="4">
        <f t="shared" si="2"/>
        <v>61.735721357723321</v>
      </c>
      <c r="H25" s="13">
        <f t="shared" si="3"/>
        <v>4.2632564145606011E-14</v>
      </c>
      <c r="I25" s="4">
        <f t="shared" si="4"/>
        <v>9269.1867569362839</v>
      </c>
      <c r="J25" s="4">
        <f t="shared" si="10"/>
        <v>0</v>
      </c>
      <c r="K25" s="4">
        <f t="shared" si="5"/>
        <v>466.54612391470033</v>
      </c>
      <c r="L25" s="4">
        <f t="shared" si="6"/>
        <v>466.54612391470033</v>
      </c>
      <c r="M25" s="4">
        <f t="shared" si="11"/>
        <v>0</v>
      </c>
      <c r="N25" s="4">
        <f t="shared" si="12"/>
        <v>9269.1867569362839</v>
      </c>
      <c r="O25" s="19">
        <f t="shared" si="8"/>
        <v>2.1316282072803005E-15</v>
      </c>
      <c r="P25" s="13">
        <f t="shared" si="13"/>
        <v>2.1316282072803005E-15</v>
      </c>
    </row>
    <row r="26" spans="1:16" x14ac:dyDescent="0.2">
      <c r="A26" s="14">
        <v>18</v>
      </c>
      <c r="B26" s="2">
        <v>45747</v>
      </c>
      <c r="C26" s="11">
        <f t="shared" si="0"/>
        <v>528.28184527242365</v>
      </c>
      <c r="D26" s="4">
        <f t="shared" si="7"/>
        <v>528.28184527242365</v>
      </c>
      <c r="E26" s="4">
        <f t="shared" si="9"/>
        <v>9269.1867569362839</v>
      </c>
      <c r="F26" s="17">
        <f t="shared" si="1"/>
        <v>64.82250742560953</v>
      </c>
      <c r="G26" s="4">
        <f t="shared" si="2"/>
        <v>64.822507425609501</v>
      </c>
      <c r="H26" s="13">
        <f t="shared" si="3"/>
        <v>2.8421709430404007E-14</v>
      </c>
      <c r="I26" s="4">
        <f t="shared" si="4"/>
        <v>9204.3642495106742</v>
      </c>
      <c r="J26" s="4">
        <f t="shared" si="10"/>
        <v>0</v>
      </c>
      <c r="K26" s="4">
        <f t="shared" si="5"/>
        <v>463.45933784681415</v>
      </c>
      <c r="L26" s="4">
        <f t="shared" si="6"/>
        <v>463.45933784681415</v>
      </c>
      <c r="M26" s="4">
        <f t="shared" si="11"/>
        <v>0</v>
      </c>
      <c r="N26" s="4">
        <f t="shared" si="12"/>
        <v>9204.3642495106742</v>
      </c>
      <c r="O26" s="19">
        <f t="shared" si="8"/>
        <v>1.4210854715202003E-15</v>
      </c>
      <c r="P26" s="13">
        <f t="shared" si="13"/>
        <v>3.5527136788005009E-15</v>
      </c>
    </row>
    <row r="27" spans="1:16" x14ac:dyDescent="0.2">
      <c r="A27" s="14">
        <v>19</v>
      </c>
      <c r="B27" s="2">
        <v>45777</v>
      </c>
      <c r="C27" s="11">
        <f t="shared" si="0"/>
        <v>528.28184527242365</v>
      </c>
      <c r="D27" s="4">
        <f t="shared" si="7"/>
        <v>528.28184527242365</v>
      </c>
      <c r="E27" s="4">
        <f t="shared" si="9"/>
        <v>9204.3642495106742</v>
      </c>
      <c r="F27" s="17">
        <f t="shared" si="1"/>
        <v>68.063632796889991</v>
      </c>
      <c r="G27" s="4">
        <f t="shared" si="2"/>
        <v>68.063632796889976</v>
      </c>
      <c r="H27" s="13">
        <f t="shared" si="3"/>
        <v>1.4210854715202004E-14</v>
      </c>
      <c r="I27" s="4">
        <f t="shared" si="4"/>
        <v>9136.3006167137846</v>
      </c>
      <c r="J27" s="4">
        <f t="shared" si="10"/>
        <v>0</v>
      </c>
      <c r="K27" s="4">
        <f t="shared" si="5"/>
        <v>460.21821247553368</v>
      </c>
      <c r="L27" s="4">
        <f t="shared" si="6"/>
        <v>460.21821247553368</v>
      </c>
      <c r="M27" s="4">
        <f t="shared" si="11"/>
        <v>0</v>
      </c>
      <c r="N27" s="4">
        <f t="shared" si="12"/>
        <v>9136.3006167137846</v>
      </c>
      <c r="O27" s="19">
        <f t="shared" si="8"/>
        <v>7.1054273576010013E-16</v>
      </c>
      <c r="P27" s="13">
        <f t="shared" si="13"/>
        <v>4.263256414560601E-15</v>
      </c>
    </row>
    <row r="28" spans="1:16" x14ac:dyDescent="0.2">
      <c r="A28" s="14">
        <v>20</v>
      </c>
      <c r="B28" s="2">
        <v>45808</v>
      </c>
      <c r="C28" s="11">
        <f t="shared" si="0"/>
        <v>528.28184527242365</v>
      </c>
      <c r="D28" s="4">
        <f t="shared" si="7"/>
        <v>528.28184527242365</v>
      </c>
      <c r="E28" s="4">
        <f t="shared" si="9"/>
        <v>9136.3006167137846</v>
      </c>
      <c r="F28" s="17">
        <f t="shared" si="1"/>
        <v>71.466814436734509</v>
      </c>
      <c r="G28" s="4">
        <f t="shared" si="2"/>
        <v>71.466814436734467</v>
      </c>
      <c r="H28" s="13">
        <f t="shared" si="3"/>
        <v>4.2632564145606011E-14</v>
      </c>
      <c r="I28" s="4">
        <f t="shared" si="4"/>
        <v>9064.8338022770495</v>
      </c>
      <c r="J28" s="4">
        <f t="shared" si="10"/>
        <v>0</v>
      </c>
      <c r="K28" s="4">
        <f t="shared" si="5"/>
        <v>456.81503083568919</v>
      </c>
      <c r="L28" s="4">
        <f t="shared" si="6"/>
        <v>456.81503083568919</v>
      </c>
      <c r="M28" s="4">
        <f t="shared" si="11"/>
        <v>0</v>
      </c>
      <c r="N28" s="4">
        <f t="shared" si="12"/>
        <v>9064.8338022770495</v>
      </c>
      <c r="O28" s="19">
        <f t="shared" si="8"/>
        <v>2.1316282072803005E-15</v>
      </c>
      <c r="P28" s="13">
        <f t="shared" si="13"/>
        <v>6.394884621840901E-15</v>
      </c>
    </row>
    <row r="29" spans="1:16" x14ac:dyDescent="0.2">
      <c r="A29" s="14">
        <v>21</v>
      </c>
      <c r="B29" s="2">
        <v>45838</v>
      </c>
      <c r="C29" s="11">
        <f t="shared" si="0"/>
        <v>528.28184527242365</v>
      </c>
      <c r="D29" s="4">
        <f t="shared" si="7"/>
        <v>528.28184527242365</v>
      </c>
      <c r="E29" s="4">
        <f t="shared" si="9"/>
        <v>9064.8338022770495</v>
      </c>
      <c r="F29" s="17">
        <f t="shared" si="1"/>
        <v>75.040155158571253</v>
      </c>
      <c r="G29" s="4">
        <f t="shared" si="2"/>
        <v>75.040155158571224</v>
      </c>
      <c r="H29" s="13">
        <f t="shared" si="3"/>
        <v>2.8421709430404007E-14</v>
      </c>
      <c r="I29" s="4">
        <f t="shared" si="4"/>
        <v>8989.7936471184785</v>
      </c>
      <c r="J29" s="4">
        <f t="shared" si="10"/>
        <v>0</v>
      </c>
      <c r="K29" s="4">
        <f t="shared" si="5"/>
        <v>453.24169011385243</v>
      </c>
      <c r="L29" s="4">
        <f t="shared" si="6"/>
        <v>453.24169011385243</v>
      </c>
      <c r="M29" s="4">
        <f t="shared" si="11"/>
        <v>0</v>
      </c>
      <c r="N29" s="4">
        <f t="shared" si="12"/>
        <v>8989.7936471184785</v>
      </c>
      <c r="O29" s="19">
        <f t="shared" si="8"/>
        <v>1.4210854715202003E-15</v>
      </c>
      <c r="P29" s="13">
        <f t="shared" si="13"/>
        <v>7.8159700933611011E-15</v>
      </c>
    </row>
    <row r="30" spans="1:16" x14ac:dyDescent="0.2">
      <c r="A30" s="14">
        <v>22</v>
      </c>
      <c r="B30" s="2">
        <v>45869</v>
      </c>
      <c r="C30" s="11">
        <f t="shared" si="0"/>
        <v>528.28184527242365</v>
      </c>
      <c r="D30" s="4">
        <f t="shared" si="7"/>
        <v>528.28184527242365</v>
      </c>
      <c r="E30" s="4">
        <f t="shared" si="9"/>
        <v>8989.7936471184785</v>
      </c>
      <c r="F30" s="17">
        <f t="shared" si="1"/>
        <v>78.792162916499805</v>
      </c>
      <c r="G30" s="4">
        <f t="shared" si="2"/>
        <v>78.792162916499763</v>
      </c>
      <c r="H30" s="13">
        <f t="shared" si="3"/>
        <v>4.2632564145606011E-14</v>
      </c>
      <c r="I30" s="4">
        <f t="shared" si="4"/>
        <v>8911.0014842019791</v>
      </c>
      <c r="J30" s="4">
        <f t="shared" si="10"/>
        <v>0</v>
      </c>
      <c r="K30" s="4">
        <f t="shared" si="5"/>
        <v>449.48968235592389</v>
      </c>
      <c r="L30" s="4">
        <f t="shared" si="6"/>
        <v>449.48968235592389</v>
      </c>
      <c r="M30" s="4">
        <f t="shared" si="11"/>
        <v>0</v>
      </c>
      <c r="N30" s="4">
        <f t="shared" si="12"/>
        <v>8911.0014842019791</v>
      </c>
      <c r="O30" s="19">
        <f t="shared" si="8"/>
        <v>2.1316282072803005E-15</v>
      </c>
      <c r="P30" s="13">
        <f t="shared" si="13"/>
        <v>9.947598300641402E-15</v>
      </c>
    </row>
    <row r="31" spans="1:16" x14ac:dyDescent="0.2">
      <c r="A31" s="14">
        <v>23</v>
      </c>
      <c r="B31" s="2">
        <v>45900</v>
      </c>
      <c r="C31" s="11">
        <f t="shared" si="0"/>
        <v>528.28184527242365</v>
      </c>
      <c r="D31" s="4">
        <f t="shared" si="7"/>
        <v>528.28184527242365</v>
      </c>
      <c r="E31" s="4">
        <f t="shared" si="9"/>
        <v>8911.0014842019791</v>
      </c>
      <c r="F31" s="17">
        <f t="shared" si="1"/>
        <v>82.731771062324782</v>
      </c>
      <c r="G31" s="4">
        <f t="shared" si="2"/>
        <v>82.731771062324754</v>
      </c>
      <c r="H31" s="13">
        <f t="shared" si="3"/>
        <v>2.8421709430404007E-14</v>
      </c>
      <c r="I31" s="4">
        <f t="shared" si="4"/>
        <v>8828.2697131396544</v>
      </c>
      <c r="J31" s="4">
        <f t="shared" si="10"/>
        <v>0</v>
      </c>
      <c r="K31" s="4">
        <f t="shared" si="5"/>
        <v>445.5500742100989</v>
      </c>
      <c r="L31" s="4">
        <f t="shared" si="6"/>
        <v>445.5500742100989</v>
      </c>
      <c r="M31" s="4">
        <f t="shared" si="11"/>
        <v>0</v>
      </c>
      <c r="N31" s="4">
        <f t="shared" si="12"/>
        <v>8828.2697131396544</v>
      </c>
      <c r="O31" s="19">
        <f t="shared" si="8"/>
        <v>1.4210854715202003E-15</v>
      </c>
      <c r="P31" s="13">
        <f t="shared" si="13"/>
        <v>1.1368683772161602E-14</v>
      </c>
    </row>
    <row r="32" spans="1:16" x14ac:dyDescent="0.2">
      <c r="A32" s="14">
        <v>24</v>
      </c>
      <c r="B32" s="2">
        <v>45930</v>
      </c>
      <c r="C32" s="11">
        <f t="shared" si="0"/>
        <v>528.28184527242365</v>
      </c>
      <c r="D32" s="4">
        <f t="shared" si="7"/>
        <v>528.28184527242365</v>
      </c>
      <c r="E32" s="4">
        <f t="shared" si="9"/>
        <v>8828.2697131396544</v>
      </c>
      <c r="F32" s="17">
        <f t="shared" si="1"/>
        <v>86.868359615441008</v>
      </c>
      <c r="G32" s="4">
        <f t="shared" si="2"/>
        <v>86.868359615440966</v>
      </c>
      <c r="H32" s="13">
        <f t="shared" si="3"/>
        <v>4.2632564145606011E-14</v>
      </c>
      <c r="I32" s="4">
        <f t="shared" si="4"/>
        <v>8741.4013535242138</v>
      </c>
      <c r="J32" s="4">
        <f t="shared" si="10"/>
        <v>0</v>
      </c>
      <c r="K32" s="4">
        <f t="shared" si="5"/>
        <v>441.41348565698269</v>
      </c>
      <c r="L32" s="4">
        <f t="shared" si="6"/>
        <v>441.41348565698269</v>
      </c>
      <c r="M32" s="4">
        <f t="shared" si="11"/>
        <v>0</v>
      </c>
      <c r="N32" s="4">
        <f t="shared" si="12"/>
        <v>8741.4013535242138</v>
      </c>
      <c r="O32" s="19">
        <f t="shared" si="8"/>
        <v>2.1316282072803005E-15</v>
      </c>
      <c r="P32" s="13">
        <f t="shared" si="13"/>
        <v>1.3500311979441903E-14</v>
      </c>
    </row>
    <row r="33" spans="1:16" x14ac:dyDescent="0.2">
      <c r="A33" s="14">
        <v>25</v>
      </c>
      <c r="B33" s="2">
        <v>45961</v>
      </c>
      <c r="C33" s="11">
        <f t="shared" si="0"/>
        <v>528.28184527242365</v>
      </c>
      <c r="D33" s="4">
        <f t="shared" si="7"/>
        <v>528.28184527242365</v>
      </c>
      <c r="E33" s="4">
        <f t="shared" si="9"/>
        <v>8741.4013535242138</v>
      </c>
      <c r="F33" s="17">
        <f t="shared" si="1"/>
        <v>91.211777596213082</v>
      </c>
      <c r="G33" s="4">
        <f t="shared" si="2"/>
        <v>91.211777596212983</v>
      </c>
      <c r="H33" s="13">
        <f t="shared" si="3"/>
        <v>9.9475983006414026E-14</v>
      </c>
      <c r="I33" s="4">
        <f t="shared" si="4"/>
        <v>8650.1895759280014</v>
      </c>
      <c r="J33" s="4">
        <f t="shared" si="10"/>
        <v>0</v>
      </c>
      <c r="K33" s="4">
        <f t="shared" si="5"/>
        <v>437.07006767621067</v>
      </c>
      <c r="L33" s="4">
        <f t="shared" si="6"/>
        <v>437.07006767621067</v>
      </c>
      <c r="M33" s="4">
        <f t="shared" si="11"/>
        <v>0</v>
      </c>
      <c r="N33" s="4">
        <f t="shared" si="12"/>
        <v>8650.1895759280014</v>
      </c>
      <c r="O33" s="19">
        <f t="shared" si="8"/>
        <v>4.973799150320701E-15</v>
      </c>
      <c r="P33" s="13">
        <f t="shared" si="13"/>
        <v>1.8474111129762602E-14</v>
      </c>
    </row>
    <row r="34" spans="1:16" x14ac:dyDescent="0.2">
      <c r="A34" s="14">
        <v>26</v>
      </c>
      <c r="B34" s="2">
        <v>45991</v>
      </c>
      <c r="C34" s="11">
        <f t="shared" si="0"/>
        <v>528.28184527242365</v>
      </c>
      <c r="D34" s="4">
        <f t="shared" si="7"/>
        <v>528.28184527242365</v>
      </c>
      <c r="E34" s="4">
        <f t="shared" si="9"/>
        <v>8650.1895759280014</v>
      </c>
      <c r="F34" s="17">
        <f t="shared" si="1"/>
        <v>95.772366476023734</v>
      </c>
      <c r="G34" s="4">
        <f t="shared" si="2"/>
        <v>95.772366476023592</v>
      </c>
      <c r="H34" s="13">
        <f t="shared" si="3"/>
        <v>1.4210854715202004E-13</v>
      </c>
      <c r="I34" s="4">
        <f t="shared" si="4"/>
        <v>8554.4172094519781</v>
      </c>
      <c r="J34" s="4">
        <f t="shared" si="10"/>
        <v>0</v>
      </c>
      <c r="K34" s="4">
        <f t="shared" si="5"/>
        <v>432.50947879640006</v>
      </c>
      <c r="L34" s="4">
        <f t="shared" si="6"/>
        <v>432.50947879640006</v>
      </c>
      <c r="M34" s="4">
        <f t="shared" si="11"/>
        <v>0</v>
      </c>
      <c r="N34" s="4">
        <f t="shared" si="12"/>
        <v>8554.4172094519781</v>
      </c>
      <c r="O34" s="19">
        <f t="shared" si="8"/>
        <v>7.1054273576010011E-15</v>
      </c>
      <c r="P34" s="13">
        <f t="shared" si="13"/>
        <v>2.5579538487363604E-14</v>
      </c>
    </row>
    <row r="35" spans="1:16" x14ac:dyDescent="0.2">
      <c r="A35" s="14">
        <v>27</v>
      </c>
      <c r="B35" s="2">
        <v>46022</v>
      </c>
      <c r="C35" s="11">
        <f t="shared" si="0"/>
        <v>528.28184527242365</v>
      </c>
      <c r="D35" s="4">
        <f t="shared" si="7"/>
        <v>528.28184527242365</v>
      </c>
      <c r="E35" s="4">
        <f t="shared" si="9"/>
        <v>8554.4172094519781</v>
      </c>
      <c r="F35" s="17">
        <f t="shared" si="1"/>
        <v>100.56098479982491</v>
      </c>
      <c r="G35" s="4">
        <f t="shared" si="2"/>
        <v>100.56098479982478</v>
      </c>
      <c r="H35" s="13">
        <f t="shared" si="3"/>
        <v>1.2789769243681803E-13</v>
      </c>
      <c r="I35" s="4">
        <f t="shared" si="4"/>
        <v>8453.8562246521542</v>
      </c>
      <c r="J35" s="4">
        <f t="shared" si="10"/>
        <v>0</v>
      </c>
      <c r="K35" s="4">
        <f t="shared" si="5"/>
        <v>427.72086047259887</v>
      </c>
      <c r="L35" s="4">
        <f t="shared" si="6"/>
        <v>427.72086047259887</v>
      </c>
      <c r="M35" s="4">
        <f t="shared" si="11"/>
        <v>0</v>
      </c>
      <c r="N35" s="4">
        <f t="shared" si="12"/>
        <v>8453.8562246521542</v>
      </c>
      <c r="O35" s="19">
        <f t="shared" si="8"/>
        <v>6.394884621840901E-15</v>
      </c>
      <c r="P35" s="13">
        <f t="shared" si="13"/>
        <v>3.1974423109204508E-14</v>
      </c>
    </row>
    <row r="36" spans="1:16" x14ac:dyDescent="0.2">
      <c r="A36" s="14">
        <v>28</v>
      </c>
      <c r="B36" s="2">
        <v>46053</v>
      </c>
      <c r="C36" s="11">
        <f t="shared" si="0"/>
        <v>528.28184527242365</v>
      </c>
      <c r="D36" s="4">
        <f t="shared" si="7"/>
        <v>528.28184527242365</v>
      </c>
      <c r="E36" s="4">
        <f t="shared" si="9"/>
        <v>8453.8562246521542</v>
      </c>
      <c r="F36" s="17">
        <f t="shared" si="1"/>
        <v>105.58903403981618</v>
      </c>
      <c r="G36" s="4">
        <f t="shared" si="2"/>
        <v>105.589034039816</v>
      </c>
      <c r="H36" s="13">
        <f t="shared" si="3"/>
        <v>1.8474111129762605E-13</v>
      </c>
      <c r="I36" s="4">
        <f t="shared" si="4"/>
        <v>8348.2671906123378</v>
      </c>
      <c r="J36" s="4">
        <f t="shared" si="10"/>
        <v>0</v>
      </c>
      <c r="K36" s="4">
        <f t="shared" si="5"/>
        <v>422.69281123260765</v>
      </c>
      <c r="L36" s="4">
        <f t="shared" si="6"/>
        <v>422.69281123260765</v>
      </c>
      <c r="M36" s="4">
        <f t="shared" si="11"/>
        <v>0</v>
      </c>
      <c r="N36" s="4">
        <f t="shared" si="12"/>
        <v>8348.2671906123378</v>
      </c>
      <c r="O36" s="19">
        <f t="shared" si="8"/>
        <v>9.2370555648813012E-15</v>
      </c>
      <c r="P36" s="13">
        <f t="shared" si="13"/>
        <v>4.121147867408581E-14</v>
      </c>
    </row>
    <row r="37" spans="1:16" x14ac:dyDescent="0.2">
      <c r="A37" s="14">
        <v>29</v>
      </c>
      <c r="B37" s="2">
        <v>46081</v>
      </c>
      <c r="C37" s="11">
        <f t="shared" si="0"/>
        <v>528.28184527242365</v>
      </c>
      <c r="D37" s="4">
        <f t="shared" si="7"/>
        <v>528.28184527242365</v>
      </c>
      <c r="E37" s="4">
        <f t="shared" si="9"/>
        <v>8348.2671906123378</v>
      </c>
      <c r="F37" s="17">
        <f t="shared" si="1"/>
        <v>110.86848574180696</v>
      </c>
      <c r="G37" s="4">
        <f t="shared" si="2"/>
        <v>110.86848574180681</v>
      </c>
      <c r="H37" s="13">
        <f t="shared" si="3"/>
        <v>1.5631940186722204E-13</v>
      </c>
      <c r="I37" s="4">
        <f t="shared" si="4"/>
        <v>8237.3987048705312</v>
      </c>
      <c r="J37" s="4">
        <f t="shared" si="10"/>
        <v>0</v>
      </c>
      <c r="K37" s="4">
        <f t="shared" si="5"/>
        <v>417.41335953061684</v>
      </c>
      <c r="L37" s="4">
        <f t="shared" si="6"/>
        <v>417.41335953061684</v>
      </c>
      <c r="M37" s="4">
        <f t="shared" si="11"/>
        <v>0</v>
      </c>
      <c r="N37" s="4">
        <f t="shared" si="12"/>
        <v>8237.3987048705312</v>
      </c>
      <c r="O37" s="19">
        <f t="shared" si="8"/>
        <v>7.8159700933611011E-15</v>
      </c>
      <c r="P37" s="13">
        <f t="shared" si="13"/>
        <v>4.9027448767446909E-14</v>
      </c>
    </row>
    <row r="38" spans="1:16" x14ac:dyDescent="0.2">
      <c r="A38" s="14">
        <v>30</v>
      </c>
      <c r="B38" s="2">
        <v>46112</v>
      </c>
      <c r="C38" s="11">
        <f t="shared" si="0"/>
        <v>528.28184527242365</v>
      </c>
      <c r="D38" s="4">
        <f t="shared" si="7"/>
        <v>528.28184527242365</v>
      </c>
      <c r="E38" s="4">
        <f t="shared" si="9"/>
        <v>8237.3987048705312</v>
      </c>
      <c r="F38" s="17">
        <f t="shared" si="1"/>
        <v>116.41191002889731</v>
      </c>
      <c r="G38" s="4">
        <f t="shared" si="2"/>
        <v>116.41191002889713</v>
      </c>
      <c r="H38" s="13">
        <f t="shared" si="3"/>
        <v>1.8474111129762605E-13</v>
      </c>
      <c r="I38" s="4">
        <f t="shared" si="4"/>
        <v>8120.986794841634</v>
      </c>
      <c r="J38" s="4">
        <f t="shared" si="10"/>
        <v>0</v>
      </c>
      <c r="K38" s="4">
        <f t="shared" si="5"/>
        <v>411.86993524352653</v>
      </c>
      <c r="L38" s="4">
        <f t="shared" si="6"/>
        <v>411.86993524352653</v>
      </c>
      <c r="M38" s="4">
        <f t="shared" si="11"/>
        <v>0</v>
      </c>
      <c r="N38" s="4">
        <f t="shared" si="12"/>
        <v>8120.986794841634</v>
      </c>
      <c r="O38" s="19">
        <f t="shared" si="8"/>
        <v>9.2370555648813012E-15</v>
      </c>
      <c r="P38" s="13">
        <f t="shared" si="13"/>
        <v>5.826450433232821E-14</v>
      </c>
    </row>
    <row r="39" spans="1:16" x14ac:dyDescent="0.2">
      <c r="A39" s="14">
        <v>31</v>
      </c>
      <c r="B39" s="2">
        <v>46142</v>
      </c>
      <c r="C39" s="11">
        <f t="shared" si="0"/>
        <v>528.28184527242365</v>
      </c>
      <c r="D39" s="4">
        <f t="shared" si="7"/>
        <v>528.28184527242365</v>
      </c>
      <c r="E39" s="4">
        <f t="shared" si="9"/>
        <v>8120.986794841634</v>
      </c>
      <c r="F39" s="17">
        <f t="shared" si="1"/>
        <v>122.23250553034219</v>
      </c>
      <c r="G39" s="4">
        <f t="shared" si="2"/>
        <v>122.232505530342</v>
      </c>
      <c r="H39" s="13">
        <f t="shared" si="3"/>
        <v>1.9895196601282805E-13</v>
      </c>
      <c r="I39" s="4">
        <f t="shared" si="4"/>
        <v>7998.7542893112923</v>
      </c>
      <c r="J39" s="4">
        <f t="shared" si="10"/>
        <v>0</v>
      </c>
      <c r="K39" s="4">
        <f t="shared" si="5"/>
        <v>406.04933974208166</v>
      </c>
      <c r="L39" s="4">
        <f t="shared" si="6"/>
        <v>406.04933974208166</v>
      </c>
      <c r="M39" s="4">
        <f t="shared" si="11"/>
        <v>0</v>
      </c>
      <c r="N39" s="4">
        <f t="shared" si="12"/>
        <v>7998.7542893112923</v>
      </c>
      <c r="O39" s="19">
        <f t="shared" si="8"/>
        <v>9.947598300641402E-15</v>
      </c>
      <c r="P39" s="13">
        <f t="shared" si="13"/>
        <v>6.8212102632969615E-14</v>
      </c>
    </row>
    <row r="40" spans="1:16" x14ac:dyDescent="0.2">
      <c r="A40" s="14">
        <v>32</v>
      </c>
      <c r="B40" s="2">
        <v>46173</v>
      </c>
      <c r="C40" s="11">
        <f t="shared" si="0"/>
        <v>528.28184527242365</v>
      </c>
      <c r="D40" s="4">
        <f t="shared" si="7"/>
        <v>528.28184527242365</v>
      </c>
      <c r="E40" s="4">
        <f t="shared" si="9"/>
        <v>7998.7542893112923</v>
      </c>
      <c r="F40" s="17">
        <f t="shared" si="1"/>
        <v>128.34413080685931</v>
      </c>
      <c r="G40" s="4">
        <f t="shared" si="2"/>
        <v>128.34413080685908</v>
      </c>
      <c r="H40" s="13">
        <f t="shared" si="3"/>
        <v>2.2737367544323206E-13</v>
      </c>
      <c r="I40" s="4">
        <f t="shared" si="4"/>
        <v>7870.4101585044336</v>
      </c>
      <c r="J40" s="4">
        <f t="shared" si="10"/>
        <v>0</v>
      </c>
      <c r="K40" s="4">
        <f t="shared" si="5"/>
        <v>399.93771446556457</v>
      </c>
      <c r="L40" s="4">
        <f t="shared" si="6"/>
        <v>399.93771446556457</v>
      </c>
      <c r="M40" s="4">
        <f t="shared" si="11"/>
        <v>0</v>
      </c>
      <c r="N40" s="4">
        <f t="shared" si="12"/>
        <v>7870.4101585044336</v>
      </c>
      <c r="O40" s="19">
        <f t="shared" si="8"/>
        <v>1.1368683772161602E-14</v>
      </c>
      <c r="P40" s="13">
        <f t="shared" si="13"/>
        <v>7.9580786405131216E-14</v>
      </c>
    </row>
    <row r="41" spans="1:16" x14ac:dyDescent="0.2">
      <c r="A41" s="14">
        <v>33</v>
      </c>
      <c r="B41" s="2">
        <v>46203</v>
      </c>
      <c r="C41" s="11">
        <f t="shared" si="0"/>
        <v>528.28184527242365</v>
      </c>
      <c r="D41" s="4">
        <f t="shared" si="7"/>
        <v>528.28184527242365</v>
      </c>
      <c r="E41" s="4">
        <f t="shared" si="9"/>
        <v>7870.4101585044336</v>
      </c>
      <c r="F41" s="17">
        <f t="shared" ref="F41:F72" si="14">PPMT($D$2,A41:A100,60,-$D$1,0)</f>
        <v>134.76133734720224</v>
      </c>
      <c r="G41" s="4">
        <f t="shared" ref="G41:G68" si="15">IF(C41-L41&gt;0,C41-L41,0)</f>
        <v>134.76133734720202</v>
      </c>
      <c r="H41" s="13">
        <f t="shared" ref="H41:H68" si="16">IF(F41-G41&gt;0,F41-G41,0)</f>
        <v>2.2737367544323206E-13</v>
      </c>
      <c r="I41" s="4">
        <f t="shared" ref="I41:I68" si="17">E41-G41</f>
        <v>7735.6488211572314</v>
      </c>
      <c r="J41" s="4">
        <f t="shared" si="10"/>
        <v>0</v>
      </c>
      <c r="K41" s="4">
        <f t="shared" ref="K41:K68" si="18">$D$2*E41</f>
        <v>393.52050792522164</v>
      </c>
      <c r="L41" s="4">
        <f t="shared" ref="L41:L68" si="19">IF(C41&gt;SUM(J41+K41),SUM(J41+K41),C41)</f>
        <v>393.52050792522164</v>
      </c>
      <c r="M41" s="4">
        <f t="shared" si="11"/>
        <v>0</v>
      </c>
      <c r="N41" s="4">
        <f t="shared" si="12"/>
        <v>7735.6488211572314</v>
      </c>
      <c r="O41" s="19">
        <f t="shared" ref="O41:O68" si="20">IF(H41&gt;0,$D$2*H41,0)</f>
        <v>1.1368683772161602E-14</v>
      </c>
      <c r="P41" s="13">
        <f t="shared" si="13"/>
        <v>9.0949470177292816E-14</v>
      </c>
    </row>
    <row r="42" spans="1:16" x14ac:dyDescent="0.2">
      <c r="A42" s="14">
        <v>34</v>
      </c>
      <c r="B42" s="2">
        <v>46234</v>
      </c>
      <c r="C42" s="11">
        <f t="shared" si="0"/>
        <v>528.28184527242365</v>
      </c>
      <c r="D42" s="4">
        <f t="shared" si="7"/>
        <v>528.28184527242365</v>
      </c>
      <c r="E42" s="4">
        <f t="shared" si="9"/>
        <v>7735.6488211572314</v>
      </c>
      <c r="F42" s="17">
        <f t="shared" si="14"/>
        <v>141.49940421456239</v>
      </c>
      <c r="G42" s="4">
        <f t="shared" si="15"/>
        <v>141.49940421456211</v>
      </c>
      <c r="H42" s="13">
        <f t="shared" si="16"/>
        <v>2.8421709430404007E-13</v>
      </c>
      <c r="I42" s="4">
        <f t="shared" si="17"/>
        <v>7594.1494169426696</v>
      </c>
      <c r="J42" s="4">
        <f t="shared" si="10"/>
        <v>0</v>
      </c>
      <c r="K42" s="4">
        <f t="shared" si="18"/>
        <v>386.78244105786155</v>
      </c>
      <c r="L42" s="4">
        <f t="shared" si="19"/>
        <v>386.78244105786155</v>
      </c>
      <c r="M42" s="4">
        <f t="shared" si="11"/>
        <v>0</v>
      </c>
      <c r="N42" s="4">
        <f t="shared" si="12"/>
        <v>7594.1494169426696</v>
      </c>
      <c r="O42" s="19">
        <f t="shared" si="20"/>
        <v>1.4210854715202002E-14</v>
      </c>
      <c r="P42" s="13">
        <f t="shared" si="13"/>
        <v>1.0516032489249482E-13</v>
      </c>
    </row>
    <row r="43" spans="1:16" x14ac:dyDescent="0.2">
      <c r="A43" s="14">
        <v>35</v>
      </c>
      <c r="B43" s="2">
        <v>46265</v>
      </c>
      <c r="C43" s="11">
        <f t="shared" si="0"/>
        <v>528.28184527242365</v>
      </c>
      <c r="D43" s="4">
        <f t="shared" si="7"/>
        <v>528.28184527242365</v>
      </c>
      <c r="E43" s="4">
        <f t="shared" si="9"/>
        <v>7594.1494169426696</v>
      </c>
      <c r="F43" s="17">
        <f t="shared" si="14"/>
        <v>148.57437442529053</v>
      </c>
      <c r="G43" s="4">
        <f t="shared" si="15"/>
        <v>148.57437442529022</v>
      </c>
      <c r="H43" s="13">
        <f t="shared" si="16"/>
        <v>3.1263880373444408E-13</v>
      </c>
      <c r="I43" s="4">
        <f t="shared" si="17"/>
        <v>7445.5750425173792</v>
      </c>
      <c r="J43" s="4">
        <f t="shared" si="10"/>
        <v>0</v>
      </c>
      <c r="K43" s="4">
        <f t="shared" si="18"/>
        <v>379.70747084713344</v>
      </c>
      <c r="L43" s="4">
        <f t="shared" si="19"/>
        <v>379.70747084713344</v>
      </c>
      <c r="M43" s="4">
        <f t="shared" si="11"/>
        <v>0</v>
      </c>
      <c r="N43" s="4">
        <f t="shared" si="12"/>
        <v>7445.5750425173792</v>
      </c>
      <c r="O43" s="19">
        <f t="shared" si="20"/>
        <v>1.5631940186722202E-14</v>
      </c>
      <c r="P43" s="13">
        <f t="shared" si="13"/>
        <v>1.2079226507921703E-13</v>
      </c>
    </row>
    <row r="44" spans="1:16" x14ac:dyDescent="0.2">
      <c r="A44" s="14">
        <v>36</v>
      </c>
      <c r="B44" s="2">
        <v>46295</v>
      </c>
      <c r="C44" s="11">
        <f t="shared" si="0"/>
        <v>528.28184527242365</v>
      </c>
      <c r="D44" s="4">
        <f t="shared" si="7"/>
        <v>528.28184527242365</v>
      </c>
      <c r="E44" s="4">
        <f t="shared" si="9"/>
        <v>7445.5750425173792</v>
      </c>
      <c r="F44" s="17">
        <f t="shared" si="14"/>
        <v>156.00309314655502</v>
      </c>
      <c r="G44" s="4">
        <f t="shared" si="15"/>
        <v>156.0030931465547</v>
      </c>
      <c r="H44" s="13">
        <f t="shared" si="16"/>
        <v>3.1263880373444408E-13</v>
      </c>
      <c r="I44" s="4">
        <f t="shared" si="17"/>
        <v>7289.5719493708248</v>
      </c>
      <c r="J44" s="4">
        <f t="shared" si="10"/>
        <v>0</v>
      </c>
      <c r="K44" s="4">
        <f t="shared" si="18"/>
        <v>372.27875212586895</v>
      </c>
      <c r="L44" s="4">
        <f t="shared" si="19"/>
        <v>372.27875212586895</v>
      </c>
      <c r="M44" s="4">
        <f t="shared" si="11"/>
        <v>0</v>
      </c>
      <c r="N44" s="4">
        <f t="shared" si="12"/>
        <v>7289.5719493708248</v>
      </c>
      <c r="O44" s="19">
        <f t="shared" si="20"/>
        <v>1.5631940186722202E-14</v>
      </c>
      <c r="P44" s="13">
        <f t="shared" si="13"/>
        <v>1.3642420526593923E-13</v>
      </c>
    </row>
    <row r="45" spans="1:16" x14ac:dyDescent="0.2">
      <c r="A45" s="14">
        <v>37</v>
      </c>
      <c r="B45" s="2">
        <v>46326</v>
      </c>
      <c r="C45" s="11">
        <f t="shared" si="0"/>
        <v>528.28184527242365</v>
      </c>
      <c r="D45" s="4">
        <f t="shared" si="7"/>
        <v>528.28184527242365</v>
      </c>
      <c r="E45" s="4">
        <f t="shared" si="9"/>
        <v>7289.5719493708248</v>
      </c>
      <c r="F45" s="17">
        <f t="shared" si="14"/>
        <v>163.80324780388275</v>
      </c>
      <c r="G45" s="4">
        <f t="shared" si="15"/>
        <v>163.80324780388247</v>
      </c>
      <c r="H45" s="13">
        <f t="shared" si="16"/>
        <v>2.8421709430404007E-13</v>
      </c>
      <c r="I45" s="4">
        <f t="shared" si="17"/>
        <v>7125.7687015669426</v>
      </c>
      <c r="J45" s="4">
        <f t="shared" si="10"/>
        <v>0</v>
      </c>
      <c r="K45" s="4">
        <f t="shared" si="18"/>
        <v>364.47859746854118</v>
      </c>
      <c r="L45" s="4">
        <f t="shared" si="19"/>
        <v>364.47859746854118</v>
      </c>
      <c r="M45" s="4">
        <f t="shared" si="11"/>
        <v>0</v>
      </c>
      <c r="N45" s="4">
        <f t="shared" si="12"/>
        <v>7125.7687015669426</v>
      </c>
      <c r="O45" s="19">
        <f t="shared" si="20"/>
        <v>1.4210854715202002E-14</v>
      </c>
      <c r="P45" s="13">
        <f t="shared" si="13"/>
        <v>1.5063505998114123E-13</v>
      </c>
    </row>
    <row r="46" spans="1:16" x14ac:dyDescent="0.2">
      <c r="A46" s="14">
        <v>38</v>
      </c>
      <c r="B46" s="2">
        <v>46356</v>
      </c>
      <c r="C46" s="11">
        <f t="shared" si="0"/>
        <v>528.28184527242365</v>
      </c>
      <c r="D46" s="4">
        <f t="shared" si="7"/>
        <v>528.28184527242365</v>
      </c>
      <c r="E46" s="4">
        <f t="shared" si="9"/>
        <v>7125.7687015669426</v>
      </c>
      <c r="F46" s="17">
        <f t="shared" si="14"/>
        <v>171.99341019407692</v>
      </c>
      <c r="G46" s="4">
        <f t="shared" si="15"/>
        <v>171.99341019407655</v>
      </c>
      <c r="H46" s="13">
        <f t="shared" si="16"/>
        <v>3.694822225952521E-13</v>
      </c>
      <c r="I46" s="4">
        <f t="shared" si="17"/>
        <v>6953.7752913728664</v>
      </c>
      <c r="J46" s="4">
        <f t="shared" si="10"/>
        <v>0</v>
      </c>
      <c r="K46" s="4">
        <f t="shared" si="18"/>
        <v>356.28843507834711</v>
      </c>
      <c r="L46" s="4">
        <f t="shared" si="19"/>
        <v>356.28843507834711</v>
      </c>
      <c r="M46" s="4">
        <f t="shared" si="11"/>
        <v>0</v>
      </c>
      <c r="N46" s="4">
        <f t="shared" si="12"/>
        <v>6953.7752913728664</v>
      </c>
      <c r="O46" s="19">
        <f t="shared" si="20"/>
        <v>1.8474111129762602E-14</v>
      </c>
      <c r="P46" s="13">
        <f t="shared" si="13"/>
        <v>1.6910917111090382E-13</v>
      </c>
    </row>
    <row r="47" spans="1:16" x14ac:dyDescent="0.2">
      <c r="A47" s="14">
        <v>39</v>
      </c>
      <c r="B47" s="2">
        <v>46387</v>
      </c>
      <c r="C47" s="11">
        <f t="shared" si="0"/>
        <v>528.28184527242365</v>
      </c>
      <c r="D47" s="4">
        <f t="shared" si="7"/>
        <v>528.28184527242365</v>
      </c>
      <c r="E47" s="4">
        <f t="shared" si="9"/>
        <v>6953.7752913728664</v>
      </c>
      <c r="F47" s="17">
        <f t="shared" si="14"/>
        <v>180.59308070378074</v>
      </c>
      <c r="G47" s="4">
        <f t="shared" si="15"/>
        <v>180.59308070378034</v>
      </c>
      <c r="H47" s="13">
        <f t="shared" si="16"/>
        <v>3.979039320256561E-13</v>
      </c>
      <c r="I47" s="4">
        <f t="shared" si="17"/>
        <v>6773.1822106690861</v>
      </c>
      <c r="J47" s="4">
        <f t="shared" si="10"/>
        <v>0</v>
      </c>
      <c r="K47" s="4">
        <f t="shared" si="18"/>
        <v>347.68876456864331</v>
      </c>
      <c r="L47" s="4">
        <f t="shared" si="19"/>
        <v>347.68876456864331</v>
      </c>
      <c r="M47" s="4">
        <f t="shared" si="11"/>
        <v>0</v>
      </c>
      <c r="N47" s="4">
        <f t="shared" si="12"/>
        <v>6773.1822106690861</v>
      </c>
      <c r="O47" s="19">
        <f t="shared" si="20"/>
        <v>1.9895196601282804E-14</v>
      </c>
      <c r="P47" s="13">
        <f t="shared" si="13"/>
        <v>1.8900436771218663E-13</v>
      </c>
    </row>
    <row r="48" spans="1:16" x14ac:dyDescent="0.2">
      <c r="A48" s="14">
        <v>40</v>
      </c>
      <c r="B48" s="2">
        <v>46418</v>
      </c>
      <c r="C48" s="11">
        <f t="shared" si="0"/>
        <v>528.28184527242365</v>
      </c>
      <c r="D48" s="4">
        <f t="shared" si="7"/>
        <v>528.28184527242365</v>
      </c>
      <c r="E48" s="4">
        <f t="shared" si="9"/>
        <v>6773.1822106690861</v>
      </c>
      <c r="F48" s="17">
        <f t="shared" si="14"/>
        <v>189.62273473896977</v>
      </c>
      <c r="G48" s="4">
        <f t="shared" si="15"/>
        <v>189.62273473896937</v>
      </c>
      <c r="H48" s="13">
        <f t="shared" si="16"/>
        <v>3.979039320256561E-13</v>
      </c>
      <c r="I48" s="4">
        <f t="shared" si="17"/>
        <v>6583.5594759301166</v>
      </c>
      <c r="J48" s="4">
        <f t="shared" si="10"/>
        <v>0</v>
      </c>
      <c r="K48" s="4">
        <f t="shared" si="18"/>
        <v>338.65911053345428</v>
      </c>
      <c r="L48" s="4">
        <f t="shared" si="19"/>
        <v>338.65911053345428</v>
      </c>
      <c r="M48" s="4">
        <f t="shared" si="11"/>
        <v>0</v>
      </c>
      <c r="N48" s="4">
        <f t="shared" si="12"/>
        <v>6583.5594759301166</v>
      </c>
      <c r="O48" s="19">
        <f t="shared" si="20"/>
        <v>1.9895196601282804E-14</v>
      </c>
      <c r="P48" s="13">
        <f t="shared" si="13"/>
        <v>2.0889956431346944E-13</v>
      </c>
    </row>
    <row r="49" spans="1:16" x14ac:dyDescent="0.2">
      <c r="A49" s="14">
        <v>41</v>
      </c>
      <c r="B49" s="2">
        <v>46446</v>
      </c>
      <c r="C49" s="11">
        <f t="shared" si="0"/>
        <v>528.28184527242365</v>
      </c>
      <c r="D49" s="4">
        <f t="shared" si="7"/>
        <v>528.28184527242365</v>
      </c>
      <c r="E49" s="4">
        <f t="shared" si="9"/>
        <v>6583.5594759301166</v>
      </c>
      <c r="F49" s="17">
        <f t="shared" si="14"/>
        <v>199.10387147591828</v>
      </c>
      <c r="G49" s="4">
        <f t="shared" si="15"/>
        <v>199.10387147591786</v>
      </c>
      <c r="H49" s="13">
        <f t="shared" si="16"/>
        <v>4.2632564145606011E-13</v>
      </c>
      <c r="I49" s="4">
        <f t="shared" si="17"/>
        <v>6384.4556044541987</v>
      </c>
      <c r="J49" s="4">
        <f t="shared" si="10"/>
        <v>0</v>
      </c>
      <c r="K49" s="4">
        <f t="shared" si="18"/>
        <v>329.1779737965058</v>
      </c>
      <c r="L49" s="4">
        <f t="shared" si="19"/>
        <v>329.1779737965058</v>
      </c>
      <c r="M49" s="4">
        <f t="shared" si="11"/>
        <v>0</v>
      </c>
      <c r="N49" s="4">
        <f t="shared" si="12"/>
        <v>6384.4556044541987</v>
      </c>
      <c r="O49" s="19">
        <f t="shared" si="20"/>
        <v>2.1316282072803002E-14</v>
      </c>
      <c r="P49" s="13">
        <f t="shared" si="13"/>
        <v>2.3021584638627245E-13</v>
      </c>
    </row>
    <row r="50" spans="1:16" x14ac:dyDescent="0.2">
      <c r="A50" s="14">
        <v>42</v>
      </c>
      <c r="B50" s="2">
        <v>46477</v>
      </c>
      <c r="C50" s="11">
        <f t="shared" si="0"/>
        <v>528.28184527242365</v>
      </c>
      <c r="D50" s="4">
        <f t="shared" si="7"/>
        <v>528.28184527242365</v>
      </c>
      <c r="E50" s="4">
        <f t="shared" si="9"/>
        <v>6384.4556044541987</v>
      </c>
      <c r="F50" s="17">
        <f t="shared" si="14"/>
        <v>209.05906504971421</v>
      </c>
      <c r="G50" s="4">
        <f t="shared" si="15"/>
        <v>209.05906504971375</v>
      </c>
      <c r="H50" s="13">
        <f t="shared" si="16"/>
        <v>4.5474735088646412E-13</v>
      </c>
      <c r="I50" s="4">
        <f t="shared" si="17"/>
        <v>6175.3965394044853</v>
      </c>
      <c r="J50" s="4">
        <f t="shared" si="10"/>
        <v>0</v>
      </c>
      <c r="K50" s="4">
        <f t="shared" si="18"/>
        <v>319.2227802227099</v>
      </c>
      <c r="L50" s="4">
        <f t="shared" si="19"/>
        <v>319.2227802227099</v>
      </c>
      <c r="M50" s="4">
        <f t="shared" si="11"/>
        <v>0</v>
      </c>
      <c r="N50" s="4">
        <f t="shared" si="12"/>
        <v>6175.3965394044853</v>
      </c>
      <c r="O50" s="19">
        <f t="shared" si="20"/>
        <v>2.2737367544323204E-14</v>
      </c>
      <c r="P50" s="13">
        <f t="shared" si="13"/>
        <v>2.5295321393059568E-13</v>
      </c>
    </row>
    <row r="51" spans="1:16" x14ac:dyDescent="0.2">
      <c r="A51" s="14">
        <v>43</v>
      </c>
      <c r="B51" s="2">
        <v>46507</v>
      </c>
      <c r="C51" s="11">
        <f t="shared" si="0"/>
        <v>528.28184527242365</v>
      </c>
      <c r="D51" s="4">
        <f t="shared" si="7"/>
        <v>528.28184527242365</v>
      </c>
      <c r="E51" s="4">
        <f t="shared" si="9"/>
        <v>6175.3965394044853</v>
      </c>
      <c r="F51" s="17">
        <f t="shared" si="14"/>
        <v>219.51201830219992</v>
      </c>
      <c r="G51" s="4">
        <f t="shared" si="15"/>
        <v>219.51201830219941</v>
      </c>
      <c r="H51" s="13">
        <f t="shared" si="16"/>
        <v>5.1159076974727213E-13</v>
      </c>
      <c r="I51" s="4">
        <f t="shared" si="17"/>
        <v>5955.8845211022863</v>
      </c>
      <c r="J51" s="4">
        <f t="shared" si="10"/>
        <v>0</v>
      </c>
      <c r="K51" s="4">
        <f t="shared" si="18"/>
        <v>308.76982697022424</v>
      </c>
      <c r="L51" s="4">
        <f t="shared" si="19"/>
        <v>308.76982697022424</v>
      </c>
      <c r="M51" s="4">
        <f t="shared" si="11"/>
        <v>0</v>
      </c>
      <c r="N51" s="4">
        <f t="shared" si="12"/>
        <v>5955.8845211022863</v>
      </c>
      <c r="O51" s="19">
        <f t="shared" si="20"/>
        <v>2.5579538487363604E-14</v>
      </c>
      <c r="P51" s="13">
        <f t="shared" si="13"/>
        <v>2.7853275241795929E-13</v>
      </c>
    </row>
    <row r="52" spans="1:16" x14ac:dyDescent="0.2">
      <c r="A52" s="14">
        <v>44</v>
      </c>
      <c r="B52" s="2">
        <v>46538</v>
      </c>
      <c r="C52" s="11">
        <f t="shared" si="0"/>
        <v>528.28184527242365</v>
      </c>
      <c r="D52" s="4">
        <f t="shared" si="7"/>
        <v>528.28184527242365</v>
      </c>
      <c r="E52" s="4">
        <f t="shared" si="9"/>
        <v>5955.8845211022863</v>
      </c>
      <c r="F52" s="17">
        <f t="shared" si="14"/>
        <v>230.48761921730991</v>
      </c>
      <c r="G52" s="4">
        <f t="shared" si="15"/>
        <v>230.48761921730937</v>
      </c>
      <c r="H52" s="13">
        <f t="shared" si="16"/>
        <v>5.4001247917767614E-13</v>
      </c>
      <c r="I52" s="4">
        <f t="shared" si="17"/>
        <v>5725.3969018849766</v>
      </c>
      <c r="J52" s="4">
        <f t="shared" si="10"/>
        <v>0</v>
      </c>
      <c r="K52" s="4">
        <f t="shared" si="18"/>
        <v>297.79422605511428</v>
      </c>
      <c r="L52" s="4">
        <f t="shared" si="19"/>
        <v>297.79422605511428</v>
      </c>
      <c r="M52" s="4">
        <f t="shared" si="11"/>
        <v>0</v>
      </c>
      <c r="N52" s="4">
        <f t="shared" si="12"/>
        <v>5725.3969018849766</v>
      </c>
      <c r="O52" s="19">
        <f t="shared" si="20"/>
        <v>2.7000623958883806E-14</v>
      </c>
      <c r="P52" s="13">
        <f t="shared" si="13"/>
        <v>3.0553337637684308E-13</v>
      </c>
    </row>
    <row r="53" spans="1:16" x14ac:dyDescent="0.2">
      <c r="A53" s="14">
        <v>45</v>
      </c>
      <c r="B53" s="2">
        <v>46568</v>
      </c>
      <c r="C53" s="11">
        <f t="shared" si="0"/>
        <v>528.28184527242365</v>
      </c>
      <c r="D53" s="4">
        <f t="shared" si="7"/>
        <v>528.28184527242365</v>
      </c>
      <c r="E53" s="4">
        <f t="shared" si="9"/>
        <v>5725.3969018849766</v>
      </c>
      <c r="F53" s="17">
        <f t="shared" si="14"/>
        <v>242.01200017817538</v>
      </c>
      <c r="G53" s="4">
        <f t="shared" si="15"/>
        <v>242.01200017817484</v>
      </c>
      <c r="H53" s="13">
        <f t="shared" si="16"/>
        <v>5.4001247917767614E-13</v>
      </c>
      <c r="I53" s="4">
        <f t="shared" si="17"/>
        <v>5483.3849017068014</v>
      </c>
      <c r="J53" s="4">
        <f t="shared" si="10"/>
        <v>0</v>
      </c>
      <c r="K53" s="4">
        <f t="shared" si="18"/>
        <v>286.26984509424881</v>
      </c>
      <c r="L53" s="4">
        <f t="shared" si="19"/>
        <v>286.26984509424881</v>
      </c>
      <c r="M53" s="4">
        <f t="shared" si="11"/>
        <v>0</v>
      </c>
      <c r="N53" s="4">
        <f t="shared" si="12"/>
        <v>5483.3849017068014</v>
      </c>
      <c r="O53" s="19">
        <f t="shared" si="20"/>
        <v>2.7000623958883806E-14</v>
      </c>
      <c r="P53" s="13">
        <f t="shared" si="13"/>
        <v>3.3253400033572687E-13</v>
      </c>
    </row>
    <row r="54" spans="1:16" x14ac:dyDescent="0.2">
      <c r="A54" s="14">
        <v>46</v>
      </c>
      <c r="B54" s="2">
        <v>46599</v>
      </c>
      <c r="C54" s="11">
        <f t="shared" si="0"/>
        <v>528.28184527242365</v>
      </c>
      <c r="D54" s="4">
        <f t="shared" si="7"/>
        <v>528.28184527242365</v>
      </c>
      <c r="E54" s="4">
        <f t="shared" si="9"/>
        <v>5483.3849017068014</v>
      </c>
      <c r="F54" s="17">
        <f t="shared" si="14"/>
        <v>254.11260018708418</v>
      </c>
      <c r="G54" s="4">
        <f t="shared" si="15"/>
        <v>254.11260018708361</v>
      </c>
      <c r="H54" s="13">
        <f t="shared" si="16"/>
        <v>5.6843418860808015E-13</v>
      </c>
      <c r="I54" s="4">
        <f t="shared" si="17"/>
        <v>5229.272301519718</v>
      </c>
      <c r="J54" s="4">
        <f t="shared" si="10"/>
        <v>0</v>
      </c>
      <c r="K54" s="4">
        <f t="shared" si="18"/>
        <v>274.16924508534004</v>
      </c>
      <c r="L54" s="4">
        <f t="shared" si="19"/>
        <v>274.16924508534004</v>
      </c>
      <c r="M54" s="4">
        <f t="shared" si="11"/>
        <v>0</v>
      </c>
      <c r="N54" s="4">
        <f t="shared" si="12"/>
        <v>5229.272301519718</v>
      </c>
      <c r="O54" s="19">
        <f t="shared" si="20"/>
        <v>2.8421709430404004E-14</v>
      </c>
      <c r="P54" s="13">
        <f t="shared" si="13"/>
        <v>3.6095570976613087E-13</v>
      </c>
    </row>
    <row r="55" spans="1:16" x14ac:dyDescent="0.2">
      <c r="A55" s="14">
        <v>47</v>
      </c>
      <c r="B55" s="2">
        <v>46630</v>
      </c>
      <c r="C55" s="11">
        <f t="shared" si="0"/>
        <v>528.28184527242365</v>
      </c>
      <c r="D55" s="4">
        <f t="shared" si="7"/>
        <v>528.28184527242365</v>
      </c>
      <c r="E55" s="4">
        <f t="shared" si="9"/>
        <v>5229.272301519718</v>
      </c>
      <c r="F55" s="17">
        <f t="shared" si="14"/>
        <v>266.81823019643838</v>
      </c>
      <c r="G55" s="4">
        <f t="shared" si="15"/>
        <v>266.81823019643775</v>
      </c>
      <c r="H55" s="13">
        <f t="shared" si="16"/>
        <v>6.2527760746888816E-13</v>
      </c>
      <c r="I55" s="4">
        <f t="shared" si="17"/>
        <v>4962.45407132328</v>
      </c>
      <c r="J55" s="4">
        <f t="shared" si="10"/>
        <v>0</v>
      </c>
      <c r="K55" s="4">
        <f t="shared" si="18"/>
        <v>261.4636150759859</v>
      </c>
      <c r="L55" s="4">
        <f t="shared" si="19"/>
        <v>261.4636150759859</v>
      </c>
      <c r="M55" s="4">
        <f t="shared" si="11"/>
        <v>0</v>
      </c>
      <c r="N55" s="4">
        <f t="shared" si="12"/>
        <v>4962.45407132328</v>
      </c>
      <c r="O55" s="19">
        <f t="shared" si="20"/>
        <v>3.1263880373444404E-14</v>
      </c>
      <c r="P55" s="13">
        <f t="shared" si="13"/>
        <v>3.9221959013957527E-13</v>
      </c>
    </row>
    <row r="56" spans="1:16" x14ac:dyDescent="0.2">
      <c r="A56" s="14">
        <v>48</v>
      </c>
      <c r="B56" s="2">
        <v>46660</v>
      </c>
      <c r="C56" s="11">
        <f t="shared" si="0"/>
        <v>528.28184527242365</v>
      </c>
      <c r="D56" s="4">
        <f t="shared" si="7"/>
        <v>528.28184527242365</v>
      </c>
      <c r="E56" s="4">
        <f t="shared" si="9"/>
        <v>4962.45407132328</v>
      </c>
      <c r="F56" s="17">
        <f t="shared" si="14"/>
        <v>280.1591417062603</v>
      </c>
      <c r="G56" s="4">
        <f t="shared" si="15"/>
        <v>280.15914170625967</v>
      </c>
      <c r="H56" s="13">
        <f t="shared" si="16"/>
        <v>6.2527760746888816E-13</v>
      </c>
      <c r="I56" s="4">
        <f t="shared" si="17"/>
        <v>4682.29492961702</v>
      </c>
      <c r="J56" s="4">
        <f t="shared" si="10"/>
        <v>0</v>
      </c>
      <c r="K56" s="4">
        <f t="shared" si="18"/>
        <v>248.12270356616398</v>
      </c>
      <c r="L56" s="4">
        <f t="shared" si="19"/>
        <v>248.12270356616398</v>
      </c>
      <c r="M56" s="4">
        <f t="shared" si="11"/>
        <v>0</v>
      </c>
      <c r="N56" s="4">
        <f t="shared" si="12"/>
        <v>4682.29492961702</v>
      </c>
      <c r="O56" s="19">
        <f t="shared" si="20"/>
        <v>3.1263880373444404E-14</v>
      </c>
      <c r="P56" s="13">
        <f t="shared" si="13"/>
        <v>4.2348347051301967E-13</v>
      </c>
    </row>
    <row r="57" spans="1:16" x14ac:dyDescent="0.2">
      <c r="A57" s="14">
        <v>49</v>
      </c>
      <c r="B57" s="2">
        <v>46691</v>
      </c>
      <c r="C57" s="11">
        <f t="shared" si="0"/>
        <v>528.28184527242365</v>
      </c>
      <c r="D57" s="4">
        <f t="shared" si="7"/>
        <v>528.28184527242365</v>
      </c>
      <c r="E57" s="4">
        <f t="shared" si="9"/>
        <v>4682.29492961702</v>
      </c>
      <c r="F57" s="17">
        <f t="shared" si="14"/>
        <v>294.16709879157332</v>
      </c>
      <c r="G57" s="4">
        <f t="shared" si="15"/>
        <v>294.1670987915727</v>
      </c>
      <c r="H57" s="13">
        <f t="shared" si="16"/>
        <v>6.2527760746888816E-13</v>
      </c>
      <c r="I57" s="4">
        <f t="shared" si="17"/>
        <v>4388.1278308254477</v>
      </c>
      <c r="J57" s="4">
        <f t="shared" si="10"/>
        <v>0</v>
      </c>
      <c r="K57" s="4">
        <f t="shared" si="18"/>
        <v>234.11474648085098</v>
      </c>
      <c r="L57" s="4">
        <f t="shared" si="19"/>
        <v>234.11474648085098</v>
      </c>
      <c r="M57" s="4">
        <f t="shared" si="11"/>
        <v>0</v>
      </c>
      <c r="N57" s="4">
        <f t="shared" si="12"/>
        <v>4388.1278308254477</v>
      </c>
      <c r="O57" s="19">
        <f t="shared" si="20"/>
        <v>3.1263880373444404E-14</v>
      </c>
      <c r="P57" s="13">
        <f t="shared" si="13"/>
        <v>4.5474735088646407E-13</v>
      </c>
    </row>
    <row r="58" spans="1:16" x14ac:dyDescent="0.2">
      <c r="A58" s="14">
        <v>50</v>
      </c>
      <c r="B58" s="2">
        <v>46721</v>
      </c>
      <c r="C58" s="11">
        <f t="shared" si="0"/>
        <v>528.28184527242365</v>
      </c>
      <c r="D58" s="4">
        <f t="shared" si="7"/>
        <v>528.28184527242365</v>
      </c>
      <c r="E58" s="4">
        <f t="shared" si="9"/>
        <v>4388.1278308254477</v>
      </c>
      <c r="F58" s="17">
        <f t="shared" si="14"/>
        <v>308.87545373115199</v>
      </c>
      <c r="G58" s="4">
        <f t="shared" si="15"/>
        <v>308.87545373115131</v>
      </c>
      <c r="H58" s="13">
        <f t="shared" si="16"/>
        <v>6.8212102632969618E-13</v>
      </c>
      <c r="I58" s="4">
        <f t="shared" si="17"/>
        <v>4079.2523770942962</v>
      </c>
      <c r="J58" s="4">
        <f t="shared" si="10"/>
        <v>0</v>
      </c>
      <c r="K58" s="4">
        <f t="shared" si="18"/>
        <v>219.40639154127237</v>
      </c>
      <c r="L58" s="4">
        <f t="shared" si="19"/>
        <v>219.40639154127237</v>
      </c>
      <c r="M58" s="4">
        <f t="shared" si="11"/>
        <v>0</v>
      </c>
      <c r="N58" s="4">
        <f t="shared" si="12"/>
        <v>4079.2523770942962</v>
      </c>
      <c r="O58" s="19">
        <f t="shared" si="20"/>
        <v>3.4106051316484808E-14</v>
      </c>
      <c r="P58" s="13">
        <f t="shared" si="13"/>
        <v>4.8885340220294891E-13</v>
      </c>
    </row>
    <row r="59" spans="1:16" x14ac:dyDescent="0.2">
      <c r="A59" s="14">
        <v>51</v>
      </c>
      <c r="B59" s="2">
        <v>46752</v>
      </c>
      <c r="C59" s="11">
        <f t="shared" si="0"/>
        <v>528.28184527242365</v>
      </c>
      <c r="D59" s="4">
        <f t="shared" si="7"/>
        <v>528.28184527242365</v>
      </c>
      <c r="E59" s="4">
        <f t="shared" si="9"/>
        <v>4079.2523770942962</v>
      </c>
      <c r="F59" s="17">
        <f t="shared" si="14"/>
        <v>324.31922641770961</v>
      </c>
      <c r="G59" s="4">
        <f t="shared" si="15"/>
        <v>324.31922641770882</v>
      </c>
      <c r="H59" s="13">
        <f t="shared" si="16"/>
        <v>7.9580786405131221E-13</v>
      </c>
      <c r="I59" s="4">
        <f t="shared" si="17"/>
        <v>3754.9331506765875</v>
      </c>
      <c r="J59" s="4">
        <f t="shared" si="10"/>
        <v>0</v>
      </c>
      <c r="K59" s="4">
        <f t="shared" si="18"/>
        <v>203.9626188547148</v>
      </c>
      <c r="L59" s="4">
        <f t="shared" si="19"/>
        <v>203.9626188547148</v>
      </c>
      <c r="M59" s="4">
        <f t="shared" si="11"/>
        <v>0</v>
      </c>
      <c r="N59" s="4">
        <f t="shared" si="12"/>
        <v>3754.9331506765875</v>
      </c>
      <c r="O59" s="19">
        <f t="shared" si="20"/>
        <v>3.9790393202565608E-14</v>
      </c>
      <c r="P59" s="13">
        <f t="shared" si="13"/>
        <v>5.2864379540551448E-13</v>
      </c>
    </row>
    <row r="60" spans="1:16" x14ac:dyDescent="0.2">
      <c r="A60" s="14">
        <v>52</v>
      </c>
      <c r="B60" s="2">
        <v>46783</v>
      </c>
      <c r="C60" s="11">
        <f t="shared" si="0"/>
        <v>528.28184527242365</v>
      </c>
      <c r="D60" s="4">
        <f t="shared" si="7"/>
        <v>528.28184527242365</v>
      </c>
      <c r="E60" s="4">
        <f t="shared" si="9"/>
        <v>3754.9331506765875</v>
      </c>
      <c r="F60" s="17">
        <f t="shared" si="14"/>
        <v>340.53518773859514</v>
      </c>
      <c r="G60" s="4">
        <f t="shared" si="15"/>
        <v>340.53518773859429</v>
      </c>
      <c r="H60" s="13">
        <f t="shared" si="16"/>
        <v>8.5265128291212022E-13</v>
      </c>
      <c r="I60" s="4">
        <f t="shared" si="17"/>
        <v>3414.3979629379933</v>
      </c>
      <c r="J60" s="4">
        <f t="shared" si="10"/>
        <v>0</v>
      </c>
      <c r="K60" s="4">
        <f t="shared" si="18"/>
        <v>187.74665753382936</v>
      </c>
      <c r="L60" s="4">
        <f t="shared" si="19"/>
        <v>187.74665753382936</v>
      </c>
      <c r="M60" s="4">
        <f t="shared" si="11"/>
        <v>0</v>
      </c>
      <c r="N60" s="4">
        <f t="shared" si="12"/>
        <v>3414.3979629379933</v>
      </c>
      <c r="O60" s="19">
        <f t="shared" si="20"/>
        <v>4.2632564145606005E-14</v>
      </c>
      <c r="P60" s="13">
        <f t="shared" si="13"/>
        <v>5.7127635955112049E-13</v>
      </c>
    </row>
    <row r="61" spans="1:16" x14ac:dyDescent="0.2">
      <c r="A61" s="14">
        <v>53</v>
      </c>
      <c r="B61" s="2">
        <v>46812</v>
      </c>
      <c r="C61" s="11">
        <f t="shared" si="0"/>
        <v>528.28184527242365</v>
      </c>
      <c r="D61" s="4">
        <f t="shared" si="7"/>
        <v>528.28184527242365</v>
      </c>
      <c r="E61" s="4">
        <f t="shared" si="9"/>
        <v>3414.3979629379933</v>
      </c>
      <c r="F61" s="17">
        <f t="shared" si="14"/>
        <v>357.56194712552485</v>
      </c>
      <c r="G61" s="4">
        <f t="shared" si="15"/>
        <v>357.561947125524</v>
      </c>
      <c r="H61" s="13">
        <f t="shared" si="16"/>
        <v>8.5265128291212022E-13</v>
      </c>
      <c r="I61" s="4">
        <f t="shared" si="17"/>
        <v>3056.8360158124692</v>
      </c>
      <c r="J61" s="4">
        <f t="shared" si="10"/>
        <v>0</v>
      </c>
      <c r="K61" s="4">
        <f t="shared" si="18"/>
        <v>170.71989814689965</v>
      </c>
      <c r="L61" s="4">
        <f t="shared" si="19"/>
        <v>170.71989814689965</v>
      </c>
      <c r="M61" s="4">
        <f t="shared" si="11"/>
        <v>0</v>
      </c>
      <c r="N61" s="4">
        <f t="shared" si="12"/>
        <v>3056.8360158124692</v>
      </c>
      <c r="O61" s="19">
        <f t="shared" si="20"/>
        <v>4.2632564145606005E-14</v>
      </c>
      <c r="P61" s="13">
        <f t="shared" si="13"/>
        <v>6.139089236967265E-13</v>
      </c>
    </row>
    <row r="62" spans="1:16" x14ac:dyDescent="0.2">
      <c r="A62" s="14">
        <v>54</v>
      </c>
      <c r="B62" s="2">
        <v>46843</v>
      </c>
      <c r="C62" s="11">
        <f t="shared" si="0"/>
        <v>528.28184527242365</v>
      </c>
      <c r="D62" s="4">
        <f t="shared" si="7"/>
        <v>528.28184527242365</v>
      </c>
      <c r="E62" s="4">
        <f t="shared" si="9"/>
        <v>3056.8360158124692</v>
      </c>
      <c r="F62" s="17">
        <f t="shared" si="14"/>
        <v>375.44004448180107</v>
      </c>
      <c r="G62" s="4">
        <f t="shared" si="15"/>
        <v>375.44004448180021</v>
      </c>
      <c r="H62" s="13">
        <f t="shared" si="16"/>
        <v>8.5265128291212022E-13</v>
      </c>
      <c r="I62" s="4">
        <f t="shared" si="17"/>
        <v>2681.395971330669</v>
      </c>
      <c r="J62" s="4">
        <f t="shared" si="10"/>
        <v>0</v>
      </c>
      <c r="K62" s="4">
        <f t="shared" si="18"/>
        <v>152.84180079062344</v>
      </c>
      <c r="L62" s="4">
        <f t="shared" si="19"/>
        <v>152.84180079062344</v>
      </c>
      <c r="M62" s="4">
        <f t="shared" si="11"/>
        <v>0</v>
      </c>
      <c r="N62" s="4">
        <f t="shared" si="12"/>
        <v>2681.395971330669</v>
      </c>
      <c r="O62" s="19">
        <f t="shared" si="20"/>
        <v>4.2632564145606005E-14</v>
      </c>
      <c r="P62" s="13">
        <f t="shared" si="13"/>
        <v>6.5654148784233251E-13</v>
      </c>
    </row>
    <row r="63" spans="1:16" x14ac:dyDescent="0.2">
      <c r="A63" s="14">
        <v>55</v>
      </c>
      <c r="B63" s="2">
        <v>46873</v>
      </c>
      <c r="C63" s="11">
        <f t="shared" si="0"/>
        <v>528.28184527242365</v>
      </c>
      <c r="D63" s="4">
        <f t="shared" si="7"/>
        <v>528.28184527242365</v>
      </c>
      <c r="E63" s="4">
        <f t="shared" si="9"/>
        <v>2681.395971330669</v>
      </c>
      <c r="F63" s="17">
        <f t="shared" si="14"/>
        <v>394.21204670589111</v>
      </c>
      <c r="G63" s="4">
        <f t="shared" si="15"/>
        <v>394.2120467058902</v>
      </c>
      <c r="H63" s="13">
        <f t="shared" si="16"/>
        <v>9.0949470177292824E-13</v>
      </c>
      <c r="I63" s="4">
        <f t="shared" si="17"/>
        <v>2287.1839246247787</v>
      </c>
      <c r="J63" s="4">
        <f t="shared" si="10"/>
        <v>0</v>
      </c>
      <c r="K63" s="4">
        <f t="shared" si="18"/>
        <v>134.06979856653345</v>
      </c>
      <c r="L63" s="4">
        <f t="shared" si="19"/>
        <v>134.06979856653345</v>
      </c>
      <c r="M63" s="4">
        <f t="shared" si="11"/>
        <v>0</v>
      </c>
      <c r="N63" s="4">
        <f t="shared" si="12"/>
        <v>2287.1839246247787</v>
      </c>
      <c r="O63" s="19">
        <f t="shared" si="20"/>
        <v>4.5474735088646408E-14</v>
      </c>
      <c r="P63" s="13">
        <f t="shared" si="13"/>
        <v>7.0201622293097896E-13</v>
      </c>
    </row>
    <row r="64" spans="1:16" x14ac:dyDescent="0.2">
      <c r="A64" s="14">
        <v>56</v>
      </c>
      <c r="B64" s="2">
        <v>46904</v>
      </c>
      <c r="C64" s="11">
        <f t="shared" si="0"/>
        <v>528.28184527242365</v>
      </c>
      <c r="D64" s="4">
        <f t="shared" si="7"/>
        <v>528.28184527242365</v>
      </c>
      <c r="E64" s="4">
        <f t="shared" si="9"/>
        <v>2287.1839246247787</v>
      </c>
      <c r="F64" s="17">
        <f t="shared" si="14"/>
        <v>413.92264904118571</v>
      </c>
      <c r="G64" s="4">
        <f t="shared" si="15"/>
        <v>413.92264904118474</v>
      </c>
      <c r="H64" s="13">
        <f t="shared" si="16"/>
        <v>9.6633812063373625E-13</v>
      </c>
      <c r="I64" s="4">
        <f t="shared" si="17"/>
        <v>1873.2612755835939</v>
      </c>
      <c r="J64" s="4">
        <f t="shared" si="10"/>
        <v>0</v>
      </c>
      <c r="K64" s="4">
        <f t="shared" si="18"/>
        <v>114.35919623123893</v>
      </c>
      <c r="L64" s="4">
        <f t="shared" si="19"/>
        <v>114.35919623123893</v>
      </c>
      <c r="M64" s="4">
        <f t="shared" si="11"/>
        <v>0</v>
      </c>
      <c r="N64" s="4">
        <f t="shared" si="12"/>
        <v>1873.2612755835939</v>
      </c>
      <c r="O64" s="19">
        <f t="shared" si="20"/>
        <v>4.8316906031686811E-14</v>
      </c>
      <c r="P64" s="13">
        <f t="shared" si="13"/>
        <v>7.5033312896266576E-13</v>
      </c>
    </row>
    <row r="65" spans="1:16" x14ac:dyDescent="0.2">
      <c r="A65" s="14">
        <v>57</v>
      </c>
      <c r="B65" s="2">
        <v>46934</v>
      </c>
      <c r="C65" s="11">
        <f t="shared" si="0"/>
        <v>528.28184527242365</v>
      </c>
      <c r="D65" s="4">
        <f t="shared" si="7"/>
        <v>528.28184527242365</v>
      </c>
      <c r="E65" s="4">
        <f t="shared" si="9"/>
        <v>1873.2612755835939</v>
      </c>
      <c r="F65" s="17">
        <f t="shared" si="14"/>
        <v>434.61878149324497</v>
      </c>
      <c r="G65" s="4">
        <f t="shared" si="15"/>
        <v>434.61878149324394</v>
      </c>
      <c r="H65" s="13">
        <f t="shared" si="16"/>
        <v>1.0231815394945443E-12</v>
      </c>
      <c r="I65" s="4">
        <f t="shared" si="17"/>
        <v>1438.6424940903501</v>
      </c>
      <c r="J65" s="4">
        <f t="shared" si="10"/>
        <v>0</v>
      </c>
      <c r="K65" s="4">
        <f t="shared" si="18"/>
        <v>93.663063779179694</v>
      </c>
      <c r="L65" s="4">
        <f t="shared" si="19"/>
        <v>93.663063779179694</v>
      </c>
      <c r="M65" s="4">
        <f t="shared" si="11"/>
        <v>0</v>
      </c>
      <c r="N65" s="4">
        <f t="shared" si="12"/>
        <v>1438.6424940903501</v>
      </c>
      <c r="O65" s="19">
        <f t="shared" si="20"/>
        <v>5.1159076974727208E-14</v>
      </c>
      <c r="P65" s="13">
        <f t="shared" si="13"/>
        <v>8.0149220593739299E-13</v>
      </c>
    </row>
    <row r="66" spans="1:16" x14ac:dyDescent="0.2">
      <c r="A66" s="14">
        <v>58</v>
      </c>
      <c r="B66" s="2">
        <v>46965</v>
      </c>
      <c r="C66" s="11">
        <f t="shared" si="0"/>
        <v>528.28184527242365</v>
      </c>
      <c r="D66" s="4">
        <f t="shared" si="7"/>
        <v>528.28184527242365</v>
      </c>
      <c r="E66" s="4">
        <f t="shared" si="9"/>
        <v>1438.6424940903501</v>
      </c>
      <c r="F66" s="17">
        <f t="shared" si="14"/>
        <v>456.34972056790718</v>
      </c>
      <c r="G66" s="4">
        <f t="shared" si="15"/>
        <v>456.34972056790616</v>
      </c>
      <c r="H66" s="13">
        <f t="shared" si="16"/>
        <v>1.0231815394945443E-12</v>
      </c>
      <c r="I66" s="4">
        <f t="shared" si="17"/>
        <v>982.29277352244389</v>
      </c>
      <c r="J66" s="4">
        <f t="shared" si="10"/>
        <v>0</v>
      </c>
      <c r="K66" s="4">
        <f t="shared" si="18"/>
        <v>71.932124704517491</v>
      </c>
      <c r="L66" s="4">
        <f t="shared" si="19"/>
        <v>71.932124704517491</v>
      </c>
      <c r="M66" s="4">
        <f t="shared" si="11"/>
        <v>0</v>
      </c>
      <c r="N66" s="4">
        <f t="shared" si="12"/>
        <v>982.29277352244389</v>
      </c>
      <c r="O66" s="19">
        <f t="shared" si="20"/>
        <v>5.1159076974727208E-14</v>
      </c>
      <c r="P66" s="13">
        <f t="shared" si="13"/>
        <v>8.5265128291212022E-13</v>
      </c>
    </row>
    <row r="67" spans="1:16" x14ac:dyDescent="0.2">
      <c r="A67" s="14">
        <v>59</v>
      </c>
      <c r="B67" s="2">
        <v>46996</v>
      </c>
      <c r="C67" s="11">
        <f t="shared" si="0"/>
        <v>528.28184527242365</v>
      </c>
      <c r="D67" s="4">
        <f t="shared" si="7"/>
        <v>528.28184527242365</v>
      </c>
      <c r="E67" s="4">
        <f>I66</f>
        <v>982.29277352244389</v>
      </c>
      <c r="F67" s="17">
        <f t="shared" si="14"/>
        <v>479.16720659630261</v>
      </c>
      <c r="G67" s="4">
        <f t="shared" si="15"/>
        <v>479.16720659630147</v>
      </c>
      <c r="H67" s="13">
        <f t="shared" si="16"/>
        <v>1.1368683772161603E-12</v>
      </c>
      <c r="I67" s="4">
        <f t="shared" si="17"/>
        <v>503.12556692614243</v>
      </c>
      <c r="J67" s="4">
        <f>M66</f>
        <v>0</v>
      </c>
      <c r="K67" s="4">
        <f t="shared" si="18"/>
        <v>49.11463867612219</v>
      </c>
      <c r="L67" s="4">
        <f t="shared" si="19"/>
        <v>49.11463867612219</v>
      </c>
      <c r="M67" s="4">
        <f>J67+K67-L67</f>
        <v>0</v>
      </c>
      <c r="N67" s="4">
        <f>I67+M67</f>
        <v>503.12556692614243</v>
      </c>
      <c r="O67" s="19">
        <f t="shared" si="20"/>
        <v>5.6843418860808009E-14</v>
      </c>
      <c r="P67" s="13">
        <f t="shared" si="13"/>
        <v>9.0949470177292824E-13</v>
      </c>
    </row>
    <row r="68" spans="1:16" x14ac:dyDescent="0.2">
      <c r="A68" s="14">
        <v>60</v>
      </c>
      <c r="B68" s="2">
        <v>47026</v>
      </c>
      <c r="C68" s="11">
        <f t="shared" si="0"/>
        <v>528.28184527242365</v>
      </c>
      <c r="D68" s="4">
        <f t="shared" si="7"/>
        <v>528.28184527242365</v>
      </c>
      <c r="E68" s="4">
        <f t="shared" ref="E68" si="21">I67</f>
        <v>503.12556692614243</v>
      </c>
      <c r="F68" s="17">
        <f t="shared" si="14"/>
        <v>503.12556692611764</v>
      </c>
      <c r="G68" s="4">
        <f t="shared" si="15"/>
        <v>503.12556692611656</v>
      </c>
      <c r="H68" s="13">
        <f t="shared" si="16"/>
        <v>1.0800249583553523E-12</v>
      </c>
      <c r="I68" s="4">
        <f t="shared" si="17"/>
        <v>2.5863755581667647E-11</v>
      </c>
      <c r="J68" s="4">
        <f t="shared" ref="J68" si="22">M67</f>
        <v>0</v>
      </c>
      <c r="K68" s="4">
        <f t="shared" si="18"/>
        <v>25.156278346307118</v>
      </c>
      <c r="L68" s="4">
        <f t="shared" si="19"/>
        <v>25.156278346307118</v>
      </c>
      <c r="M68" s="4">
        <f t="shared" ref="M68" si="23">J68+K68-L68</f>
        <v>0</v>
      </c>
      <c r="N68" s="4">
        <f t="shared" ref="N68" si="24">I68+M68</f>
        <v>2.5863755581667647E-11</v>
      </c>
      <c r="O68" s="19">
        <f t="shared" si="20"/>
        <v>5.4001247917767612E-14</v>
      </c>
      <c r="P68" s="13">
        <f t="shared" si="13"/>
        <v>9.6349594969069581E-13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Chabala Kaongwa</dc:creator>
  <cp:lastModifiedBy>Microsoft Office User</cp:lastModifiedBy>
  <dcterms:created xsi:type="dcterms:W3CDTF">2023-10-03T12:12:04Z</dcterms:created>
  <dcterms:modified xsi:type="dcterms:W3CDTF">2023-12-14T21:59:19Z</dcterms:modified>
</cp:coreProperties>
</file>