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9245d04163c63e/Moje/Studia/Informatyka/Licencjat/Thesis/Databases/"/>
    </mc:Choice>
  </mc:AlternateContent>
  <xr:revisionPtr revIDLastSave="58" documentId="8_{F7748266-8FA4-49F4-9F99-1C93F1AA598D}" xr6:coauthVersionLast="46" xr6:coauthVersionMax="46" xr10:uidLastSave="{598CBC35-4684-41F1-90FD-0EEA4E864C99}"/>
  <bookViews>
    <workbookView xWindow="-108" yWindow="-108" windowWidth="23256" windowHeight="12576" activeTab="3" xr2:uid="{F435A2BC-C545-4961-B9AF-93C69A3A3F40}"/>
  </bookViews>
  <sheets>
    <sheet name="Area Statistics" sheetId="2" r:id="rId1"/>
    <sheet name="2007 Area Statistics" sheetId="6" r:id="rId2"/>
    <sheet name="databases" sheetId="4" r:id="rId3"/>
    <sheet name="Graphs" sheetId="1" r:id="rId4"/>
  </sheets>
  <definedNames>
    <definedName name="DaneZewnętrzne_1" localSheetId="1" hidden="1">'2007 Area Statistics'!$A$1:$W$21</definedName>
    <definedName name="DaneZewnętrzne_1" localSheetId="0" hidden="1">'Area Statistics'!$A$1:$W$21</definedName>
    <definedName name="DaneZewnętrzne_1" localSheetId="2" hidden="1">databases!$A$1:$N$557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 a="1"/>
  <c r="E7" i="1" s="1"/>
  <c r="D7" i="1" a="1"/>
  <c r="D7" i="1" s="1"/>
  <c r="C7" i="1" a="1"/>
  <c r="C7" i="1" s="1"/>
  <c r="B7" i="1" a="1"/>
  <c r="B7" i="1" s="1"/>
  <c r="E6" i="1" a="1"/>
  <c r="E6" i="1" s="1"/>
  <c r="D6" i="1" a="1"/>
  <c r="D6" i="1" s="1"/>
  <c r="C6" i="1" a="1"/>
  <c r="C6" i="1" s="1"/>
  <c r="B6" i="1" a="1"/>
  <c r="B6" i="1" s="1"/>
  <c r="E5" i="1" a="1"/>
  <c r="E5" i="1" s="1"/>
  <c r="D5" i="1" a="1"/>
  <c r="D5" i="1" s="1"/>
  <c r="C5" i="1" a="1"/>
  <c r="C5" i="1" s="1"/>
  <c r="B5" i="1" a="1"/>
  <c r="B5" i="1" s="1"/>
  <c r="E4" i="1" a="1"/>
  <c r="E4" i="1" s="1"/>
  <c r="D4" i="1" a="1"/>
  <c r="D4" i="1" s="1"/>
  <c r="C4" i="1" a="1"/>
  <c r="C4" i="1" s="1"/>
  <c r="B4" i="1" a="1"/>
  <c r="B4" i="1" s="1"/>
  <c r="A3" i="1" a="1"/>
  <c r="A3" i="1" s="1"/>
  <c r="B37" i="2"/>
  <c r="B34" i="2"/>
  <c r="B33" i="2"/>
  <c r="D27" i="2"/>
  <c r="D28" i="2"/>
  <c r="D29" i="2"/>
  <c r="D26" i="2"/>
  <c r="C30" i="2"/>
  <c r="B30" i="2"/>
  <c r="C29" i="2"/>
  <c r="C28" i="2"/>
  <c r="C27" i="2"/>
  <c r="C26" i="2"/>
  <c r="B29" i="2"/>
  <c r="B28" i="2"/>
  <c r="B27" i="2"/>
  <c r="B26" i="2"/>
  <c r="C3" i="1" l="1" a="1"/>
  <c r="C3" i="1" s="1"/>
  <c r="E3" i="1" a="1"/>
  <c r="E3" i="1" s="1"/>
  <c r="C10" i="1" s="1"/>
  <c r="D3" i="1" a="1"/>
  <c r="D3" i="1" s="1"/>
  <c r="B3" i="1" a="1"/>
  <c r="B3" i="1" s="1"/>
  <c r="B10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E0E565-4DE1-4705-A327-577B33DC4431}" keepAlive="1" name="Zapytanie — 2007 Area Statistics" description="Połączenie z zapytaniem „2007 Area Statistics” w skoroszycie." type="5" refreshedVersion="6" background="1" saveData="1">
    <dbPr connection="Provider=Microsoft.Mashup.OleDb.1;Data Source=$Workbook$;Location=&quot;2007 Area Statistics&quot;;Extended Properties=&quot;&quot;" command="SELECT * FROM [2007 Area Statistics]"/>
  </connection>
  <connection id="2" xr16:uid="{7ED068DD-F9BF-406D-AE94-CCCC518EA7D4}" keepAlive="1" name="Zapytanie — Area Statistics" description="Połączenie z zapytaniem „Area Statistics” w skoroszycie." type="5" refreshedVersion="6" background="1" saveData="1">
    <dbPr connection="Provider=Microsoft.Mashup.OleDb.1;Data Source=$Workbook$;Location=&quot;Area Statistics&quot;;Extended Properties=&quot;&quot;" command="SELECT * FROM [Area Statistics]"/>
  </connection>
  <connection id="3" xr16:uid="{C7BAE285-D422-4D40-ADBC-8F7CDF7F1452}" keepAlive="1" name="Zapytanie — databases" description="Połączenie z zapytaniem „databases” w skoroszycie." type="5" refreshedVersion="6" background="1" saveData="1">
    <dbPr connection="Provider=Microsoft.Mashup.OleDb.1;Data Source=$Workbook$;Location=databases;Extended Properties=&quot;&quot;" command="SELECT * FROM [databas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<sst xmlns="http://schemas.openxmlformats.org/spreadsheetml/2006/main" count="3513" uniqueCount="682">
  <si>
    <t>Area</t>
  </si>
  <si>
    <t>Feature</t>
  </si>
  <si>
    <t>Count</t>
  </si>
  <si>
    <t>Unique Value Count</t>
  </si>
  <si>
    <t>Missing Value Count</t>
  </si>
  <si>
    <t>Min</t>
  </si>
  <si>
    <t>Max</t>
  </si>
  <si>
    <t>Mean</t>
  </si>
  <si>
    <t>Mean Deviation</t>
  </si>
  <si>
    <t>1st Quartile</t>
  </si>
  <si>
    <t>Median</t>
  </si>
  <si>
    <t>3rd Quartile</t>
  </si>
  <si>
    <t>Range</t>
  </si>
  <si>
    <t>Sample Variance</t>
  </si>
  <si>
    <t>Sample Standard Deviation</t>
  </si>
  <si>
    <t>Sample Skewness</t>
  </si>
  <si>
    <t>Sample Kurtosis</t>
  </si>
  <si>
    <t>P0.5</t>
  </si>
  <si>
    <t>P1</t>
  </si>
  <si>
    <t>P5</t>
  </si>
  <si>
    <t>P95</t>
  </si>
  <si>
    <t>P99</t>
  </si>
  <si>
    <t>P99.5</t>
  </si>
  <si>
    <t>Computer</t>
  </si>
  <si>
    <t>Number of Web Hits</t>
  </si>
  <si>
    <t>Number of Citations</t>
  </si>
  <si>
    <t>Number of Web Hits per Day</t>
  </si>
  <si>
    <t>Number of Citations per Day</t>
  </si>
  <si>
    <t>Life</t>
  </si>
  <si>
    <t>Physical</t>
  </si>
  <si>
    <t>Business</t>
  </si>
  <si>
    <t>All</t>
  </si>
  <si>
    <t>n</t>
  </si>
  <si>
    <t>mean</t>
  </si>
  <si>
    <t>ni(mi - m)^2</t>
  </si>
  <si>
    <t>Overall</t>
  </si>
  <si>
    <t>Name</t>
  </si>
  <si>
    <t>Data Set Characteristics</t>
  </si>
  <si>
    <t>Attribute Characteristics</t>
  </si>
  <si>
    <t>Associated Tasks</t>
  </si>
  <si>
    <t>Number of Instances</t>
  </si>
  <si>
    <t>Number of Attributes</t>
  </si>
  <si>
    <t>Missing Values</t>
  </si>
  <si>
    <t>Date Donated</t>
  </si>
  <si>
    <t>Days Available</t>
  </si>
  <si>
    <t>Adult</t>
  </si>
  <si>
    <t>Multivariate</t>
  </si>
  <si>
    <t>Categorical, Integer</t>
  </si>
  <si>
    <t>Classification</t>
  </si>
  <si>
    <t>Yes</t>
  </si>
  <si>
    <t>Social</t>
  </si>
  <si>
    <t>Annealing</t>
  </si>
  <si>
    <t>Categorical, Integer, Real</t>
  </si>
  <si>
    <t>Anonymous Microsoft Web Data</t>
  </si>
  <si>
    <t/>
  </si>
  <si>
    <t>Categorical</t>
  </si>
  <si>
    <t>Recommender-Systems</t>
  </si>
  <si>
    <t>Arrhythmia</t>
  </si>
  <si>
    <t>Artificial Characters</t>
  </si>
  <si>
    <t>No</t>
  </si>
  <si>
    <t>Audiology (Original)</t>
  </si>
  <si>
    <t>Audiology (Standardized)</t>
  </si>
  <si>
    <t>Auto MPG</t>
  </si>
  <si>
    <t>Categorical, Real</t>
  </si>
  <si>
    <t>Regression</t>
  </si>
  <si>
    <t>Automobile</t>
  </si>
  <si>
    <t>Badges</t>
  </si>
  <si>
    <t>Univariate, Text</t>
  </si>
  <si>
    <t>Balance Scale</t>
  </si>
  <si>
    <t>Balloons</t>
  </si>
  <si>
    <t>Breast Cancer</t>
  </si>
  <si>
    <t>Breast Cancer Wisconsin (Original)</t>
  </si>
  <si>
    <t>Integer</t>
  </si>
  <si>
    <t>Breast Cancer Wisconsin (Prognostic)</t>
  </si>
  <si>
    <t>Real</t>
  </si>
  <si>
    <t>Classification, Regression</t>
  </si>
  <si>
    <t>Breast Cancer Wisconsin (Diagnostic)</t>
  </si>
  <si>
    <t>Pittsburgh Bridges</t>
  </si>
  <si>
    <t>Car Evaluation</t>
  </si>
  <si>
    <t>Census Income</t>
  </si>
  <si>
    <t>Chess (King-Rook vs. King-Knight)</t>
  </si>
  <si>
    <t>Multivariate, Data-Generator</t>
  </si>
  <si>
    <t>Game</t>
  </si>
  <si>
    <t>Chess (King-Rook vs. King-Pawn)</t>
  </si>
  <si>
    <t>Chess (King-Rook vs. King)</t>
  </si>
  <si>
    <t>Chess (Domain Theories)</t>
  </si>
  <si>
    <t>Domain-Theory</t>
  </si>
  <si>
    <t>Bach Chorales</t>
  </si>
  <si>
    <t>Univariate, Time-Series</t>
  </si>
  <si>
    <t>Connect-4</t>
  </si>
  <si>
    <t>Multivariate, Spatial</t>
  </si>
  <si>
    <t>Credit Approval</t>
  </si>
  <si>
    <t>Financial</t>
  </si>
  <si>
    <t>Japanese Credit Screening</t>
  </si>
  <si>
    <t>Multivariate, Domain-Theory</t>
  </si>
  <si>
    <t>Categorical, Real, Integer</t>
  </si>
  <si>
    <t>Computer Hardware</t>
  </si>
  <si>
    <t>Contraceptive Method Choice</t>
  </si>
  <si>
    <t>Covertype</t>
  </si>
  <si>
    <t>Cylinder Bands</t>
  </si>
  <si>
    <t>Dermatology</t>
  </si>
  <si>
    <t>Diabetes</t>
  </si>
  <si>
    <t>Multivariate, Time-Series</t>
  </si>
  <si>
    <t>DGP2 - The Second Data Generation Program</t>
  </si>
  <si>
    <t>Data-Generator</t>
  </si>
  <si>
    <t>Document Understanding</t>
  </si>
  <si>
    <t>EBL Domain Theories</t>
  </si>
  <si>
    <t>Echocardiogram</t>
  </si>
  <si>
    <t>Ecoli</t>
  </si>
  <si>
    <t>Flags</t>
  </si>
  <si>
    <t>Function Finding</t>
  </si>
  <si>
    <t>Function-Learning</t>
  </si>
  <si>
    <t>Glass Identification</t>
  </si>
  <si>
    <t>Haberman's Survival</t>
  </si>
  <si>
    <t>Hayes-Roth</t>
  </si>
  <si>
    <t>Heart Disease</t>
  </si>
  <si>
    <t>Hepatitis</t>
  </si>
  <si>
    <t>Horse Colic</t>
  </si>
  <si>
    <t>ICU</t>
  </si>
  <si>
    <t>Image Segmentation</t>
  </si>
  <si>
    <t>Internet Advertisements</t>
  </si>
  <si>
    <t>Ionosphere</t>
  </si>
  <si>
    <t>Integer, Real</t>
  </si>
  <si>
    <t>Iris</t>
  </si>
  <si>
    <t>ISOLET</t>
  </si>
  <si>
    <t>Kinship</t>
  </si>
  <si>
    <t>Relational</t>
  </si>
  <si>
    <t>Relational-Learning</t>
  </si>
  <si>
    <t>Labor Relations</t>
  </si>
  <si>
    <t>LED Display Domain</t>
  </si>
  <si>
    <t>Lenses</t>
  </si>
  <si>
    <t>Letter Recognition</t>
  </si>
  <si>
    <t>Liver Disorders</t>
  </si>
  <si>
    <t>Logic Theorist</t>
  </si>
  <si>
    <t>Lung Cancer</t>
  </si>
  <si>
    <t>Lymphography</t>
  </si>
  <si>
    <t>Mechanical Analysis</t>
  </si>
  <si>
    <t>Meta-data</t>
  </si>
  <si>
    <t>Mobile Robots</t>
  </si>
  <si>
    <t>Molecular Biology (Promoter Gene Sequences)</t>
  </si>
  <si>
    <t>Sequential, Domain-Theory</t>
  </si>
  <si>
    <t>Molecular Biology (Protein Secondary Structure)</t>
  </si>
  <si>
    <t>Sequential</t>
  </si>
  <si>
    <t>Molecular Biology (Splice-junction Gene Sequences)</t>
  </si>
  <si>
    <t>MONK's Problems</t>
  </si>
  <si>
    <t>Moral Reasoner</t>
  </si>
  <si>
    <t>Multiple Features</t>
  </si>
  <si>
    <t>Mushroom</t>
  </si>
  <si>
    <t>Musk (Version 1)</t>
  </si>
  <si>
    <t>Musk (Version 2)</t>
  </si>
  <si>
    <t>Nursery</t>
  </si>
  <si>
    <t>Othello Domain Theory</t>
  </si>
  <si>
    <t>Page Blocks Classification</t>
  </si>
  <si>
    <t>Optical Recognition of Handwritten Digits</t>
  </si>
  <si>
    <t>Pen-Based Recognition of Handwritten Digits</t>
  </si>
  <si>
    <t>Post-Operative Patient</t>
  </si>
  <si>
    <t>Primary Tumor</t>
  </si>
  <si>
    <t>Prodigy</t>
  </si>
  <si>
    <t>Qualitative Structure Activity Relationships</t>
  </si>
  <si>
    <t>Quadruped Mammals</t>
  </si>
  <si>
    <t>Servo</t>
  </si>
  <si>
    <t>Shuttle Landing Control</t>
  </si>
  <si>
    <t>Solar Flare</t>
  </si>
  <si>
    <t>Soybean (Large)</t>
  </si>
  <si>
    <t>Soybean (Small)</t>
  </si>
  <si>
    <t>Challenger USA Space Shuttle O-Ring</t>
  </si>
  <si>
    <t>Low Resolution Spectrometer</t>
  </si>
  <si>
    <t>Spambase</t>
  </si>
  <si>
    <t>SPECT Heart</t>
  </si>
  <si>
    <t>SPECTF Heart</t>
  </si>
  <si>
    <t>Sponge</t>
  </si>
  <si>
    <t>Clustering</t>
  </si>
  <si>
    <t>Statlog Project</t>
  </si>
  <si>
    <t>Student Loan Relational</t>
  </si>
  <si>
    <t>Teaching Assistant Evaluation</t>
  </si>
  <si>
    <t>Tic-Tac-Toe Endgame</t>
  </si>
  <si>
    <t>Thyroid Disease</t>
  </si>
  <si>
    <t>Trains</t>
  </si>
  <si>
    <t>University</t>
  </si>
  <si>
    <t>Congressional Voting Records</t>
  </si>
  <si>
    <t>Water Treatment Plant</t>
  </si>
  <si>
    <t>Waveform Database Generator (Version 1)</t>
  </si>
  <si>
    <t>Waveform Database Generator (Version 2)</t>
  </si>
  <si>
    <t>Wine</t>
  </si>
  <si>
    <t>Yeast</t>
  </si>
  <si>
    <t>Zoo</t>
  </si>
  <si>
    <t>Undocumented</t>
  </si>
  <si>
    <t>Twenty Newsgroups</t>
  </si>
  <si>
    <t>Text</t>
  </si>
  <si>
    <t>Australian Sign Language signs</t>
  </si>
  <si>
    <t>Australian Sign Language signs (High Quality)</t>
  </si>
  <si>
    <t>US Census Data (1990)</t>
  </si>
  <si>
    <t>Census-Income (KDD)</t>
  </si>
  <si>
    <t>Coil 1999 Competition Data</t>
  </si>
  <si>
    <t>Corel Image Features</t>
  </si>
  <si>
    <t>E. Coli Genes</t>
  </si>
  <si>
    <t>EEG Database</t>
  </si>
  <si>
    <t>El Nino</t>
  </si>
  <si>
    <t>Spatio-temporal</t>
  </si>
  <si>
    <t>Entree Chicago Recommendation Data</t>
  </si>
  <si>
    <t>Transactional, Sequential</t>
  </si>
  <si>
    <t>CMU Face Images</t>
  </si>
  <si>
    <t>Image</t>
  </si>
  <si>
    <t>Insurance Company Benchmark (COIL 2000)</t>
  </si>
  <si>
    <t>Regression, Description</t>
  </si>
  <si>
    <t>Internet Usage Data</t>
  </si>
  <si>
    <t>IPUMS Census Database</t>
  </si>
  <si>
    <t>Japanese Vowels</t>
  </si>
  <si>
    <t>KDD Cup 1998 Data</t>
  </si>
  <si>
    <t>KDD Cup 1999 Data</t>
  </si>
  <si>
    <t>M. Tuberculosis Genes</t>
  </si>
  <si>
    <t>Movie</t>
  </si>
  <si>
    <t>Multivariate, Relational</t>
  </si>
  <si>
    <t>MSNBC.com Anonymous Web Data</t>
  </si>
  <si>
    <t>NSF Research Award Abstracts 1990-2003</t>
  </si>
  <si>
    <t>Pioneer-1 Mobile Robot Data</t>
  </si>
  <si>
    <t>Pseudo Periodic Synthetic Time Series</t>
  </si>
  <si>
    <t>Reuters-21578 Text Categorization Collection</t>
  </si>
  <si>
    <t>Robot Execution Failures</t>
  </si>
  <si>
    <t>Synthetic Control Chart Time Series</t>
  </si>
  <si>
    <t>Time-Series</t>
  </si>
  <si>
    <t>Classification, Clustering</t>
  </si>
  <si>
    <t>Syskill and Webert Web Page Ratings</t>
  </si>
  <si>
    <t>Multivariate, Text</t>
  </si>
  <si>
    <t>UNIX User Data</t>
  </si>
  <si>
    <t>Text, Sequential</t>
  </si>
  <si>
    <t>Volcanoes on Venus - JARtool experiment</t>
  </si>
  <si>
    <t>Statlog (Australian Credit Approval)</t>
  </si>
  <si>
    <t>Statlog (German Credit Data)</t>
  </si>
  <si>
    <t>Statlog (Heart)</t>
  </si>
  <si>
    <t>Statlog (Landsat Satellite)</t>
  </si>
  <si>
    <t>Statlog (Image Segmentation)</t>
  </si>
  <si>
    <t>Statlog (Shuttle)</t>
  </si>
  <si>
    <t>Statlog (Vehicle Silhouettes)</t>
  </si>
  <si>
    <t>Connectionist Bench (Nettalk Corpus)</t>
  </si>
  <si>
    <t>Connectionist Bench (Sonar, Mines vs. Rocks)</t>
  </si>
  <si>
    <t>Connectionist Bench (Vowel Recognition - Deterding Data)</t>
  </si>
  <si>
    <t>Economic Sanctions</t>
  </si>
  <si>
    <t>Protein Data</t>
  </si>
  <si>
    <t>Cloud</t>
  </si>
  <si>
    <t>CalIt2 Building People Counts</t>
  </si>
  <si>
    <t>Dodgers Loop Sensor</t>
  </si>
  <si>
    <t>Poker Hand</t>
  </si>
  <si>
    <t>MAGIC Gamma Telescope</t>
  </si>
  <si>
    <t>UJI Pen Characters</t>
  </si>
  <si>
    <t>Multivariate, Sequential</t>
  </si>
  <si>
    <t>Mammographic Mass</t>
  </si>
  <si>
    <t>Forest Fires</t>
  </si>
  <si>
    <t>Reuters Transcribed Subset</t>
  </si>
  <si>
    <t>Bag of Words</t>
  </si>
  <si>
    <t>Concrete Compressive Strength</t>
  </si>
  <si>
    <t>Hill-Valley</t>
  </si>
  <si>
    <t>Arcene</t>
  </si>
  <si>
    <t>Dexter</t>
  </si>
  <si>
    <t>Dorothea</t>
  </si>
  <si>
    <t>Gisette</t>
  </si>
  <si>
    <t>Madelon</t>
  </si>
  <si>
    <t>Ozone Level Detection</t>
  </si>
  <si>
    <t>Multivariate, Sequential, Time-Series</t>
  </si>
  <si>
    <t>Abscisic Acid Signaling Network</t>
  </si>
  <si>
    <t>Causal-Discovery</t>
  </si>
  <si>
    <t>Parkinsons</t>
  </si>
  <si>
    <t>Character Trajectories</t>
  </si>
  <si>
    <t>Blood Transfusion Service Center</t>
  </si>
  <si>
    <t>UJI Pen Characters (Version 2)</t>
  </si>
  <si>
    <t>Semeion Handwritten Digit</t>
  </si>
  <si>
    <t>SECOM</t>
  </si>
  <si>
    <t>Classification, Causal-Discovery</t>
  </si>
  <si>
    <t>Plants</t>
  </si>
  <si>
    <t>Libras Movement</t>
  </si>
  <si>
    <t>Concrete Slump Test</t>
  </si>
  <si>
    <t>Communities and Crime</t>
  </si>
  <si>
    <t>Acute Inflammations</t>
  </si>
  <si>
    <t>Wine Quality</t>
  </si>
  <si>
    <t>URL Reputation</t>
  </si>
  <si>
    <t>p53 Mutants</t>
  </si>
  <si>
    <t>Parkinsons Telemonitoring</t>
  </si>
  <si>
    <t>Demospongiae</t>
  </si>
  <si>
    <t>Opinosis Opinion â„ Review</t>
  </si>
  <si>
    <t>Breast Tissue</t>
  </si>
  <si>
    <t>Cardiotocography</t>
  </si>
  <si>
    <t>Wall-Following Robot Navigation Data</t>
  </si>
  <si>
    <t>Spoken Arabic Digit</t>
  </si>
  <si>
    <t>Localization Data for Person Activity</t>
  </si>
  <si>
    <t>Univariate, Sequential, Time-Series</t>
  </si>
  <si>
    <t>AutoUniv</t>
  </si>
  <si>
    <t>Steel Plates Faults</t>
  </si>
  <si>
    <t>MiniBooNE particle identification</t>
  </si>
  <si>
    <t>YearPredictionMSD</t>
  </si>
  <si>
    <t>PEMS-SF</t>
  </si>
  <si>
    <t>OpinRank Review Dataset</t>
  </si>
  <si>
    <t>Relative location of CT slices on axial axis</t>
  </si>
  <si>
    <t>Online Handwritten Assamese Characters Dataset</t>
  </si>
  <si>
    <t>PubChem Bioassay Data</t>
  </si>
  <si>
    <t>Record Linkage Comparison Patterns</t>
  </si>
  <si>
    <t>Communities and Crime Unnormalized</t>
  </si>
  <si>
    <t>Vertebral Column</t>
  </si>
  <si>
    <t>EMG Physical Action Data Set</t>
  </si>
  <si>
    <t>Vicon Physical Action Data Set</t>
  </si>
  <si>
    <t>Amazon Commerce reviews set</t>
  </si>
  <si>
    <t>Multivariate, Text, Domain-Theory</t>
  </si>
  <si>
    <t>Amazon Access Samples</t>
  </si>
  <si>
    <t>Time-Series, Domain-Theory</t>
  </si>
  <si>
    <t>Regression, Clustering, Causal-Discovery</t>
  </si>
  <si>
    <t>Reuter_50_50</t>
  </si>
  <si>
    <t>Farm Ads</t>
  </si>
  <si>
    <t>DBWorld e-mails</t>
  </si>
  <si>
    <t>KEGG Metabolic Relation Network (Directed)</t>
  </si>
  <si>
    <t>Multivariate, Univariate, Text</t>
  </si>
  <si>
    <t>Classification, Regression, Clustering</t>
  </si>
  <si>
    <t>KEGG Metabolic Reaction Network (Undirected)</t>
  </si>
  <si>
    <t>Bank Marketing</t>
  </si>
  <si>
    <t>YouTube Comedy Slam Preference Data</t>
  </si>
  <si>
    <t>Gas Sensor Array Drift Dataset</t>
  </si>
  <si>
    <t>ILPD (Indian Liver Patient Dataset)</t>
  </si>
  <si>
    <t>OPPORTUNITY Activity Recognition</t>
  </si>
  <si>
    <t>Nomao</t>
  </si>
  <si>
    <t>Univariate</t>
  </si>
  <si>
    <t>SMS Spam Collection</t>
  </si>
  <si>
    <t>Skin Segmentation</t>
  </si>
  <si>
    <t>Planning Relax</t>
  </si>
  <si>
    <t>PAMAP2 Physical Activity Monitoring</t>
  </si>
  <si>
    <t>Restaurant &amp; consumer data</t>
  </si>
  <si>
    <t>CNAE-9</t>
  </si>
  <si>
    <t>Individual household electric power consumption</t>
  </si>
  <si>
    <t>Regression, Clustering</t>
  </si>
  <si>
    <t>seeds</t>
  </si>
  <si>
    <t>Northix</t>
  </si>
  <si>
    <t>QtyT40I10D100K</t>
  </si>
  <si>
    <t>Legal Case Reports</t>
  </si>
  <si>
    <t>Human Activity Recognition Using Smartphones</t>
  </si>
  <si>
    <t>One-hundred plant species leaves data set</t>
  </si>
  <si>
    <t>Energy efficiency</t>
  </si>
  <si>
    <t>Yacht Hydrodynamics</t>
  </si>
  <si>
    <t>Fertility</t>
  </si>
  <si>
    <t>Daphnet Freezing of Gait</t>
  </si>
  <si>
    <t>3D Road Network (North Jutland, Denmark)</t>
  </si>
  <si>
    <t>Sequential, Text</t>
  </si>
  <si>
    <t>ISTANBUL STOCK EXCHANGE</t>
  </si>
  <si>
    <t>Multivariate, Univariate, Time-Series</t>
  </si>
  <si>
    <t xml:space="preserve">Buzz in social media </t>
  </si>
  <si>
    <t>Time-Series, Multivariate</t>
  </si>
  <si>
    <t>Regression, Classification</t>
  </si>
  <si>
    <t>First-order theorem proving</t>
  </si>
  <si>
    <t>Wearable Computing: Classification of Body Postures and Movements (PUC-Rio)</t>
  </si>
  <si>
    <t>Gas sensor arrays in open sampling settings</t>
  </si>
  <si>
    <t>Climate Model Simulation Crashes</t>
  </si>
  <si>
    <t>MicroMass</t>
  </si>
  <si>
    <t>QSAR biodegradation</t>
  </si>
  <si>
    <t>BLOGGER</t>
  </si>
  <si>
    <t>Daily and Sports Activities</t>
  </si>
  <si>
    <t>User Knowledge Modeling</t>
  </si>
  <si>
    <t>Reuters RCV1 RCV2 Multilingual, Multiview Text Categorization Test collection</t>
  </si>
  <si>
    <t>NYSK</t>
  </si>
  <si>
    <t>Multivariate, Sequential, Text</t>
  </si>
  <si>
    <t>Turkiye Student Evaluation</t>
  </si>
  <si>
    <t>ser Knowledge Modeling Data (Students' Knowledge Levels on DC Electrical Machines)</t>
  </si>
  <si>
    <t>EEG Eye State</t>
  </si>
  <si>
    <t>Physicochemical Properties of Protein Tertiary Structure</t>
  </si>
  <si>
    <t>seismic-bumps</t>
  </si>
  <si>
    <t>banknote authentication</t>
  </si>
  <si>
    <t>USPTO Algorithm Challenge, run by NASA-Harvard Tournament Lab and TopCoder    Problem: Pat</t>
  </si>
  <si>
    <t>YouTube Multiview Video Games Dataset</t>
  </si>
  <si>
    <t>Gas Sensor Array Drift Dataset at Different Concentrations</t>
  </si>
  <si>
    <t>Classification, Regression, Clustering, Causa</t>
  </si>
  <si>
    <t>Activities of Daily Living (ADLs) Recognition Using Binary Sensors</t>
  </si>
  <si>
    <t>SkillCraft1 Master Table Dataset</t>
  </si>
  <si>
    <t>Weight Lifting Exercises monitored with Inertial Measurement Units</t>
  </si>
  <si>
    <t>SML2010</t>
  </si>
  <si>
    <t>Multivariate, Sequential, Time-Series, Text</t>
  </si>
  <si>
    <t>Bike Sharing Dataset</t>
  </si>
  <si>
    <t>Predict keywords activities in a online social media</t>
  </si>
  <si>
    <t>Thoracic Surgery Data</t>
  </si>
  <si>
    <t>EMG dataset in Lower Limb</t>
  </si>
  <si>
    <t>SUSY</t>
  </si>
  <si>
    <t>HIGGS</t>
  </si>
  <si>
    <t>Qualitative_Bankruptcy</t>
  </si>
  <si>
    <t>LSVT Voice Rehabilitation</t>
  </si>
  <si>
    <t>Dataset for ADL Recognition with Wrist-worn Accelerometer</t>
  </si>
  <si>
    <t>Wilt</t>
  </si>
  <si>
    <t>User Identification From Walking Activity</t>
  </si>
  <si>
    <t>Activity Recognition from Single Chest-Mounted Accelerometer</t>
  </si>
  <si>
    <t>Leaf</t>
  </si>
  <si>
    <t>Dresses_Attribute_Sales</t>
  </si>
  <si>
    <t>Tamilnadu Electricity Board Hourly Readings</t>
  </si>
  <si>
    <t>Airfoil Self-Noise</t>
  </si>
  <si>
    <t>Wholesale customers</t>
  </si>
  <si>
    <t>Twitter Data set for Arabic Sentiment Analysis</t>
  </si>
  <si>
    <t>Combined Cycle Power Plant</t>
  </si>
  <si>
    <t>Urban Land Cover</t>
  </si>
  <si>
    <t>Diabetes 130-US hospitals for years 1999-2008</t>
  </si>
  <si>
    <t>Bach Choral Harmony</t>
  </si>
  <si>
    <t>StoneFlakes</t>
  </si>
  <si>
    <t>Classification, Clustering, Causal-Discovery</t>
  </si>
  <si>
    <t>Tennis Major Tournament Match Statistics</t>
  </si>
  <si>
    <t>Parkinson Speech Dataset with  Multiple Types of Sound Recordings</t>
  </si>
  <si>
    <t>Gesture Phase Segmentation</t>
  </si>
  <si>
    <t>Perfume Data</t>
  </si>
  <si>
    <t>Univariate, Domain-Theory</t>
  </si>
  <si>
    <t>BlogFeedback</t>
  </si>
  <si>
    <t>REALDISP Activity Recognition Dataset</t>
  </si>
  <si>
    <t>Newspaper and magazine images segmentation dataset</t>
  </si>
  <si>
    <t>AAAI 2014 Accepted Papers</t>
  </si>
  <si>
    <t>Gas sensor array under flow modulation</t>
  </si>
  <si>
    <t>Gas sensor array exposed to turbulent gas mixtures</t>
  </si>
  <si>
    <t>UJIIndoorLoc</t>
  </si>
  <si>
    <t>Sentence Classification</t>
  </si>
  <si>
    <t>Dow Jones Index</t>
  </si>
  <si>
    <t>sEMG for Basic Hand movements</t>
  </si>
  <si>
    <t>AAAI 2013 Accepted Papers</t>
  </si>
  <si>
    <t>Geographical Original of Music</t>
  </si>
  <si>
    <t>Condition Based Maintenance of Naval Propulsion Plants</t>
  </si>
  <si>
    <t>Grammatical Facial Expressions</t>
  </si>
  <si>
    <t>NoisyOffice</t>
  </si>
  <si>
    <t>MHEALTH Dataset</t>
  </si>
  <si>
    <t>Student Performance</t>
  </si>
  <si>
    <t>ElectricityLoadDiagrams20112014</t>
  </si>
  <si>
    <t>Gas sensor array under dynamic gas mixtures</t>
  </si>
  <si>
    <t>microblogPCU</t>
  </si>
  <si>
    <t>Multivariate, Univariate, Sequential, Text</t>
  </si>
  <si>
    <t>Firm-Teacher_Clave-Direction_Classification</t>
  </si>
  <si>
    <t>Dataset for Sensorless Drive Diagnosis</t>
  </si>
  <si>
    <t>TV News Channel Commercial Detection Dataset</t>
  </si>
  <si>
    <t>Phishing Websites</t>
  </si>
  <si>
    <t>Computer Security</t>
  </si>
  <si>
    <t>Greenhouse Gas Observing Network</t>
  </si>
  <si>
    <t>Diabetic Retinopathy Debrecen Data Set</t>
  </si>
  <si>
    <t>HIV-1 protease cleavage</t>
  </si>
  <si>
    <t>Sentiment Labelled Sentences</t>
  </si>
  <si>
    <t>Online News Popularity</t>
  </si>
  <si>
    <t>Forest type mapping</t>
  </si>
  <si>
    <t>wiki4HE</t>
  </si>
  <si>
    <t>Online Video Characteristics and Transcoding Time Dataset</t>
  </si>
  <si>
    <t>Chronic_Kidney_Disease</t>
  </si>
  <si>
    <t>Machine Learning based ZZAlpha Ltd. Stock Recommendations 2012-2014</t>
  </si>
  <si>
    <t>Sequential, Time-Series</t>
  </si>
  <si>
    <t>Folio</t>
  </si>
  <si>
    <t>Taxi Service Trajectory - Prediction Challenge, ECML PKDD 2015</t>
  </si>
  <si>
    <t>Multivariate, Sequential, Time-Series, Domain-Theory</t>
  </si>
  <si>
    <t>Clustering, Causal-Discovery</t>
  </si>
  <si>
    <t>Cuff-Less Blood Pressure Estimation</t>
  </si>
  <si>
    <t>Smartphone-Based Recognition of Human Activities and Postural Transitions</t>
  </si>
  <si>
    <t>Mice Protein Expression</t>
  </si>
  <si>
    <t>UJIIndoorLoc-Mag</t>
  </si>
  <si>
    <t>Heterogeneity Activity Recognition</t>
  </si>
  <si>
    <t>Educational Process Mining (EPM): A Learning Analytics Data Set</t>
  </si>
  <si>
    <t>HEPMASS</t>
  </si>
  <si>
    <t>Indoor User Movement Prediction from RSS data</t>
  </si>
  <si>
    <t>Open University Learning Analytics dataset</t>
  </si>
  <si>
    <t>default of credit card clients</t>
  </si>
  <si>
    <t xml:space="preserve">Mesotheliomaâ€™s disease data set </t>
  </si>
  <si>
    <t>Online Retail</t>
  </si>
  <si>
    <t>SIFT10M</t>
  </si>
  <si>
    <t>GPS Trajectories</t>
  </si>
  <si>
    <t>Detect Malacious Executable(AntiVirus)</t>
  </si>
  <si>
    <t xml:space="preserve">Occupancy Detection </t>
  </si>
  <si>
    <t>Improved Spiral Test Using Digitized Graphics Tablet for Monitoring Parkinsonâ€™s Disease</t>
  </si>
  <si>
    <t>News Aggregator</t>
  </si>
  <si>
    <t>Air Quality</t>
  </si>
  <si>
    <t>Twin gas sensor arrays</t>
  </si>
  <si>
    <t>Multivariate, Time-Series, Domain-Theory</t>
  </si>
  <si>
    <t>Gas sensors for home activity monitoring</t>
  </si>
  <si>
    <t>Facebook Comment Volume Dataset</t>
  </si>
  <si>
    <t>Smartphone Dataset for Human Activity Recognition (HAR) in Ambient Assisted Living (AAL)</t>
  </si>
  <si>
    <t>Polish companies bankruptcy data</t>
  </si>
  <si>
    <t>Activity Recognition system based on Multisensor data fusion (AReM)</t>
  </si>
  <si>
    <t>Dota2 Games Results</t>
  </si>
  <si>
    <t>Facebook metrics</t>
  </si>
  <si>
    <t>UbiqLog (smartphone lifelogging)</t>
  </si>
  <si>
    <t>NIPS Conference Papers 1987-2015</t>
  </si>
  <si>
    <t>HTRU2</t>
  </si>
  <si>
    <t>Drug consumption (quantified)</t>
  </si>
  <si>
    <t>Appliances energy prediction</t>
  </si>
  <si>
    <t>Miskolc IIS Hybrid IPS</t>
  </si>
  <si>
    <t>KDC-4007 dataset Collection</t>
  </si>
  <si>
    <t>Geo-Magnetic field and WLAN dataset for indoor localisation from wristband and smartphone</t>
  </si>
  <si>
    <t>DrivFace</t>
  </si>
  <si>
    <t>Website Phishing</t>
  </si>
  <si>
    <t>YouTube Spam Collection</t>
  </si>
  <si>
    <t>Beijing PM2.5 Data</t>
  </si>
  <si>
    <t>Cargo 2000 Freight Tracking and Tracing</t>
  </si>
  <si>
    <t>Cervical cancer (Risk Factors)</t>
  </si>
  <si>
    <t>Quality Assessment of Digital Colposcopies</t>
  </si>
  <si>
    <t>KASANDR</t>
  </si>
  <si>
    <t>FMA: A Dataset For Music Analysis</t>
  </si>
  <si>
    <t>Air quality</t>
  </si>
  <si>
    <t>Epileptic Seizure Recognition</t>
  </si>
  <si>
    <t>Devanagari Handwritten Character Dataset</t>
  </si>
  <si>
    <t>Stock portfolio performance</t>
  </si>
  <si>
    <t>MoCap Hand Postures</t>
  </si>
  <si>
    <t>Early biomarkers of Parkinson's disease based on natural connected speech</t>
  </si>
  <si>
    <t>Data for Software Engineering Teamwork Assessment in Education Setting</t>
  </si>
  <si>
    <t>PM2.5 Data of Five Chinese Cities</t>
  </si>
  <si>
    <t>Parkinson Disease Spiral Drawings Using Digitized Graphics Tablet</t>
  </si>
  <si>
    <t>Sales_Transactions_Dataset_Weekly</t>
  </si>
  <si>
    <t>Las Vegas Strip</t>
  </si>
  <si>
    <t>Eco-hotel</t>
  </si>
  <si>
    <t>MEU-Mobile KSD</t>
  </si>
  <si>
    <t>Crowdsourced Mapping</t>
  </si>
  <si>
    <t>gene expression cancer RNA-Seq</t>
  </si>
  <si>
    <t>Hybrid Indoor Positioning Dataset from WiFi RSSI, Bluetooth and magnetometer</t>
  </si>
  <si>
    <t>Burst Header Packet (BHP) flooding attack on Optical Burst Switching (OBS) Network</t>
  </si>
  <si>
    <t>Motion Capture Hand Postures</t>
  </si>
  <si>
    <t>Anuran Calls (MFCCs)</t>
  </si>
  <si>
    <t>TTC-3600: Benchmark dataset for Turkish text categorization</t>
  </si>
  <si>
    <t>Gastrointestinal Lesions in Regular Colonoscopy</t>
  </si>
  <si>
    <t>Daily Demand Forecasting Orders</t>
  </si>
  <si>
    <t>Paper Reviews</t>
  </si>
  <si>
    <t>extention of Z-Alizadeh sani dataset</t>
  </si>
  <si>
    <t>Z-Alizadeh Sani</t>
  </si>
  <si>
    <t>Dynamic Features of VirusShare Executables</t>
  </si>
  <si>
    <t>IDA2016Challenge</t>
  </si>
  <si>
    <t>DSRC Vehicle Communications</t>
  </si>
  <si>
    <t>Mturk User-Perceived Clusters over Images</t>
  </si>
  <si>
    <t>Character Font Images</t>
  </si>
  <si>
    <t>DeliciousMIL: A Data Set for Multi-Label Multi-Instance Learning with Instance Labels</t>
  </si>
  <si>
    <t xml:space="preserve">Autistic Spectrum Disorder Screening Data for Children  </t>
  </si>
  <si>
    <t xml:space="preserve">Autistic Spectrum Disorder Screening Data for Adolescent   </t>
  </si>
  <si>
    <t>APS Failure at Scania Trucks</t>
  </si>
  <si>
    <t>Wireless Indoor Localization</t>
  </si>
  <si>
    <t>HCC Survival</t>
  </si>
  <si>
    <t>CSM (Conventional and Social Media Movies) Dataset 2014 and 2015</t>
  </si>
  <si>
    <t>University of Tehran Question Dataset 2016 (UTQD.2016)</t>
  </si>
  <si>
    <t>Autism Screening Adult</t>
  </si>
  <si>
    <t>Activity recognition with healthy older people using a batteryless wearable sensor</t>
  </si>
  <si>
    <t>Immunotherapy Dataset</t>
  </si>
  <si>
    <t xml:space="preserve">Cryotherapy Dataset </t>
  </si>
  <si>
    <t>OCT data &amp; Color Fundus Images of Left &amp; Right Eyes</t>
  </si>
  <si>
    <t>Discrete Tone Image Dataset</t>
  </si>
  <si>
    <t>News Popularity in Multiple Social Media Platforms</t>
  </si>
  <si>
    <t>Multivariate, Time-Series, Text</t>
  </si>
  <si>
    <t>Ultrasonic flowmeter diagnostics</t>
  </si>
  <si>
    <t>ICMLA 2014 Accepted Papers Data Set</t>
  </si>
  <si>
    <t>BLE RSSI Dataset for Indoor localization and Navigation</t>
  </si>
  <si>
    <t>Container Crane Controller Data Set</t>
  </si>
  <si>
    <t>Residential Building Data Set</t>
  </si>
  <si>
    <t>Health News in Twitter</t>
  </si>
  <si>
    <t>chipseq</t>
  </si>
  <si>
    <t>SGEMM GPU kernel performance</t>
  </si>
  <si>
    <t>Repeat Consumption Matrices</t>
  </si>
  <si>
    <t>detection_of_IoT_botnet_attacks_N_BaIoT</t>
  </si>
  <si>
    <t>Absenteeism at work</t>
  </si>
  <si>
    <t>SCADI</t>
  </si>
  <si>
    <t>Condition monitoring of hydraulic systems</t>
  </si>
  <si>
    <t>Carbon Nanotubes</t>
  </si>
  <si>
    <t xml:space="preserve">Optical Interconnection Network </t>
  </si>
  <si>
    <t>Sports articles for objectivity analysis</t>
  </si>
  <si>
    <t>Breast Cancer Coimbra</t>
  </si>
  <si>
    <t>GNFUV Unmanned Surface Vehicles Sensor Data</t>
  </si>
  <si>
    <t>Dishonest Internet users Dataset</t>
  </si>
  <si>
    <t>Victorian Era Authorship Attribution</t>
  </si>
  <si>
    <t>Simulated Falls and Daily Living Activities Data Set</t>
  </si>
  <si>
    <t>Multimodal Damage Identification for Humanitarian Computing</t>
  </si>
  <si>
    <t>EEG Steady-State Visual Evoked Potential Signals</t>
  </si>
  <si>
    <t>Roman Urdu Data Set</t>
  </si>
  <si>
    <t>Avila</t>
  </si>
  <si>
    <t>PANDOR</t>
  </si>
  <si>
    <t>Recommendation</t>
  </si>
  <si>
    <t>Drug Review Dataset (Druglib.com)</t>
  </si>
  <si>
    <t>Drug Review Dataset (Drugs.com)</t>
  </si>
  <si>
    <t>Physical Unclonable Functions</t>
  </si>
  <si>
    <t>Superconductivty Data</t>
  </si>
  <si>
    <t>WESAD (Wearable Stress and Affect Detection)</t>
  </si>
  <si>
    <t>GNFUV Unmanned Surface Vehicles Sensor Data Set 2</t>
  </si>
  <si>
    <t>Student Academics Performance</t>
  </si>
  <si>
    <t>Online Shoppers Purchasing Intention Dataset</t>
  </si>
  <si>
    <t>PMU-UD</t>
  </si>
  <si>
    <t>Parkinson's Disease Classification</t>
  </si>
  <si>
    <t xml:space="preserve">Electrical Grid Stability Simulated Data </t>
  </si>
  <si>
    <t>Caesarian Section Classification Dataset</t>
  </si>
  <si>
    <t>BAUM-1</t>
  </si>
  <si>
    <t>BAUM-2</t>
  </si>
  <si>
    <t>Audit Data</t>
  </si>
  <si>
    <t>BuddyMove Data Set</t>
  </si>
  <si>
    <t>Real estate valuation data set</t>
  </si>
  <si>
    <t>Somerville Happiness Survey</t>
  </si>
  <si>
    <t>2.4 GHZ Indoor Channel Measurements</t>
  </si>
  <si>
    <t>EMG data for gestures</t>
  </si>
  <si>
    <t>Parking Birmingham</t>
  </si>
  <si>
    <t>Multivariate, Univariate, Sequential, Time-Series</t>
  </si>
  <si>
    <t>Behavior of the urban traffic of the city of Sao Paulo in Brazil</t>
  </si>
  <si>
    <t>Travel Reviews</t>
  </si>
  <si>
    <t>Tarvel Review Ratings</t>
  </si>
  <si>
    <t>Rice Leaf Diseases</t>
  </si>
  <si>
    <t>Gas sensor array temperature modulation</t>
  </si>
  <si>
    <t>Facebook Live Sellers in Thailand</t>
  </si>
  <si>
    <t xml:space="preserve">Parkinson Dataset with replicated acoustic features </t>
  </si>
  <si>
    <t>Metro Interstate Traffic Volume</t>
  </si>
  <si>
    <t>Query Analytics Workloads Dataset</t>
  </si>
  <si>
    <t>Wave Energy Converters</t>
  </si>
  <si>
    <t>PPG-DaLiA</t>
  </si>
  <si>
    <t>Alcohol QCM Sensor Dataset</t>
  </si>
  <si>
    <t>Divorce Predictors data set</t>
  </si>
  <si>
    <t>Multivariate, Univariate</t>
  </si>
  <si>
    <t>Incident management process enriched event log</t>
  </si>
  <si>
    <t>Opinion Corpus for Lebanese Arabic Reviews (OCLAR)</t>
  </si>
  <si>
    <t>MEx</t>
  </si>
  <si>
    <t>Beijing Multi-Site Air-Quality Data</t>
  </si>
  <si>
    <t>Online Retail II</t>
  </si>
  <si>
    <t>Hepatitis C Virus (HCV) for Egyptian patients</t>
  </si>
  <si>
    <t>QSAR fish toxicity</t>
  </si>
  <si>
    <t>QSAR aquatic toxicity</t>
  </si>
  <si>
    <t>Human Activity Recognition from Continuous Ambient Sensor Data</t>
  </si>
  <si>
    <t xml:space="preserve">WISDM Smartphone and Smartwatch Activity and Biometrics Dataset </t>
  </si>
  <si>
    <t>QSAR oral toxicity</t>
  </si>
  <si>
    <t>QSAR androgen receptor</t>
  </si>
  <si>
    <t>QSAR Bioconcentration classes dataset</t>
  </si>
  <si>
    <t>QSAR fish bioconcentration factor (BCF)</t>
  </si>
  <si>
    <t>A study of  Asian Religious and Biblical Texts</t>
  </si>
  <si>
    <t>Real-time Election Results: Portugal 2019</t>
  </si>
  <si>
    <t>Bias correction of numerical prediction model temperature forecast</t>
  </si>
  <si>
    <t>Bar Crawl: Detecting Heavy Drinking</t>
  </si>
  <si>
    <t>Kitsune Network Attack Dataset</t>
  </si>
  <si>
    <t>Shoulder Implant X-Ray Manufacturer Classification</t>
  </si>
  <si>
    <t>Speaker Accent Recognition</t>
  </si>
  <si>
    <t>Heart failure clinical records</t>
  </si>
  <si>
    <t>Deepfakes: Medical Image Tamper Detection</t>
  </si>
  <si>
    <t>selfBACK</t>
  </si>
  <si>
    <t>South German Credit</t>
  </si>
  <si>
    <t>Exasens</t>
  </si>
  <si>
    <t>Swarm Behaviour</t>
  </si>
  <si>
    <t>Crop mapping using fused optical-radar data set</t>
  </si>
  <si>
    <t>BitcoinHeistRansomwareAddressDataset</t>
  </si>
  <si>
    <t>Facebook Large Page-Page Network</t>
  </si>
  <si>
    <t>Amphibians</t>
  </si>
  <si>
    <t>Early stage diabetes risk prediction dataset.</t>
  </si>
  <si>
    <t>Turkish Spam V01</t>
  </si>
  <si>
    <t>Stock keeping units</t>
  </si>
  <si>
    <t>Demand Forecasting for a store</t>
  </si>
  <si>
    <t>Detect Malware Types</t>
  </si>
  <si>
    <t>Youtube cookery channels viewers comments in Hinglish</t>
  </si>
  <si>
    <t>Pedestrian in Traffic Dataset</t>
  </si>
  <si>
    <t>Classification, Regression, Causal-Discovery</t>
  </si>
  <si>
    <t>Cervical Cancer Behavior Risk</t>
  </si>
  <si>
    <t>Sattriya_Dance_Single_Hand_Gestures Dataset</t>
  </si>
  <si>
    <t>3W dataset</t>
  </si>
  <si>
    <t>Malware static and dynamic features VxHeaven and Virus Total</t>
  </si>
  <si>
    <t>Internet Firewall Data</t>
  </si>
  <si>
    <t>User Profiling and Abusive Language Detection Dataset</t>
  </si>
  <si>
    <t xml:space="preserve">Estimation of obesity levels based on eating habits and physical condition </t>
  </si>
  <si>
    <t>Rice (Cammeo and Osmancik)</t>
  </si>
  <si>
    <t>Vehicle routing and scheduling problems</t>
  </si>
  <si>
    <t xml:space="preserve">Algerian Forest Fires Dataset  </t>
  </si>
  <si>
    <t>Breath Metabolomics</t>
  </si>
  <si>
    <t>Horton General Hospital</t>
  </si>
  <si>
    <t>UrbanGB, urban road accidents coordinates labelled by the urban center</t>
  </si>
  <si>
    <t>Gas Turbine CO and NOx Emission Data Set</t>
  </si>
  <si>
    <t>Activity recognition using wearable physiological measurements</t>
  </si>
  <si>
    <t>clickstream data for online shopping</t>
  </si>
  <si>
    <t>CNNpred: CNN-based stock market prediction using a diverse set of variables</t>
  </si>
  <si>
    <t>Apartment for rent classified</t>
  </si>
  <si>
    <t>: Simulated Data set of Iraqi tourism places</t>
  </si>
  <si>
    <t>Nasarian CAD Dataset</t>
  </si>
  <si>
    <t>Monolithic Columns in Troad and Mysia Region</t>
  </si>
  <si>
    <t>Seoul Bike Sharing Demand</t>
  </si>
  <si>
    <t>Person Classification Gait Data</t>
  </si>
  <si>
    <t>Shill Bidding Dataset</t>
  </si>
  <si>
    <t>Iranian Churn Dataset</t>
  </si>
  <si>
    <t>Unmanned Aerial Vehicle (UAV) Intrusion Detection</t>
  </si>
  <si>
    <t>Bone marrow transplant: children</t>
  </si>
  <si>
    <t>COVID-19 Surveillance</t>
  </si>
  <si>
    <t>Refractive errors</t>
  </si>
  <si>
    <t>CLINC150</t>
  </si>
  <si>
    <t>HCV data</t>
  </si>
  <si>
    <t>Taiwanese Bankruptcy Prediction</t>
  </si>
  <si>
    <t>South German Credit (UPDATE)</t>
  </si>
  <si>
    <t>IIWA14-R820-Gazebo-Dataset-10Trajectories</t>
  </si>
  <si>
    <t>Guitar Chords finger positions</t>
  </si>
  <si>
    <t>Russian Corpus of Biographical Texts</t>
  </si>
  <si>
    <t>Codon usage</t>
  </si>
  <si>
    <t>Intelligent Media Accelerometer and Gyroscope (IM-AccGyro) Dataset</t>
  </si>
  <si>
    <t>93</t>
  </si>
  <si>
    <t>0</t>
  </si>
  <si>
    <t>0.0286348054043154</t>
  </si>
  <si>
    <t>140</t>
  </si>
  <si>
    <t>0.0351930159596235</t>
  </si>
  <si>
    <t>122</t>
  </si>
  <si>
    <t>0.0221238938053097</t>
  </si>
  <si>
    <t>213</t>
  </si>
  <si>
    <t>1</t>
  </si>
  <si>
    <t>0.0546590317542946</t>
  </si>
  <si>
    <t>0.000173520735727919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</si>
</sst>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Graphs!$C$1:$C$2</c:f>
              <c:strCache>
                <c:ptCount val="2"/>
                <c:pt idx="0">
                  <c:v>Mean</c:v>
                </c:pt>
                <c:pt idx="1">
                  <c:v>Number of Web Hits per Day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Graphs!$A$3:$A$7</c15:sqref>
                  </c15:fullRef>
                </c:ext>
              </c:extLst>
              <c:f>(Graphs!$A$3:$A$5,Graphs!$A$7)</c:f>
              <c:strCache>
                <c:ptCount val="4"/>
                <c:pt idx="0">
                  <c:v>Computer</c:v>
                </c:pt>
                <c:pt idx="1">
                  <c:v>Life</c:v>
                </c:pt>
                <c:pt idx="2">
                  <c:v>Physical</c:v>
                </c:pt>
                <c:pt idx="3">
                  <c:v>All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Graphs!$C$3:$C$7</c15:sqref>
                  </c15:fullRef>
                </c:ext>
              </c:extLst>
              <c:f>(Graphs!$C$3:$C$5,Graphs!$C$7)</c:f>
              <c:numCache>
                <c:formatCode>General</c:formatCode>
                <c:ptCount val="4"/>
                <c:pt idx="0">
                  <c:v>0.38618598778548502</c:v>
                </c:pt>
                <c:pt idx="1">
                  <c:v>0.136281011924271</c:v>
                </c:pt>
                <c:pt idx="2">
                  <c:v>0.22747715356309001</c:v>
                </c:pt>
                <c:pt idx="3">
                  <c:v>0.24585361306533299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30-41DB-A49A-F92AF0B671AD}"/>
            </c:ext>
          </c:extLst>
        </c:ser>
        <c:ser>
          <c:idx val="3"/>
          <c:order val="3"/>
          <c:tx>
            <c:strRef>
              <c:f>Graphs!$E$1:$E$2</c:f>
              <c:strCache>
                <c:ptCount val="2"/>
                <c:pt idx="0">
                  <c:v>Median</c:v>
                </c:pt>
                <c:pt idx="1">
                  <c:v>Number of Web Hits per Day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Graphs!$A$3:$A$7</c15:sqref>
                  </c15:fullRef>
                </c:ext>
              </c:extLst>
              <c:f>(Graphs!$A$3:$A$5,Graphs!$A$7)</c:f>
              <c:strCache>
                <c:ptCount val="4"/>
                <c:pt idx="0">
                  <c:v>Computer</c:v>
                </c:pt>
                <c:pt idx="1">
                  <c:v>Life</c:v>
                </c:pt>
                <c:pt idx="2">
                  <c:v>Physical</c:v>
                </c:pt>
                <c:pt idx="3">
                  <c:v>All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Graphs!$E$3:$E$7</c15:sqref>
                  </c15:fullRef>
                </c:ext>
              </c:extLst>
              <c:f>(Graphs!$E$3:$E$5,Graphs!$E$7)</c:f>
              <c:numCache>
                <c:formatCode>General</c:formatCode>
                <c:ptCount val="4"/>
                <c:pt idx="0">
                  <c:v>7.7074908450128099E-2</c:v>
                </c:pt>
                <c:pt idx="1">
                  <c:v>9.8933055029023595E-2</c:v>
                </c:pt>
                <c:pt idx="2">
                  <c:v>5.3670975022054798E-2</c:v>
                </c:pt>
                <c:pt idx="3">
                  <c:v>7.2683943997616907E-2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30-41DB-A49A-F92AF0B67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5881008"/>
        <c:axId val="2065862704"/>
      </c:lineChart>
      <c:lineChart>
        <c:grouping val="standard"/>
        <c:varyColors val="0"/>
        <c:ser>
          <c:idx val="0"/>
          <c:order val="0"/>
          <c:tx>
            <c:strRef>
              <c:f>Graphs!$B$1:$B$2</c:f>
              <c:strCache>
                <c:ptCount val="2"/>
                <c:pt idx="0">
                  <c:v>Mean</c:v>
                </c:pt>
                <c:pt idx="1">
                  <c:v>Number of Citations per 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Graphs!$A$3:$A$7</c15:sqref>
                  </c15:fullRef>
                </c:ext>
              </c:extLst>
              <c:f>(Graphs!$A$3:$A$5,Graphs!$A$7)</c:f>
              <c:strCache>
                <c:ptCount val="4"/>
                <c:pt idx="0">
                  <c:v>Computer</c:v>
                </c:pt>
                <c:pt idx="1">
                  <c:v>Life</c:v>
                </c:pt>
                <c:pt idx="2">
                  <c:v>Physical</c:v>
                </c:pt>
                <c:pt idx="3">
                  <c:v>All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Graphs!$B$3:$B$7</c15:sqref>
                  </c15:fullRef>
                </c:ext>
              </c:extLst>
              <c:f>(Graphs!$B$3:$B$5,Graphs!$B$7)</c:f>
              <c:numCache>
                <c:formatCode>General</c:formatCode>
                <c:ptCount val="4"/>
                <c:pt idx="0">
                  <c:v>1.00095306850944E-3</c:v>
                </c:pt>
                <c:pt idx="1">
                  <c:v>3.85870009482584E-3</c:v>
                </c:pt>
                <c:pt idx="2">
                  <c:v>2.31069976135812E-3</c:v>
                </c:pt>
                <c:pt idx="3">
                  <c:v>2.65061096549986E-3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30-41DB-A49A-F92AF0B671AD}"/>
            </c:ext>
          </c:extLst>
        </c:ser>
        <c:ser>
          <c:idx val="2"/>
          <c:order val="2"/>
          <c:tx>
            <c:strRef>
              <c:f>Graphs!$D$1:$D$2</c:f>
              <c:strCache>
                <c:ptCount val="2"/>
                <c:pt idx="0">
                  <c:v>Median</c:v>
                </c:pt>
                <c:pt idx="1">
                  <c:v>Number of Citations per Day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Graphs!$A$3:$A$7</c15:sqref>
                  </c15:fullRef>
                </c:ext>
              </c:extLst>
              <c:f>(Graphs!$A$3:$A$5,Graphs!$A$7)</c:f>
              <c:strCache>
                <c:ptCount val="4"/>
                <c:pt idx="0">
                  <c:v>Computer</c:v>
                </c:pt>
                <c:pt idx="1">
                  <c:v>Life</c:v>
                </c:pt>
                <c:pt idx="2">
                  <c:v>Physical</c:v>
                </c:pt>
                <c:pt idx="3">
                  <c:v>All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Graphs!$D$3:$D$7</c15:sqref>
                  </c15:fullRef>
                </c:ext>
              </c:extLst>
              <c:f>(Graphs!$D$3:$D$5,Graphs!$D$7)</c:f>
              <c:numCache>
                <c:formatCode>General</c:formatCode>
                <c:ptCount val="4"/>
                <c:pt idx="0">
                  <c:v>4.8091242056405001E-4</c:v>
                </c:pt>
                <c:pt idx="1">
                  <c:v>2.7804642166344299E-3</c:v>
                </c:pt>
                <c:pt idx="2">
                  <c:v>8.0647334986415104E-4</c:v>
                </c:pt>
                <c:pt idx="3">
                  <c:v>1.6003200640128E-3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30-41DB-A49A-F92AF0B67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5895568"/>
        <c:axId val="2065905552"/>
      </c:lineChart>
      <c:catAx>
        <c:axId val="206588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862704"/>
        <c:crosses val="autoZero"/>
        <c:auto val="1"/>
        <c:lblAlgn val="ctr"/>
        <c:lblOffset val="100"/>
        <c:noMultiLvlLbl val="0"/>
      </c:catAx>
      <c:valAx>
        <c:axId val="206586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881008"/>
        <c:crosses val="autoZero"/>
        <c:crossBetween val="between"/>
      </c:valAx>
      <c:valAx>
        <c:axId val="20659055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895568"/>
        <c:crosses val="max"/>
        <c:crossBetween val="between"/>
      </c:valAx>
      <c:catAx>
        <c:axId val="2065895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59055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563880</xdr:colOff>
      <xdr:row>3</xdr:row>
      <xdr:rowOff>11430</xdr:rowOff>
    </xdr:from>
    <xdr:to>
      <xdr:col>19</xdr:col>
      <xdr:colOff>22860</xdr:colOff>
      <xdr:row>18</xdr:row>
      <xdr:rowOff>11430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C38AFB3-5368-42B4-8A28-0BB380B516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5AAA9B8E-39B8-4174-AC17-8D3004C1487C}" autoFormatId="16" applyNumberFormats="0" applyBorderFormats="0" applyFontFormats="0" applyPatternFormats="0" applyAlignmentFormats="0" applyWidthHeightFormats="0">
  <queryTableRefresh nextId="24">
    <queryTableFields count="23">
      <queryTableField id="1" name="Area" tableColumnId="1"/>
      <queryTableField id="2" name="Feature" tableColumnId="2"/>
      <queryTableField id="3" name="Count" tableColumnId="3"/>
      <queryTableField id="4" name="Unique Value Count" tableColumnId="4"/>
      <queryTableField id="5" name="Missing Value Count" tableColumnId="5"/>
      <queryTableField id="6" name="Min" tableColumnId="6"/>
      <queryTableField id="7" name="Max" tableColumnId="7"/>
      <queryTableField id="8" name="Mean" tableColumnId="8"/>
      <queryTableField id="9" name="Mean Deviation" tableColumnId="9"/>
      <queryTableField id="10" name="1st Quartile" tableColumnId="10"/>
      <queryTableField id="11" name="Median" tableColumnId="11"/>
      <queryTableField id="12" name="3rd Quartile" tableColumnId="12"/>
      <queryTableField id="13" name="Range" tableColumnId="13"/>
      <queryTableField id="14" name="Sample Variance" tableColumnId="14"/>
      <queryTableField id="15" name="Sample Standard Deviation" tableColumnId="15"/>
      <queryTableField id="16" name="Sample Skewness" tableColumnId="16"/>
      <queryTableField id="17" name="Sample Kurtosis" tableColumnId="17"/>
      <queryTableField id="18" name="P0.5" tableColumnId="18"/>
      <queryTableField id="19" name="P1" tableColumnId="19"/>
      <queryTableField id="20" name="P5" tableColumnId="20"/>
      <queryTableField id="21" name="P95" tableColumnId="21"/>
      <queryTableField id="22" name="P99" tableColumnId="22"/>
      <queryTableField id="23" name="P99.5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50F31411-1B6E-429D-B318-40CC556CA36D}" autoFormatId="16" applyNumberFormats="0" applyBorderFormats="0" applyFontFormats="0" applyPatternFormats="0" applyAlignmentFormats="0" applyWidthHeightFormats="0">
  <queryTableRefresh nextId="24">
    <queryTableFields count="23">
      <queryTableField id="1" name="Area" tableColumnId="1"/>
      <queryTableField id="2" name="Feature" tableColumnId="2"/>
      <queryTableField id="3" name="Count" tableColumnId="3"/>
      <queryTableField id="4" name="Unique Value Count" tableColumnId="4"/>
      <queryTableField id="5" name="Missing Value Count" tableColumnId="5"/>
      <queryTableField id="6" name="Min" tableColumnId="6"/>
      <queryTableField id="7" name="Max" tableColumnId="7"/>
      <queryTableField id="8" name="Mean" tableColumnId="8"/>
      <queryTableField id="9" name="Mean Deviation" tableColumnId="9"/>
      <queryTableField id="10" name="1st Quartile" tableColumnId="10"/>
      <queryTableField id="11" name="Median" tableColumnId="11"/>
      <queryTableField id="12" name="3rd Quartile" tableColumnId="12"/>
      <queryTableField id="13" name="Range" tableColumnId="13"/>
      <queryTableField id="14" name="Sample Variance" tableColumnId="14"/>
      <queryTableField id="15" name="Sample Standard Deviation" tableColumnId="15"/>
      <queryTableField id="16" name="Sample Skewness" tableColumnId="16"/>
      <queryTableField id="17" name="Sample Kurtosis" tableColumnId="17"/>
      <queryTableField id="18" name="P0.5" tableColumnId="18"/>
      <queryTableField id="19" name="P1" tableColumnId="19"/>
      <queryTableField id="20" name="P5" tableColumnId="20"/>
      <queryTableField id="21" name="P95" tableColumnId="21"/>
      <queryTableField id="22" name="P99" tableColumnId="22"/>
      <queryTableField id="23" name="P99.5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F066DC68-29A7-4186-8E59-E197FE9FDC06}" autoFormatId="16" applyNumberFormats="0" applyBorderFormats="0" applyFontFormats="0" applyPatternFormats="0" applyAlignmentFormats="0" applyWidthHeightFormats="0">
  <queryTableRefresh nextId="15">
    <queryTableFields count="14">
      <queryTableField id="1" name="Name" tableColumnId="1"/>
      <queryTableField id="2" name="Data Set Characteristics" tableColumnId="2"/>
      <queryTableField id="3" name="Attribute Characteristics" tableColumnId="3"/>
      <queryTableField id="4" name="Associated Tasks" tableColumnId="4"/>
      <queryTableField id="5" name="Number of Instances" tableColumnId="5"/>
      <queryTableField id="6" name="Number of Attributes" tableColumnId="6"/>
      <queryTableField id="7" name="Missing Values" tableColumnId="7"/>
      <queryTableField id="8" name="Area" tableColumnId="8"/>
      <queryTableField id="9" name="Date Donated" tableColumnId="9"/>
      <queryTableField id="10" name="Days Available" tableColumnId="10"/>
      <queryTableField id="11" name="Number of Web Hits" tableColumnId="11"/>
      <queryTableField id="12" name="Number of Citations" tableColumnId="12"/>
      <queryTableField id="13" name="Number of Web Hits per Day" tableColumnId="13"/>
      <queryTableField id="14" name="Number of Citations per Da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743E44-9B7F-41B6-BB1F-3F66034F7E77}" name="Area_Statistics" displayName="Area_Statistics" ref="A1:W21" tableType="queryTable" totalsRowShown="0">
  <autoFilter ref="A1:W21" xr:uid="{15B9B167-A1E5-4851-AB87-DD7919AE830E}">
    <filterColumn colId="1">
      <filters>
        <filter val="Number of Web Hits per Day"/>
      </filters>
    </filterColumn>
  </autoFilter>
  <tableColumns count="23">
    <tableColumn id="1" xr3:uid="{A8D4660D-2E80-4EC8-99F7-C8A7D61234F1}" uniqueName="1" name="Area" queryTableFieldId="1" dataDxfId="11"/>
    <tableColumn id="2" xr3:uid="{65283F79-A1A6-4563-83B3-B921FB755BE5}" uniqueName="2" name="Feature" queryTableFieldId="2" dataDxfId="10"/>
    <tableColumn id="3" xr3:uid="{9786AD78-B95E-4B81-A7FA-82BAC05DC7AF}" uniqueName="3" name="Count" queryTableFieldId="3"/>
    <tableColumn id="4" xr3:uid="{99532B90-DA50-4281-9151-FD43E40FF656}" uniqueName="4" name="Unique Value Count" queryTableFieldId="4"/>
    <tableColumn id="5" xr3:uid="{4F41A634-82F4-472A-A362-6AB5A8BE565B}" uniqueName="5" name="Missing Value Count" queryTableFieldId="5"/>
    <tableColumn id="6" xr3:uid="{E2C7C09B-1AAD-4D5C-8EAD-E6262B42F85B}" uniqueName="6" name="Min" queryTableFieldId="6"/>
    <tableColumn id="7" xr3:uid="{DC6EF00A-B4D4-41E6-BB0C-EFE90481A3E4}" uniqueName="7" name="Max" queryTableFieldId="7"/>
    <tableColumn id="8" xr3:uid="{7E03A41F-4919-4A78-958E-A7DD5B102722}" uniqueName="8" name="Mean" queryTableFieldId="8"/>
    <tableColumn id="9" xr3:uid="{CFEC19CD-6AC3-4F08-B06C-545217D63379}" uniqueName="9" name="Mean Deviation" queryTableFieldId="9"/>
    <tableColumn id="10" xr3:uid="{D1B6B200-2098-488C-A3D1-0055F43D222A}" uniqueName="10" name="1st Quartile" queryTableFieldId="10"/>
    <tableColumn id="11" xr3:uid="{F91E13BA-9DE9-4712-802F-82035BAABF65}" uniqueName="11" name="Median" queryTableFieldId="11"/>
    <tableColumn id="12" xr3:uid="{2F649AD8-B063-44FF-9BD2-4E3D1C932E80}" uniqueName="12" name="3rd Quartile" queryTableFieldId="12"/>
    <tableColumn id="13" xr3:uid="{BF7CDBAE-6D04-476F-B3C2-6D829F16BC58}" uniqueName="13" name="Range" queryTableFieldId="13"/>
    <tableColumn id="14" xr3:uid="{86EF0471-180A-4F95-80B4-961B8544301C}" uniqueName="14" name="Sample Variance" queryTableFieldId="14"/>
    <tableColumn id="15" xr3:uid="{EFCA5BD9-B21C-499F-B0D9-82B01EEADC53}" uniqueName="15" name="Sample Standard Deviation" queryTableFieldId="15"/>
    <tableColumn id="16" xr3:uid="{23F3129C-57A3-4C0B-9213-DF51E9000A05}" uniqueName="16" name="Sample Skewness" queryTableFieldId="16"/>
    <tableColumn id="17" xr3:uid="{37F6776B-1588-48C3-A5A3-874F1093AA8C}" uniqueName="17" name="Sample Kurtosis" queryTableFieldId="17"/>
    <tableColumn id="18" xr3:uid="{DAC284F5-F8DF-4327-A1AC-8C065F49D97A}" uniqueName="18" name="P0.5" queryTableFieldId="18"/>
    <tableColumn id="19" xr3:uid="{5A9E83E7-15B3-4C17-B822-E07E3A282C8A}" uniqueName="19" name="P1" queryTableFieldId="19"/>
    <tableColumn id="20" xr3:uid="{F6B76A32-7A13-482F-ADC6-6A8366C2BE3F}" uniqueName="20" name="P5" queryTableFieldId="20"/>
    <tableColumn id="21" xr3:uid="{FEF73630-F07F-4510-BF6A-4366C99F1CF1}" uniqueName="21" name="P95" queryTableFieldId="21"/>
    <tableColumn id="22" xr3:uid="{3A2A535D-749D-4504-AD8A-E15BA6FDA9A3}" uniqueName="22" name="P99" queryTableFieldId="22"/>
    <tableColumn id="23" xr3:uid="{FF2FC9DE-A52A-4C0C-BAFB-5B4884914282}" uniqueName="23" name="P99.5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694D93-9568-448D-862C-FA71718B03A2}" name="_2007_Area_Statistics" displayName="_2007_Area_Statistics" ref="A1:W21" tableType="queryTable" totalsRowShown="0">
  <autoFilter ref="A1:W21" xr:uid="{7E62B4DB-0A2A-4D38-A05D-0C0BEE509BDB}"/>
  <tableColumns count="23">
    <tableColumn id="1" xr3:uid="{2C707889-3C6A-4648-869F-37578DFF28D7}" uniqueName="1" name="Area" queryTableFieldId="1" dataDxfId="2"/>
    <tableColumn id="2" xr3:uid="{E7F79ED8-B5EE-435E-A7E3-334405A1B615}" uniqueName="2" name="Feature" queryTableFieldId="2" dataDxfId="1"/>
    <tableColumn id="3" xr3:uid="{496559DB-232A-4153-B29C-BC06AB86CA24}" uniqueName="3" name="Count" queryTableFieldId="3"/>
    <tableColumn id="4" xr3:uid="{43811D72-86CC-485C-8DE5-3B7829E28C1C}" uniqueName="4" name="Unique Value Count" queryTableFieldId="4"/>
    <tableColumn id="5" xr3:uid="{9A0FFFF1-8B6C-467F-85A4-F07B7C20EBFD}" uniqueName="5" name="Missing Value Count" queryTableFieldId="5"/>
    <tableColumn id="6" xr3:uid="{CA38AAB6-26AE-4B25-84CB-91D7F6AC8A3D}" uniqueName="6" name="Min" queryTableFieldId="6" dataDxfId="0"/>
    <tableColumn id="7" xr3:uid="{855668B1-20CA-4B4A-9735-A8772F8B94D1}" uniqueName="7" name="Max" queryTableFieldId="7"/>
    <tableColumn id="8" xr3:uid="{45C67052-E2B4-4CC3-BB6D-200EECDA872C}" uniqueName="8" name="Mean" queryTableFieldId="8"/>
    <tableColumn id="9" xr3:uid="{8041BEE5-4124-4912-9CB2-37B901EB9C27}" uniqueName="9" name="Mean Deviation" queryTableFieldId="9"/>
    <tableColumn id="10" xr3:uid="{2A9D81D4-36CB-43D1-965C-21DEB8CE2111}" uniqueName="10" name="1st Quartile" queryTableFieldId="10"/>
    <tableColumn id="11" xr3:uid="{CA284AF5-2A36-40C2-9734-04B091D3E4B4}" uniqueName="11" name="Median" queryTableFieldId="11"/>
    <tableColumn id="12" xr3:uid="{C12CA146-DE0B-4A2E-932E-660AA35670E0}" uniqueName="12" name="3rd Quartile" queryTableFieldId="12"/>
    <tableColumn id="13" xr3:uid="{D5D42ED2-C59E-46E7-8C7D-F81038475D71}" uniqueName="13" name="Range" queryTableFieldId="13"/>
    <tableColumn id="14" xr3:uid="{B312B0D5-DB8A-4849-8158-F0E7BD4BB9A6}" uniqueName="14" name="Sample Variance" queryTableFieldId="14"/>
    <tableColumn id="15" xr3:uid="{686BAD7B-2174-4C32-BB71-E089810BD619}" uniqueName="15" name="Sample Standard Deviation" queryTableFieldId="15"/>
    <tableColumn id="16" xr3:uid="{23AFF56B-565E-423B-A155-F1D360B2EFFA}" uniqueName="16" name="Sample Skewness" queryTableFieldId="16"/>
    <tableColumn id="17" xr3:uid="{5AC675EF-4771-4359-A7B7-2915B6566424}" uniqueName="17" name="Sample Kurtosis" queryTableFieldId="17"/>
    <tableColumn id="18" xr3:uid="{670F73DC-FEC9-43BD-84B5-3B79899EC90E}" uniqueName="18" name="P0.5" queryTableFieldId="18"/>
    <tableColumn id="19" xr3:uid="{47E86A49-5B39-4583-B646-EEEAF47B59A8}" uniqueName="19" name="P1" queryTableFieldId="19"/>
    <tableColumn id="20" xr3:uid="{12E6DF21-9098-4A42-9395-FF610AAAD5B7}" uniqueName="20" name="P5" queryTableFieldId="20"/>
    <tableColumn id="21" xr3:uid="{6CB48765-2EB5-49EE-9E09-368451671202}" uniqueName="21" name="P95" queryTableFieldId="21"/>
    <tableColumn id="22" xr3:uid="{F752AD0A-CFE9-4459-8085-E092BAE30754}" uniqueName="22" name="P99" queryTableFieldId="22"/>
    <tableColumn id="23" xr3:uid="{5EC2C634-6B91-4ECE-9634-17E54D546E39}" uniqueName="23" name="P99.5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896EAE-3B64-4604-8EF3-2B8E45D78529}" name="databases" displayName="databases" ref="A1:N557" tableType="queryTable" totalsRowShown="0">
  <autoFilter ref="A1:N557" xr:uid="{F9D30AD0-6179-4478-9627-0F944D88AD25}"/>
  <tableColumns count="14">
    <tableColumn id="1" xr3:uid="{2D553010-E6C3-42E2-AD9B-690B0FB5E29F}" uniqueName="1" name="Name" queryTableFieldId="1" dataDxfId="9"/>
    <tableColumn id="2" xr3:uid="{AA7B4371-D4A3-48D0-A464-7B27AC331AD5}" uniqueName="2" name="Data Set Characteristics" queryTableFieldId="2" dataDxfId="8"/>
    <tableColumn id="3" xr3:uid="{08246CC7-0342-4D47-B625-831D2B1E7355}" uniqueName="3" name="Attribute Characteristics" queryTableFieldId="3" dataDxfId="7"/>
    <tableColumn id="4" xr3:uid="{80D74D7F-DB46-4859-AB8B-1302D4533AD4}" uniqueName="4" name="Associated Tasks" queryTableFieldId="4" dataDxfId="6"/>
    <tableColumn id="5" xr3:uid="{F22D5E3E-C7CB-4869-A53F-ACE431447117}" uniqueName="5" name="Number of Instances" queryTableFieldId="5"/>
    <tableColumn id="6" xr3:uid="{B726E1F3-7DCF-49B2-AAA6-2971105A0FFF}" uniqueName="6" name="Number of Attributes" queryTableFieldId="6"/>
    <tableColumn id="7" xr3:uid="{39750DFD-9A64-428A-ADF9-E7E34A6C2BDE}" uniqueName="7" name="Missing Values" queryTableFieldId="7" dataDxfId="5"/>
    <tableColumn id="8" xr3:uid="{AD2DF496-F607-4CBA-86AA-EADD5A25EBAE}" uniqueName="8" name="Area" queryTableFieldId="8" dataDxfId="4"/>
    <tableColumn id="9" xr3:uid="{6DAF46B7-E331-44C1-829E-0FA50BC26395}" uniqueName="9" name="Date Donated" queryTableFieldId="9" dataDxfId="3"/>
    <tableColumn id="10" xr3:uid="{F47B13D6-8803-4B6E-B5C1-406381805381}" uniqueName="10" name="Days Available" queryTableFieldId="10"/>
    <tableColumn id="11" xr3:uid="{E1C0AD58-B8CD-40DA-A046-4C49C0A08E40}" uniqueName="11" name="Number of Web Hits" queryTableFieldId="11"/>
    <tableColumn id="12" xr3:uid="{A639A9BC-B6B5-492F-AF73-F6063C2C9005}" uniqueName="12" name="Number of Citations" queryTableFieldId="12"/>
    <tableColumn id="13" xr3:uid="{A9A88063-48E3-40F2-BBE8-41FC7AE21499}" uniqueName="13" name="Number of Web Hits per Day" queryTableFieldId="13"/>
    <tableColumn id="14" xr3:uid="{88EA0206-DC8A-43C8-A971-FF992DFC7CF1}" uniqueName="14" name="Number of Citations per Day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5283-FD81-4DC4-9660-1314B0472C19}">
  <dimension ref="A1:W37"/>
  <sheetViews>
    <sheetView workbookViewId="0">
      <selection activeCell="B34" sqref="B34"/>
    </sheetView>
  </sheetViews>
  <sheetFormatPr defaultRowHeight="14.4" x14ac:dyDescent="0.3"/>
  <cols>
    <col min="1" max="1" width="9.109375" bestFit="1" customWidth="1"/>
    <col min="2" max="2" width="24.5546875" bestFit="1" customWidth="1"/>
    <col min="3" max="3" width="8.33203125" bestFit="1" customWidth="1"/>
    <col min="4" max="4" width="20.33203125" bestFit="1" customWidth="1"/>
    <col min="5" max="5" width="20.5546875" bestFit="1" customWidth="1"/>
    <col min="6" max="8" width="12" bestFit="1" customWidth="1"/>
    <col min="9" max="9" width="16.6640625" bestFit="1" customWidth="1"/>
    <col min="10" max="10" width="12.77734375" bestFit="1" customWidth="1"/>
    <col min="11" max="11" width="12" bestFit="1" customWidth="1"/>
    <col min="12" max="12" width="13.109375" bestFit="1" customWidth="1"/>
    <col min="13" max="13" width="12" bestFit="1" customWidth="1"/>
    <col min="14" max="14" width="17.33203125" bestFit="1" customWidth="1"/>
    <col min="15" max="15" width="26.33203125" bestFit="1" customWidth="1"/>
    <col min="16" max="16" width="18.109375" bestFit="1" customWidth="1"/>
    <col min="17" max="17" width="16.6640625" bestFit="1" customWidth="1"/>
    <col min="18" max="23" width="12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">
      <c r="A2" s="1" t="s">
        <v>23</v>
      </c>
      <c r="B2" s="1" t="s">
        <v>24</v>
      </c>
      <c r="C2">
        <v>206</v>
      </c>
      <c r="D2">
        <v>206</v>
      </c>
      <c r="E2">
        <v>0</v>
      </c>
      <c r="F2">
        <v>498</v>
      </c>
      <c r="G2">
        <v>1055781</v>
      </c>
      <c r="H2">
        <v>81609.762135922298</v>
      </c>
      <c r="I2">
        <v>63443.611509096299</v>
      </c>
      <c r="J2">
        <v>22779.75</v>
      </c>
      <c r="K2">
        <v>51784.5</v>
      </c>
      <c r="L2">
        <v>98690</v>
      </c>
      <c r="M2">
        <v>1055283</v>
      </c>
      <c r="N2">
        <v>12218856471.460199</v>
      </c>
      <c r="O2">
        <v>110538.936449833</v>
      </c>
      <c r="P2">
        <v>4.5939234234046102</v>
      </c>
      <c r="Q2">
        <v>31.563421258476001</v>
      </c>
      <c r="R2">
        <v>668.875</v>
      </c>
      <c r="S2">
        <v>1185.05</v>
      </c>
      <c r="T2">
        <v>3103</v>
      </c>
      <c r="U2">
        <v>270325.5</v>
      </c>
      <c r="V2">
        <v>474306.95</v>
      </c>
      <c r="W2">
        <v>539728.52500000002</v>
      </c>
    </row>
    <row r="3" spans="1:23" hidden="1" x14ac:dyDescent="0.3">
      <c r="A3" s="1" t="s">
        <v>23</v>
      </c>
      <c r="B3" s="1" t="s">
        <v>25</v>
      </c>
      <c r="C3">
        <v>206</v>
      </c>
      <c r="D3">
        <v>12</v>
      </c>
      <c r="E3">
        <v>0</v>
      </c>
      <c r="F3">
        <v>0</v>
      </c>
      <c r="G3">
        <v>18</v>
      </c>
      <c r="H3">
        <v>0.461165048543689</v>
      </c>
      <c r="I3">
        <v>0.85069280799320801</v>
      </c>
      <c r="J3">
        <v>0</v>
      </c>
      <c r="K3">
        <v>0</v>
      </c>
      <c r="L3">
        <v>0</v>
      </c>
      <c r="M3">
        <v>18</v>
      </c>
      <c r="N3">
        <v>4.6692161970163504</v>
      </c>
      <c r="O3">
        <v>2.16083692050473</v>
      </c>
      <c r="P3">
        <v>5.9458241548419197</v>
      </c>
      <c r="Q3">
        <v>38.572200964403699</v>
      </c>
      <c r="R3">
        <v>0</v>
      </c>
      <c r="S3">
        <v>0</v>
      </c>
      <c r="T3">
        <v>0</v>
      </c>
      <c r="U3">
        <v>2.75</v>
      </c>
      <c r="V3">
        <v>10.95</v>
      </c>
      <c r="W3">
        <v>15.875</v>
      </c>
    </row>
    <row r="4" spans="1:23" x14ac:dyDescent="0.3">
      <c r="A4" s="1" t="s">
        <v>23</v>
      </c>
      <c r="B4" s="1" t="s">
        <v>26</v>
      </c>
      <c r="C4">
        <v>201</v>
      </c>
      <c r="D4">
        <v>201</v>
      </c>
      <c r="E4">
        <v>5</v>
      </c>
      <c r="F4">
        <v>1.0289256198347101</v>
      </c>
      <c r="G4">
        <v>364.18799586064199</v>
      </c>
      <c r="H4">
        <v>40.799061672885401</v>
      </c>
      <c r="I4">
        <v>27.629372060150398</v>
      </c>
      <c r="J4">
        <v>15.7190934065934</v>
      </c>
      <c r="K4">
        <v>28.678165137614702</v>
      </c>
      <c r="L4">
        <v>48.823587710604599</v>
      </c>
      <c r="M4">
        <v>363.15907024080701</v>
      </c>
      <c r="N4">
        <v>2282.2882431171101</v>
      </c>
      <c r="O4">
        <v>47.773300525681798</v>
      </c>
      <c r="P4">
        <v>3.9656250391891699</v>
      </c>
      <c r="Q4">
        <v>19.775054088040601</v>
      </c>
      <c r="R4">
        <v>1.78506097560976</v>
      </c>
      <c r="S4">
        <v>2.3180212014134298</v>
      </c>
      <c r="T4">
        <v>6.4261517615176196</v>
      </c>
      <c r="U4">
        <v>98.933261183261195</v>
      </c>
      <c r="V4">
        <v>279.00411764705899</v>
      </c>
      <c r="W4">
        <v>300.73366834170901</v>
      </c>
    </row>
    <row r="5" spans="1:23" hidden="1" x14ac:dyDescent="0.3">
      <c r="A5" s="1" t="s">
        <v>23</v>
      </c>
      <c r="B5" s="1" t="s">
        <v>27</v>
      </c>
      <c r="C5">
        <v>201</v>
      </c>
      <c r="D5">
        <v>15</v>
      </c>
      <c r="E5">
        <v>5</v>
      </c>
      <c r="F5">
        <v>0</v>
      </c>
      <c r="G5">
        <v>2.20183486238532E-3</v>
      </c>
      <c r="H5">
        <v>4.7450414598787798E-5</v>
      </c>
      <c r="I5">
        <v>8.8290821193764705E-5</v>
      </c>
      <c r="J5">
        <v>0</v>
      </c>
      <c r="K5">
        <v>0</v>
      </c>
      <c r="L5">
        <v>0</v>
      </c>
      <c r="M5">
        <v>2.20183486238532E-3</v>
      </c>
      <c r="N5">
        <v>5.40265419853922E-8</v>
      </c>
      <c r="O5">
        <v>2.3243610301627499E-4</v>
      </c>
      <c r="P5">
        <v>6.42301538054127</v>
      </c>
      <c r="Q5">
        <v>47.214723758937801</v>
      </c>
      <c r="R5">
        <v>0</v>
      </c>
      <c r="S5">
        <v>0</v>
      </c>
      <c r="T5">
        <v>0</v>
      </c>
      <c r="U5">
        <v>1.6527559705809401E-4</v>
      </c>
      <c r="V5">
        <v>1.15026665272404E-3</v>
      </c>
      <c r="W5">
        <v>1.4661412993677301E-3</v>
      </c>
    </row>
    <row r="6" spans="1:23" hidden="1" x14ac:dyDescent="0.3">
      <c r="A6" s="1" t="s">
        <v>28</v>
      </c>
      <c r="B6" s="1" t="s">
        <v>24</v>
      </c>
      <c r="C6">
        <v>130</v>
      </c>
      <c r="D6">
        <v>130</v>
      </c>
      <c r="E6">
        <v>0</v>
      </c>
      <c r="F6">
        <v>1002</v>
      </c>
      <c r="G6">
        <v>3659898</v>
      </c>
      <c r="H6">
        <v>160549.353846154</v>
      </c>
      <c r="I6">
        <v>148805.66650887599</v>
      </c>
      <c r="J6">
        <v>36718.5</v>
      </c>
      <c r="K6">
        <v>80741</v>
      </c>
      <c r="L6">
        <v>170836.75</v>
      </c>
      <c r="M6">
        <v>3658896</v>
      </c>
      <c r="N6">
        <v>133345494206.38499</v>
      </c>
      <c r="O6">
        <v>365165.02325165999</v>
      </c>
      <c r="P6">
        <v>7.5219007818415298</v>
      </c>
      <c r="Q6">
        <v>67.409777277364199</v>
      </c>
      <c r="R6">
        <v>1554.12</v>
      </c>
      <c r="S6">
        <v>1871.34</v>
      </c>
      <c r="T6">
        <v>4311.45</v>
      </c>
      <c r="U6">
        <v>430775.8</v>
      </c>
      <c r="V6">
        <v>1368243.95</v>
      </c>
      <c r="W6">
        <v>2183678.7599999998</v>
      </c>
    </row>
    <row r="7" spans="1:23" hidden="1" x14ac:dyDescent="0.3">
      <c r="A7" s="1" t="s">
        <v>28</v>
      </c>
      <c r="B7" s="1" t="s">
        <v>25</v>
      </c>
      <c r="C7">
        <v>130</v>
      </c>
      <c r="D7">
        <v>26</v>
      </c>
      <c r="E7">
        <v>0</v>
      </c>
      <c r="F7">
        <v>0</v>
      </c>
      <c r="G7">
        <v>100</v>
      </c>
      <c r="H7">
        <v>6.9230769230769198</v>
      </c>
      <c r="I7">
        <v>10.4</v>
      </c>
      <c r="J7">
        <v>0</v>
      </c>
      <c r="K7">
        <v>0</v>
      </c>
      <c r="L7">
        <v>3</v>
      </c>
      <c r="M7">
        <v>100</v>
      </c>
      <c r="N7">
        <v>284.33512224209801</v>
      </c>
      <c r="O7">
        <v>16.862239538154402</v>
      </c>
      <c r="P7">
        <v>3.2705882018605799</v>
      </c>
      <c r="Q7">
        <v>12.053243156641299</v>
      </c>
      <c r="R7">
        <v>0</v>
      </c>
      <c r="S7">
        <v>0</v>
      </c>
      <c r="T7">
        <v>0</v>
      </c>
      <c r="U7">
        <v>43.3</v>
      </c>
      <c r="V7">
        <v>81.430000000000007</v>
      </c>
      <c r="W7">
        <v>94.194999999999993</v>
      </c>
    </row>
    <row r="8" spans="1:23" x14ac:dyDescent="0.3">
      <c r="A8" s="1" t="s">
        <v>28</v>
      </c>
      <c r="B8" s="1" t="s">
        <v>26</v>
      </c>
      <c r="C8">
        <v>124</v>
      </c>
      <c r="D8">
        <v>124</v>
      </c>
      <c r="E8">
        <v>6</v>
      </c>
      <c r="F8">
        <v>2.5951859956236301</v>
      </c>
      <c r="G8">
        <v>309.45277754290998</v>
      </c>
      <c r="H8">
        <v>46.107800286881996</v>
      </c>
      <c r="I8">
        <v>33.219120741410698</v>
      </c>
      <c r="J8">
        <v>17.5400518767165</v>
      </c>
      <c r="K8">
        <v>29.7540416228994</v>
      </c>
      <c r="L8">
        <v>45.988414410034103</v>
      </c>
      <c r="M8">
        <v>306.85759154728697</v>
      </c>
      <c r="N8">
        <v>2527.14963973879</v>
      </c>
      <c r="O8">
        <v>50.270763269904599</v>
      </c>
      <c r="P8">
        <v>2.5785417308109002</v>
      </c>
      <c r="Q8">
        <v>7.8856600269698802</v>
      </c>
      <c r="R8">
        <v>3.3422264562238402</v>
      </c>
      <c r="S8">
        <v>4.1171797348679497</v>
      </c>
      <c r="T8">
        <v>7.3182158947558102</v>
      </c>
      <c r="U8">
        <v>148.333831465228</v>
      </c>
      <c r="V8">
        <v>223.64707865168501</v>
      </c>
      <c r="W8">
        <v>256.68280250008797</v>
      </c>
    </row>
    <row r="9" spans="1:23" hidden="1" x14ac:dyDescent="0.3">
      <c r="A9" s="1" t="s">
        <v>28</v>
      </c>
      <c r="B9" s="1" t="s">
        <v>27</v>
      </c>
      <c r="C9">
        <v>124</v>
      </c>
      <c r="D9">
        <v>35</v>
      </c>
      <c r="E9">
        <v>6</v>
      </c>
      <c r="F9">
        <v>0</v>
      </c>
      <c r="G9">
        <v>8.45522955948254E-3</v>
      </c>
      <c r="H9">
        <v>6.0404604291101199E-4</v>
      </c>
      <c r="I9">
        <v>9.1277402817766104E-4</v>
      </c>
      <c r="J9">
        <v>0</v>
      </c>
      <c r="K9">
        <v>0</v>
      </c>
      <c r="L9">
        <v>2.90554158869756E-4</v>
      </c>
      <c r="M9">
        <v>8.45522955948254E-3</v>
      </c>
      <c r="N9">
        <v>2.1426499600648599E-6</v>
      </c>
      <c r="O9">
        <v>1.46377934131646E-3</v>
      </c>
      <c r="P9">
        <v>3.1877355444320399</v>
      </c>
      <c r="Q9">
        <v>11.263065112827</v>
      </c>
      <c r="R9">
        <v>0</v>
      </c>
      <c r="S9">
        <v>0</v>
      </c>
      <c r="T9">
        <v>0</v>
      </c>
      <c r="U9">
        <v>3.9455267051695603E-3</v>
      </c>
      <c r="V9">
        <v>7.0575205825308997E-3</v>
      </c>
      <c r="W9">
        <v>7.9912369777605102E-3</v>
      </c>
    </row>
    <row r="10" spans="1:23" hidden="1" x14ac:dyDescent="0.3">
      <c r="A10" s="1" t="s">
        <v>29</v>
      </c>
      <c r="B10" s="1" t="s">
        <v>24</v>
      </c>
      <c r="C10">
        <v>56</v>
      </c>
      <c r="D10">
        <v>56</v>
      </c>
      <c r="E10">
        <v>0</v>
      </c>
      <c r="F10">
        <v>2433</v>
      </c>
      <c r="G10">
        <v>1534939</v>
      </c>
      <c r="H10">
        <v>142122.464285714</v>
      </c>
      <c r="I10">
        <v>109471.30612244899</v>
      </c>
      <c r="J10">
        <v>51522.75</v>
      </c>
      <c r="K10">
        <v>82695.5</v>
      </c>
      <c r="L10">
        <v>144351</v>
      </c>
      <c r="M10">
        <v>1532506</v>
      </c>
      <c r="N10">
        <v>54541464350.507797</v>
      </c>
      <c r="O10">
        <v>233541.14059520201</v>
      </c>
      <c r="P10">
        <v>4.7574613659555203</v>
      </c>
      <c r="Q10">
        <v>25.349585403971201</v>
      </c>
      <c r="R10">
        <v>2889.7750000000001</v>
      </c>
      <c r="S10">
        <v>3346.55</v>
      </c>
      <c r="T10">
        <v>14683.5</v>
      </c>
      <c r="U10">
        <v>368604.75</v>
      </c>
      <c r="V10">
        <v>1209334.05</v>
      </c>
      <c r="W10">
        <v>1372136.5249999999</v>
      </c>
    </row>
    <row r="11" spans="1:23" hidden="1" x14ac:dyDescent="0.3">
      <c r="A11" s="1" t="s">
        <v>29</v>
      </c>
      <c r="B11" s="1" t="s">
        <v>25</v>
      </c>
      <c r="C11">
        <v>56</v>
      </c>
      <c r="D11">
        <v>15</v>
      </c>
      <c r="E11">
        <v>0</v>
      </c>
      <c r="F11">
        <v>0</v>
      </c>
      <c r="G11">
        <v>55</v>
      </c>
      <c r="H11">
        <v>6.7321428571428603</v>
      </c>
      <c r="I11">
        <v>10.0338010204082</v>
      </c>
      <c r="J11">
        <v>0</v>
      </c>
      <c r="K11">
        <v>0</v>
      </c>
      <c r="L11">
        <v>3.25</v>
      </c>
      <c r="M11">
        <v>55</v>
      </c>
      <c r="N11">
        <v>216.34512987012999</v>
      </c>
      <c r="O11">
        <v>14.7086753268311</v>
      </c>
      <c r="P11">
        <v>2.30643635933186</v>
      </c>
      <c r="Q11">
        <v>4.2334120463793603</v>
      </c>
      <c r="R11">
        <v>0</v>
      </c>
      <c r="S11">
        <v>0</v>
      </c>
      <c r="T11">
        <v>0</v>
      </c>
      <c r="U11">
        <v>43</v>
      </c>
      <c r="V11">
        <v>53.9</v>
      </c>
      <c r="W11">
        <v>54.45</v>
      </c>
    </row>
    <row r="12" spans="1:23" x14ac:dyDescent="0.3">
      <c r="A12" s="1" t="s">
        <v>29</v>
      </c>
      <c r="B12" s="1" t="s">
        <v>26</v>
      </c>
      <c r="C12">
        <v>51</v>
      </c>
      <c r="D12">
        <v>51</v>
      </c>
      <c r="E12">
        <v>5</v>
      </c>
      <c r="F12">
        <v>4.5534354339275298</v>
      </c>
      <c r="G12">
        <v>202.998923573735</v>
      </c>
      <c r="H12">
        <v>39.176841432708898</v>
      </c>
      <c r="I12">
        <v>29.377733180445901</v>
      </c>
      <c r="J12">
        <v>13.3719286570831</v>
      </c>
      <c r="K12">
        <v>24.0927460092948</v>
      </c>
      <c r="L12">
        <v>52.747274052478097</v>
      </c>
      <c r="M12">
        <v>198.44548813980799</v>
      </c>
      <c r="N12">
        <v>1710.4514409849401</v>
      </c>
      <c r="O12">
        <v>41.3576043912717</v>
      </c>
      <c r="P12">
        <v>2.11270181922974</v>
      </c>
      <c r="Q12">
        <v>4.8254170539325703</v>
      </c>
      <c r="R12">
        <v>4.6693130956087598</v>
      </c>
      <c r="S12">
        <v>4.7851907572899997</v>
      </c>
      <c r="T12">
        <v>5.93702436938863</v>
      </c>
      <c r="U12">
        <v>131.54703725367699</v>
      </c>
      <c r="V12">
        <v>173.01171486178399</v>
      </c>
      <c r="W12">
        <v>188.00531921775899</v>
      </c>
    </row>
    <row r="13" spans="1:23" hidden="1" x14ac:dyDescent="0.3">
      <c r="A13" s="1" t="s">
        <v>29</v>
      </c>
      <c r="B13" s="1" t="s">
        <v>27</v>
      </c>
      <c r="C13">
        <v>51</v>
      </c>
      <c r="D13">
        <v>13</v>
      </c>
      <c r="E13">
        <v>5</v>
      </c>
      <c r="F13">
        <v>0</v>
      </c>
      <c r="G13">
        <v>4.7238684187924096E-3</v>
      </c>
      <c r="H13">
        <v>5.1778464220103798E-4</v>
      </c>
      <c r="I13">
        <v>7.9526484879883705E-4</v>
      </c>
      <c r="J13">
        <v>0</v>
      </c>
      <c r="K13">
        <v>0</v>
      </c>
      <c r="L13">
        <v>1.4945316527430801E-4</v>
      </c>
      <c r="M13">
        <v>4.7238684187924096E-3</v>
      </c>
      <c r="N13">
        <v>1.4237776045081199E-6</v>
      </c>
      <c r="O13">
        <v>1.1932215236527201E-3</v>
      </c>
      <c r="P13">
        <v>2.4329133096069602</v>
      </c>
      <c r="Q13">
        <v>4.8754258335155702</v>
      </c>
      <c r="R13">
        <v>0</v>
      </c>
      <c r="S13">
        <v>0</v>
      </c>
      <c r="T13">
        <v>0</v>
      </c>
      <c r="U13">
        <v>3.35995150693877E-3</v>
      </c>
      <c r="V13">
        <v>4.5052035194283503E-3</v>
      </c>
      <c r="W13">
        <v>4.61453596911038E-3</v>
      </c>
    </row>
    <row r="14" spans="1:23" hidden="1" x14ac:dyDescent="0.3">
      <c r="A14" s="1" t="s">
        <v>30</v>
      </c>
      <c r="B14" s="1" t="s">
        <v>24</v>
      </c>
      <c r="C14">
        <v>40</v>
      </c>
      <c r="D14">
        <v>40</v>
      </c>
      <c r="E14">
        <v>0</v>
      </c>
      <c r="F14">
        <v>2618</v>
      </c>
      <c r="G14">
        <v>1357722</v>
      </c>
      <c r="H14">
        <v>206168.22500000001</v>
      </c>
      <c r="I14">
        <v>200639.97625000001</v>
      </c>
      <c r="J14">
        <v>39329.25</v>
      </c>
      <c r="K14">
        <v>86610.5</v>
      </c>
      <c r="L14">
        <v>214510.25</v>
      </c>
      <c r="M14">
        <v>1355104</v>
      </c>
      <c r="N14">
        <v>95637076129.101807</v>
      </c>
      <c r="O14">
        <v>309252.44724836299</v>
      </c>
      <c r="P14">
        <v>2.7320584014143798</v>
      </c>
      <c r="Q14">
        <v>7.8926593147909498</v>
      </c>
      <c r="R14">
        <v>2651.54</v>
      </c>
      <c r="S14">
        <v>2685.08</v>
      </c>
      <c r="T14">
        <v>5692.25</v>
      </c>
      <c r="U14">
        <v>690013.4</v>
      </c>
      <c r="V14">
        <v>1344664.41</v>
      </c>
      <c r="W14">
        <v>1351193.2050000001</v>
      </c>
    </row>
    <row r="15" spans="1:23" hidden="1" x14ac:dyDescent="0.3">
      <c r="A15" s="1" t="s">
        <v>30</v>
      </c>
      <c r="B15" s="1" t="s">
        <v>25</v>
      </c>
      <c r="C15">
        <v>40</v>
      </c>
      <c r="D15">
        <v>5</v>
      </c>
      <c r="E15">
        <v>0</v>
      </c>
      <c r="F15">
        <v>0</v>
      </c>
      <c r="G15">
        <v>11</v>
      </c>
      <c r="H15">
        <v>0.6</v>
      </c>
      <c r="I15">
        <v>1.05</v>
      </c>
      <c r="J15">
        <v>0</v>
      </c>
      <c r="K15">
        <v>0</v>
      </c>
      <c r="L15">
        <v>0</v>
      </c>
      <c r="M15">
        <v>11</v>
      </c>
      <c r="N15">
        <v>4.4512820512820603</v>
      </c>
      <c r="O15">
        <v>2.1098061643862098</v>
      </c>
      <c r="P15">
        <v>4.0778362672995403</v>
      </c>
      <c r="Q15">
        <v>17.154360359413701</v>
      </c>
      <c r="R15">
        <v>0</v>
      </c>
      <c r="S15">
        <v>0</v>
      </c>
      <c r="T15">
        <v>0</v>
      </c>
      <c r="U15">
        <v>4.1500000000000004</v>
      </c>
      <c r="V15">
        <v>9.44</v>
      </c>
      <c r="W15">
        <v>10.220000000000001</v>
      </c>
    </row>
    <row r="16" spans="1:23" x14ac:dyDescent="0.3">
      <c r="A16" s="1" t="s">
        <v>30</v>
      </c>
      <c r="B16" s="1" t="s">
        <v>26</v>
      </c>
      <c r="C16">
        <v>37</v>
      </c>
      <c r="D16">
        <v>37</v>
      </c>
      <c r="E16">
        <v>3</v>
      </c>
      <c r="F16">
        <v>4.4599659284497397</v>
      </c>
      <c r="G16">
        <v>413.954673335417</v>
      </c>
      <c r="H16">
        <v>97.502625146654694</v>
      </c>
      <c r="I16">
        <v>71.687324108238798</v>
      </c>
      <c r="J16">
        <v>28.9011627906977</v>
      </c>
      <c r="K16">
        <v>68.311304347826095</v>
      </c>
      <c r="L16">
        <v>110.791054313099</v>
      </c>
      <c r="M16">
        <v>409.49470740696802</v>
      </c>
      <c r="N16">
        <v>9688.3858083188297</v>
      </c>
      <c r="O16">
        <v>98.429598233045894</v>
      </c>
      <c r="P16">
        <v>1.72092192971342</v>
      </c>
      <c r="Q16">
        <v>2.59928998877366</v>
      </c>
      <c r="R16">
        <v>4.8910786952354197</v>
      </c>
      <c r="S16">
        <v>5.3221914620210997</v>
      </c>
      <c r="T16">
        <v>9.88730154483736</v>
      </c>
      <c r="U16">
        <v>303.410205614034</v>
      </c>
      <c r="V16">
        <v>385.34979359542098</v>
      </c>
      <c r="W16">
        <v>399.65223346541899</v>
      </c>
    </row>
    <row r="17" spans="1:23" hidden="1" x14ac:dyDescent="0.3">
      <c r="A17" s="1" t="s">
        <v>30</v>
      </c>
      <c r="B17" s="1" t="s">
        <v>27</v>
      </c>
      <c r="C17">
        <v>37</v>
      </c>
      <c r="D17">
        <v>3</v>
      </c>
      <c r="E17">
        <v>3</v>
      </c>
      <c r="F17">
        <v>0</v>
      </c>
      <c r="G17">
        <v>7.3707486574707797E-4</v>
      </c>
      <c r="H17">
        <v>2.2502320257032701E-5</v>
      </c>
      <c r="I17">
        <v>4.25719572430348E-5</v>
      </c>
      <c r="J17">
        <v>0</v>
      </c>
      <c r="K17">
        <v>0</v>
      </c>
      <c r="L17">
        <v>0</v>
      </c>
      <c r="M17">
        <v>7.3707486574707797E-4</v>
      </c>
      <c r="N17">
        <v>1.48240720085645E-8</v>
      </c>
      <c r="O17">
        <v>1.2175414575514299E-4</v>
      </c>
      <c r="P17">
        <v>5.9361847610114804</v>
      </c>
      <c r="Q17">
        <v>35.677476494553197</v>
      </c>
      <c r="R17">
        <v>0</v>
      </c>
      <c r="S17">
        <v>0</v>
      </c>
      <c r="T17">
        <v>0</v>
      </c>
      <c r="U17">
        <v>1.9102196752626599E-5</v>
      </c>
      <c r="V17">
        <v>5.0611186823285796E-4</v>
      </c>
      <c r="W17">
        <v>6.2159336698996797E-4</v>
      </c>
    </row>
    <row r="18" spans="1:23" hidden="1" x14ac:dyDescent="0.3">
      <c r="A18" s="1" t="s">
        <v>31</v>
      </c>
      <c r="B18" s="1" t="s">
        <v>24</v>
      </c>
      <c r="C18">
        <v>473</v>
      </c>
      <c r="D18">
        <v>471</v>
      </c>
      <c r="E18">
        <v>0</v>
      </c>
      <c r="F18">
        <v>498</v>
      </c>
      <c r="G18">
        <v>3659898</v>
      </c>
      <c r="H18">
        <v>131633.81606765301</v>
      </c>
      <c r="I18">
        <v>117828.540752427</v>
      </c>
      <c r="J18">
        <v>32527</v>
      </c>
      <c r="K18">
        <v>66331</v>
      </c>
      <c r="L18">
        <v>133283</v>
      </c>
      <c r="M18">
        <v>3659400</v>
      </c>
      <c r="N18">
        <v>67745970111.2267</v>
      </c>
      <c r="O18">
        <v>260280.560379039</v>
      </c>
      <c r="P18">
        <v>7.5953105554719302</v>
      </c>
      <c r="Q18">
        <v>81.838796418516097</v>
      </c>
      <c r="R18">
        <v>1058.52</v>
      </c>
      <c r="S18">
        <v>1373.32</v>
      </c>
      <c r="T18">
        <v>3899.4</v>
      </c>
      <c r="U18">
        <v>421438.6</v>
      </c>
      <c r="V18">
        <v>1358651.32</v>
      </c>
      <c r="W18">
        <v>1475987.92</v>
      </c>
    </row>
    <row r="19" spans="1:23" hidden="1" x14ac:dyDescent="0.3">
      <c r="A19" s="1" t="s">
        <v>31</v>
      </c>
      <c r="B19" s="1" t="s">
        <v>25</v>
      </c>
      <c r="C19">
        <v>473</v>
      </c>
      <c r="D19">
        <v>37</v>
      </c>
      <c r="E19">
        <v>0</v>
      </c>
      <c r="F19">
        <v>0</v>
      </c>
      <c r="G19">
        <v>100</v>
      </c>
      <c r="H19">
        <v>3.4841437632135301</v>
      </c>
      <c r="I19">
        <v>5.7320329505786001</v>
      </c>
      <c r="J19">
        <v>0</v>
      </c>
      <c r="K19">
        <v>0</v>
      </c>
      <c r="L19">
        <v>0</v>
      </c>
      <c r="M19">
        <v>100</v>
      </c>
      <c r="N19">
        <v>125.716379403018</v>
      </c>
      <c r="O19">
        <v>11.212331577464999</v>
      </c>
      <c r="P19">
        <v>4.5884452950005299</v>
      </c>
      <c r="Q19">
        <v>25.467870823286098</v>
      </c>
      <c r="R19">
        <v>0</v>
      </c>
      <c r="S19">
        <v>0</v>
      </c>
      <c r="T19">
        <v>0</v>
      </c>
      <c r="U19">
        <v>26</v>
      </c>
      <c r="V19">
        <v>53</v>
      </c>
      <c r="W19">
        <v>56.92</v>
      </c>
    </row>
    <row r="20" spans="1:23" x14ac:dyDescent="0.3">
      <c r="A20" s="1" t="s">
        <v>31</v>
      </c>
      <c r="B20" s="1" t="s">
        <v>26</v>
      </c>
      <c r="C20">
        <v>451</v>
      </c>
      <c r="D20">
        <v>451</v>
      </c>
      <c r="E20">
        <v>22</v>
      </c>
      <c r="F20">
        <v>1.0289256198347101</v>
      </c>
      <c r="G20">
        <v>413.954673335417</v>
      </c>
      <c r="H20">
        <v>47.8630757250532</v>
      </c>
      <c r="I20">
        <v>36.213509750366299</v>
      </c>
      <c r="J20">
        <v>15.876774313077201</v>
      </c>
      <c r="K20">
        <v>29.430881164106701</v>
      </c>
      <c r="L20">
        <v>53.5900446543546</v>
      </c>
      <c r="M20">
        <v>412.92574771558299</v>
      </c>
      <c r="N20">
        <v>3375.58888125061</v>
      </c>
      <c r="O20">
        <v>58.099818254884497</v>
      </c>
      <c r="P20">
        <v>3.14621047467265</v>
      </c>
      <c r="Q20">
        <v>11.9561483237741</v>
      </c>
      <c r="R20">
        <v>2.0528103850991202</v>
      </c>
      <c r="S20">
        <v>2.5668237670425902</v>
      </c>
      <c r="T20">
        <v>6.4694786747052602</v>
      </c>
      <c r="U20">
        <v>152.39991979247901</v>
      </c>
      <c r="V20">
        <v>305.09322294230901</v>
      </c>
      <c r="W20">
        <v>356.765165409894</v>
      </c>
    </row>
    <row r="21" spans="1:23" hidden="1" x14ac:dyDescent="0.3">
      <c r="A21" s="1" t="s">
        <v>31</v>
      </c>
      <c r="B21" s="1" t="s">
        <v>27</v>
      </c>
      <c r="C21">
        <v>451</v>
      </c>
      <c r="D21">
        <v>78</v>
      </c>
      <c r="E21">
        <v>22</v>
      </c>
      <c r="F21">
        <v>0</v>
      </c>
      <c r="G21">
        <v>8.45522955948254E-3</v>
      </c>
      <c r="H21">
        <v>3.0216866224539802E-4</v>
      </c>
      <c r="I21">
        <v>5.0516734260244397E-4</v>
      </c>
      <c r="J21">
        <v>0</v>
      </c>
      <c r="K21">
        <v>0</v>
      </c>
      <c r="L21">
        <v>0</v>
      </c>
      <c r="M21">
        <v>8.45522955948254E-3</v>
      </c>
      <c r="N21">
        <v>9.6116508464375201E-7</v>
      </c>
      <c r="O21">
        <v>9.8039027159787292E-4</v>
      </c>
      <c r="P21">
        <v>4.5159753896462096</v>
      </c>
      <c r="Q21">
        <v>24.273252286720702</v>
      </c>
      <c r="R21">
        <v>0</v>
      </c>
      <c r="S21">
        <v>0</v>
      </c>
      <c r="T21">
        <v>0</v>
      </c>
      <c r="U21">
        <v>2.2089034535228399E-3</v>
      </c>
      <c r="V21">
        <v>4.5553976882292801E-3</v>
      </c>
      <c r="W21">
        <v>5.4921247260089701E-3</v>
      </c>
    </row>
    <row r="25" spans="1:23" x14ac:dyDescent="0.3">
      <c r="A25" t="s">
        <v>0</v>
      </c>
      <c r="B25" t="s">
        <v>32</v>
      </c>
      <c r="C25" t="s">
        <v>33</v>
      </c>
      <c r="D25" t="s">
        <v>34</v>
      </c>
    </row>
    <row r="26" spans="1:23" x14ac:dyDescent="0.3">
      <c r="A26" t="s">
        <v>23</v>
      </c>
      <c r="B26">
        <f>C4</f>
        <v>201</v>
      </c>
      <c r="C26">
        <f>H4</f>
        <v>40.799061672885401</v>
      </c>
      <c r="D26">
        <f>B26*(C26-$C$30)^2</f>
        <v>8423.3149198142582</v>
      </c>
    </row>
    <row r="27" spans="1:23" x14ac:dyDescent="0.3">
      <c r="A27" t="s">
        <v>28</v>
      </c>
      <c r="B27">
        <f>C8</f>
        <v>124</v>
      </c>
      <c r="C27">
        <f>H8</f>
        <v>46.107800286881996</v>
      </c>
      <c r="D27">
        <f t="shared" ref="D27:D29" si="0">B27*(C27-$C$30)^2</f>
        <v>168.24564484886045</v>
      </c>
    </row>
    <row r="28" spans="1:23" x14ac:dyDescent="0.3">
      <c r="A28" t="s">
        <v>29</v>
      </c>
      <c r="B28">
        <f>C12</f>
        <v>51</v>
      </c>
      <c r="C28">
        <f>H12</f>
        <v>39.176841432708898</v>
      </c>
      <c r="D28">
        <f t="shared" si="0"/>
        <v>3342.6283903183939</v>
      </c>
    </row>
    <row r="29" spans="1:23" x14ac:dyDescent="0.3">
      <c r="A29" t="s">
        <v>30</v>
      </c>
      <c r="B29">
        <f>C16</f>
        <v>37</v>
      </c>
      <c r="C29">
        <f>H16</f>
        <v>97.502625146654694</v>
      </c>
      <c r="D29">
        <f t="shared" si="0"/>
        <v>93352.952892232424</v>
      </c>
    </row>
    <row r="30" spans="1:23" x14ac:dyDescent="0.3">
      <c r="A30" t="s">
        <v>35</v>
      </c>
      <c r="B30">
        <f>SUM(B26:B29)</f>
        <v>413</v>
      </c>
      <c r="C30">
        <f>(B26*C26+B27*C27+B28*C28+B29*C29)/B30</f>
        <v>47.272626332488407</v>
      </c>
    </row>
    <row r="33" spans="2:2" x14ac:dyDescent="0.3">
      <c r="B33">
        <f>SUM(D26:D29)</f>
        <v>105287.14184721393</v>
      </c>
    </row>
    <row r="34" spans="2:2" x14ac:dyDescent="0.3">
      <c r="B34">
        <f>VAR(databases[Number of Web Hits per Day])*(B30-1)</f>
        <v>1248062.5091596181</v>
      </c>
    </row>
    <row r="37" spans="2:2" x14ac:dyDescent="0.3">
      <c r="B37">
        <f>B33/B34</f>
        <v>8.4360471590568767E-2</v>
      </c>
    </row>
  </sheetData>
  <conditionalFormatting sqref="A18">
    <cfRule type="expression" dxfId="12" priority="1">
      <formula>$A2="All"</formula>
    </cfRule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FA8C-A136-40BC-9F3A-37A9E2F09900}">
  <dimension ref="A1:W21"/>
  <sheetViews>
    <sheetView workbookViewId="0"/>
  </sheetViews>
  <sheetFormatPr defaultRowHeight="14.4" x14ac:dyDescent="0.3"/>
  <cols>
    <col min="1" max="1" width="9.109375" bestFit="1" customWidth="1"/>
    <col min="2" max="2" width="24.5546875" bestFit="1" customWidth="1"/>
    <col min="3" max="3" width="8.33203125" bestFit="1" customWidth="1"/>
    <col min="4" max="4" width="20.33203125" bestFit="1" customWidth="1"/>
    <col min="5" max="5" width="20.5546875" bestFit="1" customWidth="1"/>
    <col min="6" max="6" width="20.77734375" bestFit="1" customWidth="1"/>
    <col min="7" max="8" width="12" bestFit="1" customWidth="1"/>
    <col min="9" max="9" width="16.6640625" bestFit="1" customWidth="1"/>
    <col min="10" max="10" width="12.77734375" bestFit="1" customWidth="1"/>
    <col min="11" max="11" width="12" bestFit="1" customWidth="1"/>
    <col min="12" max="12" width="13.109375" bestFit="1" customWidth="1"/>
    <col min="13" max="13" width="12" bestFit="1" customWidth="1"/>
    <col min="14" max="14" width="17.33203125" bestFit="1" customWidth="1"/>
    <col min="15" max="15" width="26.33203125" bestFit="1" customWidth="1"/>
    <col min="16" max="16" width="18.109375" bestFit="1" customWidth="1"/>
    <col min="17" max="17" width="16.6640625" bestFit="1" customWidth="1"/>
    <col min="18" max="23" width="12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 t="s">
        <v>23</v>
      </c>
      <c r="B2" s="1" t="s">
        <v>24</v>
      </c>
      <c r="C2">
        <v>25</v>
      </c>
      <c r="D2">
        <v>25</v>
      </c>
      <c r="E2">
        <v>0</v>
      </c>
      <c r="F2" s="1" t="s">
        <v>671</v>
      </c>
      <c r="G2">
        <v>1302</v>
      </c>
      <c r="H2">
        <v>353.28</v>
      </c>
      <c r="I2">
        <v>147.1936</v>
      </c>
      <c r="J2">
        <v>231</v>
      </c>
      <c r="K2">
        <v>313</v>
      </c>
      <c r="L2">
        <v>414</v>
      </c>
      <c r="M2">
        <v>1209</v>
      </c>
      <c r="N2">
        <v>57176.8766666667</v>
      </c>
      <c r="O2">
        <v>239.11686821859001</v>
      </c>
      <c r="P2">
        <v>2.78138915651629</v>
      </c>
      <c r="Q2">
        <v>10.277118617309901</v>
      </c>
      <c r="R2">
        <v>97.08</v>
      </c>
      <c r="S2">
        <v>101.16</v>
      </c>
      <c r="T2">
        <v>130</v>
      </c>
      <c r="U2">
        <v>656.8</v>
      </c>
      <c r="V2">
        <v>1155.5999999999999</v>
      </c>
      <c r="W2">
        <v>1228.8</v>
      </c>
    </row>
    <row r="3" spans="1:23" x14ac:dyDescent="0.3">
      <c r="A3" s="1" t="s">
        <v>23</v>
      </c>
      <c r="B3" s="1" t="s">
        <v>25</v>
      </c>
      <c r="C3">
        <v>25</v>
      </c>
      <c r="D3">
        <v>12</v>
      </c>
      <c r="E3">
        <v>0</v>
      </c>
      <c r="F3" s="1" t="s">
        <v>672</v>
      </c>
      <c r="G3">
        <v>18</v>
      </c>
      <c r="H3">
        <v>3.8</v>
      </c>
      <c r="I3">
        <v>3.9039999999999999</v>
      </c>
      <c r="J3">
        <v>0</v>
      </c>
      <c r="K3">
        <v>1</v>
      </c>
      <c r="L3">
        <v>5</v>
      </c>
      <c r="M3">
        <v>18</v>
      </c>
      <c r="N3">
        <v>26.6666666666667</v>
      </c>
      <c r="O3">
        <v>5.1639777949432197</v>
      </c>
      <c r="P3">
        <v>1.5968162994655399</v>
      </c>
      <c r="Q3">
        <v>1.8438142292490101</v>
      </c>
      <c r="R3">
        <v>0</v>
      </c>
      <c r="S3">
        <v>0</v>
      </c>
      <c r="T3">
        <v>0</v>
      </c>
      <c r="U3">
        <v>15</v>
      </c>
      <c r="V3">
        <v>17.52</v>
      </c>
      <c r="W3">
        <v>17.760000000000002</v>
      </c>
    </row>
    <row r="4" spans="1:23" x14ac:dyDescent="0.3">
      <c r="A4" s="1" t="s">
        <v>23</v>
      </c>
      <c r="B4" s="1" t="s">
        <v>26</v>
      </c>
      <c r="C4">
        <v>20</v>
      </c>
      <c r="D4">
        <v>20</v>
      </c>
      <c r="E4">
        <v>5</v>
      </c>
      <c r="F4" s="1" t="s">
        <v>673</v>
      </c>
      <c r="G4">
        <v>6.1706161137440798</v>
      </c>
      <c r="H4">
        <v>0.38618598778548502</v>
      </c>
      <c r="I4">
        <v>0.57844301259585895</v>
      </c>
      <c r="J4">
        <v>5.2879255570229197E-2</v>
      </c>
      <c r="K4">
        <v>7.7074908450128099E-2</v>
      </c>
      <c r="L4">
        <v>0.113538062283737</v>
      </c>
      <c r="M4">
        <v>6.1419813083397603</v>
      </c>
      <c r="N4">
        <v>1.8551196206568901</v>
      </c>
      <c r="O4">
        <v>1.36202776060435</v>
      </c>
      <c r="P4">
        <v>4.4665190034081697</v>
      </c>
      <c r="Q4">
        <v>19.964777601582401</v>
      </c>
      <c r="R4">
        <v>2.9068477139331299E-2</v>
      </c>
      <c r="S4">
        <v>2.9502148874347201E-2</v>
      </c>
      <c r="T4">
        <v>3.29715227544745E-2</v>
      </c>
      <c r="U4">
        <v>0.466506957798064</v>
      </c>
      <c r="V4">
        <v>5.02979428255487</v>
      </c>
      <c r="W4">
        <v>5.60020519814947</v>
      </c>
    </row>
    <row r="5" spans="1:23" x14ac:dyDescent="0.3">
      <c r="A5" s="1" t="s">
        <v>23</v>
      </c>
      <c r="B5" s="1" t="s">
        <v>27</v>
      </c>
      <c r="C5">
        <v>20</v>
      </c>
      <c r="D5">
        <v>15</v>
      </c>
      <c r="E5">
        <v>5</v>
      </c>
      <c r="F5" s="1" t="s">
        <v>672</v>
      </c>
      <c r="G5">
        <v>5.19031141868512E-3</v>
      </c>
      <c r="H5">
        <v>1.00095306850944E-3</v>
      </c>
      <c r="I5">
        <v>9.3964052555561297E-4</v>
      </c>
      <c r="J5">
        <v>0</v>
      </c>
      <c r="K5">
        <v>4.8091242056405001E-4</v>
      </c>
      <c r="L5">
        <v>1.39933226802503E-3</v>
      </c>
      <c r="M5">
        <v>5.19031141868512E-3</v>
      </c>
      <c r="N5">
        <v>1.6522942381911699E-6</v>
      </c>
      <c r="O5">
        <v>1.28541597865873E-3</v>
      </c>
      <c r="P5">
        <v>2.0086641047584499</v>
      </c>
      <c r="Q5">
        <v>5.0553427054805198</v>
      </c>
      <c r="R5">
        <v>0</v>
      </c>
      <c r="S5">
        <v>0</v>
      </c>
      <c r="T5">
        <v>0</v>
      </c>
      <c r="U5">
        <v>2.7087582393196898E-3</v>
      </c>
      <c r="V5">
        <v>4.6940007828120299E-3</v>
      </c>
      <c r="W5">
        <v>4.9421561007485801E-3</v>
      </c>
    </row>
    <row r="6" spans="1:23" x14ac:dyDescent="0.3">
      <c r="A6" s="1" t="s">
        <v>28</v>
      </c>
      <c r="B6" s="1" t="s">
        <v>24</v>
      </c>
      <c r="C6">
        <v>44</v>
      </c>
      <c r="D6">
        <v>43</v>
      </c>
      <c r="E6">
        <v>0</v>
      </c>
      <c r="F6" s="1" t="s">
        <v>674</v>
      </c>
      <c r="G6">
        <v>3502</v>
      </c>
      <c r="H6">
        <v>609.31818181818198</v>
      </c>
      <c r="I6">
        <v>365.448347107438</v>
      </c>
      <c r="J6">
        <v>296.25</v>
      </c>
      <c r="K6">
        <v>424.5</v>
      </c>
      <c r="L6">
        <v>659.5</v>
      </c>
      <c r="M6">
        <v>3362</v>
      </c>
      <c r="N6">
        <v>369262.31501057098</v>
      </c>
      <c r="O6">
        <v>607.66957716391505</v>
      </c>
      <c r="P6">
        <v>3.2493117388768402</v>
      </c>
      <c r="Q6">
        <v>12.3494429820941</v>
      </c>
      <c r="R6">
        <v>149.245</v>
      </c>
      <c r="S6">
        <v>158.49</v>
      </c>
      <c r="T6">
        <v>199.75</v>
      </c>
      <c r="U6">
        <v>1880.85</v>
      </c>
      <c r="V6">
        <v>2908.6</v>
      </c>
      <c r="W6">
        <v>3205.3</v>
      </c>
    </row>
    <row r="7" spans="1:23" x14ac:dyDescent="0.3">
      <c r="A7" s="1" t="s">
        <v>28</v>
      </c>
      <c r="B7" s="1" t="s">
        <v>25</v>
      </c>
      <c r="C7">
        <v>44</v>
      </c>
      <c r="D7">
        <v>28</v>
      </c>
      <c r="E7">
        <v>0</v>
      </c>
      <c r="F7" s="1" t="s">
        <v>672</v>
      </c>
      <c r="G7">
        <v>100</v>
      </c>
      <c r="H7">
        <v>21.795454545454501</v>
      </c>
      <c r="I7">
        <v>18.339876033057799</v>
      </c>
      <c r="J7">
        <v>4</v>
      </c>
      <c r="K7">
        <v>12.5</v>
      </c>
      <c r="L7">
        <v>34</v>
      </c>
      <c r="M7">
        <v>100</v>
      </c>
      <c r="N7">
        <v>551.60835095137395</v>
      </c>
      <c r="O7">
        <v>23.4863439247443</v>
      </c>
      <c r="P7">
        <v>1.5761935940437899</v>
      </c>
      <c r="Q7">
        <v>2.68576770854592</v>
      </c>
      <c r="R7">
        <v>0</v>
      </c>
      <c r="S7">
        <v>0</v>
      </c>
      <c r="T7">
        <v>0</v>
      </c>
      <c r="U7">
        <v>57.25</v>
      </c>
      <c r="V7">
        <v>96.13</v>
      </c>
      <c r="W7">
        <v>98.064999999999998</v>
      </c>
    </row>
    <row r="8" spans="1:23" x14ac:dyDescent="0.3">
      <c r="A8" s="1" t="s">
        <v>28</v>
      </c>
      <c r="B8" s="1" t="s">
        <v>26</v>
      </c>
      <c r="C8">
        <v>38</v>
      </c>
      <c r="D8">
        <v>38</v>
      </c>
      <c r="E8">
        <v>6</v>
      </c>
      <c r="F8" s="1" t="s">
        <v>675</v>
      </c>
      <c r="G8">
        <v>0.49185393258427001</v>
      </c>
      <c r="H8">
        <v>0.136281011924271</v>
      </c>
      <c r="I8">
        <v>8.9954213962065793E-2</v>
      </c>
      <c r="J8">
        <v>5.0330311522957701E-2</v>
      </c>
      <c r="K8">
        <v>9.8933055029023595E-2</v>
      </c>
      <c r="L8">
        <v>0.14137969755140301</v>
      </c>
      <c r="M8">
        <v>0.45666091662464597</v>
      </c>
      <c r="N8">
        <v>1.54999002147382E-2</v>
      </c>
      <c r="O8">
        <v>0.124498595231987</v>
      </c>
      <c r="P8">
        <v>1.7684701616678999</v>
      </c>
      <c r="Q8">
        <v>2.4221816044459001</v>
      </c>
      <c r="R8">
        <v>3.5416783381825502E-2</v>
      </c>
      <c r="S8">
        <v>3.5640550804027497E-2</v>
      </c>
      <c r="T8">
        <v>3.7056837767131798E-2</v>
      </c>
      <c r="U8">
        <v>0.45227759856668298</v>
      </c>
      <c r="V8">
        <v>0.48786389682076697</v>
      </c>
      <c r="W8">
        <v>0.48985891470251802</v>
      </c>
    </row>
    <row r="9" spans="1:23" x14ac:dyDescent="0.3">
      <c r="A9" s="1" t="s">
        <v>28</v>
      </c>
      <c r="B9" s="1" t="s">
        <v>27</v>
      </c>
      <c r="C9">
        <v>38</v>
      </c>
      <c r="D9">
        <v>37</v>
      </c>
      <c r="E9">
        <v>6</v>
      </c>
      <c r="F9" s="1" t="s">
        <v>672</v>
      </c>
      <c r="G9">
        <v>1.40449438202247E-2</v>
      </c>
      <c r="H9">
        <v>3.85870009482584E-3</v>
      </c>
      <c r="I9">
        <v>2.7578487136416399E-3</v>
      </c>
      <c r="J9">
        <v>1.16787659373748E-3</v>
      </c>
      <c r="K9">
        <v>2.7804642166344299E-3</v>
      </c>
      <c r="L9">
        <v>5.91695450750264E-3</v>
      </c>
      <c r="M9">
        <v>1.40449438202247E-2</v>
      </c>
      <c r="N9">
        <v>1.20001120114875E-5</v>
      </c>
      <c r="O9">
        <v>3.46411778256564E-3</v>
      </c>
      <c r="P9">
        <v>1.2431466283713699</v>
      </c>
      <c r="Q9">
        <v>1.29823881643723</v>
      </c>
      <c r="R9">
        <v>0</v>
      </c>
      <c r="S9">
        <v>0</v>
      </c>
      <c r="T9">
        <v>3.7280701754385998E-4</v>
      </c>
      <c r="U9">
        <v>9.6278339441002395E-3</v>
      </c>
      <c r="V9">
        <v>1.3583898291692299E-2</v>
      </c>
      <c r="W9">
        <v>1.38144210559585E-2</v>
      </c>
    </row>
    <row r="10" spans="1:23" x14ac:dyDescent="0.3">
      <c r="A10" s="1" t="s">
        <v>29</v>
      </c>
      <c r="B10" s="1" t="s">
        <v>24</v>
      </c>
      <c r="C10">
        <v>25</v>
      </c>
      <c r="D10">
        <v>25</v>
      </c>
      <c r="E10">
        <v>0</v>
      </c>
      <c r="F10" s="1" t="s">
        <v>676</v>
      </c>
      <c r="G10">
        <v>1225</v>
      </c>
      <c r="H10">
        <v>359.28</v>
      </c>
      <c r="I10">
        <v>158.9408</v>
      </c>
      <c r="J10">
        <v>212</v>
      </c>
      <c r="K10">
        <v>310</v>
      </c>
      <c r="L10">
        <v>385</v>
      </c>
      <c r="M10">
        <v>1103</v>
      </c>
      <c r="N10">
        <v>59318.043333333299</v>
      </c>
      <c r="O10">
        <v>243.552957964656</v>
      </c>
      <c r="P10">
        <v>2.27495714392944</v>
      </c>
      <c r="Q10">
        <v>6.1206195032744199</v>
      </c>
      <c r="R10">
        <v>124.16</v>
      </c>
      <c r="S10">
        <v>126.32</v>
      </c>
      <c r="T10">
        <v>144.6</v>
      </c>
      <c r="U10">
        <v>784.2</v>
      </c>
      <c r="V10">
        <v>1123.96</v>
      </c>
      <c r="W10">
        <v>1174.48</v>
      </c>
    </row>
    <row r="11" spans="1:23" x14ac:dyDescent="0.3">
      <c r="A11" s="1" t="s">
        <v>29</v>
      </c>
      <c r="B11" s="1" t="s">
        <v>25</v>
      </c>
      <c r="C11">
        <v>25</v>
      </c>
      <c r="D11">
        <v>15</v>
      </c>
      <c r="E11">
        <v>0</v>
      </c>
      <c r="F11" s="1" t="s">
        <v>672</v>
      </c>
      <c r="G11">
        <v>55</v>
      </c>
      <c r="H11">
        <v>15.08</v>
      </c>
      <c r="I11">
        <v>16.108799999999999</v>
      </c>
      <c r="J11">
        <v>0</v>
      </c>
      <c r="K11">
        <v>6</v>
      </c>
      <c r="L11">
        <v>28</v>
      </c>
      <c r="M11">
        <v>55</v>
      </c>
      <c r="N11">
        <v>364.66</v>
      </c>
      <c r="O11">
        <v>19.096072894708001</v>
      </c>
      <c r="P11">
        <v>1.0730628655866701</v>
      </c>
      <c r="Q11">
        <v>-0.30100454851193398</v>
      </c>
      <c r="R11">
        <v>0</v>
      </c>
      <c r="S11">
        <v>0</v>
      </c>
      <c r="T11">
        <v>0</v>
      </c>
      <c r="U11">
        <v>52.8</v>
      </c>
      <c r="V11">
        <v>54.52</v>
      </c>
      <c r="W11">
        <v>54.76</v>
      </c>
    </row>
    <row r="12" spans="1:23" x14ac:dyDescent="0.3">
      <c r="A12" s="1" t="s">
        <v>29</v>
      </c>
      <c r="B12" s="1" t="s">
        <v>26</v>
      </c>
      <c r="C12">
        <v>20</v>
      </c>
      <c r="D12">
        <v>20</v>
      </c>
      <c r="E12">
        <v>5</v>
      </c>
      <c r="F12" s="1" t="s">
        <v>677</v>
      </c>
      <c r="G12">
        <v>3.32231404958678</v>
      </c>
      <c r="H12">
        <v>0.22747715356309001</v>
      </c>
      <c r="I12">
        <v>0.30948368960236899</v>
      </c>
      <c r="J12">
        <v>4.3753967727471303E-2</v>
      </c>
      <c r="K12">
        <v>5.3670975022054798E-2</v>
      </c>
      <c r="L12">
        <v>8.2393177779424301E-2</v>
      </c>
      <c r="M12">
        <v>3.3001901557814701</v>
      </c>
      <c r="N12">
        <v>0.53225309285004097</v>
      </c>
      <c r="O12">
        <v>0.72955677835932697</v>
      </c>
      <c r="P12">
        <v>4.4499237583828899</v>
      </c>
      <c r="Q12">
        <v>19.858274526867898</v>
      </c>
      <c r="R12">
        <v>2.26832643825862E-2</v>
      </c>
      <c r="S12">
        <v>2.3242634959862701E-2</v>
      </c>
      <c r="T12">
        <v>2.77175995780745E-2</v>
      </c>
      <c r="U12">
        <v>0.35926922945029299</v>
      </c>
      <c r="V12">
        <v>2.72970508555948</v>
      </c>
      <c r="W12">
        <v>3.02600956757313</v>
      </c>
    </row>
    <row r="13" spans="1:23" x14ac:dyDescent="0.3">
      <c r="A13" s="1" t="s">
        <v>29</v>
      </c>
      <c r="B13" s="1" t="s">
        <v>27</v>
      </c>
      <c r="C13">
        <v>20</v>
      </c>
      <c r="D13">
        <v>13</v>
      </c>
      <c r="E13">
        <v>5</v>
      </c>
      <c r="F13" s="1" t="s">
        <v>672</v>
      </c>
      <c r="G13">
        <v>7.9296424452133807E-3</v>
      </c>
      <c r="H13">
        <v>2.31069976135812E-3</v>
      </c>
      <c r="I13">
        <v>2.3613371307642699E-3</v>
      </c>
      <c r="J13">
        <v>0</v>
      </c>
      <c r="K13">
        <v>8.0647334986415104E-4</v>
      </c>
      <c r="L13">
        <v>5.0085861476817399E-3</v>
      </c>
      <c r="M13">
        <v>7.9296424452133807E-3</v>
      </c>
      <c r="N13">
        <v>7.5767523218668901E-6</v>
      </c>
      <c r="O13">
        <v>2.75259011148897E-3</v>
      </c>
      <c r="P13">
        <v>0.899054692186539</v>
      </c>
      <c r="Q13">
        <v>-0.73355819664555999</v>
      </c>
      <c r="R13">
        <v>0</v>
      </c>
      <c r="S13">
        <v>0</v>
      </c>
      <c r="T13">
        <v>0</v>
      </c>
      <c r="U13">
        <v>7.0505769498468802E-3</v>
      </c>
      <c r="V13">
        <v>7.7538293461400804E-3</v>
      </c>
      <c r="W13">
        <v>7.8417358956767297E-3</v>
      </c>
    </row>
    <row r="14" spans="1:23" x14ac:dyDescent="0.3">
      <c r="A14" s="1" t="s">
        <v>30</v>
      </c>
      <c r="B14" s="1" t="s">
        <v>24</v>
      </c>
      <c r="C14">
        <v>5</v>
      </c>
      <c r="D14">
        <v>5</v>
      </c>
      <c r="E14">
        <v>0</v>
      </c>
      <c r="F14" s="1" t="s">
        <v>678</v>
      </c>
      <c r="G14">
        <v>703</v>
      </c>
      <c r="H14">
        <v>451.8</v>
      </c>
      <c r="I14">
        <v>150.24</v>
      </c>
      <c r="J14">
        <v>315</v>
      </c>
      <c r="K14">
        <v>463</v>
      </c>
      <c r="L14">
        <v>565</v>
      </c>
      <c r="M14">
        <v>490</v>
      </c>
      <c r="N14">
        <v>37945.199999999997</v>
      </c>
      <c r="O14">
        <v>194.79527715014001</v>
      </c>
      <c r="P14">
        <v>6.34325776806796E-2</v>
      </c>
      <c r="Q14">
        <v>-1.2734318848664801</v>
      </c>
      <c r="R14">
        <v>215.04</v>
      </c>
      <c r="S14">
        <v>217.08</v>
      </c>
      <c r="T14">
        <v>233.4</v>
      </c>
      <c r="U14">
        <v>675.4</v>
      </c>
      <c r="V14">
        <v>697.48</v>
      </c>
      <c r="W14">
        <v>700.24</v>
      </c>
    </row>
    <row r="15" spans="1:23" x14ac:dyDescent="0.3">
      <c r="A15" s="1" t="s">
        <v>30</v>
      </c>
      <c r="B15" s="1" t="s">
        <v>25</v>
      </c>
      <c r="C15">
        <v>5</v>
      </c>
      <c r="D15">
        <v>4</v>
      </c>
      <c r="E15">
        <v>0</v>
      </c>
      <c r="F15" s="1" t="s">
        <v>679</v>
      </c>
      <c r="G15">
        <v>11</v>
      </c>
      <c r="H15">
        <v>4.8</v>
      </c>
      <c r="I15">
        <v>3.36</v>
      </c>
      <c r="J15">
        <v>1</v>
      </c>
      <c r="K15">
        <v>4</v>
      </c>
      <c r="L15">
        <v>7</v>
      </c>
      <c r="M15">
        <v>10</v>
      </c>
      <c r="N15">
        <v>18.2</v>
      </c>
      <c r="O15">
        <v>4.2661458015403104</v>
      </c>
      <c r="P15">
        <v>0.74442466890783099</v>
      </c>
      <c r="Q15">
        <v>-0.76017389204202501</v>
      </c>
      <c r="R15">
        <v>1</v>
      </c>
      <c r="S15">
        <v>1</v>
      </c>
      <c r="T15">
        <v>1</v>
      </c>
      <c r="U15">
        <v>10.199999999999999</v>
      </c>
      <c r="V15">
        <v>10.84</v>
      </c>
      <c r="W15">
        <v>10.92</v>
      </c>
    </row>
    <row r="16" spans="1:23" x14ac:dyDescent="0.3">
      <c r="A16" s="1" t="s">
        <v>30</v>
      </c>
      <c r="B16" s="1" t="s">
        <v>26</v>
      </c>
      <c r="C16">
        <v>2</v>
      </c>
      <c r="D16">
        <v>2</v>
      </c>
      <c r="E16">
        <v>3</v>
      </c>
      <c r="F16" s="1" t="s">
        <v>680</v>
      </c>
      <c r="G16">
        <v>0.117954070981211</v>
      </c>
      <c r="H16">
        <v>8.6306551367752796E-2</v>
      </c>
      <c r="I16">
        <v>3.1647519613458103E-2</v>
      </c>
      <c r="J16">
        <v>7.0482791561023703E-2</v>
      </c>
      <c r="K16">
        <v>8.6306551367752796E-2</v>
      </c>
      <c r="L16">
        <v>0.102130311174482</v>
      </c>
      <c r="M16">
        <v>6.3295039226916205E-2</v>
      </c>
      <c r="N16">
        <v>2.0031309953684301E-3</v>
      </c>
      <c r="O16">
        <v>4.4756351452821003E-2</v>
      </c>
      <c r="R16">
        <v>5.4975506950429201E-2</v>
      </c>
      <c r="S16">
        <v>5.5291982146563799E-2</v>
      </c>
      <c r="T16">
        <v>5.7823783715640398E-2</v>
      </c>
      <c r="U16">
        <v>0.114789319019865</v>
      </c>
      <c r="V16">
        <v>0.11732112058894199</v>
      </c>
      <c r="W16">
        <v>0.117637595785076</v>
      </c>
    </row>
    <row r="17" spans="1:23" x14ac:dyDescent="0.3">
      <c r="A17" s="1" t="s">
        <v>30</v>
      </c>
      <c r="B17" s="1" t="s">
        <v>27</v>
      </c>
      <c r="C17">
        <v>2</v>
      </c>
      <c r="D17">
        <v>2</v>
      </c>
      <c r="E17">
        <v>3</v>
      </c>
      <c r="F17" s="1" t="s">
        <v>681</v>
      </c>
      <c r="G17">
        <v>1.46137787056367E-3</v>
      </c>
      <c r="H17">
        <v>8.1744930314579703E-4</v>
      </c>
      <c r="I17">
        <v>6.43928567417877E-4</v>
      </c>
      <c r="J17">
        <v>4.9548501943685798E-4</v>
      </c>
      <c r="K17">
        <v>8.1744930314579703E-4</v>
      </c>
      <c r="L17">
        <v>1.1394135868547401E-3</v>
      </c>
      <c r="M17">
        <v>1.2878571348357501E-3</v>
      </c>
      <c r="N17">
        <v>8.2928799987368E-7</v>
      </c>
      <c r="O17">
        <v>9.1065251324183995E-4</v>
      </c>
      <c r="R17">
        <v>1.7996002140209801E-4</v>
      </c>
      <c r="S17">
        <v>1.8639930707627699E-4</v>
      </c>
      <c r="T17">
        <v>2.37913592469707E-4</v>
      </c>
      <c r="U17">
        <v>1.3969850138218899E-3</v>
      </c>
      <c r="V17">
        <v>1.4484992992153201E-3</v>
      </c>
      <c r="W17">
        <v>1.4549385848894999E-3</v>
      </c>
    </row>
    <row r="18" spans="1:23" x14ac:dyDescent="0.3">
      <c r="A18" s="1" t="s">
        <v>31</v>
      </c>
      <c r="B18" s="1" t="s">
        <v>24</v>
      </c>
      <c r="C18">
        <v>121</v>
      </c>
      <c r="D18">
        <v>109</v>
      </c>
      <c r="E18">
        <v>0</v>
      </c>
      <c r="F18" s="1" t="s">
        <v>671</v>
      </c>
      <c r="G18">
        <v>3502</v>
      </c>
      <c r="H18">
        <v>482.09090909090901</v>
      </c>
      <c r="I18">
        <v>271.37640871525099</v>
      </c>
      <c r="J18">
        <v>248</v>
      </c>
      <c r="K18">
        <v>347</v>
      </c>
      <c r="L18">
        <v>480</v>
      </c>
      <c r="M18">
        <v>3409</v>
      </c>
      <c r="N18">
        <v>229821.03333333301</v>
      </c>
      <c r="O18">
        <v>479.39653037264799</v>
      </c>
      <c r="P18">
        <v>3.7530007428656398</v>
      </c>
      <c r="Q18">
        <v>17.294834942340799</v>
      </c>
      <c r="R18">
        <v>110.4</v>
      </c>
      <c r="S18">
        <v>123</v>
      </c>
      <c r="T18">
        <v>144</v>
      </c>
      <c r="U18">
        <v>1285</v>
      </c>
      <c r="V18">
        <v>2568.4</v>
      </c>
      <c r="W18">
        <v>3008.8</v>
      </c>
    </row>
    <row r="19" spans="1:23" x14ac:dyDescent="0.3">
      <c r="A19" s="1" t="s">
        <v>31</v>
      </c>
      <c r="B19" s="1" t="s">
        <v>25</v>
      </c>
      <c r="C19">
        <v>121</v>
      </c>
      <c r="D19">
        <v>38</v>
      </c>
      <c r="E19">
        <v>0</v>
      </c>
      <c r="F19" s="1" t="s">
        <v>672</v>
      </c>
      <c r="G19">
        <v>100</v>
      </c>
      <c r="H19">
        <v>14.099173553719</v>
      </c>
      <c r="I19">
        <v>14.184003824875401</v>
      </c>
      <c r="J19">
        <v>1</v>
      </c>
      <c r="K19">
        <v>6</v>
      </c>
      <c r="L19">
        <v>19</v>
      </c>
      <c r="M19">
        <v>100</v>
      </c>
      <c r="N19">
        <v>355.82341597796102</v>
      </c>
      <c r="O19">
        <v>18.863282216463901</v>
      </c>
      <c r="P19">
        <v>1.99683738213062</v>
      </c>
      <c r="Q19">
        <v>4.7347353214257604</v>
      </c>
      <c r="R19">
        <v>0</v>
      </c>
      <c r="S19">
        <v>0</v>
      </c>
      <c r="T19">
        <v>0</v>
      </c>
      <c r="U19">
        <v>52</v>
      </c>
      <c r="V19">
        <v>84.4</v>
      </c>
      <c r="W19">
        <v>94.6</v>
      </c>
    </row>
    <row r="20" spans="1:23" x14ac:dyDescent="0.3">
      <c r="A20" s="1" t="s">
        <v>31</v>
      </c>
      <c r="B20" s="1" t="s">
        <v>26</v>
      </c>
      <c r="C20">
        <v>99</v>
      </c>
      <c r="D20">
        <v>99</v>
      </c>
      <c r="E20">
        <v>22</v>
      </c>
      <c r="F20" s="1" t="s">
        <v>677</v>
      </c>
      <c r="G20">
        <v>6.1706161137440798</v>
      </c>
      <c r="H20">
        <v>0.24585361306533299</v>
      </c>
      <c r="I20">
        <v>0.29817070586514</v>
      </c>
      <c r="J20">
        <v>4.5088321168932403E-2</v>
      </c>
      <c r="K20">
        <v>7.2683943997616907E-2</v>
      </c>
      <c r="L20">
        <v>0.119660491427238</v>
      </c>
      <c r="M20">
        <v>6.1484922199387704</v>
      </c>
      <c r="N20">
        <v>0.68887182371620903</v>
      </c>
      <c r="O20">
        <v>0.82998302616150499</v>
      </c>
      <c r="P20">
        <v>5.93785020311946</v>
      </c>
      <c r="Q20">
        <v>36.2493823764569</v>
      </c>
      <c r="R20">
        <v>2.2709906488481198E-2</v>
      </c>
      <c r="S20">
        <v>2.3295919171652801E-2</v>
      </c>
      <c r="T20">
        <v>2.8615842952809601E-2</v>
      </c>
      <c r="U20">
        <v>0.482148440186561</v>
      </c>
      <c r="V20">
        <v>4.74457254326936</v>
      </c>
      <c r="W20">
        <v>5.4575943285067199</v>
      </c>
    </row>
    <row r="21" spans="1:23" x14ac:dyDescent="0.3">
      <c r="A21" s="1" t="s">
        <v>31</v>
      </c>
      <c r="B21" s="1" t="s">
        <v>27</v>
      </c>
      <c r="C21">
        <v>99</v>
      </c>
      <c r="D21">
        <v>80</v>
      </c>
      <c r="E21">
        <v>22</v>
      </c>
      <c r="F21" s="1" t="s">
        <v>672</v>
      </c>
      <c r="G21">
        <v>1.40449438202247E-2</v>
      </c>
      <c r="H21">
        <v>2.65061096549986E-3</v>
      </c>
      <c r="I21">
        <v>2.3004602258501002E-3</v>
      </c>
      <c r="J21">
        <v>3.7335163151824998E-4</v>
      </c>
      <c r="K21">
        <v>1.6003200640128E-3</v>
      </c>
      <c r="L21">
        <v>3.7836434164054199E-3</v>
      </c>
      <c r="M21">
        <v>1.40449438202247E-2</v>
      </c>
      <c r="N21">
        <v>9.0748327830815404E-6</v>
      </c>
      <c r="O21">
        <v>3.0124463120662498E-3</v>
      </c>
      <c r="P21">
        <v>1.6097345838963699</v>
      </c>
      <c r="Q21">
        <v>2.66852465679843</v>
      </c>
      <c r="R21">
        <v>0</v>
      </c>
      <c r="S21">
        <v>0</v>
      </c>
      <c r="T21">
        <v>0</v>
      </c>
      <c r="U21">
        <v>8.2321587151390607E-3</v>
      </c>
      <c r="V21">
        <v>1.2823796204111899E-2</v>
      </c>
      <c r="W21">
        <v>1.34343700121683E-2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EC5F-5968-44B2-903F-A08025757258}">
  <dimension ref="A1:N557"/>
  <sheetViews>
    <sheetView topLeftCell="G1" workbookViewId="0"/>
  </sheetViews>
  <sheetFormatPr defaultRowHeight="14.4" x14ac:dyDescent="0.3"/>
  <cols>
    <col min="1" max="1" width="33.109375" customWidth="1"/>
    <col min="2" max="2" width="45" bestFit="1" customWidth="1"/>
    <col min="3" max="3" width="23.6640625" bestFit="1" customWidth="1"/>
    <col min="4" max="4" width="36.88671875" bestFit="1" customWidth="1"/>
    <col min="5" max="5" width="20.88671875" bestFit="1" customWidth="1"/>
    <col min="6" max="6" width="21.33203125" bestFit="1" customWidth="1"/>
    <col min="7" max="7" width="15.6640625" bestFit="1" customWidth="1"/>
    <col min="8" max="8" width="16.109375" bestFit="1" customWidth="1"/>
    <col min="9" max="9" width="14.77734375" bestFit="1" customWidth="1"/>
    <col min="10" max="10" width="15.44140625" bestFit="1" customWidth="1"/>
    <col min="11" max="11" width="20.44140625" bestFit="1" customWidth="1"/>
    <col min="12" max="12" width="20.33203125" bestFit="1" customWidth="1"/>
    <col min="13" max="13" width="27.44140625" bestFit="1" customWidth="1"/>
    <col min="14" max="14" width="27.33203125" bestFit="1" customWidth="1"/>
  </cols>
  <sheetData>
    <row r="1" spans="1:14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0</v>
      </c>
      <c r="I1" t="s">
        <v>43</v>
      </c>
      <c r="J1" t="s">
        <v>44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3">
      <c r="A2" s="1" t="s">
        <v>45</v>
      </c>
      <c r="B2" s="1" t="s">
        <v>46</v>
      </c>
      <c r="C2" s="1" t="s">
        <v>47</v>
      </c>
      <c r="D2" s="1" t="s">
        <v>48</v>
      </c>
      <c r="E2">
        <v>48842</v>
      </c>
      <c r="F2">
        <v>14</v>
      </c>
      <c r="G2" s="1" t="s">
        <v>49</v>
      </c>
      <c r="H2" s="1" t="s">
        <v>50</v>
      </c>
      <c r="I2" s="2">
        <v>35186</v>
      </c>
      <c r="J2">
        <v>8966</v>
      </c>
      <c r="K2">
        <v>1986671</v>
      </c>
      <c r="L2">
        <v>51</v>
      </c>
      <c r="M2">
        <v>221.57829578407316</v>
      </c>
      <c r="N2">
        <v>5.6881552531786754E-3</v>
      </c>
    </row>
    <row r="3" spans="1:14" x14ac:dyDescent="0.3">
      <c r="A3" s="1" t="s">
        <v>51</v>
      </c>
      <c r="B3" s="1" t="s">
        <v>46</v>
      </c>
      <c r="C3" s="1" t="s">
        <v>52</v>
      </c>
      <c r="D3" s="1" t="s">
        <v>48</v>
      </c>
      <c r="E3">
        <v>798</v>
      </c>
      <c r="F3">
        <v>38</v>
      </c>
      <c r="G3" s="1" t="s">
        <v>49</v>
      </c>
      <c r="H3" s="1" t="s">
        <v>29</v>
      </c>
      <c r="I3" s="2"/>
      <c r="K3">
        <v>171695</v>
      </c>
      <c r="L3">
        <v>6</v>
      </c>
    </row>
    <row r="4" spans="1:14" x14ac:dyDescent="0.3">
      <c r="A4" s="1" t="s">
        <v>53</v>
      </c>
      <c r="B4" s="1" t="s">
        <v>54</v>
      </c>
      <c r="C4" s="1" t="s">
        <v>55</v>
      </c>
      <c r="D4" s="1" t="s">
        <v>56</v>
      </c>
      <c r="E4">
        <v>37711</v>
      </c>
      <c r="F4">
        <v>294</v>
      </c>
      <c r="G4" s="1" t="s">
        <v>54</v>
      </c>
      <c r="H4" s="1" t="s">
        <v>23</v>
      </c>
      <c r="I4" s="2">
        <v>36100</v>
      </c>
      <c r="J4">
        <v>8052</v>
      </c>
      <c r="K4">
        <v>185604</v>
      </c>
      <c r="L4">
        <v>4</v>
      </c>
      <c r="M4">
        <v>23.050670640834575</v>
      </c>
      <c r="N4">
        <v>4.9677098857426726E-4</v>
      </c>
    </row>
    <row r="5" spans="1:14" x14ac:dyDescent="0.3">
      <c r="A5" s="1" t="s">
        <v>57</v>
      </c>
      <c r="B5" s="1" t="s">
        <v>46</v>
      </c>
      <c r="C5" s="1" t="s">
        <v>52</v>
      </c>
      <c r="D5" s="1" t="s">
        <v>48</v>
      </c>
      <c r="E5">
        <v>452</v>
      </c>
      <c r="F5">
        <v>279</v>
      </c>
      <c r="G5" s="1" t="s">
        <v>49</v>
      </c>
      <c r="H5" s="1" t="s">
        <v>28</v>
      </c>
      <c r="I5" s="2">
        <v>35796</v>
      </c>
      <c r="J5">
        <v>8356</v>
      </c>
      <c r="K5">
        <v>329799</v>
      </c>
      <c r="L5">
        <v>3</v>
      </c>
      <c r="M5">
        <v>39.468525610339874</v>
      </c>
      <c r="N5">
        <v>3.5902345619913834E-4</v>
      </c>
    </row>
    <row r="6" spans="1:14" x14ac:dyDescent="0.3">
      <c r="A6" s="1" t="s">
        <v>58</v>
      </c>
      <c r="B6" s="1" t="s">
        <v>46</v>
      </c>
      <c r="C6" s="1" t="s">
        <v>52</v>
      </c>
      <c r="D6" s="1" t="s">
        <v>48</v>
      </c>
      <c r="E6">
        <v>6000</v>
      </c>
      <c r="F6">
        <v>7</v>
      </c>
      <c r="G6" s="1" t="s">
        <v>59</v>
      </c>
      <c r="H6" s="1" t="s">
        <v>23</v>
      </c>
      <c r="I6" s="2">
        <v>33786</v>
      </c>
      <c r="J6">
        <v>10366</v>
      </c>
      <c r="K6">
        <v>253712</v>
      </c>
      <c r="L6">
        <v>0</v>
      </c>
      <c r="M6">
        <v>24.475400347289213</v>
      </c>
      <c r="N6">
        <v>0</v>
      </c>
    </row>
    <row r="7" spans="1:14" x14ac:dyDescent="0.3">
      <c r="A7" s="1" t="s">
        <v>60</v>
      </c>
      <c r="B7" s="1" t="s">
        <v>46</v>
      </c>
      <c r="C7" s="1" t="s">
        <v>55</v>
      </c>
      <c r="D7" s="1" t="s">
        <v>48</v>
      </c>
      <c r="E7">
        <v>226</v>
      </c>
      <c r="G7" s="1" t="s">
        <v>49</v>
      </c>
      <c r="H7" s="1" t="s">
        <v>28</v>
      </c>
      <c r="I7" s="2">
        <v>32114</v>
      </c>
      <c r="J7">
        <v>12038</v>
      </c>
      <c r="K7">
        <v>114102</v>
      </c>
      <c r="L7">
        <v>19</v>
      </c>
      <c r="M7">
        <v>9.4784847981392257</v>
      </c>
      <c r="N7">
        <v>1.5783352716398074E-3</v>
      </c>
    </row>
    <row r="8" spans="1:14" x14ac:dyDescent="0.3">
      <c r="A8" s="1" t="s">
        <v>61</v>
      </c>
      <c r="B8" s="1" t="s">
        <v>46</v>
      </c>
      <c r="C8" s="1" t="s">
        <v>55</v>
      </c>
      <c r="D8" s="1" t="s">
        <v>48</v>
      </c>
      <c r="E8">
        <v>226</v>
      </c>
      <c r="F8">
        <v>69</v>
      </c>
      <c r="G8" s="1" t="s">
        <v>49</v>
      </c>
      <c r="H8" s="1" t="s">
        <v>28</v>
      </c>
      <c r="I8" s="2">
        <v>33834</v>
      </c>
      <c r="J8">
        <v>10318</v>
      </c>
      <c r="K8">
        <v>108629</v>
      </c>
      <c r="L8">
        <v>19</v>
      </c>
      <c r="M8">
        <v>10.528106222136072</v>
      </c>
      <c r="N8">
        <v>1.8414421399496027E-3</v>
      </c>
    </row>
    <row r="9" spans="1:14" x14ac:dyDescent="0.3">
      <c r="A9" s="1" t="s">
        <v>62</v>
      </c>
      <c r="B9" s="1" t="s">
        <v>46</v>
      </c>
      <c r="C9" s="1" t="s">
        <v>63</v>
      </c>
      <c r="D9" s="1" t="s">
        <v>64</v>
      </c>
      <c r="E9">
        <v>398</v>
      </c>
      <c r="F9">
        <v>8</v>
      </c>
      <c r="G9" s="1" t="s">
        <v>49</v>
      </c>
      <c r="H9" s="1" t="s">
        <v>54</v>
      </c>
      <c r="I9" s="2">
        <v>34157</v>
      </c>
      <c r="J9">
        <v>9995</v>
      </c>
      <c r="K9">
        <v>597729</v>
      </c>
      <c r="L9">
        <v>12</v>
      </c>
      <c r="M9">
        <v>59.802801400700353</v>
      </c>
      <c r="N9">
        <v>1.200600300150075E-3</v>
      </c>
    </row>
    <row r="10" spans="1:14" x14ac:dyDescent="0.3">
      <c r="A10" s="1" t="s">
        <v>65</v>
      </c>
      <c r="B10" s="1" t="s">
        <v>46</v>
      </c>
      <c r="C10" s="1" t="s">
        <v>52</v>
      </c>
      <c r="D10" s="1" t="s">
        <v>64</v>
      </c>
      <c r="E10">
        <v>205</v>
      </c>
      <c r="F10">
        <v>26</v>
      </c>
      <c r="G10" s="1" t="s">
        <v>49</v>
      </c>
      <c r="H10" s="1" t="s">
        <v>54</v>
      </c>
      <c r="I10" s="2">
        <v>31916</v>
      </c>
      <c r="J10">
        <v>12236</v>
      </c>
      <c r="K10">
        <v>560580</v>
      </c>
      <c r="L10">
        <v>3</v>
      </c>
      <c r="M10">
        <v>45.813991500490353</v>
      </c>
      <c r="N10">
        <v>2.451781627983001E-4</v>
      </c>
    </row>
    <row r="11" spans="1:14" x14ac:dyDescent="0.3">
      <c r="A11" s="1" t="s">
        <v>66</v>
      </c>
      <c r="B11" s="1" t="s">
        <v>67</v>
      </c>
      <c r="C11" s="1" t="s">
        <v>54</v>
      </c>
      <c r="D11" s="1" t="s">
        <v>48</v>
      </c>
      <c r="E11">
        <v>294</v>
      </c>
      <c r="F11">
        <v>1</v>
      </c>
      <c r="G11" s="1" t="s">
        <v>59</v>
      </c>
      <c r="H11" s="1" t="s">
        <v>54</v>
      </c>
      <c r="I11" s="2">
        <v>34578</v>
      </c>
      <c r="J11">
        <v>9574</v>
      </c>
      <c r="K11">
        <v>120273</v>
      </c>
      <c r="L11">
        <v>0</v>
      </c>
      <c r="M11">
        <v>12.562460831418425</v>
      </c>
      <c r="N11">
        <v>0</v>
      </c>
    </row>
    <row r="12" spans="1:14" x14ac:dyDescent="0.3">
      <c r="A12" s="1" t="s">
        <v>68</v>
      </c>
      <c r="B12" s="1" t="s">
        <v>46</v>
      </c>
      <c r="C12" s="1" t="s">
        <v>55</v>
      </c>
      <c r="D12" s="1" t="s">
        <v>48</v>
      </c>
      <c r="E12">
        <v>625</v>
      </c>
      <c r="F12">
        <v>4</v>
      </c>
      <c r="G12" s="1" t="s">
        <v>59</v>
      </c>
      <c r="H12" s="1" t="s">
        <v>50</v>
      </c>
      <c r="I12" s="2">
        <v>34446</v>
      </c>
      <c r="J12">
        <v>9706</v>
      </c>
      <c r="K12">
        <v>265401</v>
      </c>
      <c r="L12">
        <v>8</v>
      </c>
      <c r="M12">
        <v>27.344014011951369</v>
      </c>
      <c r="N12">
        <v>8.2423243354626003E-4</v>
      </c>
    </row>
    <row r="13" spans="1:14" x14ac:dyDescent="0.3">
      <c r="A13" s="1" t="s">
        <v>69</v>
      </c>
      <c r="B13" s="1" t="s">
        <v>46</v>
      </c>
      <c r="C13" s="1" t="s">
        <v>55</v>
      </c>
      <c r="D13" s="1" t="s">
        <v>48</v>
      </c>
      <c r="E13">
        <v>16</v>
      </c>
      <c r="F13">
        <v>4</v>
      </c>
      <c r="G13" s="1" t="s">
        <v>59</v>
      </c>
      <c r="H13" s="1" t="s">
        <v>50</v>
      </c>
      <c r="I13" s="2"/>
      <c r="K13">
        <v>300288</v>
      </c>
      <c r="L13">
        <v>1</v>
      </c>
    </row>
    <row r="14" spans="1:14" x14ac:dyDescent="0.3">
      <c r="A14" s="1" t="s">
        <v>70</v>
      </c>
      <c r="B14" s="1" t="s">
        <v>46</v>
      </c>
      <c r="C14" s="1" t="s">
        <v>55</v>
      </c>
      <c r="D14" s="1" t="s">
        <v>48</v>
      </c>
      <c r="E14">
        <v>286</v>
      </c>
      <c r="F14">
        <v>9</v>
      </c>
      <c r="G14" s="1" t="s">
        <v>49</v>
      </c>
      <c r="H14" s="1" t="s">
        <v>28</v>
      </c>
      <c r="I14" s="2">
        <v>32335</v>
      </c>
      <c r="J14">
        <v>11817</v>
      </c>
      <c r="K14">
        <v>509776</v>
      </c>
      <c r="L14">
        <v>91</v>
      </c>
      <c r="M14">
        <v>43.139206228315139</v>
      </c>
      <c r="N14">
        <v>7.7007700770077006E-3</v>
      </c>
    </row>
    <row r="15" spans="1:14" x14ac:dyDescent="0.3">
      <c r="A15" s="1" t="s">
        <v>71</v>
      </c>
      <c r="B15" s="1" t="s">
        <v>46</v>
      </c>
      <c r="C15" s="1" t="s">
        <v>72</v>
      </c>
      <c r="D15" s="1" t="s">
        <v>48</v>
      </c>
      <c r="E15">
        <v>699</v>
      </c>
      <c r="F15">
        <v>10</v>
      </c>
      <c r="G15" s="1" t="s">
        <v>49</v>
      </c>
      <c r="H15" s="1" t="s">
        <v>28</v>
      </c>
      <c r="I15" s="2">
        <v>33800</v>
      </c>
      <c r="J15">
        <v>10352</v>
      </c>
      <c r="K15">
        <v>645813</v>
      </c>
      <c r="L15">
        <v>40</v>
      </c>
      <c r="M15">
        <v>62.385336166924269</v>
      </c>
      <c r="N15">
        <v>3.8639876352395673E-3</v>
      </c>
    </row>
    <row r="16" spans="1:14" x14ac:dyDescent="0.3">
      <c r="A16" s="1" t="s">
        <v>73</v>
      </c>
      <c r="B16" s="1" t="s">
        <v>46</v>
      </c>
      <c r="C16" s="1" t="s">
        <v>74</v>
      </c>
      <c r="D16" s="1" t="s">
        <v>75</v>
      </c>
      <c r="E16">
        <v>198</v>
      </c>
      <c r="F16">
        <v>34</v>
      </c>
      <c r="G16" s="1" t="s">
        <v>49</v>
      </c>
      <c r="H16" s="1" t="s">
        <v>28</v>
      </c>
      <c r="I16" s="2">
        <v>35034</v>
      </c>
      <c r="J16">
        <v>9118</v>
      </c>
      <c r="K16">
        <v>222871</v>
      </c>
      <c r="L16">
        <v>40</v>
      </c>
      <c r="M16">
        <v>24.442969949550339</v>
      </c>
      <c r="N16">
        <v>4.3869269576661549E-3</v>
      </c>
    </row>
    <row r="17" spans="1:14" x14ac:dyDescent="0.3">
      <c r="A17" s="1" t="s">
        <v>76</v>
      </c>
      <c r="B17" s="1" t="s">
        <v>46</v>
      </c>
      <c r="C17" s="1" t="s">
        <v>74</v>
      </c>
      <c r="D17" s="1" t="s">
        <v>48</v>
      </c>
      <c r="E17">
        <v>569</v>
      </c>
      <c r="F17">
        <v>32</v>
      </c>
      <c r="G17" s="1" t="s">
        <v>59</v>
      </c>
      <c r="H17" s="1" t="s">
        <v>28</v>
      </c>
      <c r="I17" s="2">
        <v>35004</v>
      </c>
      <c r="J17">
        <v>9148</v>
      </c>
      <c r="K17">
        <v>1371186</v>
      </c>
      <c r="L17">
        <v>40</v>
      </c>
      <c r="M17">
        <v>149.88915609969393</v>
      </c>
      <c r="N17">
        <v>4.3725404459991251E-3</v>
      </c>
    </row>
    <row r="18" spans="1:14" x14ac:dyDescent="0.3">
      <c r="A18" s="1" t="s">
        <v>77</v>
      </c>
      <c r="B18" s="1" t="s">
        <v>46</v>
      </c>
      <c r="C18" s="1" t="s">
        <v>47</v>
      </c>
      <c r="D18" s="1" t="s">
        <v>48</v>
      </c>
      <c r="E18">
        <v>108</v>
      </c>
      <c r="F18">
        <v>13</v>
      </c>
      <c r="G18" s="1" t="s">
        <v>49</v>
      </c>
      <c r="H18" s="1" t="s">
        <v>54</v>
      </c>
      <c r="I18" s="2">
        <v>33086</v>
      </c>
      <c r="J18">
        <v>11066</v>
      </c>
      <c r="K18">
        <v>106186</v>
      </c>
      <c r="L18">
        <v>2</v>
      </c>
      <c r="M18">
        <v>9.5956985360563891</v>
      </c>
      <c r="N18">
        <v>1.8073377914332189E-4</v>
      </c>
    </row>
    <row r="19" spans="1:14" x14ac:dyDescent="0.3">
      <c r="A19" s="1" t="s">
        <v>78</v>
      </c>
      <c r="B19" s="1" t="s">
        <v>46</v>
      </c>
      <c r="C19" s="1" t="s">
        <v>55</v>
      </c>
      <c r="D19" s="1" t="s">
        <v>48</v>
      </c>
      <c r="E19">
        <v>1728</v>
      </c>
      <c r="F19">
        <v>6</v>
      </c>
      <c r="G19" s="1" t="s">
        <v>59</v>
      </c>
      <c r="H19" s="1" t="s">
        <v>54</v>
      </c>
      <c r="I19" s="2">
        <v>35582</v>
      </c>
      <c r="J19">
        <v>8570</v>
      </c>
      <c r="K19">
        <v>1272802</v>
      </c>
      <c r="L19">
        <v>16</v>
      </c>
      <c r="M19">
        <v>148.51831971995333</v>
      </c>
      <c r="N19">
        <v>1.8669778296382731E-3</v>
      </c>
    </row>
    <row r="20" spans="1:14" x14ac:dyDescent="0.3">
      <c r="A20" s="1" t="s">
        <v>79</v>
      </c>
      <c r="B20" s="1" t="s">
        <v>46</v>
      </c>
      <c r="C20" s="1" t="s">
        <v>47</v>
      </c>
      <c r="D20" s="1" t="s">
        <v>48</v>
      </c>
      <c r="E20">
        <v>48842</v>
      </c>
      <c r="F20">
        <v>14</v>
      </c>
      <c r="G20" s="1" t="s">
        <v>49</v>
      </c>
      <c r="H20" s="1" t="s">
        <v>50</v>
      </c>
      <c r="I20" s="2">
        <v>35186</v>
      </c>
      <c r="J20">
        <v>8966</v>
      </c>
      <c r="K20">
        <v>485177</v>
      </c>
      <c r="L20">
        <v>24</v>
      </c>
      <c r="M20">
        <v>54.112982377871958</v>
      </c>
      <c r="N20">
        <v>2.6767789426723177E-3</v>
      </c>
    </row>
    <row r="21" spans="1:14" x14ac:dyDescent="0.3">
      <c r="A21" s="1" t="s">
        <v>80</v>
      </c>
      <c r="B21" s="1" t="s">
        <v>81</v>
      </c>
      <c r="C21" s="1" t="s">
        <v>47</v>
      </c>
      <c r="D21" s="1" t="s">
        <v>48</v>
      </c>
      <c r="F21">
        <v>22</v>
      </c>
      <c r="G21" s="1" t="s">
        <v>59</v>
      </c>
      <c r="H21" s="1" t="s">
        <v>82</v>
      </c>
      <c r="I21" s="2">
        <v>32419</v>
      </c>
      <c r="J21">
        <v>11733</v>
      </c>
      <c r="K21">
        <v>74500</v>
      </c>
      <c r="L21">
        <v>26</v>
      </c>
      <c r="M21">
        <v>6.3496122048921846</v>
      </c>
      <c r="N21">
        <v>2.2159720446603597E-3</v>
      </c>
    </row>
    <row r="22" spans="1:14" x14ac:dyDescent="0.3">
      <c r="A22" s="1" t="s">
        <v>83</v>
      </c>
      <c r="B22" s="1" t="s">
        <v>46</v>
      </c>
      <c r="C22" s="1" t="s">
        <v>55</v>
      </c>
      <c r="D22" s="1" t="s">
        <v>48</v>
      </c>
      <c r="E22">
        <v>3196</v>
      </c>
      <c r="F22">
        <v>36</v>
      </c>
      <c r="G22" s="1" t="s">
        <v>59</v>
      </c>
      <c r="H22" s="1" t="s">
        <v>82</v>
      </c>
      <c r="I22" s="2">
        <v>32721</v>
      </c>
      <c r="J22">
        <v>11431</v>
      </c>
      <c r="K22">
        <v>120318</v>
      </c>
      <c r="L22">
        <v>26</v>
      </c>
      <c r="M22">
        <v>10.525588312483597</v>
      </c>
      <c r="N22">
        <v>2.2745166652086432E-3</v>
      </c>
    </row>
    <row r="23" spans="1:14" x14ac:dyDescent="0.3">
      <c r="A23" s="1" t="s">
        <v>84</v>
      </c>
      <c r="B23" s="1" t="s">
        <v>46</v>
      </c>
      <c r="C23" s="1" t="s">
        <v>47</v>
      </c>
      <c r="D23" s="1" t="s">
        <v>48</v>
      </c>
      <c r="E23">
        <v>28056</v>
      </c>
      <c r="F23">
        <v>6</v>
      </c>
      <c r="G23" s="1" t="s">
        <v>59</v>
      </c>
      <c r="H23" s="1" t="s">
        <v>82</v>
      </c>
      <c r="I23" s="2">
        <v>34486</v>
      </c>
      <c r="J23">
        <v>9666</v>
      </c>
      <c r="K23">
        <v>131414</v>
      </c>
      <c r="L23">
        <v>26</v>
      </c>
      <c r="M23">
        <v>13.595489344092696</v>
      </c>
      <c r="N23">
        <v>2.6898406786674944E-3</v>
      </c>
    </row>
    <row r="24" spans="1:14" x14ac:dyDescent="0.3">
      <c r="A24" s="1" t="s">
        <v>85</v>
      </c>
      <c r="B24" s="1" t="s">
        <v>86</v>
      </c>
      <c r="C24" s="1" t="s">
        <v>54</v>
      </c>
      <c r="D24" s="1" t="s">
        <v>54</v>
      </c>
      <c r="G24" s="1" t="s">
        <v>54</v>
      </c>
      <c r="H24" s="1" t="s">
        <v>82</v>
      </c>
      <c r="I24" s="2"/>
      <c r="K24">
        <v>53766</v>
      </c>
      <c r="L24">
        <v>1</v>
      </c>
    </row>
    <row r="25" spans="1:14" x14ac:dyDescent="0.3">
      <c r="A25" s="1" t="s">
        <v>87</v>
      </c>
      <c r="B25" s="1" t="s">
        <v>88</v>
      </c>
      <c r="C25" s="1" t="s">
        <v>47</v>
      </c>
      <c r="D25" s="1" t="s">
        <v>54</v>
      </c>
      <c r="E25">
        <v>100</v>
      </c>
      <c r="F25">
        <v>6</v>
      </c>
      <c r="G25" s="1" t="s">
        <v>59</v>
      </c>
      <c r="H25" s="1" t="s">
        <v>54</v>
      </c>
      <c r="I25" s="2"/>
      <c r="K25">
        <v>135949</v>
      </c>
      <c r="L25">
        <v>5</v>
      </c>
    </row>
    <row r="26" spans="1:14" x14ac:dyDescent="0.3">
      <c r="A26" s="1" t="s">
        <v>89</v>
      </c>
      <c r="B26" s="1" t="s">
        <v>90</v>
      </c>
      <c r="C26" s="1" t="s">
        <v>55</v>
      </c>
      <c r="D26" s="1" t="s">
        <v>48</v>
      </c>
      <c r="E26">
        <v>67557</v>
      </c>
      <c r="F26">
        <v>42</v>
      </c>
      <c r="G26" s="1" t="s">
        <v>59</v>
      </c>
      <c r="H26" s="1" t="s">
        <v>82</v>
      </c>
      <c r="I26" s="2">
        <v>34734</v>
      </c>
      <c r="J26">
        <v>9418</v>
      </c>
      <c r="K26">
        <v>166682</v>
      </c>
      <c r="L26">
        <v>2</v>
      </c>
      <c r="M26">
        <v>17.698237417710768</v>
      </c>
      <c r="N26">
        <v>2.1235931195582927E-4</v>
      </c>
    </row>
    <row r="27" spans="1:14" x14ac:dyDescent="0.3">
      <c r="A27" s="1" t="s">
        <v>91</v>
      </c>
      <c r="B27" s="1" t="s">
        <v>46</v>
      </c>
      <c r="C27" s="1" t="s">
        <v>52</v>
      </c>
      <c r="D27" s="1" t="s">
        <v>48</v>
      </c>
      <c r="E27">
        <v>690</v>
      </c>
      <c r="F27">
        <v>15</v>
      </c>
      <c r="G27" s="1" t="s">
        <v>49</v>
      </c>
      <c r="H27" s="1" t="s">
        <v>92</v>
      </c>
      <c r="I27" s="2"/>
      <c r="K27">
        <v>447364</v>
      </c>
      <c r="L27">
        <v>4</v>
      </c>
    </row>
    <row r="28" spans="1:14" x14ac:dyDescent="0.3">
      <c r="A28" s="1" t="s">
        <v>93</v>
      </c>
      <c r="B28" s="1" t="s">
        <v>94</v>
      </c>
      <c r="C28" s="1" t="s">
        <v>95</v>
      </c>
      <c r="D28" s="1" t="s">
        <v>48</v>
      </c>
      <c r="E28">
        <v>125</v>
      </c>
      <c r="G28" s="1" t="s">
        <v>54</v>
      </c>
      <c r="H28" s="1" t="s">
        <v>92</v>
      </c>
      <c r="I28" s="2">
        <v>33682</v>
      </c>
      <c r="J28">
        <v>10470</v>
      </c>
      <c r="K28">
        <v>111457</v>
      </c>
      <c r="L28">
        <v>1</v>
      </c>
      <c r="M28">
        <v>10.645367717287488</v>
      </c>
      <c r="N28">
        <v>9.5510983763132763E-5</v>
      </c>
    </row>
    <row r="29" spans="1:14" x14ac:dyDescent="0.3">
      <c r="A29" s="1" t="s">
        <v>96</v>
      </c>
      <c r="B29" s="1" t="s">
        <v>46</v>
      </c>
      <c r="C29" s="1" t="s">
        <v>72</v>
      </c>
      <c r="D29" s="1" t="s">
        <v>64</v>
      </c>
      <c r="E29">
        <v>209</v>
      </c>
      <c r="F29">
        <v>9</v>
      </c>
      <c r="G29" s="1" t="s">
        <v>59</v>
      </c>
      <c r="H29" s="1" t="s">
        <v>23</v>
      </c>
      <c r="I29" s="2">
        <v>32051</v>
      </c>
      <c r="J29">
        <v>12101</v>
      </c>
      <c r="K29">
        <v>320811</v>
      </c>
      <c r="L29">
        <v>2</v>
      </c>
      <c r="M29">
        <v>26.511114783902158</v>
      </c>
      <c r="N29">
        <v>1.6527559705809436E-4</v>
      </c>
    </row>
    <row r="30" spans="1:14" x14ac:dyDescent="0.3">
      <c r="A30" s="1" t="s">
        <v>97</v>
      </c>
      <c r="B30" s="1" t="s">
        <v>46</v>
      </c>
      <c r="C30" s="1" t="s">
        <v>47</v>
      </c>
      <c r="D30" s="1" t="s">
        <v>48</v>
      </c>
      <c r="E30">
        <v>1473</v>
      </c>
      <c r="F30">
        <v>9</v>
      </c>
      <c r="G30" s="1" t="s">
        <v>59</v>
      </c>
      <c r="H30" s="1" t="s">
        <v>28</v>
      </c>
      <c r="I30" s="2">
        <v>35618</v>
      </c>
      <c r="J30">
        <v>8534</v>
      </c>
      <c r="K30">
        <v>201440</v>
      </c>
      <c r="L30">
        <v>3</v>
      </c>
      <c r="M30">
        <v>23.60440590578861</v>
      </c>
      <c r="N30">
        <v>3.5153503632528711E-4</v>
      </c>
    </row>
    <row r="31" spans="1:14" x14ac:dyDescent="0.3">
      <c r="A31" s="1" t="s">
        <v>98</v>
      </c>
      <c r="B31" s="1" t="s">
        <v>46</v>
      </c>
      <c r="C31" s="1" t="s">
        <v>47</v>
      </c>
      <c r="D31" s="1" t="s">
        <v>48</v>
      </c>
      <c r="E31">
        <v>581012</v>
      </c>
      <c r="F31">
        <v>54</v>
      </c>
      <c r="G31" s="1" t="s">
        <v>59</v>
      </c>
      <c r="H31" s="1" t="s">
        <v>28</v>
      </c>
      <c r="I31" s="2">
        <v>36008</v>
      </c>
      <c r="J31">
        <v>8144</v>
      </c>
      <c r="K31">
        <v>298854</v>
      </c>
      <c r="L31">
        <v>6</v>
      </c>
      <c r="M31">
        <v>36.696218074656187</v>
      </c>
      <c r="N31">
        <v>7.3673870333988212E-4</v>
      </c>
    </row>
    <row r="32" spans="1:14" x14ac:dyDescent="0.3">
      <c r="A32" s="1" t="s">
        <v>99</v>
      </c>
      <c r="B32" s="1" t="s">
        <v>46</v>
      </c>
      <c r="C32" s="1" t="s">
        <v>52</v>
      </c>
      <c r="D32" s="1" t="s">
        <v>48</v>
      </c>
      <c r="E32">
        <v>512</v>
      </c>
      <c r="F32">
        <v>39</v>
      </c>
      <c r="G32" s="1" t="s">
        <v>49</v>
      </c>
      <c r="H32" s="1" t="s">
        <v>29</v>
      </c>
      <c r="I32" s="2">
        <v>34912</v>
      </c>
      <c r="J32">
        <v>9240</v>
      </c>
      <c r="K32">
        <v>80117</v>
      </c>
      <c r="L32">
        <v>6</v>
      </c>
      <c r="M32">
        <v>8.6706709956709958</v>
      </c>
      <c r="N32">
        <v>6.4935064935064935E-4</v>
      </c>
    </row>
    <row r="33" spans="1:14" x14ac:dyDescent="0.3">
      <c r="A33" s="1" t="s">
        <v>100</v>
      </c>
      <c r="B33" s="1" t="s">
        <v>46</v>
      </c>
      <c r="C33" s="1" t="s">
        <v>47</v>
      </c>
      <c r="D33" s="1" t="s">
        <v>48</v>
      </c>
      <c r="E33">
        <v>366</v>
      </c>
      <c r="F33">
        <v>33</v>
      </c>
      <c r="G33" s="1" t="s">
        <v>49</v>
      </c>
      <c r="H33" s="1" t="s">
        <v>28</v>
      </c>
      <c r="I33" s="2">
        <v>35796</v>
      </c>
      <c r="J33">
        <v>8356</v>
      </c>
      <c r="K33">
        <v>231284</v>
      </c>
      <c r="L33">
        <v>8</v>
      </c>
      <c r="M33">
        <v>27.67879368118717</v>
      </c>
      <c r="N33">
        <v>9.5739588319770225E-4</v>
      </c>
    </row>
    <row r="34" spans="1:14" x14ac:dyDescent="0.3">
      <c r="A34" s="1" t="s">
        <v>101</v>
      </c>
      <c r="B34" s="1" t="s">
        <v>102</v>
      </c>
      <c r="C34" s="1" t="s">
        <v>47</v>
      </c>
      <c r="D34" s="1" t="s">
        <v>54</v>
      </c>
      <c r="F34">
        <v>20</v>
      </c>
      <c r="G34" s="1" t="s">
        <v>54</v>
      </c>
      <c r="H34" s="1" t="s">
        <v>28</v>
      </c>
      <c r="I34" s="2"/>
      <c r="K34">
        <v>520492</v>
      </c>
      <c r="L34">
        <v>53</v>
      </c>
    </row>
    <row r="35" spans="1:14" x14ac:dyDescent="0.3">
      <c r="A35" s="1" t="s">
        <v>103</v>
      </c>
      <c r="B35" s="1" t="s">
        <v>104</v>
      </c>
      <c r="C35" s="1" t="s">
        <v>74</v>
      </c>
      <c r="D35" s="1" t="s">
        <v>54</v>
      </c>
      <c r="G35" s="1" t="s">
        <v>54</v>
      </c>
      <c r="H35" s="1" t="s">
        <v>54</v>
      </c>
      <c r="I35" s="2"/>
      <c r="K35">
        <v>32488</v>
      </c>
      <c r="L35">
        <v>0</v>
      </c>
    </row>
    <row r="36" spans="1:14" x14ac:dyDescent="0.3">
      <c r="A36" s="1" t="s">
        <v>105</v>
      </c>
      <c r="B36" s="1" t="s">
        <v>54</v>
      </c>
      <c r="C36" s="1" t="s">
        <v>54</v>
      </c>
      <c r="D36" s="1" t="s">
        <v>54</v>
      </c>
      <c r="G36" s="1" t="s">
        <v>59</v>
      </c>
      <c r="H36" s="1" t="s">
        <v>54</v>
      </c>
      <c r="I36" s="2">
        <v>34639</v>
      </c>
      <c r="J36">
        <v>9513</v>
      </c>
      <c r="K36">
        <v>45607</v>
      </c>
      <c r="L36">
        <v>0</v>
      </c>
      <c r="M36">
        <v>4.79417639020288</v>
      </c>
      <c r="N36">
        <v>0</v>
      </c>
    </row>
    <row r="37" spans="1:14" x14ac:dyDescent="0.3">
      <c r="A37" s="1" t="s">
        <v>106</v>
      </c>
      <c r="B37" s="1" t="s">
        <v>54</v>
      </c>
      <c r="C37" s="1" t="s">
        <v>54</v>
      </c>
      <c r="D37" s="1" t="s">
        <v>54</v>
      </c>
      <c r="G37" s="1" t="s">
        <v>54</v>
      </c>
      <c r="H37" s="1" t="s">
        <v>23</v>
      </c>
      <c r="I37" s="2"/>
      <c r="K37">
        <v>24810</v>
      </c>
      <c r="L37">
        <v>0</v>
      </c>
    </row>
    <row r="38" spans="1:14" x14ac:dyDescent="0.3">
      <c r="A38" s="1" t="s">
        <v>107</v>
      </c>
      <c r="B38" s="1" t="s">
        <v>46</v>
      </c>
      <c r="C38" s="1" t="s">
        <v>52</v>
      </c>
      <c r="D38" s="1" t="s">
        <v>48</v>
      </c>
      <c r="E38">
        <v>132</v>
      </c>
      <c r="F38">
        <v>12</v>
      </c>
      <c r="G38" s="1" t="s">
        <v>49</v>
      </c>
      <c r="H38" s="1" t="s">
        <v>28</v>
      </c>
      <c r="I38" s="2">
        <v>32567</v>
      </c>
      <c r="J38">
        <v>11585</v>
      </c>
      <c r="K38">
        <v>195765</v>
      </c>
      <c r="L38">
        <v>5</v>
      </c>
      <c r="M38">
        <v>16.898144151920587</v>
      </c>
      <c r="N38">
        <v>4.3159257660768235E-4</v>
      </c>
    </row>
    <row r="39" spans="1:14" x14ac:dyDescent="0.3">
      <c r="A39" s="1" t="s">
        <v>108</v>
      </c>
      <c r="B39" s="1" t="s">
        <v>46</v>
      </c>
      <c r="C39" s="1" t="s">
        <v>74</v>
      </c>
      <c r="D39" s="1" t="s">
        <v>48</v>
      </c>
      <c r="E39">
        <v>336</v>
      </c>
      <c r="F39">
        <v>8</v>
      </c>
      <c r="G39" s="1" t="s">
        <v>59</v>
      </c>
      <c r="H39" s="1" t="s">
        <v>28</v>
      </c>
      <c r="I39" s="2">
        <v>35309</v>
      </c>
      <c r="J39">
        <v>8843</v>
      </c>
      <c r="K39">
        <v>241298</v>
      </c>
      <c r="L39">
        <v>12</v>
      </c>
      <c r="M39">
        <v>27.286893588148818</v>
      </c>
      <c r="N39">
        <v>1.3570055411059596E-3</v>
      </c>
    </row>
    <row r="40" spans="1:14" x14ac:dyDescent="0.3">
      <c r="A40" s="1" t="s">
        <v>109</v>
      </c>
      <c r="B40" s="1" t="s">
        <v>46</v>
      </c>
      <c r="C40" s="1" t="s">
        <v>47</v>
      </c>
      <c r="D40" s="1" t="s">
        <v>48</v>
      </c>
      <c r="E40">
        <v>194</v>
      </c>
      <c r="F40">
        <v>30</v>
      </c>
      <c r="G40" s="1" t="s">
        <v>59</v>
      </c>
      <c r="H40" s="1" t="s">
        <v>54</v>
      </c>
      <c r="I40" s="2">
        <v>33008</v>
      </c>
      <c r="J40">
        <v>11144</v>
      </c>
      <c r="K40">
        <v>313938</v>
      </c>
      <c r="L40">
        <v>3</v>
      </c>
      <c r="M40">
        <v>28.171033740129218</v>
      </c>
      <c r="N40">
        <v>2.6920315865039483E-4</v>
      </c>
    </row>
    <row r="41" spans="1:14" x14ac:dyDescent="0.3">
      <c r="A41" s="1" t="s">
        <v>110</v>
      </c>
      <c r="B41" s="1" t="s">
        <v>54</v>
      </c>
      <c r="C41" s="1" t="s">
        <v>74</v>
      </c>
      <c r="D41" s="1" t="s">
        <v>111</v>
      </c>
      <c r="E41">
        <v>352</v>
      </c>
      <c r="G41" s="1" t="s">
        <v>59</v>
      </c>
      <c r="H41" s="1" t="s">
        <v>29</v>
      </c>
      <c r="I41" s="2">
        <v>33117</v>
      </c>
      <c r="J41">
        <v>11035</v>
      </c>
      <c r="K41">
        <v>55362</v>
      </c>
      <c r="L41">
        <v>0</v>
      </c>
      <c r="M41">
        <v>5.0169460806524695</v>
      </c>
      <c r="N41">
        <v>0</v>
      </c>
    </row>
    <row r="42" spans="1:14" x14ac:dyDescent="0.3">
      <c r="A42" s="1" t="s">
        <v>112</v>
      </c>
      <c r="B42" s="1" t="s">
        <v>46</v>
      </c>
      <c r="C42" s="1" t="s">
        <v>74</v>
      </c>
      <c r="D42" s="1" t="s">
        <v>48</v>
      </c>
      <c r="E42">
        <v>214</v>
      </c>
      <c r="F42">
        <v>10</v>
      </c>
      <c r="G42" s="1" t="s">
        <v>59</v>
      </c>
      <c r="H42" s="1" t="s">
        <v>29</v>
      </c>
      <c r="I42" s="2">
        <v>32021</v>
      </c>
      <c r="J42">
        <v>12131</v>
      </c>
      <c r="K42">
        <v>362396</v>
      </c>
      <c r="L42">
        <v>52</v>
      </c>
      <c r="M42">
        <v>29.873547110708103</v>
      </c>
      <c r="N42">
        <v>4.286538620064298E-3</v>
      </c>
    </row>
    <row r="43" spans="1:14" x14ac:dyDescent="0.3">
      <c r="A43" s="1" t="s">
        <v>113</v>
      </c>
      <c r="B43" s="1" t="s">
        <v>46</v>
      </c>
      <c r="C43" s="1" t="s">
        <v>72</v>
      </c>
      <c r="D43" s="1" t="s">
        <v>48</v>
      </c>
      <c r="E43">
        <v>306</v>
      </c>
      <c r="F43">
        <v>3</v>
      </c>
      <c r="G43" s="1" t="s">
        <v>59</v>
      </c>
      <c r="H43" s="1" t="s">
        <v>28</v>
      </c>
      <c r="I43" s="2">
        <v>36223</v>
      </c>
      <c r="J43">
        <v>7929</v>
      </c>
      <c r="K43">
        <v>219969</v>
      </c>
      <c r="L43">
        <v>4</v>
      </c>
      <c r="M43">
        <v>27.742338251986379</v>
      </c>
      <c r="N43">
        <v>5.0447723546474962E-4</v>
      </c>
    </row>
    <row r="44" spans="1:14" x14ac:dyDescent="0.3">
      <c r="A44" s="1" t="s">
        <v>114</v>
      </c>
      <c r="B44" s="1" t="s">
        <v>46</v>
      </c>
      <c r="C44" s="1" t="s">
        <v>55</v>
      </c>
      <c r="D44" s="1" t="s">
        <v>48</v>
      </c>
      <c r="E44">
        <v>160</v>
      </c>
      <c r="F44">
        <v>5</v>
      </c>
      <c r="G44" s="1" t="s">
        <v>59</v>
      </c>
      <c r="H44" s="1" t="s">
        <v>50</v>
      </c>
      <c r="I44" s="2">
        <v>32568</v>
      </c>
      <c r="J44">
        <v>11584</v>
      </c>
      <c r="K44">
        <v>104622</v>
      </c>
      <c r="L44">
        <v>5</v>
      </c>
      <c r="M44">
        <v>9.0315953038674035</v>
      </c>
      <c r="N44">
        <v>4.3162983425414363E-4</v>
      </c>
    </row>
    <row r="45" spans="1:14" x14ac:dyDescent="0.3">
      <c r="A45" s="1" t="s">
        <v>115</v>
      </c>
      <c r="B45" s="1" t="s">
        <v>46</v>
      </c>
      <c r="C45" s="1" t="s">
        <v>52</v>
      </c>
      <c r="D45" s="1" t="s">
        <v>48</v>
      </c>
      <c r="E45">
        <v>303</v>
      </c>
      <c r="F45">
        <v>75</v>
      </c>
      <c r="G45" s="1" t="s">
        <v>49</v>
      </c>
      <c r="H45" s="1" t="s">
        <v>28</v>
      </c>
      <c r="I45" s="2">
        <v>32325</v>
      </c>
      <c r="J45">
        <v>11827</v>
      </c>
      <c r="K45">
        <v>1361041</v>
      </c>
      <c r="L45">
        <v>58</v>
      </c>
      <c r="M45">
        <v>115.07914094867675</v>
      </c>
      <c r="N45">
        <v>4.9040331444998734E-3</v>
      </c>
    </row>
    <row r="46" spans="1:14" x14ac:dyDescent="0.3">
      <c r="A46" s="1" t="s">
        <v>116</v>
      </c>
      <c r="B46" s="1" t="s">
        <v>46</v>
      </c>
      <c r="C46" s="1" t="s">
        <v>52</v>
      </c>
      <c r="D46" s="1" t="s">
        <v>48</v>
      </c>
      <c r="E46">
        <v>155</v>
      </c>
      <c r="F46">
        <v>19</v>
      </c>
      <c r="G46" s="1" t="s">
        <v>49</v>
      </c>
      <c r="H46" s="1" t="s">
        <v>28</v>
      </c>
      <c r="I46" s="2">
        <v>32448</v>
      </c>
      <c r="J46">
        <v>11704</v>
      </c>
      <c r="K46">
        <v>268176</v>
      </c>
      <c r="L46">
        <v>33</v>
      </c>
      <c r="M46">
        <v>22.913192071086808</v>
      </c>
      <c r="N46">
        <v>2.819548872180451E-3</v>
      </c>
    </row>
    <row r="47" spans="1:14" x14ac:dyDescent="0.3">
      <c r="A47" s="1" t="s">
        <v>117</v>
      </c>
      <c r="B47" s="1" t="s">
        <v>46</v>
      </c>
      <c r="C47" s="1" t="s">
        <v>52</v>
      </c>
      <c r="D47" s="1" t="s">
        <v>48</v>
      </c>
      <c r="E47">
        <v>368</v>
      </c>
      <c r="F47">
        <v>27</v>
      </c>
      <c r="G47" s="1" t="s">
        <v>49</v>
      </c>
      <c r="H47" s="1" t="s">
        <v>28</v>
      </c>
      <c r="I47" s="2">
        <v>32726</v>
      </c>
      <c r="J47">
        <v>11426</v>
      </c>
      <c r="K47">
        <v>154680</v>
      </c>
      <c r="L47">
        <v>13</v>
      </c>
      <c r="M47">
        <v>13.537545947838264</v>
      </c>
      <c r="N47">
        <v>1.1377559950988972E-3</v>
      </c>
    </row>
    <row r="48" spans="1:14" x14ac:dyDescent="0.3">
      <c r="A48" s="1" t="s">
        <v>118</v>
      </c>
      <c r="B48" s="1" t="s">
        <v>102</v>
      </c>
      <c r="C48" s="1" t="s">
        <v>74</v>
      </c>
      <c r="D48" s="1" t="s">
        <v>54</v>
      </c>
      <c r="G48" s="1" t="s">
        <v>59</v>
      </c>
      <c r="H48" s="1" t="s">
        <v>28</v>
      </c>
      <c r="I48" s="2"/>
      <c r="K48">
        <v>97444</v>
      </c>
      <c r="L48">
        <v>0</v>
      </c>
    </row>
    <row r="49" spans="1:14" x14ac:dyDescent="0.3">
      <c r="A49" s="1" t="s">
        <v>119</v>
      </c>
      <c r="B49" s="1" t="s">
        <v>46</v>
      </c>
      <c r="C49" s="1" t="s">
        <v>74</v>
      </c>
      <c r="D49" s="1" t="s">
        <v>48</v>
      </c>
      <c r="E49">
        <v>2310</v>
      </c>
      <c r="F49">
        <v>19</v>
      </c>
      <c r="G49" s="1" t="s">
        <v>59</v>
      </c>
      <c r="H49" s="1" t="s">
        <v>54</v>
      </c>
      <c r="I49" s="2">
        <v>33178</v>
      </c>
      <c r="J49">
        <v>10974</v>
      </c>
      <c r="K49">
        <v>204952</v>
      </c>
      <c r="L49">
        <v>15</v>
      </c>
      <c r="M49">
        <v>18.676143612174229</v>
      </c>
      <c r="N49">
        <v>1.366867140513942E-3</v>
      </c>
    </row>
    <row r="50" spans="1:14" x14ac:dyDescent="0.3">
      <c r="A50" s="1" t="s">
        <v>120</v>
      </c>
      <c r="B50" s="1" t="s">
        <v>46</v>
      </c>
      <c r="C50" s="1" t="s">
        <v>52</v>
      </c>
      <c r="D50" s="1" t="s">
        <v>48</v>
      </c>
      <c r="E50">
        <v>3279</v>
      </c>
      <c r="F50">
        <v>1558</v>
      </c>
      <c r="G50" s="1" t="s">
        <v>49</v>
      </c>
      <c r="H50" s="1" t="s">
        <v>23</v>
      </c>
      <c r="I50" s="2">
        <v>35977</v>
      </c>
      <c r="J50">
        <v>8175</v>
      </c>
      <c r="K50">
        <v>363637</v>
      </c>
      <c r="L50">
        <v>3</v>
      </c>
      <c r="M50">
        <v>44.481590214067275</v>
      </c>
      <c r="N50">
        <v>3.6697247706422018E-4</v>
      </c>
    </row>
    <row r="51" spans="1:14" x14ac:dyDescent="0.3">
      <c r="A51" s="1" t="s">
        <v>121</v>
      </c>
      <c r="B51" s="1" t="s">
        <v>46</v>
      </c>
      <c r="C51" s="1" t="s">
        <v>122</v>
      </c>
      <c r="D51" s="1" t="s">
        <v>48</v>
      </c>
      <c r="E51">
        <v>351</v>
      </c>
      <c r="F51">
        <v>34</v>
      </c>
      <c r="G51" s="1" t="s">
        <v>59</v>
      </c>
      <c r="H51" s="1" t="s">
        <v>29</v>
      </c>
      <c r="I51" s="2">
        <v>32509</v>
      </c>
      <c r="J51">
        <v>11643</v>
      </c>
      <c r="K51">
        <v>240639</v>
      </c>
      <c r="L51">
        <v>55</v>
      </c>
      <c r="M51">
        <v>20.668126771450655</v>
      </c>
      <c r="N51">
        <v>4.7238684187924079E-3</v>
      </c>
    </row>
    <row r="52" spans="1:14" x14ac:dyDescent="0.3">
      <c r="A52" s="1" t="s">
        <v>123</v>
      </c>
      <c r="B52" s="1" t="s">
        <v>46</v>
      </c>
      <c r="C52" s="1" t="s">
        <v>74</v>
      </c>
      <c r="D52" s="1" t="s">
        <v>48</v>
      </c>
      <c r="E52">
        <v>150</v>
      </c>
      <c r="F52">
        <v>4</v>
      </c>
      <c r="G52" s="1" t="s">
        <v>59</v>
      </c>
      <c r="H52" s="1" t="s">
        <v>28</v>
      </c>
      <c r="I52" s="2">
        <v>32325</v>
      </c>
      <c r="J52">
        <v>11827</v>
      </c>
      <c r="K52">
        <v>3659898</v>
      </c>
      <c r="L52">
        <v>100</v>
      </c>
      <c r="M52">
        <v>309.45277754291027</v>
      </c>
      <c r="N52">
        <v>8.45522955948254E-3</v>
      </c>
    </row>
    <row r="53" spans="1:14" x14ac:dyDescent="0.3">
      <c r="A53" s="1" t="s">
        <v>124</v>
      </c>
      <c r="B53" s="1" t="s">
        <v>46</v>
      </c>
      <c r="C53" s="1" t="s">
        <v>74</v>
      </c>
      <c r="D53" s="1" t="s">
        <v>48</v>
      </c>
      <c r="E53">
        <v>7797</v>
      </c>
      <c r="F53">
        <v>617</v>
      </c>
      <c r="G53" s="1" t="s">
        <v>59</v>
      </c>
      <c r="H53" s="1" t="s">
        <v>23</v>
      </c>
      <c r="I53" s="2">
        <v>34589</v>
      </c>
      <c r="J53">
        <v>9563</v>
      </c>
      <c r="K53">
        <v>126863</v>
      </c>
      <c r="L53">
        <v>11</v>
      </c>
      <c r="M53">
        <v>13.266025305866361</v>
      </c>
      <c r="N53">
        <v>1.1502666527240407E-3</v>
      </c>
    </row>
    <row r="54" spans="1:14" x14ac:dyDescent="0.3">
      <c r="A54" s="1" t="s">
        <v>125</v>
      </c>
      <c r="B54" s="1" t="s">
        <v>126</v>
      </c>
      <c r="C54" s="1" t="s">
        <v>55</v>
      </c>
      <c r="D54" s="1" t="s">
        <v>127</v>
      </c>
      <c r="E54">
        <v>104</v>
      </c>
      <c r="F54">
        <v>12</v>
      </c>
      <c r="G54" s="1" t="s">
        <v>59</v>
      </c>
      <c r="H54" s="1" t="s">
        <v>50</v>
      </c>
      <c r="I54" s="2">
        <v>33055</v>
      </c>
      <c r="J54">
        <v>11097</v>
      </c>
      <c r="K54">
        <v>78602</v>
      </c>
      <c r="L54">
        <v>0</v>
      </c>
      <c r="M54">
        <v>7.0831756330539788</v>
      </c>
      <c r="N54">
        <v>0</v>
      </c>
    </row>
    <row r="55" spans="1:14" x14ac:dyDescent="0.3">
      <c r="A55" s="1" t="s">
        <v>128</v>
      </c>
      <c r="B55" s="1" t="s">
        <v>46</v>
      </c>
      <c r="C55" s="1" t="s">
        <v>52</v>
      </c>
      <c r="D55" s="1" t="s">
        <v>54</v>
      </c>
      <c r="E55">
        <v>57</v>
      </c>
      <c r="F55">
        <v>16</v>
      </c>
      <c r="G55" s="1" t="s">
        <v>59</v>
      </c>
      <c r="H55" s="1" t="s">
        <v>50</v>
      </c>
      <c r="I55" s="2">
        <v>32448</v>
      </c>
      <c r="J55">
        <v>11704</v>
      </c>
      <c r="K55">
        <v>81371</v>
      </c>
      <c r="L55">
        <v>17</v>
      </c>
      <c r="M55">
        <v>6.9524094326725905</v>
      </c>
      <c r="N55">
        <v>1.4524948735475051E-3</v>
      </c>
    </row>
    <row r="56" spans="1:14" x14ac:dyDescent="0.3">
      <c r="A56" s="1" t="s">
        <v>129</v>
      </c>
      <c r="B56" s="1" t="s">
        <v>81</v>
      </c>
      <c r="C56" s="1" t="s">
        <v>55</v>
      </c>
      <c r="D56" s="1" t="s">
        <v>48</v>
      </c>
      <c r="F56">
        <v>7</v>
      </c>
      <c r="G56" s="1" t="s">
        <v>59</v>
      </c>
      <c r="H56" s="1" t="s">
        <v>23</v>
      </c>
      <c r="I56" s="2">
        <v>32457</v>
      </c>
      <c r="J56">
        <v>11695</v>
      </c>
      <c r="K56">
        <v>71399</v>
      </c>
      <c r="L56">
        <v>9</v>
      </c>
      <c r="M56">
        <v>6.1050876442924329</v>
      </c>
      <c r="N56">
        <v>7.6955964087216757E-4</v>
      </c>
    </row>
    <row r="57" spans="1:14" x14ac:dyDescent="0.3">
      <c r="A57" s="1" t="s">
        <v>130</v>
      </c>
      <c r="B57" s="1" t="s">
        <v>46</v>
      </c>
      <c r="C57" s="1" t="s">
        <v>55</v>
      </c>
      <c r="D57" s="1" t="s">
        <v>48</v>
      </c>
      <c r="E57">
        <v>24</v>
      </c>
      <c r="F57">
        <v>4</v>
      </c>
      <c r="G57" s="1" t="s">
        <v>59</v>
      </c>
      <c r="H57" s="1" t="s">
        <v>54</v>
      </c>
      <c r="I57" s="2">
        <v>33086</v>
      </c>
      <c r="J57">
        <v>11066</v>
      </c>
      <c r="K57">
        <v>179915</v>
      </c>
      <c r="L57">
        <v>11</v>
      </c>
      <c r="M57">
        <v>16.258358937285379</v>
      </c>
      <c r="N57">
        <v>9.9403578528827028E-4</v>
      </c>
    </row>
    <row r="58" spans="1:14" x14ac:dyDescent="0.3">
      <c r="A58" s="1" t="s">
        <v>131</v>
      </c>
      <c r="B58" s="1" t="s">
        <v>46</v>
      </c>
      <c r="C58" s="1" t="s">
        <v>72</v>
      </c>
      <c r="D58" s="1" t="s">
        <v>48</v>
      </c>
      <c r="E58">
        <v>20000</v>
      </c>
      <c r="F58">
        <v>16</v>
      </c>
      <c r="G58" s="1" t="s">
        <v>59</v>
      </c>
      <c r="H58" s="1" t="s">
        <v>23</v>
      </c>
      <c r="I58" s="2">
        <v>33239</v>
      </c>
      <c r="J58">
        <v>10913</v>
      </c>
      <c r="K58">
        <v>404155</v>
      </c>
      <c r="L58">
        <v>16</v>
      </c>
      <c r="M58">
        <v>37.034271052872718</v>
      </c>
      <c r="N58">
        <v>1.4661412993677266E-3</v>
      </c>
    </row>
    <row r="59" spans="1:14" x14ac:dyDescent="0.3">
      <c r="A59" s="1" t="s">
        <v>132</v>
      </c>
      <c r="B59" s="1" t="s">
        <v>46</v>
      </c>
      <c r="C59" s="1" t="s">
        <v>52</v>
      </c>
      <c r="D59" s="1" t="s">
        <v>54</v>
      </c>
      <c r="E59">
        <v>345</v>
      </c>
      <c r="F59">
        <v>7</v>
      </c>
      <c r="G59" s="1" t="s">
        <v>59</v>
      </c>
      <c r="H59" s="1" t="s">
        <v>28</v>
      </c>
      <c r="I59" s="2">
        <v>33008</v>
      </c>
      <c r="J59">
        <v>11144</v>
      </c>
      <c r="K59">
        <v>185242</v>
      </c>
      <c r="L59">
        <v>23</v>
      </c>
      <c r="M59">
        <v>16.622577171572146</v>
      </c>
      <c r="N59">
        <v>2.0638908829863603E-3</v>
      </c>
    </row>
    <row r="60" spans="1:14" x14ac:dyDescent="0.3">
      <c r="A60" s="1" t="s">
        <v>133</v>
      </c>
      <c r="B60" s="1" t="s">
        <v>86</v>
      </c>
      <c r="C60" s="1" t="s">
        <v>54</v>
      </c>
      <c r="D60" s="1" t="s">
        <v>54</v>
      </c>
      <c r="G60" s="1" t="s">
        <v>54</v>
      </c>
      <c r="H60" s="1" t="s">
        <v>23</v>
      </c>
      <c r="I60" s="2"/>
      <c r="K60">
        <v>34891</v>
      </c>
      <c r="L60">
        <v>0</v>
      </c>
    </row>
    <row r="61" spans="1:14" x14ac:dyDescent="0.3">
      <c r="A61" s="1" t="s">
        <v>134</v>
      </c>
      <c r="B61" s="1" t="s">
        <v>46</v>
      </c>
      <c r="C61" s="1" t="s">
        <v>72</v>
      </c>
      <c r="D61" s="1" t="s">
        <v>48</v>
      </c>
      <c r="E61">
        <v>32</v>
      </c>
      <c r="F61">
        <v>56</v>
      </c>
      <c r="G61" s="1" t="s">
        <v>49</v>
      </c>
      <c r="H61" s="1" t="s">
        <v>28</v>
      </c>
      <c r="I61" s="2">
        <v>33725</v>
      </c>
      <c r="J61">
        <v>10427</v>
      </c>
      <c r="K61">
        <v>315652</v>
      </c>
      <c r="L61">
        <v>3</v>
      </c>
      <c r="M61">
        <v>30.272561618874075</v>
      </c>
      <c r="N61">
        <v>2.8771458712956746E-4</v>
      </c>
    </row>
    <row r="62" spans="1:14" x14ac:dyDescent="0.3">
      <c r="A62" s="1" t="s">
        <v>135</v>
      </c>
      <c r="B62" s="1" t="s">
        <v>46</v>
      </c>
      <c r="C62" s="1" t="s">
        <v>55</v>
      </c>
      <c r="D62" s="1" t="s">
        <v>48</v>
      </c>
      <c r="E62">
        <v>148</v>
      </c>
      <c r="F62">
        <v>18</v>
      </c>
      <c r="G62" s="1" t="s">
        <v>59</v>
      </c>
      <c r="H62" s="1" t="s">
        <v>28</v>
      </c>
      <c r="I62" s="2">
        <v>32448</v>
      </c>
      <c r="J62">
        <v>11704</v>
      </c>
      <c r="K62">
        <v>93005</v>
      </c>
      <c r="L62">
        <v>12</v>
      </c>
      <c r="M62">
        <v>7.9464285714285712</v>
      </c>
      <c r="N62">
        <v>1.0252904989747095E-3</v>
      </c>
    </row>
    <row r="63" spans="1:14" x14ac:dyDescent="0.3">
      <c r="A63" s="1" t="s">
        <v>136</v>
      </c>
      <c r="B63" s="1" t="s">
        <v>46</v>
      </c>
      <c r="C63" s="1" t="s">
        <v>52</v>
      </c>
      <c r="D63" s="1" t="s">
        <v>48</v>
      </c>
      <c r="E63">
        <v>209</v>
      </c>
      <c r="F63">
        <v>8</v>
      </c>
      <c r="G63" s="1" t="s">
        <v>59</v>
      </c>
      <c r="H63" s="1" t="s">
        <v>23</v>
      </c>
      <c r="I63" s="2">
        <v>33025</v>
      </c>
      <c r="J63">
        <v>11127</v>
      </c>
      <c r="K63">
        <v>102767</v>
      </c>
      <c r="L63">
        <v>0</v>
      </c>
      <c r="M63">
        <v>9.2358227734339895</v>
      </c>
      <c r="N63">
        <v>0</v>
      </c>
    </row>
    <row r="64" spans="1:14" x14ac:dyDescent="0.3">
      <c r="A64" s="1" t="s">
        <v>137</v>
      </c>
      <c r="B64" s="1" t="s">
        <v>46</v>
      </c>
      <c r="C64" s="1" t="s">
        <v>52</v>
      </c>
      <c r="D64" s="1" t="s">
        <v>48</v>
      </c>
      <c r="E64">
        <v>528</v>
      </c>
      <c r="F64">
        <v>22</v>
      </c>
      <c r="G64" s="1" t="s">
        <v>49</v>
      </c>
      <c r="H64" s="1" t="s">
        <v>54</v>
      </c>
      <c r="I64" s="2">
        <v>35125</v>
      </c>
      <c r="J64">
        <v>9027</v>
      </c>
      <c r="K64">
        <v>76903</v>
      </c>
      <c r="L64">
        <v>0</v>
      </c>
      <c r="M64">
        <v>8.5192201174255011</v>
      </c>
      <c r="N64">
        <v>0</v>
      </c>
    </row>
    <row r="65" spans="1:14" x14ac:dyDescent="0.3">
      <c r="A65" s="1" t="s">
        <v>138</v>
      </c>
      <c r="B65" s="1" t="s">
        <v>86</v>
      </c>
      <c r="C65" s="1" t="s">
        <v>52</v>
      </c>
      <c r="D65" s="1" t="s">
        <v>54</v>
      </c>
      <c r="G65" s="1" t="s">
        <v>54</v>
      </c>
      <c r="H65" s="1" t="s">
        <v>23</v>
      </c>
      <c r="I65" s="2">
        <v>34895</v>
      </c>
      <c r="J65">
        <v>9257</v>
      </c>
      <c r="K65">
        <v>76294</v>
      </c>
      <c r="L65">
        <v>1</v>
      </c>
      <c r="M65">
        <v>8.241762990169601</v>
      </c>
      <c r="N65">
        <v>1.0802635843145727E-4</v>
      </c>
    </row>
    <row r="66" spans="1:14" x14ac:dyDescent="0.3">
      <c r="A66" s="1" t="s">
        <v>139</v>
      </c>
      <c r="B66" s="1" t="s">
        <v>140</v>
      </c>
      <c r="C66" s="1" t="s">
        <v>55</v>
      </c>
      <c r="D66" s="1" t="s">
        <v>48</v>
      </c>
      <c r="E66">
        <v>106</v>
      </c>
      <c r="F66">
        <v>58</v>
      </c>
      <c r="G66" s="1" t="s">
        <v>59</v>
      </c>
      <c r="H66" s="1" t="s">
        <v>28</v>
      </c>
      <c r="I66" s="2">
        <v>33054</v>
      </c>
      <c r="J66">
        <v>11098</v>
      </c>
      <c r="K66">
        <v>80274</v>
      </c>
      <c r="L66">
        <v>37</v>
      </c>
      <c r="M66">
        <v>7.2331951703009549</v>
      </c>
      <c r="N66">
        <v>3.3339340421697605E-3</v>
      </c>
    </row>
    <row r="67" spans="1:14" x14ac:dyDescent="0.3">
      <c r="A67" s="1" t="s">
        <v>141</v>
      </c>
      <c r="B67" s="1" t="s">
        <v>142</v>
      </c>
      <c r="C67" s="1" t="s">
        <v>55</v>
      </c>
      <c r="D67" s="1" t="s">
        <v>48</v>
      </c>
      <c r="E67">
        <v>128</v>
      </c>
      <c r="G67" s="1" t="s">
        <v>54</v>
      </c>
      <c r="H67" s="1" t="s">
        <v>28</v>
      </c>
      <c r="I67" s="2"/>
      <c r="K67">
        <v>57465</v>
      </c>
      <c r="L67">
        <v>6</v>
      </c>
    </row>
    <row r="68" spans="1:14" x14ac:dyDescent="0.3">
      <c r="A68" s="1" t="s">
        <v>143</v>
      </c>
      <c r="B68" s="1" t="s">
        <v>140</v>
      </c>
      <c r="C68" s="1" t="s">
        <v>55</v>
      </c>
      <c r="D68" s="1" t="s">
        <v>48</v>
      </c>
      <c r="E68">
        <v>3190</v>
      </c>
      <c r="F68">
        <v>61</v>
      </c>
      <c r="G68" s="1" t="s">
        <v>59</v>
      </c>
      <c r="H68" s="1" t="s">
        <v>28</v>
      </c>
      <c r="I68" s="2">
        <v>33604</v>
      </c>
      <c r="J68">
        <v>10548</v>
      </c>
      <c r="K68">
        <v>104250</v>
      </c>
      <c r="L68">
        <v>30</v>
      </c>
      <c r="M68">
        <v>9.8833902161547211</v>
      </c>
      <c r="N68">
        <v>2.844141069397042E-3</v>
      </c>
    </row>
    <row r="69" spans="1:14" x14ac:dyDescent="0.3">
      <c r="A69" s="1" t="s">
        <v>144</v>
      </c>
      <c r="B69" s="1" t="s">
        <v>46</v>
      </c>
      <c r="C69" s="1" t="s">
        <v>55</v>
      </c>
      <c r="D69" s="1" t="s">
        <v>48</v>
      </c>
      <c r="E69">
        <v>432</v>
      </c>
      <c r="F69">
        <v>7</v>
      </c>
      <c r="G69" s="1" t="s">
        <v>59</v>
      </c>
      <c r="H69" s="1" t="s">
        <v>54</v>
      </c>
      <c r="I69" s="2">
        <v>33878</v>
      </c>
      <c r="J69">
        <v>10274</v>
      </c>
      <c r="K69">
        <v>214448</v>
      </c>
      <c r="L69">
        <v>15</v>
      </c>
      <c r="M69">
        <v>20.872883005645317</v>
      </c>
      <c r="N69">
        <v>1.4599961066770488E-3</v>
      </c>
    </row>
    <row r="70" spans="1:14" x14ac:dyDescent="0.3">
      <c r="A70" s="1" t="s">
        <v>145</v>
      </c>
      <c r="B70" s="1" t="s">
        <v>86</v>
      </c>
      <c r="C70" s="1" t="s">
        <v>54</v>
      </c>
      <c r="D70" s="1" t="s">
        <v>54</v>
      </c>
      <c r="E70">
        <v>202</v>
      </c>
      <c r="G70" s="1" t="s">
        <v>54</v>
      </c>
      <c r="H70" s="1" t="s">
        <v>23</v>
      </c>
      <c r="I70" s="2">
        <v>34486</v>
      </c>
      <c r="J70">
        <v>9666</v>
      </c>
      <c r="K70">
        <v>40812</v>
      </c>
      <c r="L70">
        <v>0</v>
      </c>
      <c r="M70">
        <v>4.2222222222222223</v>
      </c>
      <c r="N70">
        <v>0</v>
      </c>
    </row>
    <row r="71" spans="1:14" x14ac:dyDescent="0.3">
      <c r="A71" s="1" t="s">
        <v>146</v>
      </c>
      <c r="B71" s="1" t="s">
        <v>46</v>
      </c>
      <c r="C71" s="1" t="s">
        <v>122</v>
      </c>
      <c r="D71" s="1" t="s">
        <v>48</v>
      </c>
      <c r="E71">
        <v>2000</v>
      </c>
      <c r="F71">
        <v>649</v>
      </c>
      <c r="G71" s="1" t="s">
        <v>59</v>
      </c>
      <c r="H71" s="1" t="s">
        <v>23</v>
      </c>
      <c r="I71" s="2"/>
      <c r="K71">
        <v>115138</v>
      </c>
      <c r="L71">
        <v>5</v>
      </c>
    </row>
    <row r="72" spans="1:14" x14ac:dyDescent="0.3">
      <c r="A72" s="1" t="s">
        <v>147</v>
      </c>
      <c r="B72" s="1" t="s">
        <v>46</v>
      </c>
      <c r="C72" s="1" t="s">
        <v>55</v>
      </c>
      <c r="D72" s="1" t="s">
        <v>48</v>
      </c>
      <c r="E72">
        <v>8124</v>
      </c>
      <c r="F72">
        <v>22</v>
      </c>
      <c r="G72" s="1" t="s">
        <v>49</v>
      </c>
      <c r="H72" s="1" t="s">
        <v>28</v>
      </c>
      <c r="I72" s="2">
        <v>31894</v>
      </c>
      <c r="J72">
        <v>12258</v>
      </c>
      <c r="K72">
        <v>577047</v>
      </c>
      <c r="L72">
        <v>46</v>
      </c>
      <c r="M72">
        <v>47.075134605971613</v>
      </c>
      <c r="N72">
        <v>3.7526513297438408E-3</v>
      </c>
    </row>
    <row r="73" spans="1:14" x14ac:dyDescent="0.3">
      <c r="A73" s="1" t="s">
        <v>148</v>
      </c>
      <c r="B73" s="1" t="s">
        <v>46</v>
      </c>
      <c r="C73" s="1" t="s">
        <v>72</v>
      </c>
      <c r="D73" s="1" t="s">
        <v>48</v>
      </c>
      <c r="E73">
        <v>476</v>
      </c>
      <c r="F73">
        <v>168</v>
      </c>
      <c r="G73" s="1" t="s">
        <v>59</v>
      </c>
      <c r="H73" s="1" t="s">
        <v>29</v>
      </c>
      <c r="I73" s="2">
        <v>34589</v>
      </c>
      <c r="J73">
        <v>9563</v>
      </c>
      <c r="K73">
        <v>68910</v>
      </c>
      <c r="L73">
        <v>13</v>
      </c>
      <c r="M73">
        <v>7.2058977308376031</v>
      </c>
      <c r="N73">
        <v>1.3594060441284115E-3</v>
      </c>
    </row>
    <row r="74" spans="1:14" x14ac:dyDescent="0.3">
      <c r="A74" s="1" t="s">
        <v>149</v>
      </c>
      <c r="B74" s="1" t="s">
        <v>46</v>
      </c>
      <c r="C74" s="1" t="s">
        <v>72</v>
      </c>
      <c r="D74" s="1" t="s">
        <v>48</v>
      </c>
      <c r="E74">
        <v>6598</v>
      </c>
      <c r="F74">
        <v>168</v>
      </c>
      <c r="G74" s="1" t="s">
        <v>59</v>
      </c>
      <c r="H74" s="1" t="s">
        <v>29</v>
      </c>
      <c r="I74" s="2">
        <v>34589</v>
      </c>
      <c r="J74">
        <v>9563</v>
      </c>
      <c r="K74">
        <v>74377</v>
      </c>
      <c r="L74">
        <v>13</v>
      </c>
      <c r="M74">
        <v>7.7775802572414516</v>
      </c>
      <c r="N74">
        <v>1.3594060441284115E-3</v>
      </c>
    </row>
    <row r="75" spans="1:14" x14ac:dyDescent="0.3">
      <c r="A75" s="1" t="s">
        <v>150</v>
      </c>
      <c r="B75" s="1" t="s">
        <v>46</v>
      </c>
      <c r="C75" s="1" t="s">
        <v>55</v>
      </c>
      <c r="D75" s="1" t="s">
        <v>48</v>
      </c>
      <c r="E75">
        <v>12960</v>
      </c>
      <c r="F75">
        <v>8</v>
      </c>
      <c r="G75" s="1" t="s">
        <v>59</v>
      </c>
      <c r="H75" s="1" t="s">
        <v>50</v>
      </c>
      <c r="I75" s="2">
        <v>35582</v>
      </c>
      <c r="J75">
        <v>8570</v>
      </c>
      <c r="K75">
        <v>206068</v>
      </c>
      <c r="L75">
        <v>12</v>
      </c>
      <c r="M75">
        <v>24.045274212368728</v>
      </c>
      <c r="N75">
        <v>1.4002333722287048E-3</v>
      </c>
    </row>
    <row r="76" spans="1:14" x14ac:dyDescent="0.3">
      <c r="A76" s="1" t="s">
        <v>151</v>
      </c>
      <c r="B76" s="1" t="s">
        <v>86</v>
      </c>
      <c r="C76" s="1" t="s">
        <v>54</v>
      </c>
      <c r="D76" s="1" t="s">
        <v>54</v>
      </c>
      <c r="G76" s="1" t="s">
        <v>59</v>
      </c>
      <c r="H76" s="1" t="s">
        <v>82</v>
      </c>
      <c r="I76" s="2">
        <v>33270</v>
      </c>
      <c r="J76">
        <v>10882</v>
      </c>
      <c r="K76">
        <v>28540</v>
      </c>
      <c r="L76">
        <v>0</v>
      </c>
      <c r="M76">
        <v>2.6226796544752804</v>
      </c>
      <c r="N76">
        <v>0</v>
      </c>
    </row>
    <row r="77" spans="1:14" x14ac:dyDescent="0.3">
      <c r="A77" s="1" t="s">
        <v>152</v>
      </c>
      <c r="B77" s="1" t="s">
        <v>46</v>
      </c>
      <c r="C77" s="1" t="s">
        <v>122</v>
      </c>
      <c r="D77" s="1" t="s">
        <v>48</v>
      </c>
      <c r="E77">
        <v>5473</v>
      </c>
      <c r="F77">
        <v>10</v>
      </c>
      <c r="G77" s="1" t="s">
        <v>59</v>
      </c>
      <c r="H77" s="1" t="s">
        <v>23</v>
      </c>
      <c r="I77" s="2">
        <v>34881</v>
      </c>
      <c r="J77">
        <v>9271</v>
      </c>
      <c r="K77">
        <v>100672</v>
      </c>
      <c r="L77">
        <v>3</v>
      </c>
      <c r="M77">
        <v>10.858807032682558</v>
      </c>
      <c r="N77">
        <v>3.2358968827526696E-4</v>
      </c>
    </row>
    <row r="78" spans="1:14" x14ac:dyDescent="0.3">
      <c r="A78" s="1" t="s">
        <v>153</v>
      </c>
      <c r="B78" s="1" t="s">
        <v>46</v>
      </c>
      <c r="C78" s="1" t="s">
        <v>72</v>
      </c>
      <c r="D78" s="1" t="s">
        <v>48</v>
      </c>
      <c r="E78">
        <v>5620</v>
      </c>
      <c r="F78">
        <v>64</v>
      </c>
      <c r="G78" s="1" t="s">
        <v>59</v>
      </c>
      <c r="H78" s="1" t="s">
        <v>23</v>
      </c>
      <c r="I78" s="2">
        <v>35977</v>
      </c>
      <c r="J78">
        <v>8175</v>
      </c>
      <c r="K78">
        <v>287733</v>
      </c>
      <c r="L78">
        <v>6</v>
      </c>
      <c r="M78">
        <v>35.196697247706425</v>
      </c>
      <c r="N78">
        <v>7.3394495412844036E-4</v>
      </c>
    </row>
    <row r="79" spans="1:14" x14ac:dyDescent="0.3">
      <c r="A79" s="1" t="s">
        <v>154</v>
      </c>
      <c r="B79" s="1" t="s">
        <v>46</v>
      </c>
      <c r="C79" s="1" t="s">
        <v>72</v>
      </c>
      <c r="D79" s="1" t="s">
        <v>48</v>
      </c>
      <c r="E79">
        <v>10992</v>
      </c>
      <c r="F79">
        <v>16</v>
      </c>
      <c r="G79" s="1" t="s">
        <v>59</v>
      </c>
      <c r="H79" s="1" t="s">
        <v>23</v>
      </c>
      <c r="I79" s="2">
        <v>35977</v>
      </c>
      <c r="J79">
        <v>8175</v>
      </c>
      <c r="K79">
        <v>234444</v>
      </c>
      <c r="L79">
        <v>18</v>
      </c>
      <c r="M79">
        <v>28.67816513761468</v>
      </c>
      <c r="N79">
        <v>2.2018348623853213E-3</v>
      </c>
    </row>
    <row r="80" spans="1:14" x14ac:dyDescent="0.3">
      <c r="A80" s="1" t="s">
        <v>155</v>
      </c>
      <c r="B80" s="1" t="s">
        <v>46</v>
      </c>
      <c r="C80" s="1" t="s">
        <v>47</v>
      </c>
      <c r="D80" s="1" t="s">
        <v>48</v>
      </c>
      <c r="E80">
        <v>90</v>
      </c>
      <c r="F80">
        <v>8</v>
      </c>
      <c r="G80" s="1" t="s">
        <v>49</v>
      </c>
      <c r="H80" s="1" t="s">
        <v>28</v>
      </c>
      <c r="I80" s="2">
        <v>34121</v>
      </c>
      <c r="J80">
        <v>10031</v>
      </c>
      <c r="K80">
        <v>109965</v>
      </c>
      <c r="L80">
        <v>3</v>
      </c>
      <c r="M80">
        <v>10.96251619978068</v>
      </c>
      <c r="N80">
        <v>2.9907287409032003E-4</v>
      </c>
    </row>
    <row r="81" spans="1:14" x14ac:dyDescent="0.3">
      <c r="A81" s="1" t="s">
        <v>156</v>
      </c>
      <c r="B81" s="1" t="s">
        <v>46</v>
      </c>
      <c r="C81" s="1" t="s">
        <v>55</v>
      </c>
      <c r="D81" s="1" t="s">
        <v>48</v>
      </c>
      <c r="E81">
        <v>339</v>
      </c>
      <c r="F81">
        <v>17</v>
      </c>
      <c r="G81" s="1" t="s">
        <v>49</v>
      </c>
      <c r="H81" s="1" t="s">
        <v>28</v>
      </c>
      <c r="I81" s="2">
        <v>32448</v>
      </c>
      <c r="J81">
        <v>11704</v>
      </c>
      <c r="K81">
        <v>137171</v>
      </c>
      <c r="L81">
        <v>8</v>
      </c>
      <c r="M81">
        <v>11.72001025290499</v>
      </c>
      <c r="N81">
        <v>6.8352699931647305E-4</v>
      </c>
    </row>
    <row r="82" spans="1:14" x14ac:dyDescent="0.3">
      <c r="A82" s="1" t="s">
        <v>157</v>
      </c>
      <c r="B82" s="1" t="s">
        <v>86</v>
      </c>
      <c r="C82" s="1" t="s">
        <v>54</v>
      </c>
      <c r="D82" s="1" t="s">
        <v>54</v>
      </c>
      <c r="G82" s="1" t="s">
        <v>54</v>
      </c>
      <c r="H82" s="1" t="s">
        <v>54</v>
      </c>
      <c r="I82" s="2"/>
      <c r="K82">
        <v>34851</v>
      </c>
      <c r="L82">
        <v>0</v>
      </c>
    </row>
    <row r="83" spans="1:14" x14ac:dyDescent="0.3">
      <c r="A83" s="1" t="s">
        <v>158</v>
      </c>
      <c r="B83" s="1" t="s">
        <v>86</v>
      </c>
      <c r="C83" s="1" t="s">
        <v>54</v>
      </c>
      <c r="D83" s="1" t="s">
        <v>54</v>
      </c>
      <c r="G83" s="1" t="s">
        <v>54</v>
      </c>
      <c r="H83" s="1" t="s">
        <v>29</v>
      </c>
      <c r="I83" s="2"/>
      <c r="K83">
        <v>27700</v>
      </c>
      <c r="L83">
        <v>0</v>
      </c>
    </row>
    <row r="84" spans="1:14" x14ac:dyDescent="0.3">
      <c r="A84" s="1" t="s">
        <v>159</v>
      </c>
      <c r="B84" s="1" t="s">
        <v>81</v>
      </c>
      <c r="C84" s="1" t="s">
        <v>74</v>
      </c>
      <c r="D84" s="1" t="s">
        <v>48</v>
      </c>
      <c r="F84">
        <v>72</v>
      </c>
      <c r="G84" s="1" t="s">
        <v>59</v>
      </c>
      <c r="H84" s="1" t="s">
        <v>28</v>
      </c>
      <c r="I84" s="2">
        <v>33841</v>
      </c>
      <c r="J84">
        <v>10311</v>
      </c>
      <c r="K84">
        <v>68899</v>
      </c>
      <c r="L84">
        <v>0</v>
      </c>
      <c r="M84">
        <v>6.6820870914557267</v>
      </c>
      <c r="N84">
        <v>0</v>
      </c>
    </row>
    <row r="85" spans="1:14" x14ac:dyDescent="0.3">
      <c r="A85" s="1" t="s">
        <v>160</v>
      </c>
      <c r="B85" s="1" t="s">
        <v>46</v>
      </c>
      <c r="C85" s="1" t="s">
        <v>47</v>
      </c>
      <c r="D85" s="1" t="s">
        <v>64</v>
      </c>
      <c r="E85">
        <v>167</v>
      </c>
      <c r="F85">
        <v>4</v>
      </c>
      <c r="G85" s="1" t="s">
        <v>59</v>
      </c>
      <c r="H85" s="1" t="s">
        <v>23</v>
      </c>
      <c r="I85" s="2">
        <v>34090</v>
      </c>
      <c r="J85">
        <v>10062</v>
      </c>
      <c r="K85">
        <v>110019</v>
      </c>
      <c r="L85">
        <v>10</v>
      </c>
      <c r="M85">
        <v>10.934108527131784</v>
      </c>
      <c r="N85">
        <v>9.9383820314052863E-4</v>
      </c>
    </row>
    <row r="86" spans="1:14" x14ac:dyDescent="0.3">
      <c r="A86" s="1" t="s">
        <v>161</v>
      </c>
      <c r="B86" s="1" t="s">
        <v>46</v>
      </c>
      <c r="C86" s="1" t="s">
        <v>55</v>
      </c>
      <c r="D86" s="1" t="s">
        <v>48</v>
      </c>
      <c r="E86">
        <v>15</v>
      </c>
      <c r="F86">
        <v>6</v>
      </c>
      <c r="G86" s="1" t="s">
        <v>59</v>
      </c>
      <c r="H86" s="1" t="s">
        <v>29</v>
      </c>
      <c r="I86" s="2">
        <v>32448</v>
      </c>
      <c r="J86">
        <v>11704</v>
      </c>
      <c r="K86">
        <v>107272</v>
      </c>
      <c r="L86">
        <v>2</v>
      </c>
      <c r="M86">
        <v>9.1654135338345863</v>
      </c>
      <c r="N86">
        <v>1.7088174982911826E-4</v>
      </c>
    </row>
    <row r="87" spans="1:14" x14ac:dyDescent="0.3">
      <c r="A87" s="1" t="s">
        <v>162</v>
      </c>
      <c r="B87" s="1" t="s">
        <v>46</v>
      </c>
      <c r="C87" s="1" t="s">
        <v>55</v>
      </c>
      <c r="D87" s="1" t="s">
        <v>64</v>
      </c>
      <c r="E87">
        <v>1389</v>
      </c>
      <c r="F87">
        <v>10</v>
      </c>
      <c r="G87" s="1" t="s">
        <v>59</v>
      </c>
      <c r="H87" s="1" t="s">
        <v>29</v>
      </c>
      <c r="I87" s="2">
        <v>32568</v>
      </c>
      <c r="J87">
        <v>11584</v>
      </c>
      <c r="K87">
        <v>155101</v>
      </c>
      <c r="L87">
        <v>7</v>
      </c>
      <c r="M87">
        <v>13.389243784530386</v>
      </c>
      <c r="N87">
        <v>6.0428176795580108E-4</v>
      </c>
    </row>
    <row r="88" spans="1:14" x14ac:dyDescent="0.3">
      <c r="A88" s="1" t="s">
        <v>163</v>
      </c>
      <c r="B88" s="1" t="s">
        <v>46</v>
      </c>
      <c r="C88" s="1" t="s">
        <v>55</v>
      </c>
      <c r="D88" s="1" t="s">
        <v>48</v>
      </c>
      <c r="E88">
        <v>307</v>
      </c>
      <c r="F88">
        <v>35</v>
      </c>
      <c r="G88" s="1" t="s">
        <v>49</v>
      </c>
      <c r="H88" s="1" t="s">
        <v>28</v>
      </c>
      <c r="I88" s="2">
        <v>32335</v>
      </c>
      <c r="J88">
        <v>11817</v>
      </c>
      <c r="K88">
        <v>131545</v>
      </c>
      <c r="L88">
        <v>49</v>
      </c>
      <c r="M88">
        <v>11.131843953626133</v>
      </c>
      <c r="N88">
        <v>4.1465685030041468E-3</v>
      </c>
    </row>
    <row r="89" spans="1:14" x14ac:dyDescent="0.3">
      <c r="A89" s="1" t="s">
        <v>164</v>
      </c>
      <c r="B89" s="1" t="s">
        <v>46</v>
      </c>
      <c r="C89" s="1" t="s">
        <v>55</v>
      </c>
      <c r="D89" s="1" t="s">
        <v>48</v>
      </c>
      <c r="E89">
        <v>47</v>
      </c>
      <c r="F89">
        <v>35</v>
      </c>
      <c r="G89" s="1" t="s">
        <v>59</v>
      </c>
      <c r="H89" s="1" t="s">
        <v>28</v>
      </c>
      <c r="I89" s="2">
        <v>31778</v>
      </c>
      <c r="J89">
        <v>12374</v>
      </c>
      <c r="K89">
        <v>105438</v>
      </c>
      <c r="L89">
        <v>49</v>
      </c>
      <c r="M89">
        <v>8.5209309843219661</v>
      </c>
      <c r="N89">
        <v>3.9599159528042674E-3</v>
      </c>
    </row>
    <row r="90" spans="1:14" x14ac:dyDescent="0.3">
      <c r="A90" s="1" t="s">
        <v>165</v>
      </c>
      <c r="B90" s="1" t="s">
        <v>46</v>
      </c>
      <c r="C90" s="1" t="s">
        <v>72</v>
      </c>
      <c r="D90" s="1" t="s">
        <v>64</v>
      </c>
      <c r="E90">
        <v>23</v>
      </c>
      <c r="F90">
        <v>4</v>
      </c>
      <c r="G90" s="1" t="s">
        <v>59</v>
      </c>
      <c r="H90" s="1" t="s">
        <v>29</v>
      </c>
      <c r="I90" s="2">
        <v>34186</v>
      </c>
      <c r="J90">
        <v>9966</v>
      </c>
      <c r="K90">
        <v>145383</v>
      </c>
      <c r="L90">
        <v>3</v>
      </c>
      <c r="M90">
        <v>14.587898856110776</v>
      </c>
      <c r="N90">
        <v>3.0102347983142685E-4</v>
      </c>
    </row>
    <row r="91" spans="1:14" x14ac:dyDescent="0.3">
      <c r="A91" s="1" t="s">
        <v>166</v>
      </c>
      <c r="B91" s="1" t="s">
        <v>46</v>
      </c>
      <c r="C91" s="1" t="s">
        <v>122</v>
      </c>
      <c r="D91" s="1" t="s">
        <v>48</v>
      </c>
      <c r="E91">
        <v>531</v>
      </c>
      <c r="F91">
        <v>102</v>
      </c>
      <c r="G91" s="1" t="s">
        <v>54</v>
      </c>
      <c r="H91" s="1" t="s">
        <v>29</v>
      </c>
      <c r="I91" s="2">
        <v>32203</v>
      </c>
      <c r="J91">
        <v>11949</v>
      </c>
      <c r="K91">
        <v>54409</v>
      </c>
      <c r="L91">
        <v>0</v>
      </c>
      <c r="M91">
        <v>4.5534354339275254</v>
      </c>
      <c r="N91">
        <v>0</v>
      </c>
    </row>
    <row r="92" spans="1:14" x14ac:dyDescent="0.3">
      <c r="A92" s="1" t="s">
        <v>167</v>
      </c>
      <c r="B92" s="1" t="s">
        <v>46</v>
      </c>
      <c r="C92" s="1" t="s">
        <v>122</v>
      </c>
      <c r="D92" s="1" t="s">
        <v>48</v>
      </c>
      <c r="E92">
        <v>4601</v>
      </c>
      <c r="F92">
        <v>57</v>
      </c>
      <c r="G92" s="1" t="s">
        <v>49</v>
      </c>
      <c r="H92" s="1" t="s">
        <v>23</v>
      </c>
      <c r="I92" s="2">
        <v>36342</v>
      </c>
      <c r="J92">
        <v>7810</v>
      </c>
      <c r="K92">
        <v>541406</v>
      </c>
      <c r="L92">
        <v>4</v>
      </c>
      <c r="M92">
        <v>69.322151088348278</v>
      </c>
      <c r="N92">
        <v>5.1216389244558254E-4</v>
      </c>
    </row>
    <row r="93" spans="1:14" x14ac:dyDescent="0.3">
      <c r="A93" s="1" t="s">
        <v>168</v>
      </c>
      <c r="B93" s="1" t="s">
        <v>46</v>
      </c>
      <c r="C93" s="1" t="s">
        <v>55</v>
      </c>
      <c r="D93" s="1" t="s">
        <v>48</v>
      </c>
      <c r="E93">
        <v>267</v>
      </c>
      <c r="F93">
        <v>22</v>
      </c>
      <c r="G93" s="1" t="s">
        <v>59</v>
      </c>
      <c r="H93" s="1" t="s">
        <v>28</v>
      </c>
      <c r="I93" s="2">
        <v>37165</v>
      </c>
      <c r="J93">
        <v>6987</v>
      </c>
      <c r="K93">
        <v>208770</v>
      </c>
      <c r="L93">
        <v>4</v>
      </c>
      <c r="M93">
        <v>29.879776728209531</v>
      </c>
      <c r="N93">
        <v>5.7249177043080005E-4</v>
      </c>
    </row>
    <row r="94" spans="1:14" x14ac:dyDescent="0.3">
      <c r="A94" s="1" t="s">
        <v>169</v>
      </c>
      <c r="B94" s="1" t="s">
        <v>46</v>
      </c>
      <c r="C94" s="1" t="s">
        <v>72</v>
      </c>
      <c r="D94" s="1" t="s">
        <v>48</v>
      </c>
      <c r="E94">
        <v>267</v>
      </c>
      <c r="F94">
        <v>44</v>
      </c>
      <c r="G94" s="1" t="s">
        <v>59</v>
      </c>
      <c r="H94" s="1" t="s">
        <v>28</v>
      </c>
      <c r="I94" s="2">
        <v>37165</v>
      </c>
      <c r="J94">
        <v>6987</v>
      </c>
      <c r="K94">
        <v>96761</v>
      </c>
      <c r="L94">
        <v>1</v>
      </c>
      <c r="M94">
        <v>13.848719049663661</v>
      </c>
      <c r="N94">
        <v>1.4312294260770001E-4</v>
      </c>
    </row>
    <row r="95" spans="1:14" x14ac:dyDescent="0.3">
      <c r="A95" s="1" t="s">
        <v>170</v>
      </c>
      <c r="B95" s="1" t="s">
        <v>46</v>
      </c>
      <c r="C95" s="1" t="s">
        <v>47</v>
      </c>
      <c r="D95" s="1" t="s">
        <v>171</v>
      </c>
      <c r="E95">
        <v>76</v>
      </c>
      <c r="F95">
        <v>45</v>
      </c>
      <c r="G95" s="1" t="s">
        <v>49</v>
      </c>
      <c r="H95" s="1" t="s">
        <v>28</v>
      </c>
      <c r="I95" s="2"/>
      <c r="K95">
        <v>96572</v>
      </c>
      <c r="L95">
        <v>0</v>
      </c>
    </row>
    <row r="96" spans="1:14" x14ac:dyDescent="0.3">
      <c r="A96" s="1" t="s">
        <v>172</v>
      </c>
      <c r="B96" s="1" t="s">
        <v>54</v>
      </c>
      <c r="C96" s="1" t="s">
        <v>54</v>
      </c>
      <c r="D96" s="1" t="s">
        <v>54</v>
      </c>
      <c r="G96" s="1" t="s">
        <v>54</v>
      </c>
      <c r="H96" s="1" t="s">
        <v>54</v>
      </c>
      <c r="I96" s="2">
        <v>33878</v>
      </c>
      <c r="J96">
        <v>10274</v>
      </c>
      <c r="K96">
        <v>48556</v>
      </c>
      <c r="L96">
        <v>47</v>
      </c>
      <c r="M96">
        <v>4.7261047303873855</v>
      </c>
      <c r="N96">
        <v>4.5746544675880864E-3</v>
      </c>
    </row>
    <row r="97" spans="1:14" x14ac:dyDescent="0.3">
      <c r="A97" s="1" t="s">
        <v>173</v>
      </c>
      <c r="B97" s="1" t="s">
        <v>86</v>
      </c>
      <c r="C97" s="1" t="s">
        <v>54</v>
      </c>
      <c r="D97" s="1" t="s">
        <v>54</v>
      </c>
      <c r="E97">
        <v>1000</v>
      </c>
      <c r="G97" s="1" t="s">
        <v>54</v>
      </c>
      <c r="H97" s="1" t="s">
        <v>50</v>
      </c>
      <c r="I97" s="2">
        <v>33970</v>
      </c>
      <c r="J97">
        <v>10182</v>
      </c>
      <c r="K97">
        <v>70202</v>
      </c>
      <c r="L97">
        <v>0</v>
      </c>
      <c r="M97">
        <v>6.8947161657827536</v>
      </c>
      <c r="N97">
        <v>0</v>
      </c>
    </row>
    <row r="98" spans="1:14" x14ac:dyDescent="0.3">
      <c r="A98" s="1" t="s">
        <v>174</v>
      </c>
      <c r="B98" s="1" t="s">
        <v>46</v>
      </c>
      <c r="C98" s="1" t="s">
        <v>47</v>
      </c>
      <c r="D98" s="1" t="s">
        <v>48</v>
      </c>
      <c r="E98">
        <v>151</v>
      </c>
      <c r="F98">
        <v>5</v>
      </c>
      <c r="G98" s="1" t="s">
        <v>59</v>
      </c>
      <c r="H98" s="1" t="s">
        <v>54</v>
      </c>
      <c r="I98" s="2">
        <v>35588</v>
      </c>
      <c r="J98">
        <v>8564</v>
      </c>
      <c r="K98">
        <v>166900</v>
      </c>
      <c r="L98">
        <v>0</v>
      </c>
      <c r="M98">
        <v>19.488556749182624</v>
      </c>
      <c r="N98">
        <v>0</v>
      </c>
    </row>
    <row r="99" spans="1:14" x14ac:dyDescent="0.3">
      <c r="A99" s="1" t="s">
        <v>175</v>
      </c>
      <c r="B99" s="1" t="s">
        <v>46</v>
      </c>
      <c r="C99" s="1" t="s">
        <v>55</v>
      </c>
      <c r="D99" s="1" t="s">
        <v>48</v>
      </c>
      <c r="E99">
        <v>958</v>
      </c>
      <c r="F99">
        <v>9</v>
      </c>
      <c r="G99" s="1" t="s">
        <v>59</v>
      </c>
      <c r="H99" s="1" t="s">
        <v>82</v>
      </c>
      <c r="I99" s="2">
        <v>33469</v>
      </c>
      <c r="J99">
        <v>10683</v>
      </c>
      <c r="K99">
        <v>250521</v>
      </c>
      <c r="L99">
        <v>19</v>
      </c>
      <c r="M99">
        <v>23.450435270991296</v>
      </c>
      <c r="N99">
        <v>1.778526631096134E-3</v>
      </c>
    </row>
    <row r="100" spans="1:14" x14ac:dyDescent="0.3">
      <c r="A100" s="1" t="s">
        <v>176</v>
      </c>
      <c r="B100" s="1" t="s">
        <v>94</v>
      </c>
      <c r="C100" s="1" t="s">
        <v>63</v>
      </c>
      <c r="D100" s="1" t="s">
        <v>48</v>
      </c>
      <c r="E100">
        <v>7200</v>
      </c>
      <c r="F100">
        <v>21</v>
      </c>
      <c r="G100" s="1" t="s">
        <v>54</v>
      </c>
      <c r="H100" s="1" t="s">
        <v>28</v>
      </c>
      <c r="I100" s="2">
        <v>31778</v>
      </c>
      <c r="J100">
        <v>12374</v>
      </c>
      <c r="K100">
        <v>249361</v>
      </c>
      <c r="L100">
        <v>26</v>
      </c>
      <c r="M100">
        <v>20.152012283820916</v>
      </c>
      <c r="N100">
        <v>2.1011798933247131E-3</v>
      </c>
    </row>
    <row r="101" spans="1:14" x14ac:dyDescent="0.3">
      <c r="A101" s="1" t="s">
        <v>177</v>
      </c>
      <c r="B101" s="1" t="s">
        <v>46</v>
      </c>
      <c r="C101" s="1" t="s">
        <v>55</v>
      </c>
      <c r="D101" s="1" t="s">
        <v>48</v>
      </c>
      <c r="E101">
        <v>10</v>
      </c>
      <c r="F101">
        <v>32</v>
      </c>
      <c r="G101" s="1" t="s">
        <v>54</v>
      </c>
      <c r="H101" s="1" t="s">
        <v>54</v>
      </c>
      <c r="I101" s="2">
        <v>34509</v>
      </c>
      <c r="J101">
        <v>9643</v>
      </c>
      <c r="K101">
        <v>160218</v>
      </c>
      <c r="L101">
        <v>1</v>
      </c>
      <c r="M101">
        <v>16.614953852535518</v>
      </c>
      <c r="N101">
        <v>1.0370216737529814E-4</v>
      </c>
    </row>
    <row r="102" spans="1:14" x14ac:dyDescent="0.3">
      <c r="A102" s="1" t="s">
        <v>178</v>
      </c>
      <c r="B102" s="1" t="s">
        <v>46</v>
      </c>
      <c r="C102" s="1" t="s">
        <v>47</v>
      </c>
      <c r="D102" s="1" t="s">
        <v>48</v>
      </c>
      <c r="E102">
        <v>285</v>
      </c>
      <c r="F102">
        <v>17</v>
      </c>
      <c r="G102" s="1" t="s">
        <v>49</v>
      </c>
      <c r="H102" s="1" t="s">
        <v>54</v>
      </c>
      <c r="I102" s="2">
        <v>32325</v>
      </c>
      <c r="J102">
        <v>11827</v>
      </c>
      <c r="K102">
        <v>228959</v>
      </c>
      <c r="L102">
        <v>0</v>
      </c>
      <c r="M102">
        <v>19.359009047095629</v>
      </c>
      <c r="N102">
        <v>0</v>
      </c>
    </row>
    <row r="103" spans="1:14" x14ac:dyDescent="0.3">
      <c r="A103" s="1" t="s">
        <v>179</v>
      </c>
      <c r="B103" s="1" t="s">
        <v>46</v>
      </c>
      <c r="C103" s="1" t="s">
        <v>55</v>
      </c>
      <c r="D103" s="1" t="s">
        <v>48</v>
      </c>
      <c r="E103">
        <v>435</v>
      </c>
      <c r="F103">
        <v>16</v>
      </c>
      <c r="G103" s="1" t="s">
        <v>49</v>
      </c>
      <c r="H103" s="1" t="s">
        <v>50</v>
      </c>
      <c r="I103" s="2">
        <v>31894</v>
      </c>
      <c r="J103">
        <v>12258</v>
      </c>
      <c r="K103">
        <v>230879</v>
      </c>
      <c r="L103">
        <v>20</v>
      </c>
      <c r="M103">
        <v>18.834964920868003</v>
      </c>
      <c r="N103">
        <v>1.6315875346712351E-3</v>
      </c>
    </row>
    <row r="104" spans="1:14" x14ac:dyDescent="0.3">
      <c r="A104" s="1" t="s">
        <v>180</v>
      </c>
      <c r="B104" s="1" t="s">
        <v>46</v>
      </c>
      <c r="C104" s="1" t="s">
        <v>122</v>
      </c>
      <c r="D104" s="1" t="s">
        <v>171</v>
      </c>
      <c r="E104">
        <v>527</v>
      </c>
      <c r="F104">
        <v>38</v>
      </c>
      <c r="G104" s="1" t="s">
        <v>54</v>
      </c>
      <c r="H104" s="1" t="s">
        <v>29</v>
      </c>
      <c r="I104" s="2">
        <v>34121</v>
      </c>
      <c r="J104">
        <v>10031</v>
      </c>
      <c r="K104">
        <v>150530</v>
      </c>
      <c r="L104">
        <v>0</v>
      </c>
      <c r="M104">
        <v>15.006479912271956</v>
      </c>
      <c r="N104">
        <v>0</v>
      </c>
    </row>
    <row r="105" spans="1:14" x14ac:dyDescent="0.3">
      <c r="A105" s="1" t="s">
        <v>181</v>
      </c>
      <c r="B105" s="1" t="s">
        <v>81</v>
      </c>
      <c r="C105" s="1" t="s">
        <v>74</v>
      </c>
      <c r="D105" s="1" t="s">
        <v>48</v>
      </c>
      <c r="E105">
        <v>5000</v>
      </c>
      <c r="F105">
        <v>21</v>
      </c>
      <c r="G105" s="1" t="s">
        <v>59</v>
      </c>
      <c r="H105" s="1" t="s">
        <v>29</v>
      </c>
      <c r="I105" s="2">
        <v>32457</v>
      </c>
      <c r="J105">
        <v>11695</v>
      </c>
      <c r="K105">
        <v>76803</v>
      </c>
      <c r="L105">
        <v>35</v>
      </c>
      <c r="M105">
        <v>6.5671654553227876</v>
      </c>
      <c r="N105">
        <v>2.9927319367250961E-3</v>
      </c>
    </row>
    <row r="106" spans="1:14" x14ac:dyDescent="0.3">
      <c r="A106" s="1" t="s">
        <v>182</v>
      </c>
      <c r="B106" s="1" t="s">
        <v>81</v>
      </c>
      <c r="C106" s="1" t="s">
        <v>74</v>
      </c>
      <c r="D106" s="1" t="s">
        <v>48</v>
      </c>
      <c r="E106">
        <v>5000</v>
      </c>
      <c r="F106">
        <v>40</v>
      </c>
      <c r="G106" s="1" t="s">
        <v>59</v>
      </c>
      <c r="H106" s="1" t="s">
        <v>29</v>
      </c>
      <c r="I106" s="2">
        <v>32457</v>
      </c>
      <c r="J106">
        <v>11695</v>
      </c>
      <c r="K106">
        <v>62064</v>
      </c>
      <c r="L106">
        <v>35</v>
      </c>
      <c r="M106">
        <v>5.3068832834544679</v>
      </c>
      <c r="N106">
        <v>2.9927319367250961E-3</v>
      </c>
    </row>
    <row r="107" spans="1:14" x14ac:dyDescent="0.3">
      <c r="A107" s="1" t="s">
        <v>183</v>
      </c>
      <c r="B107" s="1" t="s">
        <v>46</v>
      </c>
      <c r="C107" s="1" t="s">
        <v>122</v>
      </c>
      <c r="D107" s="1" t="s">
        <v>48</v>
      </c>
      <c r="E107">
        <v>178</v>
      </c>
      <c r="F107">
        <v>13</v>
      </c>
      <c r="G107" s="1" t="s">
        <v>59</v>
      </c>
      <c r="H107" s="1" t="s">
        <v>29</v>
      </c>
      <c r="I107" s="2">
        <v>33420</v>
      </c>
      <c r="J107">
        <v>10732</v>
      </c>
      <c r="K107">
        <v>1534939</v>
      </c>
      <c r="L107">
        <v>40</v>
      </c>
      <c r="M107">
        <v>143.02450614983229</v>
      </c>
      <c r="N107">
        <v>3.7271710771524412E-3</v>
      </c>
    </row>
    <row r="108" spans="1:14" x14ac:dyDescent="0.3">
      <c r="A108" s="1" t="s">
        <v>184</v>
      </c>
      <c r="B108" s="1" t="s">
        <v>46</v>
      </c>
      <c r="C108" s="1" t="s">
        <v>74</v>
      </c>
      <c r="D108" s="1" t="s">
        <v>48</v>
      </c>
      <c r="E108">
        <v>1484</v>
      </c>
      <c r="F108">
        <v>8</v>
      </c>
      <c r="G108" s="1" t="s">
        <v>59</v>
      </c>
      <c r="H108" s="1" t="s">
        <v>28</v>
      </c>
      <c r="I108" s="2">
        <v>35309</v>
      </c>
      <c r="J108">
        <v>8843</v>
      </c>
      <c r="K108">
        <v>314865</v>
      </c>
      <c r="L108">
        <v>11</v>
      </c>
      <c r="M108">
        <v>35.606129141693998</v>
      </c>
      <c r="N108">
        <v>1.2439217460137961E-3</v>
      </c>
    </row>
    <row r="109" spans="1:14" x14ac:dyDescent="0.3">
      <c r="A109" s="1" t="s">
        <v>185</v>
      </c>
      <c r="B109" s="1" t="s">
        <v>46</v>
      </c>
      <c r="C109" s="1" t="s">
        <v>47</v>
      </c>
      <c r="D109" s="1" t="s">
        <v>48</v>
      </c>
      <c r="E109">
        <v>101</v>
      </c>
      <c r="F109">
        <v>17</v>
      </c>
      <c r="G109" s="1" t="s">
        <v>59</v>
      </c>
      <c r="H109" s="1" t="s">
        <v>28</v>
      </c>
      <c r="I109" s="2">
        <v>33008</v>
      </c>
      <c r="J109">
        <v>11144</v>
      </c>
      <c r="K109">
        <v>334220</v>
      </c>
      <c r="L109">
        <v>16</v>
      </c>
      <c r="M109">
        <v>29.99102656137832</v>
      </c>
      <c r="N109">
        <v>1.4357501794687725E-3</v>
      </c>
    </row>
    <row r="110" spans="1:14" x14ac:dyDescent="0.3">
      <c r="A110" s="1" t="s">
        <v>186</v>
      </c>
      <c r="B110" s="1" t="s">
        <v>54</v>
      </c>
      <c r="C110" s="1" t="s">
        <v>54</v>
      </c>
      <c r="D110" s="1" t="s">
        <v>54</v>
      </c>
      <c r="G110" s="1" t="s">
        <v>54</v>
      </c>
      <c r="H110" s="1" t="s">
        <v>54</v>
      </c>
      <c r="I110" s="2"/>
      <c r="K110">
        <v>28537</v>
      </c>
      <c r="L110">
        <v>0</v>
      </c>
    </row>
    <row r="111" spans="1:14" x14ac:dyDescent="0.3">
      <c r="A111" s="1" t="s">
        <v>187</v>
      </c>
      <c r="B111" s="1" t="s">
        <v>188</v>
      </c>
      <c r="C111" s="1" t="s">
        <v>54</v>
      </c>
      <c r="D111" s="1" t="s">
        <v>54</v>
      </c>
      <c r="E111">
        <v>20000</v>
      </c>
      <c r="G111" s="1" t="s">
        <v>59</v>
      </c>
      <c r="H111" s="1" t="s">
        <v>54</v>
      </c>
      <c r="I111" s="2">
        <v>36412</v>
      </c>
      <c r="J111">
        <v>7740</v>
      </c>
      <c r="K111">
        <v>118417</v>
      </c>
      <c r="L111">
        <v>0</v>
      </c>
      <c r="M111">
        <v>15.29935400516796</v>
      </c>
      <c r="N111">
        <v>0</v>
      </c>
    </row>
    <row r="112" spans="1:14" x14ac:dyDescent="0.3">
      <c r="A112" s="1" t="s">
        <v>189</v>
      </c>
      <c r="B112" s="1" t="s">
        <v>102</v>
      </c>
      <c r="C112" s="1" t="s">
        <v>63</v>
      </c>
      <c r="D112" s="1" t="s">
        <v>48</v>
      </c>
      <c r="E112">
        <v>6650</v>
      </c>
      <c r="F112">
        <v>15</v>
      </c>
      <c r="G112" s="1" t="s">
        <v>54</v>
      </c>
      <c r="H112" s="1" t="s">
        <v>54</v>
      </c>
      <c r="I112" s="2">
        <v>36270</v>
      </c>
      <c r="J112">
        <v>7882</v>
      </c>
      <c r="K112">
        <v>102967</v>
      </c>
      <c r="L112">
        <v>1</v>
      </c>
      <c r="M112">
        <v>13.063562547576757</v>
      </c>
      <c r="N112">
        <v>1.2687135244861711E-4</v>
      </c>
    </row>
    <row r="113" spans="1:14" x14ac:dyDescent="0.3">
      <c r="A113" s="1" t="s">
        <v>190</v>
      </c>
      <c r="B113" s="1" t="s">
        <v>102</v>
      </c>
      <c r="C113" s="1" t="s">
        <v>74</v>
      </c>
      <c r="D113" s="1" t="s">
        <v>48</v>
      </c>
      <c r="E113">
        <v>2565</v>
      </c>
      <c r="F113">
        <v>22</v>
      </c>
      <c r="G113" s="1" t="s">
        <v>54</v>
      </c>
      <c r="H113" s="1" t="s">
        <v>54</v>
      </c>
      <c r="I113" s="2">
        <v>37313</v>
      </c>
      <c r="J113">
        <v>6839</v>
      </c>
      <c r="K113">
        <v>114586</v>
      </c>
      <c r="L113">
        <v>1</v>
      </c>
      <c r="M113">
        <v>16.754788711799971</v>
      </c>
      <c r="N113">
        <v>1.4622020763269483E-4</v>
      </c>
    </row>
    <row r="114" spans="1:14" x14ac:dyDescent="0.3">
      <c r="A114" s="1" t="s">
        <v>191</v>
      </c>
      <c r="B114" s="1" t="s">
        <v>46</v>
      </c>
      <c r="C114" s="1" t="s">
        <v>55</v>
      </c>
      <c r="D114" s="1" t="s">
        <v>171</v>
      </c>
      <c r="E114">
        <v>2458285</v>
      </c>
      <c r="F114">
        <v>68</v>
      </c>
      <c r="G114" s="1" t="s">
        <v>54</v>
      </c>
      <c r="H114" s="1" t="s">
        <v>50</v>
      </c>
      <c r="I114" s="2"/>
      <c r="K114">
        <v>161346</v>
      </c>
      <c r="L114">
        <v>4</v>
      </c>
    </row>
    <row r="115" spans="1:14" x14ac:dyDescent="0.3">
      <c r="A115" s="1" t="s">
        <v>192</v>
      </c>
      <c r="B115" s="1" t="s">
        <v>46</v>
      </c>
      <c r="C115" s="1" t="s">
        <v>47</v>
      </c>
      <c r="D115" s="1" t="s">
        <v>48</v>
      </c>
      <c r="E115">
        <v>299285</v>
      </c>
      <c r="F115">
        <v>40</v>
      </c>
      <c r="G115" s="1" t="s">
        <v>49</v>
      </c>
      <c r="H115" s="1" t="s">
        <v>50</v>
      </c>
      <c r="I115" s="2">
        <v>36592</v>
      </c>
      <c r="J115">
        <v>7560</v>
      </c>
      <c r="K115">
        <v>180961</v>
      </c>
      <c r="L115">
        <v>4</v>
      </c>
      <c r="M115">
        <v>23.93664021164021</v>
      </c>
      <c r="N115">
        <v>5.2910052910052914E-4</v>
      </c>
    </row>
    <row r="116" spans="1:14" x14ac:dyDescent="0.3">
      <c r="A116" s="1" t="s">
        <v>193</v>
      </c>
      <c r="B116" s="1" t="s">
        <v>46</v>
      </c>
      <c r="C116" s="1" t="s">
        <v>63</v>
      </c>
      <c r="D116" s="1" t="s">
        <v>54</v>
      </c>
      <c r="E116">
        <v>340</v>
      </c>
      <c r="F116">
        <v>17</v>
      </c>
      <c r="G116" s="1" t="s">
        <v>59</v>
      </c>
      <c r="H116" s="1" t="s">
        <v>29</v>
      </c>
      <c r="I116" s="2">
        <v>36412</v>
      </c>
      <c r="J116">
        <v>7740</v>
      </c>
      <c r="K116">
        <v>51957</v>
      </c>
      <c r="L116">
        <v>0</v>
      </c>
      <c r="M116">
        <v>6.7127906976744187</v>
      </c>
      <c r="N116">
        <v>0</v>
      </c>
    </row>
    <row r="117" spans="1:14" x14ac:dyDescent="0.3">
      <c r="A117" s="1" t="s">
        <v>194</v>
      </c>
      <c r="B117" s="1" t="s">
        <v>46</v>
      </c>
      <c r="C117" s="1" t="s">
        <v>74</v>
      </c>
      <c r="D117" s="1" t="s">
        <v>54</v>
      </c>
      <c r="E117">
        <v>68040</v>
      </c>
      <c r="F117">
        <v>89</v>
      </c>
      <c r="G117" s="1" t="s">
        <v>54</v>
      </c>
      <c r="H117" s="1" t="s">
        <v>54</v>
      </c>
      <c r="I117" s="2">
        <v>36342</v>
      </c>
      <c r="J117">
        <v>7810</v>
      </c>
      <c r="K117">
        <v>88833</v>
      </c>
      <c r="L117">
        <v>1</v>
      </c>
      <c r="M117">
        <v>11.37426376440461</v>
      </c>
      <c r="N117">
        <v>1.2804097311139564E-4</v>
      </c>
    </row>
    <row r="118" spans="1:14" x14ac:dyDescent="0.3">
      <c r="A118" s="1" t="s">
        <v>195</v>
      </c>
      <c r="B118" s="1" t="s">
        <v>126</v>
      </c>
      <c r="C118" s="1" t="s">
        <v>54</v>
      </c>
      <c r="D118" s="1" t="s">
        <v>54</v>
      </c>
      <c r="G118" s="1" t="s">
        <v>49</v>
      </c>
      <c r="H118" s="1" t="s">
        <v>28</v>
      </c>
      <c r="I118" s="2">
        <v>37086</v>
      </c>
      <c r="J118">
        <v>7066</v>
      </c>
      <c r="K118">
        <v>49249</v>
      </c>
      <c r="L118">
        <v>7</v>
      </c>
      <c r="M118">
        <v>6.9698556467591279</v>
      </c>
      <c r="N118">
        <v>9.9065949617888473E-4</v>
      </c>
    </row>
    <row r="119" spans="1:14" x14ac:dyDescent="0.3">
      <c r="A119" s="1" t="s">
        <v>196</v>
      </c>
      <c r="B119" s="1" t="s">
        <v>102</v>
      </c>
      <c r="C119" s="1" t="s">
        <v>52</v>
      </c>
      <c r="D119" s="1" t="s">
        <v>54</v>
      </c>
      <c r="E119">
        <v>122</v>
      </c>
      <c r="F119">
        <v>4</v>
      </c>
      <c r="G119" s="1" t="s">
        <v>49</v>
      </c>
      <c r="H119" s="1" t="s">
        <v>28</v>
      </c>
      <c r="I119" s="2">
        <v>36446</v>
      </c>
      <c r="J119">
        <v>7706</v>
      </c>
      <c r="K119">
        <v>220016</v>
      </c>
      <c r="L119">
        <v>2</v>
      </c>
      <c r="M119">
        <v>28.551258759408253</v>
      </c>
      <c r="N119">
        <v>2.5953802232026989E-4</v>
      </c>
    </row>
    <row r="120" spans="1:14" x14ac:dyDescent="0.3">
      <c r="A120" s="1" t="s">
        <v>197</v>
      </c>
      <c r="B120" s="1" t="s">
        <v>198</v>
      </c>
      <c r="C120" s="1" t="s">
        <v>122</v>
      </c>
      <c r="D120" s="1" t="s">
        <v>54</v>
      </c>
      <c r="E120">
        <v>178080</v>
      </c>
      <c r="F120">
        <v>12</v>
      </c>
      <c r="G120" s="1" t="s">
        <v>49</v>
      </c>
      <c r="H120" s="1" t="s">
        <v>29</v>
      </c>
      <c r="I120" s="2">
        <v>36341</v>
      </c>
      <c r="J120">
        <v>7811</v>
      </c>
      <c r="K120">
        <v>102331</v>
      </c>
      <c r="L120">
        <v>1</v>
      </c>
      <c r="M120">
        <v>13.100883369606965</v>
      </c>
      <c r="N120">
        <v>1.2802458071949814E-4</v>
      </c>
    </row>
    <row r="121" spans="1:14" x14ac:dyDescent="0.3">
      <c r="A121" s="1" t="s">
        <v>199</v>
      </c>
      <c r="B121" s="1" t="s">
        <v>200</v>
      </c>
      <c r="C121" s="1" t="s">
        <v>55</v>
      </c>
      <c r="D121" s="1" t="s">
        <v>56</v>
      </c>
      <c r="E121">
        <v>50672</v>
      </c>
      <c r="G121" s="1" t="s">
        <v>49</v>
      </c>
      <c r="H121" s="1" t="s">
        <v>54</v>
      </c>
      <c r="I121" s="2">
        <v>36594</v>
      </c>
      <c r="J121">
        <v>7558</v>
      </c>
      <c r="K121">
        <v>96276</v>
      </c>
      <c r="L121">
        <v>1</v>
      </c>
      <c r="M121">
        <v>12.738290553056364</v>
      </c>
      <c r="N121">
        <v>1.3231013495633765E-4</v>
      </c>
    </row>
    <row r="122" spans="1:14" x14ac:dyDescent="0.3">
      <c r="A122" s="1" t="s">
        <v>201</v>
      </c>
      <c r="B122" s="1" t="s">
        <v>202</v>
      </c>
      <c r="C122" s="1" t="s">
        <v>72</v>
      </c>
      <c r="D122" s="1" t="s">
        <v>48</v>
      </c>
      <c r="E122">
        <v>640</v>
      </c>
      <c r="G122" s="1" t="s">
        <v>49</v>
      </c>
      <c r="H122" s="1" t="s">
        <v>54</v>
      </c>
      <c r="I122" s="2">
        <v>36335</v>
      </c>
      <c r="J122">
        <v>7817</v>
      </c>
      <c r="K122">
        <v>152037</v>
      </c>
      <c r="L122">
        <v>2</v>
      </c>
      <c r="M122">
        <v>19.449533068952285</v>
      </c>
      <c r="N122">
        <v>2.5585262888576181E-4</v>
      </c>
    </row>
    <row r="123" spans="1:14" x14ac:dyDescent="0.3">
      <c r="A123" s="1" t="s">
        <v>203</v>
      </c>
      <c r="B123" s="1" t="s">
        <v>46</v>
      </c>
      <c r="C123" s="1" t="s">
        <v>47</v>
      </c>
      <c r="D123" s="1" t="s">
        <v>204</v>
      </c>
      <c r="E123">
        <v>9000</v>
      </c>
      <c r="F123">
        <v>86</v>
      </c>
      <c r="G123" s="1" t="s">
        <v>59</v>
      </c>
      <c r="H123" s="1" t="s">
        <v>50</v>
      </c>
      <c r="I123" s="2">
        <v>36710</v>
      </c>
      <c r="J123">
        <v>7442</v>
      </c>
      <c r="K123">
        <v>160678</v>
      </c>
      <c r="L123">
        <v>3</v>
      </c>
      <c r="M123">
        <v>21.590701424348293</v>
      </c>
      <c r="N123">
        <v>4.0311744154797097E-4</v>
      </c>
    </row>
    <row r="124" spans="1:14" x14ac:dyDescent="0.3">
      <c r="A124" s="1" t="s">
        <v>205</v>
      </c>
      <c r="B124" s="1" t="s">
        <v>46</v>
      </c>
      <c r="C124" s="1" t="s">
        <v>47</v>
      </c>
      <c r="D124" s="1" t="s">
        <v>54</v>
      </c>
      <c r="E124">
        <v>10104</v>
      </c>
      <c r="F124">
        <v>72</v>
      </c>
      <c r="G124" s="1" t="s">
        <v>59</v>
      </c>
      <c r="H124" s="1" t="s">
        <v>23</v>
      </c>
      <c r="I124" s="2">
        <v>36341</v>
      </c>
      <c r="J124">
        <v>7811</v>
      </c>
      <c r="K124">
        <v>119658</v>
      </c>
      <c r="L124">
        <v>0</v>
      </c>
      <c r="M124">
        <v>15.319165279733708</v>
      </c>
      <c r="N124">
        <v>0</v>
      </c>
    </row>
    <row r="125" spans="1:14" x14ac:dyDescent="0.3">
      <c r="A125" s="1" t="s">
        <v>206</v>
      </c>
      <c r="B125" s="1" t="s">
        <v>46</v>
      </c>
      <c r="C125" s="1" t="s">
        <v>47</v>
      </c>
      <c r="D125" s="1" t="s">
        <v>54</v>
      </c>
      <c r="E125">
        <v>256932</v>
      </c>
      <c r="F125">
        <v>61</v>
      </c>
      <c r="G125" s="1" t="s">
        <v>54</v>
      </c>
      <c r="H125" s="1" t="s">
        <v>50</v>
      </c>
      <c r="I125" s="2">
        <v>36473</v>
      </c>
      <c r="J125">
        <v>7679</v>
      </c>
      <c r="K125">
        <v>42443</v>
      </c>
      <c r="L125">
        <v>3</v>
      </c>
      <c r="M125">
        <v>5.5271519729131393</v>
      </c>
      <c r="N125">
        <v>3.9067586925380907E-4</v>
      </c>
    </row>
    <row r="126" spans="1:14" x14ac:dyDescent="0.3">
      <c r="A126" s="1" t="s">
        <v>207</v>
      </c>
      <c r="B126" s="1" t="s">
        <v>102</v>
      </c>
      <c r="C126" s="1" t="s">
        <v>74</v>
      </c>
      <c r="D126" s="1" t="s">
        <v>48</v>
      </c>
      <c r="E126">
        <v>640</v>
      </c>
      <c r="F126">
        <v>12</v>
      </c>
      <c r="G126" s="1" t="s">
        <v>54</v>
      </c>
      <c r="H126" s="1" t="s">
        <v>54</v>
      </c>
      <c r="I126" s="2"/>
      <c r="K126">
        <v>113481</v>
      </c>
      <c r="L126">
        <v>0</v>
      </c>
    </row>
    <row r="127" spans="1:14" x14ac:dyDescent="0.3">
      <c r="A127" s="1" t="s">
        <v>208</v>
      </c>
      <c r="B127" s="1" t="s">
        <v>46</v>
      </c>
      <c r="C127" s="1" t="s">
        <v>47</v>
      </c>
      <c r="D127" s="1" t="s">
        <v>64</v>
      </c>
      <c r="E127">
        <v>191779</v>
      </c>
      <c r="F127">
        <v>481</v>
      </c>
      <c r="G127" s="1" t="s">
        <v>49</v>
      </c>
      <c r="H127" s="1" t="s">
        <v>54</v>
      </c>
      <c r="I127" s="2">
        <v>35996</v>
      </c>
      <c r="J127">
        <v>8156</v>
      </c>
      <c r="K127">
        <v>80330</v>
      </c>
      <c r="L127">
        <v>1</v>
      </c>
      <c r="M127">
        <v>9.8491907797940161</v>
      </c>
      <c r="N127">
        <v>1.2260912211868564E-4</v>
      </c>
    </row>
    <row r="128" spans="1:14" x14ac:dyDescent="0.3">
      <c r="A128" s="1" t="s">
        <v>209</v>
      </c>
      <c r="B128" s="1" t="s">
        <v>46</v>
      </c>
      <c r="C128" s="1" t="s">
        <v>47</v>
      </c>
      <c r="D128" s="1" t="s">
        <v>48</v>
      </c>
      <c r="E128">
        <v>4000000</v>
      </c>
      <c r="F128">
        <v>42</v>
      </c>
      <c r="G128" s="1" t="s">
        <v>54</v>
      </c>
      <c r="H128" s="1" t="s">
        <v>23</v>
      </c>
      <c r="I128" s="2">
        <v>36161</v>
      </c>
      <c r="J128">
        <v>7991</v>
      </c>
      <c r="K128">
        <v>160323</v>
      </c>
      <c r="L128">
        <v>1</v>
      </c>
      <c r="M128">
        <v>20.062945814040795</v>
      </c>
      <c r="N128">
        <v>1.2514078338130396E-4</v>
      </c>
    </row>
    <row r="129" spans="1:14" x14ac:dyDescent="0.3">
      <c r="A129" s="1" t="s">
        <v>210</v>
      </c>
      <c r="B129" s="1" t="s">
        <v>126</v>
      </c>
      <c r="C129" s="1" t="s">
        <v>54</v>
      </c>
      <c r="D129" s="1" t="s">
        <v>54</v>
      </c>
      <c r="G129" s="1" t="s">
        <v>54</v>
      </c>
      <c r="H129" s="1" t="s">
        <v>28</v>
      </c>
      <c r="I129" s="2">
        <v>37086</v>
      </c>
      <c r="J129">
        <v>7066</v>
      </c>
      <c r="K129">
        <v>38867</v>
      </c>
      <c r="L129">
        <v>0</v>
      </c>
      <c r="M129">
        <v>5.5005660911406737</v>
      </c>
      <c r="N129">
        <v>0</v>
      </c>
    </row>
    <row r="130" spans="1:14" x14ac:dyDescent="0.3">
      <c r="A130" s="1" t="s">
        <v>211</v>
      </c>
      <c r="B130" s="1" t="s">
        <v>212</v>
      </c>
      <c r="C130" s="1" t="s">
        <v>54</v>
      </c>
      <c r="D130" s="1" t="s">
        <v>54</v>
      </c>
      <c r="E130">
        <v>10000</v>
      </c>
      <c r="G130" s="1" t="s">
        <v>49</v>
      </c>
      <c r="H130" s="1" t="s">
        <v>54</v>
      </c>
      <c r="I130" s="2">
        <v>36348</v>
      </c>
      <c r="J130">
        <v>7804</v>
      </c>
      <c r="K130">
        <v>216849</v>
      </c>
      <c r="L130">
        <v>1</v>
      </c>
      <c r="M130">
        <v>27.786904151717067</v>
      </c>
      <c r="N130">
        <v>1.2813941568426448E-4</v>
      </c>
    </row>
    <row r="131" spans="1:14" x14ac:dyDescent="0.3">
      <c r="A131" s="1" t="s">
        <v>213</v>
      </c>
      <c r="B131" s="1" t="s">
        <v>142</v>
      </c>
      <c r="C131" s="1" t="s">
        <v>55</v>
      </c>
      <c r="D131" s="1" t="s">
        <v>54</v>
      </c>
      <c r="E131">
        <v>989818</v>
      </c>
      <c r="G131" s="1" t="s">
        <v>54</v>
      </c>
      <c r="H131" s="1" t="s">
        <v>23</v>
      </c>
      <c r="I131" s="2"/>
      <c r="K131">
        <v>83247</v>
      </c>
      <c r="L131">
        <v>0</v>
      </c>
    </row>
    <row r="132" spans="1:14" x14ac:dyDescent="0.3">
      <c r="A132" s="1" t="s">
        <v>214</v>
      </c>
      <c r="B132" s="1" t="s">
        <v>188</v>
      </c>
      <c r="C132" s="1" t="s">
        <v>54</v>
      </c>
      <c r="D132" s="1" t="s">
        <v>54</v>
      </c>
      <c r="E132">
        <v>129000</v>
      </c>
      <c r="G132" s="1" t="s">
        <v>54</v>
      </c>
      <c r="H132" s="1" t="s">
        <v>54</v>
      </c>
      <c r="I132" s="2">
        <v>37943</v>
      </c>
      <c r="J132">
        <v>6209</v>
      </c>
      <c r="K132">
        <v>48646</v>
      </c>
      <c r="L132">
        <v>0</v>
      </c>
      <c r="M132">
        <v>7.8347559993557736</v>
      </c>
      <c r="N132">
        <v>0</v>
      </c>
    </row>
    <row r="133" spans="1:14" x14ac:dyDescent="0.3">
      <c r="A133" s="1" t="s">
        <v>215</v>
      </c>
      <c r="B133" s="1" t="s">
        <v>102</v>
      </c>
      <c r="C133" s="1" t="s">
        <v>63</v>
      </c>
      <c r="D133" s="1" t="s">
        <v>54</v>
      </c>
      <c r="G133" s="1" t="s">
        <v>54</v>
      </c>
      <c r="H133" s="1" t="s">
        <v>23</v>
      </c>
      <c r="I133" s="2">
        <v>36188</v>
      </c>
      <c r="J133">
        <v>7964</v>
      </c>
      <c r="K133">
        <v>40154</v>
      </c>
      <c r="L133">
        <v>0</v>
      </c>
      <c r="M133">
        <v>5.0419387242591664</v>
      </c>
      <c r="N133">
        <v>0</v>
      </c>
    </row>
    <row r="134" spans="1:14" x14ac:dyDescent="0.3">
      <c r="A134" s="1" t="s">
        <v>216</v>
      </c>
      <c r="B134" s="1" t="s">
        <v>88</v>
      </c>
      <c r="C134" s="1" t="s">
        <v>54</v>
      </c>
      <c r="D134" s="1" t="s">
        <v>54</v>
      </c>
      <c r="E134">
        <v>100000</v>
      </c>
      <c r="G134" s="1" t="s">
        <v>54</v>
      </c>
      <c r="H134" s="1" t="s">
        <v>54</v>
      </c>
      <c r="I134" s="2">
        <v>36199</v>
      </c>
      <c r="J134">
        <v>7953</v>
      </c>
      <c r="K134">
        <v>46804</v>
      </c>
      <c r="L134">
        <v>0</v>
      </c>
      <c r="M134">
        <v>5.885074814535395</v>
      </c>
      <c r="N134">
        <v>0</v>
      </c>
    </row>
    <row r="135" spans="1:14" x14ac:dyDescent="0.3">
      <c r="A135" s="1" t="s">
        <v>217</v>
      </c>
      <c r="B135" s="1" t="s">
        <v>188</v>
      </c>
      <c r="C135" s="1" t="s">
        <v>55</v>
      </c>
      <c r="D135" s="1" t="s">
        <v>48</v>
      </c>
      <c r="E135">
        <v>21578</v>
      </c>
      <c r="F135">
        <v>5</v>
      </c>
      <c r="G135" s="1" t="s">
        <v>54</v>
      </c>
      <c r="H135" s="1" t="s">
        <v>54</v>
      </c>
      <c r="I135" s="2">
        <v>35699</v>
      </c>
      <c r="J135">
        <v>8453</v>
      </c>
      <c r="K135">
        <v>196134</v>
      </c>
      <c r="L135">
        <v>9</v>
      </c>
      <c r="M135">
        <v>23.202886549154147</v>
      </c>
      <c r="N135">
        <v>1.0647107535786111E-3</v>
      </c>
    </row>
    <row r="136" spans="1:14" x14ac:dyDescent="0.3">
      <c r="A136" s="1" t="s">
        <v>218</v>
      </c>
      <c r="B136" s="1" t="s">
        <v>102</v>
      </c>
      <c r="C136" s="1" t="s">
        <v>72</v>
      </c>
      <c r="D136" s="1" t="s">
        <v>48</v>
      </c>
      <c r="E136">
        <v>463</v>
      </c>
      <c r="F136">
        <v>90</v>
      </c>
      <c r="G136" s="1" t="s">
        <v>54</v>
      </c>
      <c r="H136" s="1" t="s">
        <v>29</v>
      </c>
      <c r="I136" s="2">
        <v>36273</v>
      </c>
      <c r="J136">
        <v>7879</v>
      </c>
      <c r="K136">
        <v>105221</v>
      </c>
      <c r="L136">
        <v>0</v>
      </c>
      <c r="M136">
        <v>13.35461352963574</v>
      </c>
      <c r="N136">
        <v>0</v>
      </c>
    </row>
    <row r="137" spans="1:14" x14ac:dyDescent="0.3">
      <c r="A137" s="1" t="s">
        <v>219</v>
      </c>
      <c r="B137" s="1" t="s">
        <v>220</v>
      </c>
      <c r="C137" s="1" t="s">
        <v>74</v>
      </c>
      <c r="D137" s="1" t="s">
        <v>221</v>
      </c>
      <c r="E137">
        <v>600</v>
      </c>
      <c r="G137" s="1" t="s">
        <v>59</v>
      </c>
      <c r="H137" s="1" t="s">
        <v>54</v>
      </c>
      <c r="I137" s="2">
        <v>36319</v>
      </c>
      <c r="J137">
        <v>7833</v>
      </c>
      <c r="K137">
        <v>81771</v>
      </c>
      <c r="L137">
        <v>0</v>
      </c>
      <c r="M137">
        <v>10.43929528916124</v>
      </c>
      <c r="N137">
        <v>0</v>
      </c>
    </row>
    <row r="138" spans="1:14" x14ac:dyDescent="0.3">
      <c r="A138" s="1" t="s">
        <v>222</v>
      </c>
      <c r="B138" s="1" t="s">
        <v>223</v>
      </c>
      <c r="C138" s="1" t="s">
        <v>55</v>
      </c>
      <c r="D138" s="1" t="s">
        <v>48</v>
      </c>
      <c r="E138">
        <v>332</v>
      </c>
      <c r="F138">
        <v>5</v>
      </c>
      <c r="G138" s="1" t="s">
        <v>54</v>
      </c>
      <c r="H138" s="1" t="s">
        <v>23</v>
      </c>
      <c r="I138" s="2">
        <v>36088</v>
      </c>
      <c r="J138">
        <v>8064</v>
      </c>
      <c r="K138">
        <v>69250</v>
      </c>
      <c r="L138">
        <v>1</v>
      </c>
      <c r="M138">
        <v>8.5875496031746028</v>
      </c>
      <c r="N138">
        <v>1.240079365079365E-4</v>
      </c>
    </row>
    <row r="139" spans="1:14" x14ac:dyDescent="0.3">
      <c r="A139" s="1" t="s">
        <v>224</v>
      </c>
      <c r="B139" s="1" t="s">
        <v>225</v>
      </c>
      <c r="C139" s="1" t="s">
        <v>54</v>
      </c>
      <c r="D139" s="1" t="s">
        <v>54</v>
      </c>
      <c r="G139" s="1" t="s">
        <v>54</v>
      </c>
      <c r="H139" s="1" t="s">
        <v>23</v>
      </c>
      <c r="I139" s="2"/>
      <c r="K139">
        <v>56500</v>
      </c>
      <c r="L139">
        <v>1</v>
      </c>
    </row>
    <row r="140" spans="1:14" x14ac:dyDescent="0.3">
      <c r="A140" s="1" t="s">
        <v>226</v>
      </c>
      <c r="B140" s="1" t="s">
        <v>202</v>
      </c>
      <c r="C140" s="1" t="s">
        <v>54</v>
      </c>
      <c r="D140" s="1" t="s">
        <v>48</v>
      </c>
      <c r="G140" s="1" t="s">
        <v>49</v>
      </c>
      <c r="H140" s="1" t="s">
        <v>29</v>
      </c>
      <c r="I140" s="2"/>
      <c r="K140">
        <v>49947</v>
      </c>
      <c r="L140">
        <v>0</v>
      </c>
    </row>
    <row r="141" spans="1:14" x14ac:dyDescent="0.3">
      <c r="A141" s="1" t="s">
        <v>227</v>
      </c>
      <c r="B141" s="1" t="s">
        <v>46</v>
      </c>
      <c r="C141" s="1" t="s">
        <v>52</v>
      </c>
      <c r="D141" s="1" t="s">
        <v>48</v>
      </c>
      <c r="E141">
        <v>690</v>
      </c>
      <c r="F141">
        <v>14</v>
      </c>
      <c r="G141" s="1" t="s">
        <v>49</v>
      </c>
      <c r="H141" s="1" t="s">
        <v>92</v>
      </c>
      <c r="I141" s="2"/>
      <c r="K141">
        <v>174253</v>
      </c>
      <c r="L141">
        <v>11</v>
      </c>
    </row>
    <row r="142" spans="1:14" x14ac:dyDescent="0.3">
      <c r="A142" s="1" t="s">
        <v>228</v>
      </c>
      <c r="B142" s="1" t="s">
        <v>46</v>
      </c>
      <c r="C142" s="1" t="s">
        <v>47</v>
      </c>
      <c r="D142" s="1" t="s">
        <v>48</v>
      </c>
      <c r="E142">
        <v>1000</v>
      </c>
      <c r="F142">
        <v>20</v>
      </c>
      <c r="G142" s="1" t="s">
        <v>54</v>
      </c>
      <c r="H142" s="1" t="s">
        <v>92</v>
      </c>
      <c r="I142" s="2">
        <v>34655</v>
      </c>
      <c r="J142">
        <v>9497</v>
      </c>
      <c r="K142">
        <v>656633</v>
      </c>
      <c r="L142">
        <v>7</v>
      </c>
      <c r="M142">
        <v>69.141097188585874</v>
      </c>
      <c r="N142">
        <v>7.3707486574707797E-4</v>
      </c>
    </row>
    <row r="143" spans="1:14" x14ac:dyDescent="0.3">
      <c r="A143" s="1" t="s">
        <v>229</v>
      </c>
      <c r="B143" s="1" t="s">
        <v>46</v>
      </c>
      <c r="C143" s="1" t="s">
        <v>63</v>
      </c>
      <c r="D143" s="1" t="s">
        <v>48</v>
      </c>
      <c r="E143">
        <v>270</v>
      </c>
      <c r="F143">
        <v>13</v>
      </c>
      <c r="G143" s="1" t="s">
        <v>59</v>
      </c>
      <c r="H143" s="1" t="s">
        <v>28</v>
      </c>
      <c r="I143" s="2"/>
      <c r="K143">
        <v>230908</v>
      </c>
      <c r="L143">
        <v>4</v>
      </c>
    </row>
    <row r="144" spans="1:14" x14ac:dyDescent="0.3">
      <c r="A144" s="1" t="s">
        <v>230</v>
      </c>
      <c r="B144" s="1" t="s">
        <v>46</v>
      </c>
      <c r="C144" s="1" t="s">
        <v>72</v>
      </c>
      <c r="D144" s="1" t="s">
        <v>48</v>
      </c>
      <c r="E144">
        <v>6435</v>
      </c>
      <c r="F144">
        <v>36</v>
      </c>
      <c r="G144" s="1" t="s">
        <v>54</v>
      </c>
      <c r="H144" s="1" t="s">
        <v>29</v>
      </c>
      <c r="I144" s="2">
        <v>34013</v>
      </c>
      <c r="J144">
        <v>10139</v>
      </c>
      <c r="K144">
        <v>137293</v>
      </c>
      <c r="L144">
        <v>28</v>
      </c>
      <c r="M144">
        <v>13.541079001873952</v>
      </c>
      <c r="N144">
        <v>2.7616135713581223E-3</v>
      </c>
    </row>
    <row r="145" spans="1:14" x14ac:dyDescent="0.3">
      <c r="A145" s="1" t="s">
        <v>231</v>
      </c>
      <c r="B145" s="1" t="s">
        <v>46</v>
      </c>
      <c r="C145" s="1" t="s">
        <v>74</v>
      </c>
      <c r="D145" s="1" t="s">
        <v>48</v>
      </c>
      <c r="E145">
        <v>2310</v>
      </c>
      <c r="F145">
        <v>19</v>
      </c>
      <c r="G145" s="1" t="s">
        <v>59</v>
      </c>
      <c r="H145" s="1" t="s">
        <v>54</v>
      </c>
      <c r="I145" s="2">
        <v>33178</v>
      </c>
      <c r="J145">
        <v>10974</v>
      </c>
      <c r="K145">
        <v>62792</v>
      </c>
      <c r="L145">
        <v>15</v>
      </c>
      <c r="M145">
        <v>5.7218880991434302</v>
      </c>
      <c r="N145">
        <v>1.366867140513942E-3</v>
      </c>
    </row>
    <row r="146" spans="1:14" x14ac:dyDescent="0.3">
      <c r="A146" s="1" t="s">
        <v>232</v>
      </c>
      <c r="B146" s="1" t="s">
        <v>46</v>
      </c>
      <c r="C146" s="1" t="s">
        <v>72</v>
      </c>
      <c r="D146" s="1" t="s">
        <v>48</v>
      </c>
      <c r="E146">
        <v>58000</v>
      </c>
      <c r="F146">
        <v>9</v>
      </c>
      <c r="G146" s="1" t="s">
        <v>54</v>
      </c>
      <c r="H146" s="1" t="s">
        <v>29</v>
      </c>
      <c r="I146" s="2"/>
      <c r="K146">
        <v>143407</v>
      </c>
      <c r="L146">
        <v>24</v>
      </c>
    </row>
    <row r="147" spans="1:14" x14ac:dyDescent="0.3">
      <c r="A147" s="1" t="s">
        <v>233</v>
      </c>
      <c r="B147" s="1" t="s">
        <v>46</v>
      </c>
      <c r="C147" s="1" t="s">
        <v>72</v>
      </c>
      <c r="D147" s="1" t="s">
        <v>48</v>
      </c>
      <c r="E147">
        <v>946</v>
      </c>
      <c r="F147">
        <v>18</v>
      </c>
      <c r="G147" s="1" t="s">
        <v>54</v>
      </c>
      <c r="H147" s="1" t="s">
        <v>54</v>
      </c>
      <c r="I147" s="2"/>
      <c r="K147">
        <v>132245</v>
      </c>
      <c r="L147">
        <v>25</v>
      </c>
    </row>
    <row r="148" spans="1:14" x14ac:dyDescent="0.3">
      <c r="A148" s="1" t="s">
        <v>234</v>
      </c>
      <c r="B148" s="1" t="s">
        <v>46</v>
      </c>
      <c r="C148" s="1" t="s">
        <v>55</v>
      </c>
      <c r="D148" s="1" t="s">
        <v>54</v>
      </c>
      <c r="E148">
        <v>20008</v>
      </c>
      <c r="F148">
        <v>4</v>
      </c>
      <c r="G148" s="1" t="s">
        <v>54</v>
      </c>
      <c r="H148" s="1" t="s">
        <v>54</v>
      </c>
      <c r="I148" s="2"/>
      <c r="K148">
        <v>47831</v>
      </c>
      <c r="L148">
        <v>11</v>
      </c>
    </row>
    <row r="149" spans="1:14" x14ac:dyDescent="0.3">
      <c r="A149" s="1" t="s">
        <v>235</v>
      </c>
      <c r="B149" s="1" t="s">
        <v>46</v>
      </c>
      <c r="C149" s="1" t="s">
        <v>74</v>
      </c>
      <c r="D149" s="1" t="s">
        <v>48</v>
      </c>
      <c r="E149">
        <v>208</v>
      </c>
      <c r="F149">
        <v>60</v>
      </c>
      <c r="G149" s="1" t="s">
        <v>54</v>
      </c>
      <c r="H149" s="1" t="s">
        <v>29</v>
      </c>
      <c r="I149" s="2"/>
      <c r="K149">
        <v>191411</v>
      </c>
      <c r="L149">
        <v>53</v>
      </c>
    </row>
    <row r="150" spans="1:14" x14ac:dyDescent="0.3">
      <c r="A150" s="1" t="s">
        <v>236</v>
      </c>
      <c r="B150" s="1" t="s">
        <v>54</v>
      </c>
      <c r="C150" s="1" t="s">
        <v>74</v>
      </c>
      <c r="D150" s="1" t="s">
        <v>48</v>
      </c>
      <c r="E150">
        <v>528</v>
      </c>
      <c r="F150">
        <v>10</v>
      </c>
      <c r="G150" s="1" t="s">
        <v>54</v>
      </c>
      <c r="H150" s="1" t="s">
        <v>54</v>
      </c>
      <c r="I150" s="2"/>
      <c r="K150">
        <v>76593</v>
      </c>
      <c r="L150">
        <v>2</v>
      </c>
    </row>
    <row r="151" spans="1:14" x14ac:dyDescent="0.3">
      <c r="A151" s="1" t="s">
        <v>237</v>
      </c>
      <c r="B151" s="1" t="s">
        <v>86</v>
      </c>
      <c r="C151" s="1" t="s">
        <v>54</v>
      </c>
      <c r="D151" s="1" t="s">
        <v>54</v>
      </c>
      <c r="G151" s="1" t="s">
        <v>54</v>
      </c>
      <c r="H151" s="1" t="s">
        <v>92</v>
      </c>
      <c r="I151" s="2"/>
      <c r="K151">
        <v>60955</v>
      </c>
      <c r="L151">
        <v>1</v>
      </c>
    </row>
    <row r="152" spans="1:14" x14ac:dyDescent="0.3">
      <c r="A152" s="1" t="s">
        <v>238</v>
      </c>
      <c r="B152" s="1" t="s">
        <v>54</v>
      </c>
      <c r="C152" s="1" t="s">
        <v>54</v>
      </c>
      <c r="D152" s="1" t="s">
        <v>54</v>
      </c>
      <c r="G152" s="1" t="s">
        <v>54</v>
      </c>
      <c r="H152" s="1" t="s">
        <v>28</v>
      </c>
      <c r="I152" s="2"/>
      <c r="K152">
        <v>73560</v>
      </c>
      <c r="L152">
        <v>16</v>
      </c>
    </row>
    <row r="153" spans="1:14" x14ac:dyDescent="0.3">
      <c r="A153" s="1" t="s">
        <v>239</v>
      </c>
      <c r="B153" s="1" t="s">
        <v>46</v>
      </c>
      <c r="C153" s="1" t="s">
        <v>74</v>
      </c>
      <c r="D153" s="1" t="s">
        <v>54</v>
      </c>
      <c r="E153">
        <v>1024</v>
      </c>
      <c r="F153">
        <v>10</v>
      </c>
      <c r="G153" s="1" t="s">
        <v>54</v>
      </c>
      <c r="H153" s="1" t="s">
        <v>29</v>
      </c>
      <c r="I153" s="2">
        <v>32723</v>
      </c>
      <c r="J153">
        <v>11429</v>
      </c>
      <c r="K153">
        <v>135379</v>
      </c>
      <c r="L153">
        <v>4</v>
      </c>
      <c r="M153">
        <v>11.845218304313589</v>
      </c>
      <c r="N153">
        <v>3.4998687549216904E-4</v>
      </c>
    </row>
    <row r="154" spans="1:14" x14ac:dyDescent="0.3">
      <c r="A154" s="1" t="s">
        <v>240</v>
      </c>
      <c r="B154" s="1" t="s">
        <v>102</v>
      </c>
      <c r="C154" s="1" t="s">
        <v>47</v>
      </c>
      <c r="D154" s="1" t="s">
        <v>54</v>
      </c>
      <c r="E154">
        <v>10080</v>
      </c>
      <c r="F154">
        <v>4</v>
      </c>
      <c r="G154" s="1" t="s">
        <v>59</v>
      </c>
      <c r="H154" s="1" t="s">
        <v>54</v>
      </c>
      <c r="I154" s="2">
        <v>39052</v>
      </c>
      <c r="J154">
        <v>5100</v>
      </c>
      <c r="K154">
        <v>55437</v>
      </c>
      <c r="L154">
        <v>0</v>
      </c>
      <c r="M154">
        <v>10.87</v>
      </c>
      <c r="N154">
        <v>0</v>
      </c>
    </row>
    <row r="155" spans="1:14" x14ac:dyDescent="0.3">
      <c r="A155" s="1" t="s">
        <v>241</v>
      </c>
      <c r="B155" s="1" t="s">
        <v>102</v>
      </c>
      <c r="C155" s="1" t="s">
        <v>47</v>
      </c>
      <c r="D155" s="1" t="s">
        <v>54</v>
      </c>
      <c r="E155">
        <v>50400</v>
      </c>
      <c r="F155">
        <v>3</v>
      </c>
      <c r="G155" s="1" t="s">
        <v>49</v>
      </c>
      <c r="H155" s="1" t="s">
        <v>54</v>
      </c>
      <c r="I155" s="2">
        <v>39052</v>
      </c>
      <c r="J155">
        <v>5100</v>
      </c>
      <c r="K155">
        <v>76188</v>
      </c>
      <c r="L155">
        <v>0</v>
      </c>
      <c r="M155">
        <v>14.938823529411765</v>
      </c>
      <c r="N155">
        <v>0</v>
      </c>
    </row>
    <row r="156" spans="1:14" x14ac:dyDescent="0.3">
      <c r="A156" s="1" t="s">
        <v>242</v>
      </c>
      <c r="B156" s="1" t="s">
        <v>46</v>
      </c>
      <c r="C156" s="1" t="s">
        <v>47</v>
      </c>
      <c r="D156" s="1" t="s">
        <v>48</v>
      </c>
      <c r="E156">
        <v>1025010</v>
      </c>
      <c r="F156">
        <v>11</v>
      </c>
      <c r="G156" s="1" t="s">
        <v>59</v>
      </c>
      <c r="H156" s="1" t="s">
        <v>82</v>
      </c>
      <c r="I156" s="2">
        <v>39083</v>
      </c>
      <c r="J156">
        <v>5069</v>
      </c>
      <c r="K156">
        <v>621039</v>
      </c>
      <c r="L156">
        <v>0</v>
      </c>
      <c r="M156">
        <v>122.51706450976523</v>
      </c>
      <c r="N156">
        <v>0</v>
      </c>
    </row>
    <row r="157" spans="1:14" x14ac:dyDescent="0.3">
      <c r="A157" s="1" t="s">
        <v>243</v>
      </c>
      <c r="B157" s="1" t="s">
        <v>46</v>
      </c>
      <c r="C157" s="1" t="s">
        <v>74</v>
      </c>
      <c r="D157" s="1" t="s">
        <v>48</v>
      </c>
      <c r="E157">
        <v>19020</v>
      </c>
      <c r="F157">
        <v>11</v>
      </c>
      <c r="G157" s="1" t="s">
        <v>59</v>
      </c>
      <c r="H157" s="1" t="s">
        <v>29</v>
      </c>
      <c r="I157" s="2">
        <v>39203</v>
      </c>
      <c r="J157">
        <v>4949</v>
      </c>
      <c r="K157">
        <v>119235</v>
      </c>
      <c r="L157">
        <v>0</v>
      </c>
      <c r="M157">
        <v>24.092746009294807</v>
      </c>
      <c r="N157">
        <v>0</v>
      </c>
    </row>
    <row r="158" spans="1:14" x14ac:dyDescent="0.3">
      <c r="A158" s="1" t="s">
        <v>244</v>
      </c>
      <c r="B158" s="1" t="s">
        <v>245</v>
      </c>
      <c r="C158" s="1" t="s">
        <v>72</v>
      </c>
      <c r="D158" s="1" t="s">
        <v>48</v>
      </c>
      <c r="E158">
        <v>1364</v>
      </c>
      <c r="G158" s="1" t="s">
        <v>59</v>
      </c>
      <c r="H158" s="1" t="s">
        <v>23</v>
      </c>
      <c r="I158" s="2">
        <v>39234</v>
      </c>
      <c r="J158">
        <v>4918</v>
      </c>
      <c r="K158">
        <v>98950</v>
      </c>
      <c r="L158">
        <v>0</v>
      </c>
      <c r="M158">
        <v>20.119967466449776</v>
      </c>
      <c r="N158">
        <v>0</v>
      </c>
    </row>
    <row r="159" spans="1:14" x14ac:dyDescent="0.3">
      <c r="A159" s="1" t="s">
        <v>246</v>
      </c>
      <c r="B159" s="1" t="s">
        <v>46</v>
      </c>
      <c r="C159" s="1" t="s">
        <v>72</v>
      </c>
      <c r="D159" s="1" t="s">
        <v>48</v>
      </c>
      <c r="E159">
        <v>961</v>
      </c>
      <c r="F159">
        <v>6</v>
      </c>
      <c r="G159" s="1" t="s">
        <v>49</v>
      </c>
      <c r="H159" s="1" t="s">
        <v>28</v>
      </c>
      <c r="I159" s="2">
        <v>39384</v>
      </c>
      <c r="J159">
        <v>4768</v>
      </c>
      <c r="K159">
        <v>178901</v>
      </c>
      <c r="L159">
        <v>0</v>
      </c>
      <c r="M159">
        <v>37.521182885906043</v>
      </c>
      <c r="N159">
        <v>0</v>
      </c>
    </row>
    <row r="160" spans="1:14" x14ac:dyDescent="0.3">
      <c r="A160" s="1" t="s">
        <v>247</v>
      </c>
      <c r="B160" s="1" t="s">
        <v>46</v>
      </c>
      <c r="C160" s="1" t="s">
        <v>74</v>
      </c>
      <c r="D160" s="1" t="s">
        <v>64</v>
      </c>
      <c r="E160">
        <v>517</v>
      </c>
      <c r="F160">
        <v>13</v>
      </c>
      <c r="G160" s="1" t="s">
        <v>54</v>
      </c>
      <c r="H160" s="1" t="s">
        <v>29</v>
      </c>
      <c r="I160" s="2">
        <v>39507</v>
      </c>
      <c r="J160">
        <v>4645</v>
      </c>
      <c r="K160">
        <v>942930</v>
      </c>
      <c r="L160">
        <v>0</v>
      </c>
      <c r="M160">
        <v>202.9989235737352</v>
      </c>
      <c r="N160">
        <v>0</v>
      </c>
    </row>
    <row r="161" spans="1:14" x14ac:dyDescent="0.3">
      <c r="A161" s="1" t="s">
        <v>248</v>
      </c>
      <c r="B161" s="1" t="s">
        <v>188</v>
      </c>
      <c r="C161" s="1" t="s">
        <v>54</v>
      </c>
      <c r="D161" s="1" t="s">
        <v>48</v>
      </c>
      <c r="E161">
        <v>200</v>
      </c>
      <c r="G161" s="1" t="s">
        <v>54</v>
      </c>
      <c r="H161" s="1" t="s">
        <v>30</v>
      </c>
      <c r="I161" s="2">
        <v>39515</v>
      </c>
      <c r="J161">
        <v>4637</v>
      </c>
      <c r="K161">
        <v>57837</v>
      </c>
      <c r="L161">
        <v>0</v>
      </c>
      <c r="M161">
        <v>12.472935087340954</v>
      </c>
      <c r="N161">
        <v>0</v>
      </c>
    </row>
    <row r="162" spans="1:14" x14ac:dyDescent="0.3">
      <c r="A162" s="1" t="s">
        <v>249</v>
      </c>
      <c r="B162" s="1" t="s">
        <v>188</v>
      </c>
      <c r="C162" s="1" t="s">
        <v>72</v>
      </c>
      <c r="D162" s="1" t="s">
        <v>171</v>
      </c>
      <c r="E162">
        <v>8000000</v>
      </c>
      <c r="F162">
        <v>100000</v>
      </c>
      <c r="G162" s="1" t="s">
        <v>54</v>
      </c>
      <c r="H162" s="1" t="s">
        <v>54</v>
      </c>
      <c r="I162" s="2">
        <v>39519</v>
      </c>
      <c r="J162">
        <v>4633</v>
      </c>
      <c r="K162">
        <v>317912</v>
      </c>
      <c r="L162">
        <v>0</v>
      </c>
      <c r="M162">
        <v>68.619037340815879</v>
      </c>
      <c r="N162">
        <v>0</v>
      </c>
    </row>
    <row r="163" spans="1:14" x14ac:dyDescent="0.3">
      <c r="A163" s="1" t="s">
        <v>250</v>
      </c>
      <c r="B163" s="1" t="s">
        <v>46</v>
      </c>
      <c r="C163" s="1" t="s">
        <v>74</v>
      </c>
      <c r="D163" s="1" t="s">
        <v>64</v>
      </c>
      <c r="E163">
        <v>1030</v>
      </c>
      <c r="F163">
        <v>9</v>
      </c>
      <c r="G163" s="1" t="s">
        <v>54</v>
      </c>
      <c r="H163" s="1" t="s">
        <v>29</v>
      </c>
      <c r="I163" s="2">
        <v>39297</v>
      </c>
      <c r="J163">
        <v>4855</v>
      </c>
      <c r="K163">
        <v>219055</v>
      </c>
      <c r="L163">
        <v>0</v>
      </c>
      <c r="M163">
        <v>45.119464469618947</v>
      </c>
      <c r="N163">
        <v>0</v>
      </c>
    </row>
    <row r="164" spans="1:14" x14ac:dyDescent="0.3">
      <c r="A164" s="1" t="s">
        <v>251</v>
      </c>
      <c r="B164" s="1" t="s">
        <v>142</v>
      </c>
      <c r="C164" s="1" t="s">
        <v>74</v>
      </c>
      <c r="D164" s="1" t="s">
        <v>48</v>
      </c>
      <c r="E164">
        <v>606</v>
      </c>
      <c r="F164">
        <v>101</v>
      </c>
      <c r="G164" s="1" t="s">
        <v>54</v>
      </c>
      <c r="H164" s="1" t="s">
        <v>54</v>
      </c>
      <c r="I164" s="2">
        <v>39527</v>
      </c>
      <c r="J164">
        <v>4625</v>
      </c>
      <c r="K164">
        <v>72425</v>
      </c>
      <c r="L164">
        <v>0</v>
      </c>
      <c r="M164">
        <v>15.659459459459459</v>
      </c>
      <c r="N164">
        <v>0</v>
      </c>
    </row>
    <row r="165" spans="1:14" x14ac:dyDescent="0.3">
      <c r="A165" s="1" t="s">
        <v>252</v>
      </c>
      <c r="B165" s="1" t="s">
        <v>46</v>
      </c>
      <c r="C165" s="1" t="s">
        <v>74</v>
      </c>
      <c r="D165" s="1" t="s">
        <v>48</v>
      </c>
      <c r="E165">
        <v>900</v>
      </c>
      <c r="F165">
        <v>10000</v>
      </c>
      <c r="G165" s="1" t="s">
        <v>54</v>
      </c>
      <c r="H165" s="1" t="s">
        <v>28</v>
      </c>
      <c r="I165" s="2">
        <v>39507</v>
      </c>
      <c r="J165">
        <v>4645</v>
      </c>
      <c r="K165">
        <v>136812</v>
      </c>
      <c r="L165">
        <v>0</v>
      </c>
      <c r="M165">
        <v>29.453606027987082</v>
      </c>
      <c r="N165">
        <v>0</v>
      </c>
    </row>
    <row r="166" spans="1:14" x14ac:dyDescent="0.3">
      <c r="A166" s="1" t="s">
        <v>253</v>
      </c>
      <c r="B166" s="1" t="s">
        <v>46</v>
      </c>
      <c r="C166" s="1" t="s">
        <v>72</v>
      </c>
      <c r="D166" s="1" t="s">
        <v>48</v>
      </c>
      <c r="E166">
        <v>2600</v>
      </c>
      <c r="F166">
        <v>20000</v>
      </c>
      <c r="G166" s="1" t="s">
        <v>54</v>
      </c>
      <c r="H166" s="1" t="s">
        <v>54</v>
      </c>
      <c r="I166" s="2">
        <v>39507</v>
      </c>
      <c r="J166">
        <v>4645</v>
      </c>
      <c r="K166">
        <v>105877</v>
      </c>
      <c r="L166">
        <v>0</v>
      </c>
      <c r="M166">
        <v>22.793756727664157</v>
      </c>
      <c r="N166">
        <v>0</v>
      </c>
    </row>
    <row r="167" spans="1:14" x14ac:dyDescent="0.3">
      <c r="A167" s="1" t="s">
        <v>254</v>
      </c>
      <c r="B167" s="1" t="s">
        <v>46</v>
      </c>
      <c r="C167" s="1" t="s">
        <v>72</v>
      </c>
      <c r="D167" s="1" t="s">
        <v>48</v>
      </c>
      <c r="E167">
        <v>1950</v>
      </c>
      <c r="F167">
        <v>100000</v>
      </c>
      <c r="G167" s="1" t="s">
        <v>54</v>
      </c>
      <c r="H167" s="1" t="s">
        <v>28</v>
      </c>
      <c r="I167" s="2">
        <v>39507</v>
      </c>
      <c r="J167">
        <v>4645</v>
      </c>
      <c r="K167">
        <v>112086</v>
      </c>
      <c r="L167">
        <v>0</v>
      </c>
      <c r="M167">
        <v>24.130462863293864</v>
      </c>
      <c r="N167">
        <v>0</v>
      </c>
    </row>
    <row r="168" spans="1:14" x14ac:dyDescent="0.3">
      <c r="A168" s="1" t="s">
        <v>255</v>
      </c>
      <c r="B168" s="1" t="s">
        <v>46</v>
      </c>
      <c r="C168" s="1" t="s">
        <v>72</v>
      </c>
      <c r="D168" s="1" t="s">
        <v>48</v>
      </c>
      <c r="E168">
        <v>13500</v>
      </c>
      <c r="F168">
        <v>5000</v>
      </c>
      <c r="G168" s="1" t="s">
        <v>54</v>
      </c>
      <c r="H168" s="1" t="s">
        <v>23</v>
      </c>
      <c r="I168" s="2">
        <v>39507</v>
      </c>
      <c r="J168">
        <v>4645</v>
      </c>
      <c r="K168">
        <v>120733</v>
      </c>
      <c r="L168">
        <v>0</v>
      </c>
      <c r="M168">
        <v>25.992034445640474</v>
      </c>
      <c r="N168">
        <v>0</v>
      </c>
    </row>
    <row r="169" spans="1:14" x14ac:dyDescent="0.3">
      <c r="A169" s="1" t="s">
        <v>256</v>
      </c>
      <c r="B169" s="1" t="s">
        <v>46</v>
      </c>
      <c r="C169" s="1" t="s">
        <v>74</v>
      </c>
      <c r="D169" s="1" t="s">
        <v>48</v>
      </c>
      <c r="E169">
        <v>4400</v>
      </c>
      <c r="F169">
        <v>500</v>
      </c>
      <c r="G169" s="1" t="s">
        <v>54</v>
      </c>
      <c r="H169" s="1" t="s">
        <v>54</v>
      </c>
      <c r="I169" s="2">
        <v>39507</v>
      </c>
      <c r="J169">
        <v>4645</v>
      </c>
      <c r="K169">
        <v>138623</v>
      </c>
      <c r="L169">
        <v>0</v>
      </c>
      <c r="M169">
        <v>29.843487621097953</v>
      </c>
      <c r="N169">
        <v>0</v>
      </c>
    </row>
    <row r="170" spans="1:14" x14ac:dyDescent="0.3">
      <c r="A170" s="1" t="s">
        <v>257</v>
      </c>
      <c r="B170" s="1" t="s">
        <v>258</v>
      </c>
      <c r="C170" s="1" t="s">
        <v>74</v>
      </c>
      <c r="D170" s="1" t="s">
        <v>48</v>
      </c>
      <c r="E170">
        <v>2536</v>
      </c>
      <c r="F170">
        <v>73</v>
      </c>
      <c r="G170" s="1" t="s">
        <v>49</v>
      </c>
      <c r="H170" s="1" t="s">
        <v>29</v>
      </c>
      <c r="I170" s="2">
        <v>39559</v>
      </c>
      <c r="J170">
        <v>4593</v>
      </c>
      <c r="K170">
        <v>144007</v>
      </c>
      <c r="L170">
        <v>0</v>
      </c>
      <c r="M170">
        <v>31.353581537121705</v>
      </c>
      <c r="N170">
        <v>0</v>
      </c>
    </row>
    <row r="171" spans="1:14" x14ac:dyDescent="0.3">
      <c r="A171" s="1" t="s">
        <v>259</v>
      </c>
      <c r="B171" s="1" t="s">
        <v>46</v>
      </c>
      <c r="C171" s="1" t="s">
        <v>72</v>
      </c>
      <c r="D171" s="1" t="s">
        <v>260</v>
      </c>
      <c r="E171">
        <v>300</v>
      </c>
      <c r="F171">
        <v>43</v>
      </c>
      <c r="G171" s="1" t="s">
        <v>54</v>
      </c>
      <c r="H171" s="1" t="s">
        <v>28</v>
      </c>
      <c r="I171" s="2">
        <v>39541</v>
      </c>
      <c r="J171">
        <v>4611</v>
      </c>
      <c r="K171">
        <v>57579</v>
      </c>
      <c r="L171">
        <v>0</v>
      </c>
      <c r="M171">
        <v>12.487312947299936</v>
      </c>
      <c r="N171">
        <v>0</v>
      </c>
    </row>
    <row r="172" spans="1:14" x14ac:dyDescent="0.3">
      <c r="A172" s="1" t="s">
        <v>261</v>
      </c>
      <c r="B172" s="1" t="s">
        <v>46</v>
      </c>
      <c r="C172" s="1" t="s">
        <v>74</v>
      </c>
      <c r="D172" s="1" t="s">
        <v>48</v>
      </c>
      <c r="E172">
        <v>197</v>
      </c>
      <c r="F172">
        <v>23</v>
      </c>
      <c r="G172" s="1" t="s">
        <v>54</v>
      </c>
      <c r="H172" s="1" t="s">
        <v>28</v>
      </c>
      <c r="I172" s="2">
        <v>39625</v>
      </c>
      <c r="J172">
        <v>4527</v>
      </c>
      <c r="K172">
        <v>278672</v>
      </c>
      <c r="L172">
        <v>0</v>
      </c>
      <c r="M172">
        <v>61.557764523967307</v>
      </c>
      <c r="N172">
        <v>0</v>
      </c>
    </row>
    <row r="173" spans="1:14" x14ac:dyDescent="0.3">
      <c r="A173" s="1" t="s">
        <v>262</v>
      </c>
      <c r="B173" s="1" t="s">
        <v>220</v>
      </c>
      <c r="C173" s="1" t="s">
        <v>74</v>
      </c>
      <c r="D173" s="1" t="s">
        <v>221</v>
      </c>
      <c r="E173">
        <v>2858</v>
      </c>
      <c r="F173">
        <v>3</v>
      </c>
      <c r="G173" s="1" t="s">
        <v>54</v>
      </c>
      <c r="H173" s="1" t="s">
        <v>23</v>
      </c>
      <c r="I173" s="2">
        <v>39680</v>
      </c>
      <c r="J173">
        <v>4472</v>
      </c>
      <c r="K173">
        <v>151143</v>
      </c>
      <c r="L173">
        <v>0</v>
      </c>
      <c r="M173">
        <v>33.797629695885512</v>
      </c>
      <c r="N173">
        <v>0</v>
      </c>
    </row>
    <row r="174" spans="1:14" x14ac:dyDescent="0.3">
      <c r="A174" s="1" t="s">
        <v>263</v>
      </c>
      <c r="B174" s="1" t="s">
        <v>46</v>
      </c>
      <c r="C174" s="1" t="s">
        <v>74</v>
      </c>
      <c r="D174" s="1" t="s">
        <v>48</v>
      </c>
      <c r="E174">
        <v>748</v>
      </c>
      <c r="F174">
        <v>5</v>
      </c>
      <c r="G174" s="1" t="s">
        <v>54</v>
      </c>
      <c r="H174" s="1" t="s">
        <v>30</v>
      </c>
      <c r="I174" s="2">
        <v>39724</v>
      </c>
      <c r="J174">
        <v>4428</v>
      </c>
      <c r="K174">
        <v>340420</v>
      </c>
      <c r="L174">
        <v>0</v>
      </c>
      <c r="M174">
        <v>76.878952122854557</v>
      </c>
      <c r="N174">
        <v>0</v>
      </c>
    </row>
    <row r="175" spans="1:14" x14ac:dyDescent="0.3">
      <c r="A175" s="1" t="s">
        <v>264</v>
      </c>
      <c r="B175" s="1" t="s">
        <v>245</v>
      </c>
      <c r="C175" s="1" t="s">
        <v>72</v>
      </c>
      <c r="D175" s="1" t="s">
        <v>48</v>
      </c>
      <c r="E175">
        <v>11640</v>
      </c>
      <c r="G175" s="1" t="s">
        <v>54</v>
      </c>
      <c r="H175" s="1" t="s">
        <v>23</v>
      </c>
      <c r="I175" s="2">
        <v>39835</v>
      </c>
      <c r="J175">
        <v>4317</v>
      </c>
      <c r="K175">
        <v>66101</v>
      </c>
      <c r="L175">
        <v>0</v>
      </c>
      <c r="M175">
        <v>15.311790595320824</v>
      </c>
      <c r="N175">
        <v>0</v>
      </c>
    </row>
    <row r="176" spans="1:14" x14ac:dyDescent="0.3">
      <c r="A176" s="1" t="s">
        <v>265</v>
      </c>
      <c r="B176" s="1" t="s">
        <v>46</v>
      </c>
      <c r="C176" s="1" t="s">
        <v>72</v>
      </c>
      <c r="D176" s="1" t="s">
        <v>48</v>
      </c>
      <c r="E176">
        <v>1593</v>
      </c>
      <c r="F176">
        <v>256</v>
      </c>
      <c r="G176" s="1" t="s">
        <v>54</v>
      </c>
      <c r="H176" s="1" t="s">
        <v>23</v>
      </c>
      <c r="I176" s="2">
        <v>39763</v>
      </c>
      <c r="J176">
        <v>4389</v>
      </c>
      <c r="K176">
        <v>130508</v>
      </c>
      <c r="L176">
        <v>0</v>
      </c>
      <c r="M176">
        <v>29.735247208931419</v>
      </c>
      <c r="N176">
        <v>0</v>
      </c>
    </row>
    <row r="177" spans="1:14" x14ac:dyDescent="0.3">
      <c r="A177" s="1" t="s">
        <v>266</v>
      </c>
      <c r="B177" s="1" t="s">
        <v>46</v>
      </c>
      <c r="C177" s="1" t="s">
        <v>74</v>
      </c>
      <c r="D177" s="1" t="s">
        <v>267</v>
      </c>
      <c r="E177">
        <v>1567</v>
      </c>
      <c r="F177">
        <v>591</v>
      </c>
      <c r="G177" s="1" t="s">
        <v>49</v>
      </c>
      <c r="H177" s="1" t="s">
        <v>23</v>
      </c>
      <c r="I177" s="2">
        <v>39771</v>
      </c>
      <c r="J177">
        <v>4381</v>
      </c>
      <c r="K177">
        <v>127328</v>
      </c>
      <c r="L177">
        <v>0</v>
      </c>
      <c r="M177">
        <v>29.063684090390321</v>
      </c>
      <c r="N177">
        <v>0</v>
      </c>
    </row>
    <row r="178" spans="1:14" x14ac:dyDescent="0.3">
      <c r="A178" s="1" t="s">
        <v>268</v>
      </c>
      <c r="B178" s="1" t="s">
        <v>46</v>
      </c>
      <c r="C178" s="1" t="s">
        <v>55</v>
      </c>
      <c r="D178" s="1" t="s">
        <v>171</v>
      </c>
      <c r="E178">
        <v>22632</v>
      </c>
      <c r="F178">
        <v>70</v>
      </c>
      <c r="G178" s="1" t="s">
        <v>49</v>
      </c>
      <c r="H178" s="1" t="s">
        <v>28</v>
      </c>
      <c r="I178" s="2">
        <v>39813</v>
      </c>
      <c r="J178">
        <v>4339</v>
      </c>
      <c r="K178">
        <v>198243</v>
      </c>
      <c r="L178">
        <v>0</v>
      </c>
      <c r="M178">
        <v>45.688637935008067</v>
      </c>
      <c r="N178">
        <v>0</v>
      </c>
    </row>
    <row r="179" spans="1:14" x14ac:dyDescent="0.3">
      <c r="A179" s="1" t="s">
        <v>269</v>
      </c>
      <c r="B179" s="1" t="s">
        <v>245</v>
      </c>
      <c r="C179" s="1" t="s">
        <v>74</v>
      </c>
      <c r="D179" s="1" t="s">
        <v>221</v>
      </c>
      <c r="E179">
        <v>360</v>
      </c>
      <c r="F179">
        <v>91</v>
      </c>
      <c r="G179" s="1" t="s">
        <v>54</v>
      </c>
      <c r="H179" s="1" t="s">
        <v>54</v>
      </c>
      <c r="I179" s="2">
        <v>40042</v>
      </c>
      <c r="J179">
        <v>4110</v>
      </c>
      <c r="K179">
        <v>86876</v>
      </c>
      <c r="L179">
        <v>0</v>
      </c>
      <c r="M179">
        <v>21.137712895377128</v>
      </c>
      <c r="N179">
        <v>0</v>
      </c>
    </row>
    <row r="180" spans="1:14" x14ac:dyDescent="0.3">
      <c r="A180" s="1" t="s">
        <v>270</v>
      </c>
      <c r="B180" s="1" t="s">
        <v>46</v>
      </c>
      <c r="C180" s="1" t="s">
        <v>74</v>
      </c>
      <c r="D180" s="1" t="s">
        <v>64</v>
      </c>
      <c r="E180">
        <v>103</v>
      </c>
      <c r="F180">
        <v>10</v>
      </c>
      <c r="G180" s="1" t="s">
        <v>54</v>
      </c>
      <c r="H180" s="1" t="s">
        <v>23</v>
      </c>
      <c r="I180" s="2">
        <v>39933</v>
      </c>
      <c r="J180">
        <v>4219</v>
      </c>
      <c r="K180">
        <v>103363</v>
      </c>
      <c r="L180">
        <v>0</v>
      </c>
      <c r="M180">
        <v>24.499407442521925</v>
      </c>
      <c r="N180">
        <v>0</v>
      </c>
    </row>
    <row r="181" spans="1:14" x14ac:dyDescent="0.3">
      <c r="A181" s="1" t="s">
        <v>271</v>
      </c>
      <c r="B181" s="1" t="s">
        <v>46</v>
      </c>
      <c r="C181" s="1" t="s">
        <v>74</v>
      </c>
      <c r="D181" s="1" t="s">
        <v>64</v>
      </c>
      <c r="E181">
        <v>1994</v>
      </c>
      <c r="F181">
        <v>128</v>
      </c>
      <c r="G181" s="1" t="s">
        <v>49</v>
      </c>
      <c r="H181" s="1" t="s">
        <v>50</v>
      </c>
      <c r="I181" s="2">
        <v>40007</v>
      </c>
      <c r="J181">
        <v>4145</v>
      </c>
      <c r="K181">
        <v>298858</v>
      </c>
      <c r="L181">
        <v>0</v>
      </c>
      <c r="M181">
        <v>72.100844390832322</v>
      </c>
      <c r="N181">
        <v>0</v>
      </c>
    </row>
    <row r="182" spans="1:14" x14ac:dyDescent="0.3">
      <c r="A182" s="1" t="s">
        <v>272</v>
      </c>
      <c r="B182" s="1" t="s">
        <v>46</v>
      </c>
      <c r="C182" s="1" t="s">
        <v>47</v>
      </c>
      <c r="D182" s="1" t="s">
        <v>48</v>
      </c>
      <c r="E182">
        <v>120</v>
      </c>
      <c r="F182">
        <v>6</v>
      </c>
      <c r="G182" s="1" t="s">
        <v>59</v>
      </c>
      <c r="H182" s="1" t="s">
        <v>28</v>
      </c>
      <c r="I182" s="2">
        <v>39855</v>
      </c>
      <c r="J182">
        <v>4297</v>
      </c>
      <c r="K182">
        <v>182134</v>
      </c>
      <c r="L182">
        <v>0</v>
      </c>
      <c r="M182">
        <v>42.386316034442636</v>
      </c>
      <c r="N182">
        <v>0</v>
      </c>
    </row>
    <row r="183" spans="1:14" x14ac:dyDescent="0.3">
      <c r="A183" s="1" t="s">
        <v>273</v>
      </c>
      <c r="B183" s="1" t="s">
        <v>46</v>
      </c>
      <c r="C183" s="1" t="s">
        <v>74</v>
      </c>
      <c r="D183" s="1" t="s">
        <v>75</v>
      </c>
      <c r="E183">
        <v>4898</v>
      </c>
      <c r="F183">
        <v>12</v>
      </c>
      <c r="G183" s="1" t="s">
        <v>54</v>
      </c>
      <c r="H183" s="1" t="s">
        <v>30</v>
      </c>
      <c r="I183" s="2">
        <v>40093</v>
      </c>
      <c r="J183">
        <v>4059</v>
      </c>
      <c r="K183">
        <v>1357722</v>
      </c>
      <c r="L183">
        <v>0</v>
      </c>
      <c r="M183">
        <v>334.49667405764967</v>
      </c>
      <c r="N183">
        <v>0</v>
      </c>
    </row>
    <row r="184" spans="1:14" x14ac:dyDescent="0.3">
      <c r="A184" s="1" t="s">
        <v>274</v>
      </c>
      <c r="B184" s="1" t="s">
        <v>102</v>
      </c>
      <c r="C184" s="1" t="s">
        <v>122</v>
      </c>
      <c r="D184" s="1" t="s">
        <v>48</v>
      </c>
      <c r="E184">
        <v>2396130</v>
      </c>
      <c r="F184">
        <v>3231961</v>
      </c>
      <c r="G184" s="1" t="s">
        <v>54</v>
      </c>
      <c r="H184" s="1" t="s">
        <v>23</v>
      </c>
      <c r="I184" s="2">
        <v>40101</v>
      </c>
      <c r="J184">
        <v>4051</v>
      </c>
      <c r="K184">
        <v>141574</v>
      </c>
      <c r="L184">
        <v>0</v>
      </c>
      <c r="M184">
        <v>34.947914095285114</v>
      </c>
      <c r="N184">
        <v>0</v>
      </c>
    </row>
    <row r="185" spans="1:14" x14ac:dyDescent="0.3">
      <c r="A185" s="1" t="s">
        <v>275</v>
      </c>
      <c r="B185" s="1" t="s">
        <v>46</v>
      </c>
      <c r="C185" s="1" t="s">
        <v>74</v>
      </c>
      <c r="D185" s="1" t="s">
        <v>48</v>
      </c>
      <c r="E185">
        <v>16772</v>
      </c>
      <c r="F185">
        <v>5409</v>
      </c>
      <c r="G185" s="1" t="s">
        <v>49</v>
      </c>
      <c r="H185" s="1" t="s">
        <v>28</v>
      </c>
      <c r="I185" s="2">
        <v>40218</v>
      </c>
      <c r="J185">
        <v>3934</v>
      </c>
      <c r="K185">
        <v>81208</v>
      </c>
      <c r="L185">
        <v>0</v>
      </c>
      <c r="M185">
        <v>20.642602948652772</v>
      </c>
      <c r="N185">
        <v>0</v>
      </c>
    </row>
    <row r="186" spans="1:14" x14ac:dyDescent="0.3">
      <c r="A186" s="1" t="s">
        <v>276</v>
      </c>
      <c r="B186" s="1" t="s">
        <v>46</v>
      </c>
      <c r="C186" s="1" t="s">
        <v>122</v>
      </c>
      <c r="D186" s="1" t="s">
        <v>64</v>
      </c>
      <c r="E186">
        <v>5875</v>
      </c>
      <c r="F186">
        <v>26</v>
      </c>
      <c r="G186" s="1" t="s">
        <v>54</v>
      </c>
      <c r="H186" s="1" t="s">
        <v>28</v>
      </c>
      <c r="I186" s="2">
        <v>40115</v>
      </c>
      <c r="J186">
        <v>4037</v>
      </c>
      <c r="K186">
        <v>155794</v>
      </c>
      <c r="L186">
        <v>0</v>
      </c>
      <c r="M186">
        <v>38.591528362645526</v>
      </c>
      <c r="N186">
        <v>0</v>
      </c>
    </row>
    <row r="187" spans="1:14" x14ac:dyDescent="0.3">
      <c r="A187" s="1" t="s">
        <v>277</v>
      </c>
      <c r="B187" s="1" t="s">
        <v>46</v>
      </c>
      <c r="C187" s="1" t="s">
        <v>72</v>
      </c>
      <c r="D187" s="1" t="s">
        <v>48</v>
      </c>
      <c r="E187">
        <v>503</v>
      </c>
      <c r="G187" s="1" t="s">
        <v>49</v>
      </c>
      <c r="H187" s="1" t="s">
        <v>28</v>
      </c>
      <c r="I187" s="2">
        <v>40199</v>
      </c>
      <c r="J187">
        <v>3953</v>
      </c>
      <c r="K187">
        <v>56823</v>
      </c>
      <c r="L187">
        <v>0</v>
      </c>
      <c r="M187">
        <v>14.374652162914243</v>
      </c>
      <c r="N187">
        <v>0</v>
      </c>
    </row>
    <row r="188" spans="1:14" x14ac:dyDescent="0.3">
      <c r="A188" s="1" t="s">
        <v>278</v>
      </c>
      <c r="B188" s="1" t="s">
        <v>188</v>
      </c>
      <c r="C188" s="1" t="s">
        <v>54</v>
      </c>
      <c r="D188" s="1" t="s">
        <v>54</v>
      </c>
      <c r="E188">
        <v>51</v>
      </c>
      <c r="G188" s="1" t="s">
        <v>54</v>
      </c>
      <c r="H188" s="1" t="s">
        <v>23</v>
      </c>
      <c r="I188" s="2">
        <v>40365</v>
      </c>
      <c r="J188">
        <v>3787</v>
      </c>
      <c r="K188">
        <v>50356</v>
      </c>
      <c r="L188">
        <v>0</v>
      </c>
      <c r="M188">
        <v>13.297068919989437</v>
      </c>
      <c r="N188">
        <v>0</v>
      </c>
    </row>
    <row r="189" spans="1:14" x14ac:dyDescent="0.3">
      <c r="A189" s="1" t="s">
        <v>279</v>
      </c>
      <c r="B189" s="1" t="s">
        <v>46</v>
      </c>
      <c r="C189" s="1" t="s">
        <v>74</v>
      </c>
      <c r="D189" s="1" t="s">
        <v>48</v>
      </c>
      <c r="E189">
        <v>106</v>
      </c>
      <c r="F189">
        <v>10</v>
      </c>
      <c r="G189" s="1" t="s">
        <v>54</v>
      </c>
      <c r="H189" s="1" t="s">
        <v>28</v>
      </c>
      <c r="I189" s="2">
        <v>40308</v>
      </c>
      <c r="J189">
        <v>3844</v>
      </c>
      <c r="K189">
        <v>129545</v>
      </c>
      <c r="L189">
        <v>0</v>
      </c>
      <c r="M189">
        <v>33.700572320499482</v>
      </c>
      <c r="N189">
        <v>0</v>
      </c>
    </row>
    <row r="190" spans="1:14" x14ac:dyDescent="0.3">
      <c r="A190" s="1" t="s">
        <v>280</v>
      </c>
      <c r="B190" s="1" t="s">
        <v>46</v>
      </c>
      <c r="C190" s="1" t="s">
        <v>74</v>
      </c>
      <c r="D190" s="1" t="s">
        <v>48</v>
      </c>
      <c r="E190">
        <v>2126</v>
      </c>
      <c r="F190">
        <v>23</v>
      </c>
      <c r="G190" s="1" t="s">
        <v>54</v>
      </c>
      <c r="H190" s="1" t="s">
        <v>28</v>
      </c>
      <c r="I190" s="2">
        <v>40428</v>
      </c>
      <c r="J190">
        <v>3724</v>
      </c>
      <c r="K190">
        <v>175851</v>
      </c>
      <c r="L190">
        <v>0</v>
      </c>
      <c r="M190">
        <v>47.220998925886143</v>
      </c>
      <c r="N190">
        <v>0</v>
      </c>
    </row>
    <row r="191" spans="1:14" x14ac:dyDescent="0.3">
      <c r="A191" s="1" t="s">
        <v>281</v>
      </c>
      <c r="B191" s="1" t="s">
        <v>245</v>
      </c>
      <c r="C191" s="1" t="s">
        <v>74</v>
      </c>
      <c r="D191" s="1" t="s">
        <v>48</v>
      </c>
      <c r="E191">
        <v>5456</v>
      </c>
      <c r="F191">
        <v>24</v>
      </c>
      <c r="G191" s="1" t="s">
        <v>54</v>
      </c>
      <c r="H191" s="1" t="s">
        <v>23</v>
      </c>
      <c r="I191" s="2">
        <v>40394</v>
      </c>
      <c r="J191">
        <v>3758</v>
      </c>
      <c r="K191">
        <v>64389</v>
      </c>
      <c r="L191">
        <v>0</v>
      </c>
      <c r="M191">
        <v>17.133847791378393</v>
      </c>
      <c r="N191">
        <v>0</v>
      </c>
    </row>
    <row r="192" spans="1:14" x14ac:dyDescent="0.3">
      <c r="A192" s="1" t="s">
        <v>282</v>
      </c>
      <c r="B192" s="1" t="s">
        <v>102</v>
      </c>
      <c r="C192" s="1" t="s">
        <v>74</v>
      </c>
      <c r="D192" s="1" t="s">
        <v>48</v>
      </c>
      <c r="E192">
        <v>8800</v>
      </c>
      <c r="F192">
        <v>13</v>
      </c>
      <c r="G192" s="1" t="s">
        <v>59</v>
      </c>
      <c r="H192" s="1" t="s">
        <v>54</v>
      </c>
      <c r="I192" s="2">
        <v>40434</v>
      </c>
      <c r="J192">
        <v>3718</v>
      </c>
      <c r="K192">
        <v>79810</v>
      </c>
      <c r="L192">
        <v>0</v>
      </c>
      <c r="M192">
        <v>21.465841850457235</v>
      </c>
      <c r="N192">
        <v>0</v>
      </c>
    </row>
    <row r="193" spans="1:14" x14ac:dyDescent="0.3">
      <c r="A193" s="1" t="s">
        <v>283</v>
      </c>
      <c r="B193" s="1" t="s">
        <v>284</v>
      </c>
      <c r="C193" s="1" t="s">
        <v>74</v>
      </c>
      <c r="D193" s="1" t="s">
        <v>48</v>
      </c>
      <c r="E193">
        <v>164860</v>
      </c>
      <c r="F193">
        <v>8</v>
      </c>
      <c r="G193" s="1" t="s">
        <v>54</v>
      </c>
      <c r="H193" s="1" t="s">
        <v>28</v>
      </c>
      <c r="I193" s="2">
        <v>40485</v>
      </c>
      <c r="J193">
        <v>3667</v>
      </c>
      <c r="K193">
        <v>108647</v>
      </c>
      <c r="L193">
        <v>0</v>
      </c>
      <c r="M193">
        <v>29.628306517589309</v>
      </c>
      <c r="N193">
        <v>0</v>
      </c>
    </row>
    <row r="194" spans="1:14" x14ac:dyDescent="0.3">
      <c r="A194" s="1" t="s">
        <v>285</v>
      </c>
      <c r="B194" s="1" t="s">
        <v>46</v>
      </c>
      <c r="C194" s="1" t="s">
        <v>52</v>
      </c>
      <c r="D194" s="1" t="s">
        <v>48</v>
      </c>
      <c r="G194" s="1" t="s">
        <v>54</v>
      </c>
      <c r="H194" s="1" t="s">
        <v>54</v>
      </c>
      <c r="I194" s="2">
        <v>40485</v>
      </c>
      <c r="J194">
        <v>3667</v>
      </c>
      <c r="K194">
        <v>60527</v>
      </c>
      <c r="L194">
        <v>0</v>
      </c>
      <c r="M194">
        <v>16.50586310335424</v>
      </c>
      <c r="N194">
        <v>0</v>
      </c>
    </row>
    <row r="195" spans="1:14" x14ac:dyDescent="0.3">
      <c r="A195" s="1" t="s">
        <v>286</v>
      </c>
      <c r="B195" s="1" t="s">
        <v>46</v>
      </c>
      <c r="C195" s="1" t="s">
        <v>122</v>
      </c>
      <c r="D195" s="1" t="s">
        <v>48</v>
      </c>
      <c r="E195">
        <v>1941</v>
      </c>
      <c r="F195">
        <v>27</v>
      </c>
      <c r="G195" s="1" t="s">
        <v>54</v>
      </c>
      <c r="H195" s="1" t="s">
        <v>29</v>
      </c>
      <c r="I195" s="2">
        <v>40477</v>
      </c>
      <c r="J195">
        <v>3675</v>
      </c>
      <c r="K195">
        <v>85274</v>
      </c>
      <c r="L195">
        <v>0</v>
      </c>
      <c r="M195">
        <v>23.203809523809525</v>
      </c>
      <c r="N195">
        <v>0</v>
      </c>
    </row>
    <row r="196" spans="1:14" x14ac:dyDescent="0.3">
      <c r="A196" s="1" t="s">
        <v>287</v>
      </c>
      <c r="B196" s="1" t="s">
        <v>46</v>
      </c>
      <c r="C196" s="1" t="s">
        <v>74</v>
      </c>
      <c r="D196" s="1" t="s">
        <v>48</v>
      </c>
      <c r="E196">
        <v>130065</v>
      </c>
      <c r="F196">
        <v>50</v>
      </c>
      <c r="G196" s="1" t="s">
        <v>54</v>
      </c>
      <c r="H196" s="1" t="s">
        <v>29</v>
      </c>
      <c r="I196" s="2">
        <v>40525</v>
      </c>
      <c r="J196">
        <v>3627</v>
      </c>
      <c r="K196">
        <v>53612</v>
      </c>
      <c r="L196">
        <v>0</v>
      </c>
      <c r="M196">
        <v>14.781362007168459</v>
      </c>
      <c r="N196">
        <v>0</v>
      </c>
    </row>
    <row r="197" spans="1:14" x14ac:dyDescent="0.3">
      <c r="A197" s="1" t="s">
        <v>288</v>
      </c>
      <c r="B197" s="1" t="s">
        <v>46</v>
      </c>
      <c r="C197" s="1" t="s">
        <v>74</v>
      </c>
      <c r="D197" s="1" t="s">
        <v>64</v>
      </c>
      <c r="E197">
        <v>515345</v>
      </c>
      <c r="F197">
        <v>90</v>
      </c>
      <c r="G197" s="1" t="s">
        <v>54</v>
      </c>
      <c r="H197" s="1" t="s">
        <v>54</v>
      </c>
      <c r="I197" s="2">
        <v>40581</v>
      </c>
      <c r="J197">
        <v>3571</v>
      </c>
      <c r="K197">
        <v>183649</v>
      </c>
      <c r="L197">
        <v>0</v>
      </c>
      <c r="M197">
        <v>51.427891346961637</v>
      </c>
      <c r="N197">
        <v>0</v>
      </c>
    </row>
    <row r="198" spans="1:14" x14ac:dyDescent="0.3">
      <c r="A198" s="1" t="s">
        <v>289</v>
      </c>
      <c r="B198" s="1" t="s">
        <v>102</v>
      </c>
      <c r="C198" s="1" t="s">
        <v>74</v>
      </c>
      <c r="D198" s="1" t="s">
        <v>48</v>
      </c>
      <c r="E198">
        <v>440</v>
      </c>
      <c r="F198">
        <v>138672</v>
      </c>
      <c r="G198" s="1" t="s">
        <v>54</v>
      </c>
      <c r="H198" s="1" t="s">
        <v>23</v>
      </c>
      <c r="I198" s="2">
        <v>40685</v>
      </c>
      <c r="J198">
        <v>3467</v>
      </c>
      <c r="K198">
        <v>72497</v>
      </c>
      <c r="L198">
        <v>0</v>
      </c>
      <c r="M198">
        <v>20.910585520623016</v>
      </c>
      <c r="N198">
        <v>0</v>
      </c>
    </row>
    <row r="199" spans="1:14" x14ac:dyDescent="0.3">
      <c r="A199" s="1" t="s">
        <v>290</v>
      </c>
      <c r="B199" s="1" t="s">
        <v>188</v>
      </c>
      <c r="C199" s="1" t="s">
        <v>54</v>
      </c>
      <c r="D199" s="1" t="s">
        <v>54</v>
      </c>
      <c r="G199" s="1" t="s">
        <v>54</v>
      </c>
      <c r="H199" s="1" t="s">
        <v>23</v>
      </c>
      <c r="I199" s="2">
        <v>40750</v>
      </c>
      <c r="J199">
        <v>3402</v>
      </c>
      <c r="K199">
        <v>52291</v>
      </c>
      <c r="L199">
        <v>0</v>
      </c>
      <c r="M199">
        <v>15.37066431510876</v>
      </c>
      <c r="N199">
        <v>0</v>
      </c>
    </row>
    <row r="200" spans="1:14" x14ac:dyDescent="0.3">
      <c r="A200" s="1" t="s">
        <v>291</v>
      </c>
      <c r="B200" s="1" t="s">
        <v>86</v>
      </c>
      <c r="C200" s="1" t="s">
        <v>74</v>
      </c>
      <c r="D200" s="1" t="s">
        <v>64</v>
      </c>
      <c r="E200">
        <v>53500</v>
      </c>
      <c r="F200">
        <v>386</v>
      </c>
      <c r="G200" s="1" t="s">
        <v>54</v>
      </c>
      <c r="H200" s="1" t="s">
        <v>23</v>
      </c>
      <c r="I200" s="2">
        <v>40731</v>
      </c>
      <c r="J200">
        <v>3421</v>
      </c>
      <c r="K200">
        <v>58565</v>
      </c>
      <c r="L200">
        <v>0</v>
      </c>
      <c r="M200">
        <v>17.119263373282667</v>
      </c>
      <c r="N200">
        <v>0</v>
      </c>
    </row>
    <row r="201" spans="1:14" x14ac:dyDescent="0.3">
      <c r="A201" s="1" t="s">
        <v>292</v>
      </c>
      <c r="B201" s="1" t="s">
        <v>245</v>
      </c>
      <c r="C201" s="1" t="s">
        <v>72</v>
      </c>
      <c r="D201" s="1" t="s">
        <v>48</v>
      </c>
      <c r="E201">
        <v>8235</v>
      </c>
      <c r="G201" s="1" t="s">
        <v>54</v>
      </c>
      <c r="H201" s="1" t="s">
        <v>23</v>
      </c>
      <c r="I201" s="2">
        <v>40634</v>
      </c>
      <c r="J201">
        <v>3518</v>
      </c>
      <c r="K201">
        <v>48489</v>
      </c>
      <c r="L201">
        <v>0</v>
      </c>
      <c r="M201">
        <v>13.783115406480954</v>
      </c>
      <c r="N201">
        <v>0</v>
      </c>
    </row>
    <row r="202" spans="1:14" x14ac:dyDescent="0.3">
      <c r="A202" s="1" t="s">
        <v>293</v>
      </c>
      <c r="B202" s="1" t="s">
        <v>46</v>
      </c>
      <c r="C202" s="1" t="s">
        <v>122</v>
      </c>
      <c r="D202" s="1" t="s">
        <v>48</v>
      </c>
      <c r="G202" s="1" t="s">
        <v>54</v>
      </c>
      <c r="H202" s="1" t="s">
        <v>28</v>
      </c>
      <c r="I202" s="2">
        <v>40631</v>
      </c>
      <c r="J202">
        <v>3521</v>
      </c>
      <c r="K202">
        <v>40124</v>
      </c>
      <c r="L202">
        <v>0</v>
      </c>
      <c r="M202">
        <v>11.395626242544731</v>
      </c>
      <c r="N202">
        <v>0</v>
      </c>
    </row>
    <row r="203" spans="1:14" x14ac:dyDescent="0.3">
      <c r="A203" s="1" t="s">
        <v>294</v>
      </c>
      <c r="B203" s="1" t="s">
        <v>46</v>
      </c>
      <c r="C203" s="1" t="s">
        <v>74</v>
      </c>
      <c r="D203" s="1" t="s">
        <v>48</v>
      </c>
      <c r="E203">
        <v>5749132</v>
      </c>
      <c r="F203">
        <v>12</v>
      </c>
      <c r="G203" s="1" t="s">
        <v>49</v>
      </c>
      <c r="H203" s="1" t="s">
        <v>54</v>
      </c>
      <c r="I203" s="2">
        <v>40612</v>
      </c>
      <c r="J203">
        <v>3540</v>
      </c>
      <c r="K203">
        <v>82148</v>
      </c>
      <c r="L203">
        <v>0</v>
      </c>
      <c r="M203">
        <v>23.205649717514124</v>
      </c>
      <c r="N203">
        <v>0</v>
      </c>
    </row>
    <row r="204" spans="1:14" x14ac:dyDescent="0.3">
      <c r="A204" s="1" t="s">
        <v>295</v>
      </c>
      <c r="B204" s="1" t="s">
        <v>46</v>
      </c>
      <c r="C204" s="1" t="s">
        <v>74</v>
      </c>
      <c r="D204" s="1" t="s">
        <v>64</v>
      </c>
      <c r="E204">
        <v>2215</v>
      </c>
      <c r="F204">
        <v>147</v>
      </c>
      <c r="G204" s="1" t="s">
        <v>49</v>
      </c>
      <c r="H204" s="1" t="s">
        <v>50</v>
      </c>
      <c r="I204" s="2">
        <v>40604</v>
      </c>
      <c r="J204">
        <v>3548</v>
      </c>
      <c r="K204">
        <v>150123</v>
      </c>
      <c r="L204">
        <v>0</v>
      </c>
      <c r="M204">
        <v>42.312006764374296</v>
      </c>
      <c r="N204">
        <v>0</v>
      </c>
    </row>
    <row r="205" spans="1:14" x14ac:dyDescent="0.3">
      <c r="A205" s="1" t="s">
        <v>296</v>
      </c>
      <c r="B205" s="1" t="s">
        <v>46</v>
      </c>
      <c r="C205" s="1" t="s">
        <v>74</v>
      </c>
      <c r="D205" s="1" t="s">
        <v>48</v>
      </c>
      <c r="E205">
        <v>310</v>
      </c>
      <c r="F205">
        <v>6</v>
      </c>
      <c r="G205" s="1" t="s">
        <v>54</v>
      </c>
      <c r="H205" s="1" t="s">
        <v>54</v>
      </c>
      <c r="I205" s="2">
        <v>40764</v>
      </c>
      <c r="J205">
        <v>3388</v>
      </c>
      <c r="K205">
        <v>175235</v>
      </c>
      <c r="L205">
        <v>0</v>
      </c>
      <c r="M205">
        <v>51.722255017709564</v>
      </c>
      <c r="N205">
        <v>0</v>
      </c>
    </row>
    <row r="206" spans="1:14" x14ac:dyDescent="0.3">
      <c r="A206" s="1" t="s">
        <v>297</v>
      </c>
      <c r="B206" s="1" t="s">
        <v>220</v>
      </c>
      <c r="C206" s="1" t="s">
        <v>74</v>
      </c>
      <c r="D206" s="1" t="s">
        <v>48</v>
      </c>
      <c r="E206">
        <v>10000</v>
      </c>
      <c r="F206">
        <v>8</v>
      </c>
      <c r="G206" s="1" t="s">
        <v>54</v>
      </c>
      <c r="H206" s="1" t="s">
        <v>29</v>
      </c>
      <c r="I206" s="2">
        <v>40751</v>
      </c>
      <c r="J206">
        <v>3401</v>
      </c>
      <c r="K206">
        <v>88231</v>
      </c>
      <c r="L206">
        <v>0</v>
      </c>
      <c r="M206">
        <v>25.942663922375772</v>
      </c>
      <c r="N206">
        <v>0</v>
      </c>
    </row>
    <row r="207" spans="1:14" x14ac:dyDescent="0.3">
      <c r="A207" s="1" t="s">
        <v>298</v>
      </c>
      <c r="B207" s="1" t="s">
        <v>220</v>
      </c>
      <c r="C207" s="1" t="s">
        <v>74</v>
      </c>
      <c r="D207" s="1" t="s">
        <v>48</v>
      </c>
      <c r="E207">
        <v>3000</v>
      </c>
      <c r="F207">
        <v>27</v>
      </c>
      <c r="G207" s="1" t="s">
        <v>54</v>
      </c>
      <c r="H207" s="1" t="s">
        <v>29</v>
      </c>
      <c r="I207" s="2">
        <v>40751</v>
      </c>
      <c r="J207">
        <v>3401</v>
      </c>
      <c r="K207">
        <v>54055</v>
      </c>
      <c r="L207">
        <v>0</v>
      </c>
      <c r="M207">
        <v>15.893854748603353</v>
      </c>
      <c r="N207">
        <v>0</v>
      </c>
    </row>
    <row r="208" spans="1:14" x14ac:dyDescent="0.3">
      <c r="A208" s="1" t="s">
        <v>299</v>
      </c>
      <c r="B208" s="1" t="s">
        <v>300</v>
      </c>
      <c r="C208" s="1" t="s">
        <v>74</v>
      </c>
      <c r="D208" s="1" t="s">
        <v>48</v>
      </c>
      <c r="E208">
        <v>1500</v>
      </c>
      <c r="F208">
        <v>10000</v>
      </c>
      <c r="G208" s="1" t="s">
        <v>54</v>
      </c>
      <c r="H208" s="1" t="s">
        <v>29</v>
      </c>
      <c r="I208" s="2">
        <v>40705</v>
      </c>
      <c r="J208">
        <v>3447</v>
      </c>
      <c r="K208">
        <v>205610</v>
      </c>
      <c r="L208">
        <v>0</v>
      </c>
      <c r="M208">
        <v>59.648970118944007</v>
      </c>
      <c r="N208">
        <v>0</v>
      </c>
    </row>
    <row r="209" spans="1:14" x14ac:dyDescent="0.3">
      <c r="A209" s="1" t="s">
        <v>301</v>
      </c>
      <c r="B209" s="1" t="s">
        <v>302</v>
      </c>
      <c r="C209" s="1" t="s">
        <v>54</v>
      </c>
      <c r="D209" s="1" t="s">
        <v>303</v>
      </c>
      <c r="E209">
        <v>30000</v>
      </c>
      <c r="F209">
        <v>20000</v>
      </c>
      <c r="G209" s="1" t="s">
        <v>54</v>
      </c>
      <c r="H209" s="1" t="s">
        <v>30</v>
      </c>
      <c r="I209" s="2">
        <v>40799</v>
      </c>
      <c r="J209">
        <v>3353</v>
      </c>
      <c r="K209">
        <v>211560</v>
      </c>
      <c r="L209">
        <v>0</v>
      </c>
      <c r="M209">
        <v>63.095735162541011</v>
      </c>
      <c r="N209">
        <v>0</v>
      </c>
    </row>
    <row r="210" spans="1:14" x14ac:dyDescent="0.3">
      <c r="A210" s="1" t="s">
        <v>304</v>
      </c>
      <c r="B210" s="1" t="s">
        <v>300</v>
      </c>
      <c r="C210" s="1" t="s">
        <v>74</v>
      </c>
      <c r="D210" s="1" t="s">
        <v>221</v>
      </c>
      <c r="E210">
        <v>2500</v>
      </c>
      <c r="F210">
        <v>10000</v>
      </c>
      <c r="G210" s="1" t="s">
        <v>54</v>
      </c>
      <c r="H210" s="1" t="s">
        <v>23</v>
      </c>
      <c r="I210" s="2">
        <v>40794</v>
      </c>
      <c r="J210">
        <v>3358</v>
      </c>
      <c r="K210">
        <v>66928</v>
      </c>
      <c r="L210">
        <v>0</v>
      </c>
      <c r="M210">
        <v>19.930911256700416</v>
      </c>
      <c r="N210">
        <v>0</v>
      </c>
    </row>
    <row r="211" spans="1:14" x14ac:dyDescent="0.3">
      <c r="A211" s="1" t="s">
        <v>305</v>
      </c>
      <c r="B211" s="1" t="s">
        <v>188</v>
      </c>
      <c r="C211" s="1" t="s">
        <v>54</v>
      </c>
      <c r="D211" s="1" t="s">
        <v>48</v>
      </c>
      <c r="E211">
        <v>4143</v>
      </c>
      <c r="F211">
        <v>54877</v>
      </c>
      <c r="G211" s="1" t="s">
        <v>54</v>
      </c>
      <c r="H211" s="1" t="s">
        <v>30</v>
      </c>
      <c r="I211" s="2">
        <v>40834</v>
      </c>
      <c r="J211">
        <v>3318</v>
      </c>
      <c r="K211">
        <v>76637</v>
      </c>
      <c r="L211">
        <v>0</v>
      </c>
      <c r="M211">
        <v>23.097347799879447</v>
      </c>
      <c r="N211">
        <v>0</v>
      </c>
    </row>
    <row r="212" spans="1:14" x14ac:dyDescent="0.3">
      <c r="A212" s="1" t="s">
        <v>306</v>
      </c>
      <c r="B212" s="1" t="s">
        <v>188</v>
      </c>
      <c r="C212" s="1" t="s">
        <v>54</v>
      </c>
      <c r="D212" s="1" t="s">
        <v>48</v>
      </c>
      <c r="E212">
        <v>64</v>
      </c>
      <c r="F212">
        <v>4702</v>
      </c>
      <c r="G212" s="1" t="s">
        <v>54</v>
      </c>
      <c r="H212" s="1" t="s">
        <v>23</v>
      </c>
      <c r="I212" s="2">
        <v>40853</v>
      </c>
      <c r="J212">
        <v>3299</v>
      </c>
      <c r="K212">
        <v>60760</v>
      </c>
      <c r="L212">
        <v>0</v>
      </c>
      <c r="M212">
        <v>18.417702334040619</v>
      </c>
      <c r="N212">
        <v>0</v>
      </c>
    </row>
    <row r="213" spans="1:14" x14ac:dyDescent="0.3">
      <c r="A213" s="1" t="s">
        <v>307</v>
      </c>
      <c r="B213" s="1" t="s">
        <v>308</v>
      </c>
      <c r="C213" s="1" t="s">
        <v>122</v>
      </c>
      <c r="D213" s="1" t="s">
        <v>309</v>
      </c>
      <c r="E213">
        <v>53414</v>
      </c>
      <c r="F213">
        <v>24</v>
      </c>
      <c r="G213" s="1" t="s">
        <v>54</v>
      </c>
      <c r="H213" s="1" t="s">
        <v>28</v>
      </c>
      <c r="I213" s="2">
        <v>40875</v>
      </c>
      <c r="J213">
        <v>3277</v>
      </c>
      <c r="K213">
        <v>58168</v>
      </c>
      <c r="L213">
        <v>0</v>
      </c>
      <c r="M213">
        <v>17.750381446444919</v>
      </c>
      <c r="N213">
        <v>0</v>
      </c>
    </row>
    <row r="214" spans="1:14" x14ac:dyDescent="0.3">
      <c r="A214" s="1" t="s">
        <v>310</v>
      </c>
      <c r="B214" s="1" t="s">
        <v>308</v>
      </c>
      <c r="C214" s="1" t="s">
        <v>122</v>
      </c>
      <c r="D214" s="1" t="s">
        <v>309</v>
      </c>
      <c r="E214">
        <v>65554</v>
      </c>
      <c r="F214">
        <v>29</v>
      </c>
      <c r="G214" s="1" t="s">
        <v>49</v>
      </c>
      <c r="H214" s="1" t="s">
        <v>28</v>
      </c>
      <c r="I214" s="2">
        <v>40875</v>
      </c>
      <c r="J214">
        <v>3277</v>
      </c>
      <c r="K214">
        <v>55411</v>
      </c>
      <c r="L214">
        <v>0</v>
      </c>
      <c r="M214">
        <v>16.909063167531279</v>
      </c>
      <c r="N214">
        <v>0</v>
      </c>
    </row>
    <row r="215" spans="1:14" x14ac:dyDescent="0.3">
      <c r="A215" s="1" t="s">
        <v>311</v>
      </c>
      <c r="B215" s="1" t="s">
        <v>46</v>
      </c>
      <c r="C215" s="1" t="s">
        <v>74</v>
      </c>
      <c r="D215" s="1" t="s">
        <v>48</v>
      </c>
      <c r="E215">
        <v>45211</v>
      </c>
      <c r="F215">
        <v>17</v>
      </c>
      <c r="G215" s="1" t="s">
        <v>54</v>
      </c>
      <c r="H215" s="1" t="s">
        <v>30</v>
      </c>
      <c r="I215" s="2">
        <v>40953</v>
      </c>
      <c r="J215">
        <v>3199</v>
      </c>
      <c r="K215">
        <v>1324241</v>
      </c>
      <c r="L215">
        <v>0</v>
      </c>
      <c r="M215">
        <v>413.95467333541734</v>
      </c>
      <c r="N215">
        <v>0</v>
      </c>
    </row>
    <row r="216" spans="1:14" x14ac:dyDescent="0.3">
      <c r="A216" s="1" t="s">
        <v>312</v>
      </c>
      <c r="B216" s="1" t="s">
        <v>188</v>
      </c>
      <c r="C216" s="1" t="s">
        <v>54</v>
      </c>
      <c r="D216" s="1" t="s">
        <v>48</v>
      </c>
      <c r="E216">
        <v>1138562</v>
      </c>
      <c r="F216">
        <v>3</v>
      </c>
      <c r="G216" s="1" t="s">
        <v>54</v>
      </c>
      <c r="H216" s="1" t="s">
        <v>23</v>
      </c>
      <c r="I216" s="2">
        <v>41009</v>
      </c>
      <c r="J216">
        <v>3143</v>
      </c>
      <c r="K216">
        <v>94374</v>
      </c>
      <c r="L216">
        <v>0</v>
      </c>
      <c r="M216">
        <v>30.026726057906458</v>
      </c>
      <c r="N216">
        <v>0</v>
      </c>
    </row>
    <row r="217" spans="1:14" x14ac:dyDescent="0.3">
      <c r="A217" s="1" t="s">
        <v>313</v>
      </c>
      <c r="B217" s="1" t="s">
        <v>46</v>
      </c>
      <c r="C217" s="1" t="s">
        <v>74</v>
      </c>
      <c r="D217" s="1" t="s">
        <v>48</v>
      </c>
      <c r="E217">
        <v>13910</v>
      </c>
      <c r="F217">
        <v>128</v>
      </c>
      <c r="G217" s="1" t="s">
        <v>54</v>
      </c>
      <c r="H217" s="1" t="s">
        <v>23</v>
      </c>
      <c r="I217" s="2">
        <v>41024</v>
      </c>
      <c r="J217">
        <v>3128</v>
      </c>
      <c r="K217">
        <v>146411</v>
      </c>
      <c r="L217">
        <v>0</v>
      </c>
      <c r="M217">
        <v>46.806585677749361</v>
      </c>
      <c r="N217">
        <v>0</v>
      </c>
    </row>
    <row r="218" spans="1:14" x14ac:dyDescent="0.3">
      <c r="A218" s="1" t="s">
        <v>314</v>
      </c>
      <c r="B218" s="1" t="s">
        <v>46</v>
      </c>
      <c r="C218" s="1" t="s">
        <v>122</v>
      </c>
      <c r="D218" s="1" t="s">
        <v>48</v>
      </c>
      <c r="E218">
        <v>583</v>
      </c>
      <c r="F218">
        <v>10</v>
      </c>
      <c r="G218" s="1" t="s">
        <v>54</v>
      </c>
      <c r="H218" s="1" t="s">
        <v>28</v>
      </c>
      <c r="I218" s="2">
        <v>41050</v>
      </c>
      <c r="J218">
        <v>3102</v>
      </c>
      <c r="K218">
        <v>139041</v>
      </c>
      <c r="L218">
        <v>0</v>
      </c>
      <c r="M218">
        <v>44.823017408123789</v>
      </c>
      <c r="N218">
        <v>0</v>
      </c>
    </row>
    <row r="219" spans="1:14" x14ac:dyDescent="0.3">
      <c r="A219" s="1" t="s">
        <v>315</v>
      </c>
      <c r="B219" s="1" t="s">
        <v>102</v>
      </c>
      <c r="C219" s="1" t="s">
        <v>74</v>
      </c>
      <c r="D219" s="1" t="s">
        <v>48</v>
      </c>
      <c r="E219">
        <v>2551</v>
      </c>
      <c r="F219">
        <v>242</v>
      </c>
      <c r="G219" s="1" t="s">
        <v>49</v>
      </c>
      <c r="H219" s="1" t="s">
        <v>23</v>
      </c>
      <c r="I219" s="2">
        <v>41069</v>
      </c>
      <c r="J219">
        <v>3083</v>
      </c>
      <c r="K219">
        <v>102694</v>
      </c>
      <c r="L219">
        <v>0</v>
      </c>
      <c r="M219">
        <v>33.309763217645148</v>
      </c>
      <c r="N219">
        <v>0</v>
      </c>
    </row>
    <row r="220" spans="1:14" x14ac:dyDescent="0.3">
      <c r="A220" s="1" t="s">
        <v>316</v>
      </c>
      <c r="B220" s="1" t="s">
        <v>317</v>
      </c>
      <c r="C220" s="1" t="s">
        <v>74</v>
      </c>
      <c r="D220" s="1" t="s">
        <v>48</v>
      </c>
      <c r="E220">
        <v>34465</v>
      </c>
      <c r="F220">
        <v>120</v>
      </c>
      <c r="G220" s="1" t="s">
        <v>49</v>
      </c>
      <c r="H220" s="1" t="s">
        <v>23</v>
      </c>
      <c r="I220" s="2">
        <v>41094</v>
      </c>
      <c r="J220">
        <v>3058</v>
      </c>
      <c r="K220">
        <v>53572</v>
      </c>
      <c r="L220">
        <v>0</v>
      </c>
      <c r="M220">
        <v>17.518639633747547</v>
      </c>
      <c r="N220">
        <v>0</v>
      </c>
    </row>
    <row r="221" spans="1:14" x14ac:dyDescent="0.3">
      <c r="A221" s="1" t="s">
        <v>318</v>
      </c>
      <c r="B221" s="1" t="s">
        <v>300</v>
      </c>
      <c r="C221" s="1" t="s">
        <v>74</v>
      </c>
      <c r="D221" s="1" t="s">
        <v>221</v>
      </c>
      <c r="E221">
        <v>5574</v>
      </c>
      <c r="G221" s="1" t="s">
        <v>54</v>
      </c>
      <c r="H221" s="1" t="s">
        <v>23</v>
      </c>
      <c r="I221" s="2">
        <v>41082</v>
      </c>
      <c r="J221">
        <v>3070</v>
      </c>
      <c r="K221">
        <v>328736</v>
      </c>
      <c r="L221">
        <v>0</v>
      </c>
      <c r="M221">
        <v>107.08013029315961</v>
      </c>
      <c r="N221">
        <v>0</v>
      </c>
    </row>
    <row r="222" spans="1:14" x14ac:dyDescent="0.3">
      <c r="A222" s="1" t="s">
        <v>319</v>
      </c>
      <c r="B222" s="1" t="s">
        <v>317</v>
      </c>
      <c r="C222" s="1" t="s">
        <v>74</v>
      </c>
      <c r="D222" s="1" t="s">
        <v>48</v>
      </c>
      <c r="E222">
        <v>245057</v>
      </c>
      <c r="F222">
        <v>4</v>
      </c>
      <c r="G222" s="1" t="s">
        <v>54</v>
      </c>
      <c r="H222" s="1" t="s">
        <v>23</v>
      </c>
      <c r="I222" s="2">
        <v>41107</v>
      </c>
      <c r="J222">
        <v>3045</v>
      </c>
      <c r="K222">
        <v>210264</v>
      </c>
      <c r="L222">
        <v>0</v>
      </c>
      <c r="M222">
        <v>69.052216748768473</v>
      </c>
      <c r="N222">
        <v>0</v>
      </c>
    </row>
    <row r="223" spans="1:14" x14ac:dyDescent="0.3">
      <c r="A223" s="1" t="s">
        <v>320</v>
      </c>
      <c r="B223" s="1" t="s">
        <v>317</v>
      </c>
      <c r="C223" s="1" t="s">
        <v>74</v>
      </c>
      <c r="D223" s="1" t="s">
        <v>48</v>
      </c>
      <c r="E223">
        <v>182</v>
      </c>
      <c r="F223">
        <v>13</v>
      </c>
      <c r="G223" s="1" t="s">
        <v>54</v>
      </c>
      <c r="H223" s="1" t="s">
        <v>23</v>
      </c>
      <c r="I223" s="2">
        <v>41107</v>
      </c>
      <c r="J223">
        <v>3045</v>
      </c>
      <c r="K223">
        <v>61361</v>
      </c>
      <c r="L223">
        <v>0</v>
      </c>
      <c r="M223">
        <v>20.151395730706074</v>
      </c>
      <c r="N223">
        <v>0</v>
      </c>
    </row>
    <row r="224" spans="1:14" x14ac:dyDescent="0.3">
      <c r="A224" s="1" t="s">
        <v>321</v>
      </c>
      <c r="B224" s="1" t="s">
        <v>102</v>
      </c>
      <c r="C224" s="1" t="s">
        <v>74</v>
      </c>
      <c r="D224" s="1" t="s">
        <v>48</v>
      </c>
      <c r="E224">
        <v>3850505</v>
      </c>
      <c r="F224">
        <v>52</v>
      </c>
      <c r="G224" s="1" t="s">
        <v>49</v>
      </c>
      <c r="H224" s="1" t="s">
        <v>23</v>
      </c>
      <c r="I224" s="2">
        <v>41127</v>
      </c>
      <c r="J224">
        <v>3025</v>
      </c>
      <c r="K224">
        <v>97910</v>
      </c>
      <c r="L224">
        <v>0</v>
      </c>
      <c r="M224">
        <v>32.36694214876033</v>
      </c>
      <c r="N224">
        <v>0</v>
      </c>
    </row>
    <row r="225" spans="1:14" x14ac:dyDescent="0.3">
      <c r="A225" s="1" t="s">
        <v>322</v>
      </c>
      <c r="B225" s="1" t="s">
        <v>46</v>
      </c>
      <c r="C225" s="1" t="s">
        <v>54</v>
      </c>
      <c r="D225" s="1" t="s">
        <v>54</v>
      </c>
      <c r="E225">
        <v>138</v>
      </c>
      <c r="F225">
        <v>47</v>
      </c>
      <c r="G225" s="1" t="s">
        <v>49</v>
      </c>
      <c r="H225" s="1" t="s">
        <v>23</v>
      </c>
      <c r="I225" s="2">
        <v>41125</v>
      </c>
      <c r="J225">
        <v>3027</v>
      </c>
      <c r="K225">
        <v>147789</v>
      </c>
      <c r="L225">
        <v>0</v>
      </c>
      <c r="M225">
        <v>48.823587710604556</v>
      </c>
      <c r="N225">
        <v>0</v>
      </c>
    </row>
    <row r="226" spans="1:14" x14ac:dyDescent="0.3">
      <c r="A226" s="1" t="s">
        <v>323</v>
      </c>
      <c r="B226" s="1" t="s">
        <v>223</v>
      </c>
      <c r="C226" s="1" t="s">
        <v>72</v>
      </c>
      <c r="D226" s="1" t="s">
        <v>48</v>
      </c>
      <c r="E226">
        <v>1080</v>
      </c>
      <c r="F226">
        <v>857</v>
      </c>
      <c r="G226" s="1" t="s">
        <v>54</v>
      </c>
      <c r="H226" s="1" t="s">
        <v>30</v>
      </c>
      <c r="I226" s="2">
        <v>41124</v>
      </c>
      <c r="J226">
        <v>3028</v>
      </c>
      <c r="K226">
        <v>67303</v>
      </c>
      <c r="L226">
        <v>0</v>
      </c>
      <c r="M226">
        <v>22.226882430647294</v>
      </c>
      <c r="N226">
        <v>0</v>
      </c>
    </row>
    <row r="227" spans="1:14" x14ac:dyDescent="0.3">
      <c r="A227" s="1" t="s">
        <v>324</v>
      </c>
      <c r="B227" s="1" t="s">
        <v>102</v>
      </c>
      <c r="C227" s="1" t="s">
        <v>74</v>
      </c>
      <c r="D227" s="1" t="s">
        <v>325</v>
      </c>
      <c r="E227">
        <v>2075259</v>
      </c>
      <c r="F227">
        <v>9</v>
      </c>
      <c r="G227" s="1" t="s">
        <v>49</v>
      </c>
      <c r="H227" s="1" t="s">
        <v>29</v>
      </c>
      <c r="I227" s="2">
        <v>41151</v>
      </c>
      <c r="J227">
        <v>3001</v>
      </c>
      <c r="K227">
        <v>387231</v>
      </c>
      <c r="L227">
        <v>0</v>
      </c>
      <c r="M227">
        <v>129.03398867044319</v>
      </c>
      <c r="N227">
        <v>0</v>
      </c>
    </row>
    <row r="228" spans="1:14" x14ac:dyDescent="0.3">
      <c r="A228" s="1" t="s">
        <v>326</v>
      </c>
      <c r="B228" s="1" t="s">
        <v>46</v>
      </c>
      <c r="C228" s="1" t="s">
        <v>74</v>
      </c>
      <c r="D228" s="1" t="s">
        <v>221</v>
      </c>
      <c r="E228">
        <v>210</v>
      </c>
      <c r="F228">
        <v>7</v>
      </c>
      <c r="G228" s="1" t="s">
        <v>54</v>
      </c>
      <c r="H228" s="1" t="s">
        <v>28</v>
      </c>
      <c r="I228" s="2">
        <v>41181</v>
      </c>
      <c r="J228">
        <v>2971</v>
      </c>
      <c r="K228">
        <v>322867</v>
      </c>
      <c r="L228">
        <v>0</v>
      </c>
      <c r="M228">
        <v>108.67283742847526</v>
      </c>
      <c r="N228">
        <v>0</v>
      </c>
    </row>
    <row r="229" spans="1:14" x14ac:dyDescent="0.3">
      <c r="A229" s="1" t="s">
        <v>327</v>
      </c>
      <c r="B229" s="1" t="s">
        <v>308</v>
      </c>
      <c r="C229" s="1" t="s">
        <v>122</v>
      </c>
      <c r="D229" s="1" t="s">
        <v>48</v>
      </c>
      <c r="E229">
        <v>115</v>
      </c>
      <c r="F229">
        <v>200</v>
      </c>
      <c r="G229" s="1" t="s">
        <v>54</v>
      </c>
      <c r="H229" s="1" t="s">
        <v>23</v>
      </c>
      <c r="I229" s="2">
        <v>41136</v>
      </c>
      <c r="J229">
        <v>3016</v>
      </c>
      <c r="K229">
        <v>39105</v>
      </c>
      <c r="L229">
        <v>0</v>
      </c>
      <c r="M229">
        <v>12.965848806366047</v>
      </c>
      <c r="N229">
        <v>0</v>
      </c>
    </row>
    <row r="230" spans="1:14" x14ac:dyDescent="0.3">
      <c r="A230" s="1" t="s">
        <v>328</v>
      </c>
      <c r="B230" s="1" t="s">
        <v>142</v>
      </c>
      <c r="C230" s="1" t="s">
        <v>72</v>
      </c>
      <c r="D230" s="1" t="s">
        <v>54</v>
      </c>
      <c r="E230">
        <v>3960456</v>
      </c>
      <c r="F230">
        <v>4</v>
      </c>
      <c r="G230" s="1" t="s">
        <v>54</v>
      </c>
      <c r="H230" s="1" t="s">
        <v>54</v>
      </c>
      <c r="I230" s="2">
        <v>41203</v>
      </c>
      <c r="J230">
        <v>2949</v>
      </c>
      <c r="K230">
        <v>42109</v>
      </c>
      <c r="L230">
        <v>0</v>
      </c>
      <c r="M230">
        <v>14.279077653441846</v>
      </c>
      <c r="N230">
        <v>0</v>
      </c>
    </row>
    <row r="231" spans="1:14" x14ac:dyDescent="0.3">
      <c r="A231" s="1" t="s">
        <v>329</v>
      </c>
      <c r="B231" s="1" t="s">
        <v>188</v>
      </c>
      <c r="C231" s="1" t="s">
        <v>54</v>
      </c>
      <c r="D231" s="1" t="s">
        <v>48</v>
      </c>
      <c r="G231" s="1" t="s">
        <v>54</v>
      </c>
      <c r="H231" s="1" t="s">
        <v>54</v>
      </c>
      <c r="I231" s="2">
        <v>41201</v>
      </c>
      <c r="J231">
        <v>2951</v>
      </c>
      <c r="K231">
        <v>92379</v>
      </c>
      <c r="L231">
        <v>0</v>
      </c>
      <c r="M231">
        <v>31.304303625889528</v>
      </c>
      <c r="N231">
        <v>0</v>
      </c>
    </row>
    <row r="232" spans="1:14" x14ac:dyDescent="0.3">
      <c r="A232" s="1" t="s">
        <v>330</v>
      </c>
      <c r="B232" s="1" t="s">
        <v>102</v>
      </c>
      <c r="C232" s="1" t="s">
        <v>54</v>
      </c>
      <c r="D232" s="1" t="s">
        <v>221</v>
      </c>
      <c r="E232">
        <v>10299</v>
      </c>
      <c r="F232">
        <v>561</v>
      </c>
      <c r="G232" s="1" t="s">
        <v>54</v>
      </c>
      <c r="H232" s="1" t="s">
        <v>23</v>
      </c>
      <c r="I232" s="2">
        <v>41253</v>
      </c>
      <c r="J232">
        <v>2899</v>
      </c>
      <c r="K232">
        <v>1055781</v>
      </c>
      <c r="L232">
        <v>0</v>
      </c>
      <c r="M232">
        <v>364.18799586064159</v>
      </c>
      <c r="N232">
        <v>0</v>
      </c>
    </row>
    <row r="233" spans="1:14" x14ac:dyDescent="0.3">
      <c r="A233" s="1" t="s">
        <v>331</v>
      </c>
      <c r="B233" s="1" t="s">
        <v>54</v>
      </c>
      <c r="C233" s="1" t="s">
        <v>74</v>
      </c>
      <c r="D233" s="1" t="s">
        <v>48</v>
      </c>
      <c r="E233">
        <v>1600</v>
      </c>
      <c r="F233">
        <v>64</v>
      </c>
      <c r="G233" s="1" t="s">
        <v>54</v>
      </c>
      <c r="H233" s="1" t="s">
        <v>28</v>
      </c>
      <c r="I233" s="2">
        <v>41246</v>
      </c>
      <c r="J233">
        <v>2906</v>
      </c>
      <c r="K233">
        <v>74973</v>
      </c>
      <c r="L233">
        <v>0</v>
      </c>
      <c r="M233">
        <v>25.799380591878872</v>
      </c>
      <c r="N233">
        <v>0</v>
      </c>
    </row>
    <row r="234" spans="1:14" x14ac:dyDescent="0.3">
      <c r="A234" s="1" t="s">
        <v>332</v>
      </c>
      <c r="B234" s="1" t="s">
        <v>46</v>
      </c>
      <c r="C234" s="1" t="s">
        <v>122</v>
      </c>
      <c r="D234" s="1" t="s">
        <v>75</v>
      </c>
      <c r="E234">
        <v>768</v>
      </c>
      <c r="F234">
        <v>8</v>
      </c>
      <c r="G234" s="1" t="s">
        <v>54</v>
      </c>
      <c r="H234" s="1" t="s">
        <v>23</v>
      </c>
      <c r="I234" s="2">
        <v>41243</v>
      </c>
      <c r="J234">
        <v>2909</v>
      </c>
      <c r="K234">
        <v>322416</v>
      </c>
      <c r="L234">
        <v>0</v>
      </c>
      <c r="M234">
        <v>110.83396356136129</v>
      </c>
      <c r="N234">
        <v>0</v>
      </c>
    </row>
    <row r="235" spans="1:14" x14ac:dyDescent="0.3">
      <c r="A235" s="1" t="s">
        <v>333</v>
      </c>
      <c r="B235" s="1" t="s">
        <v>46</v>
      </c>
      <c r="C235" s="1" t="s">
        <v>74</v>
      </c>
      <c r="D235" s="1" t="s">
        <v>64</v>
      </c>
      <c r="E235">
        <v>308</v>
      </c>
      <c r="F235">
        <v>7</v>
      </c>
      <c r="G235" s="1" t="s">
        <v>54</v>
      </c>
      <c r="H235" s="1" t="s">
        <v>29</v>
      </c>
      <c r="I235" s="2">
        <v>41277</v>
      </c>
      <c r="J235">
        <v>2875</v>
      </c>
      <c r="K235">
        <v>104072</v>
      </c>
      <c r="L235">
        <v>0</v>
      </c>
      <c r="M235">
        <v>36.198956521739127</v>
      </c>
      <c r="N235">
        <v>0</v>
      </c>
    </row>
    <row r="236" spans="1:14" x14ac:dyDescent="0.3">
      <c r="A236" s="1" t="s">
        <v>334</v>
      </c>
      <c r="B236" s="1" t="s">
        <v>46</v>
      </c>
      <c r="C236" s="1" t="s">
        <v>74</v>
      </c>
      <c r="D236" s="1" t="s">
        <v>75</v>
      </c>
      <c r="E236">
        <v>100</v>
      </c>
      <c r="F236">
        <v>10</v>
      </c>
      <c r="G236" s="1" t="s">
        <v>54</v>
      </c>
      <c r="H236" s="1" t="s">
        <v>28</v>
      </c>
      <c r="I236" s="2">
        <v>41291</v>
      </c>
      <c r="J236">
        <v>2861</v>
      </c>
      <c r="K236">
        <v>209911</v>
      </c>
      <c r="L236">
        <v>0</v>
      </c>
      <c r="M236">
        <v>73.369800768961895</v>
      </c>
      <c r="N236">
        <v>0</v>
      </c>
    </row>
    <row r="237" spans="1:14" x14ac:dyDescent="0.3">
      <c r="A237" s="1" t="s">
        <v>335</v>
      </c>
      <c r="B237" s="1" t="s">
        <v>102</v>
      </c>
      <c r="C237" s="1" t="s">
        <v>74</v>
      </c>
      <c r="D237" s="1" t="s">
        <v>48</v>
      </c>
      <c r="E237">
        <v>237</v>
      </c>
      <c r="F237">
        <v>9</v>
      </c>
      <c r="G237" s="1" t="s">
        <v>54</v>
      </c>
      <c r="H237" s="1" t="s">
        <v>28</v>
      </c>
      <c r="I237" s="2">
        <v>41340</v>
      </c>
      <c r="J237">
        <v>2812</v>
      </c>
      <c r="K237">
        <v>73482</v>
      </c>
      <c r="L237">
        <v>0</v>
      </c>
      <c r="M237">
        <v>26.131578947368421</v>
      </c>
      <c r="N237">
        <v>0</v>
      </c>
    </row>
    <row r="238" spans="1:14" x14ac:dyDescent="0.3">
      <c r="A238" s="1" t="s">
        <v>336</v>
      </c>
      <c r="B238" s="1" t="s">
        <v>337</v>
      </c>
      <c r="C238" s="1" t="s">
        <v>74</v>
      </c>
      <c r="D238" s="1" t="s">
        <v>325</v>
      </c>
      <c r="E238">
        <v>434874</v>
      </c>
      <c r="F238">
        <v>4</v>
      </c>
      <c r="G238" s="1" t="s">
        <v>54</v>
      </c>
      <c r="H238" s="1" t="s">
        <v>23</v>
      </c>
      <c r="I238" s="2">
        <v>41380</v>
      </c>
      <c r="J238">
        <v>2772</v>
      </c>
      <c r="K238">
        <v>193578</v>
      </c>
      <c r="L238">
        <v>0</v>
      </c>
      <c r="M238">
        <v>69.833333333333329</v>
      </c>
      <c r="N238">
        <v>0</v>
      </c>
    </row>
    <row r="239" spans="1:14" x14ac:dyDescent="0.3">
      <c r="A239" s="1" t="s">
        <v>338</v>
      </c>
      <c r="B239" s="1" t="s">
        <v>339</v>
      </c>
      <c r="C239" s="1" t="s">
        <v>74</v>
      </c>
      <c r="D239" s="1" t="s">
        <v>75</v>
      </c>
      <c r="E239">
        <v>536</v>
      </c>
      <c r="F239">
        <v>8</v>
      </c>
      <c r="G239" s="1" t="s">
        <v>54</v>
      </c>
      <c r="H239" s="1" t="s">
        <v>30</v>
      </c>
      <c r="I239" s="2">
        <v>41426</v>
      </c>
      <c r="J239">
        <v>2726</v>
      </c>
      <c r="K239">
        <v>140877</v>
      </c>
      <c r="L239">
        <v>0</v>
      </c>
      <c r="M239">
        <v>51.679016874541453</v>
      </c>
      <c r="N239">
        <v>0</v>
      </c>
    </row>
    <row r="240" spans="1:14" x14ac:dyDescent="0.3">
      <c r="A240" s="1" t="s">
        <v>340</v>
      </c>
      <c r="B240" s="1" t="s">
        <v>341</v>
      </c>
      <c r="C240" s="1" t="s">
        <v>122</v>
      </c>
      <c r="D240" s="1" t="s">
        <v>342</v>
      </c>
      <c r="E240">
        <v>140000</v>
      </c>
      <c r="F240">
        <v>77</v>
      </c>
      <c r="G240" s="1" t="s">
        <v>54</v>
      </c>
      <c r="H240" s="1" t="s">
        <v>23</v>
      </c>
      <c r="I240" s="2">
        <v>41421</v>
      </c>
      <c r="J240">
        <v>2731</v>
      </c>
      <c r="K240">
        <v>163413</v>
      </c>
      <c r="L240">
        <v>0</v>
      </c>
      <c r="M240">
        <v>59.836323690955695</v>
      </c>
      <c r="N240">
        <v>0</v>
      </c>
    </row>
    <row r="241" spans="1:14" x14ac:dyDescent="0.3">
      <c r="A241" s="1" t="s">
        <v>343</v>
      </c>
      <c r="B241" s="1" t="s">
        <v>46</v>
      </c>
      <c r="C241" s="1" t="s">
        <v>74</v>
      </c>
      <c r="D241" s="1" t="s">
        <v>48</v>
      </c>
      <c r="E241">
        <v>6118</v>
      </c>
      <c r="F241">
        <v>51</v>
      </c>
      <c r="G241" s="1" t="s">
        <v>54</v>
      </c>
      <c r="H241" s="1" t="s">
        <v>23</v>
      </c>
      <c r="I241" s="2">
        <v>41381</v>
      </c>
      <c r="J241">
        <v>2771</v>
      </c>
      <c r="K241">
        <v>44411</v>
      </c>
      <c r="L241">
        <v>0</v>
      </c>
      <c r="M241">
        <v>16.027066041140383</v>
      </c>
      <c r="N241">
        <v>0</v>
      </c>
    </row>
    <row r="242" spans="1:14" x14ac:dyDescent="0.3">
      <c r="A242" s="1" t="s">
        <v>344</v>
      </c>
      <c r="B242" s="1" t="s">
        <v>142</v>
      </c>
      <c r="C242" s="1" t="s">
        <v>122</v>
      </c>
      <c r="D242" s="1" t="s">
        <v>48</v>
      </c>
      <c r="E242">
        <v>165632</v>
      </c>
      <c r="F242">
        <v>18</v>
      </c>
      <c r="G242" s="1" t="s">
        <v>54</v>
      </c>
      <c r="H242" s="1" t="s">
        <v>23</v>
      </c>
      <c r="I242" s="2">
        <v>41373</v>
      </c>
      <c r="J242">
        <v>2779</v>
      </c>
      <c r="K242">
        <v>60663</v>
      </c>
      <c r="L242">
        <v>0</v>
      </c>
      <c r="M242">
        <v>21.829075206908961</v>
      </c>
      <c r="N242">
        <v>0</v>
      </c>
    </row>
    <row r="243" spans="1:14" x14ac:dyDescent="0.3">
      <c r="A243" s="1" t="s">
        <v>345</v>
      </c>
      <c r="B243" s="1" t="s">
        <v>102</v>
      </c>
      <c r="C243" s="1" t="s">
        <v>74</v>
      </c>
      <c r="D243" s="1" t="s">
        <v>48</v>
      </c>
      <c r="E243">
        <v>18000</v>
      </c>
      <c r="F243">
        <v>1950000</v>
      </c>
      <c r="G243" s="1" t="s">
        <v>54</v>
      </c>
      <c r="H243" s="1" t="s">
        <v>23</v>
      </c>
      <c r="I243" s="2">
        <v>41430</v>
      </c>
      <c r="J243">
        <v>2722</v>
      </c>
      <c r="K243">
        <v>47788</v>
      </c>
      <c r="L243">
        <v>0</v>
      </c>
      <c r="M243">
        <v>17.556208670095518</v>
      </c>
      <c r="N243">
        <v>0</v>
      </c>
    </row>
    <row r="244" spans="1:14" x14ac:dyDescent="0.3">
      <c r="A244" s="1" t="s">
        <v>346</v>
      </c>
      <c r="B244" s="1" t="s">
        <v>46</v>
      </c>
      <c r="C244" s="1" t="s">
        <v>74</v>
      </c>
      <c r="D244" s="1" t="s">
        <v>48</v>
      </c>
      <c r="E244">
        <v>540</v>
      </c>
      <c r="F244">
        <v>18</v>
      </c>
      <c r="G244" s="1" t="s">
        <v>54</v>
      </c>
      <c r="H244" s="1" t="s">
        <v>29</v>
      </c>
      <c r="I244" s="2">
        <v>41443</v>
      </c>
      <c r="J244">
        <v>2709</v>
      </c>
      <c r="K244">
        <v>89502</v>
      </c>
      <c r="L244">
        <v>0</v>
      </c>
      <c r="M244">
        <v>33.038759689922479</v>
      </c>
      <c r="N244">
        <v>0</v>
      </c>
    </row>
    <row r="245" spans="1:14" x14ac:dyDescent="0.3">
      <c r="A245" s="1" t="s">
        <v>347</v>
      </c>
      <c r="B245" s="1" t="s">
        <v>46</v>
      </c>
      <c r="C245" s="1" t="s">
        <v>74</v>
      </c>
      <c r="D245" s="1" t="s">
        <v>48</v>
      </c>
      <c r="E245">
        <v>931</v>
      </c>
      <c r="F245">
        <v>1300</v>
      </c>
      <c r="G245" s="1" t="s">
        <v>54</v>
      </c>
      <c r="H245" s="1" t="s">
        <v>28</v>
      </c>
      <c r="I245" s="2">
        <v>41498</v>
      </c>
      <c r="J245">
        <v>2654</v>
      </c>
      <c r="K245">
        <v>48533</v>
      </c>
      <c r="L245">
        <v>0</v>
      </c>
      <c r="M245">
        <v>18.286737000753579</v>
      </c>
      <c r="N245">
        <v>0</v>
      </c>
    </row>
    <row r="246" spans="1:14" x14ac:dyDescent="0.3">
      <c r="A246" s="1" t="s">
        <v>348</v>
      </c>
      <c r="B246" s="1" t="s">
        <v>46</v>
      </c>
      <c r="C246" s="1" t="s">
        <v>122</v>
      </c>
      <c r="D246" s="1" t="s">
        <v>48</v>
      </c>
      <c r="E246">
        <v>1055</v>
      </c>
      <c r="F246">
        <v>41</v>
      </c>
      <c r="G246" s="1" t="s">
        <v>54</v>
      </c>
      <c r="H246" s="1" t="s">
        <v>54</v>
      </c>
      <c r="I246" s="2">
        <v>41446</v>
      </c>
      <c r="J246">
        <v>2706</v>
      </c>
      <c r="K246">
        <v>49524</v>
      </c>
      <c r="L246">
        <v>0</v>
      </c>
      <c r="M246">
        <v>18.301552106430155</v>
      </c>
      <c r="N246">
        <v>0</v>
      </c>
    </row>
    <row r="247" spans="1:14" x14ac:dyDescent="0.3">
      <c r="A247" s="1" t="s">
        <v>349</v>
      </c>
      <c r="B247" s="1" t="s">
        <v>46</v>
      </c>
      <c r="C247" s="1" t="s">
        <v>54</v>
      </c>
      <c r="D247" s="1" t="s">
        <v>48</v>
      </c>
      <c r="E247">
        <v>100</v>
      </c>
      <c r="F247">
        <v>6</v>
      </c>
      <c r="G247" s="1" t="s">
        <v>54</v>
      </c>
      <c r="H247" s="1" t="s">
        <v>23</v>
      </c>
      <c r="I247" s="2">
        <v>41461</v>
      </c>
      <c r="J247">
        <v>2691</v>
      </c>
      <c r="K247">
        <v>84685</v>
      </c>
      <c r="L247">
        <v>0</v>
      </c>
      <c r="M247">
        <v>31.46971386101821</v>
      </c>
      <c r="N247">
        <v>0</v>
      </c>
    </row>
    <row r="248" spans="1:14" x14ac:dyDescent="0.3">
      <c r="A248" s="1" t="s">
        <v>350</v>
      </c>
      <c r="B248" s="1" t="s">
        <v>102</v>
      </c>
      <c r="C248" s="1" t="s">
        <v>74</v>
      </c>
      <c r="D248" s="1" t="s">
        <v>221</v>
      </c>
      <c r="E248">
        <v>9120</v>
      </c>
      <c r="F248">
        <v>5625</v>
      </c>
      <c r="G248" s="1" t="s">
        <v>54</v>
      </c>
      <c r="H248" s="1" t="s">
        <v>23</v>
      </c>
      <c r="I248" s="2">
        <v>41463</v>
      </c>
      <c r="J248">
        <v>2689</v>
      </c>
      <c r="K248">
        <v>195854</v>
      </c>
      <c r="L248">
        <v>0</v>
      </c>
      <c r="M248">
        <v>72.8352547415396</v>
      </c>
      <c r="N248">
        <v>0</v>
      </c>
    </row>
    <row r="249" spans="1:14" x14ac:dyDescent="0.3">
      <c r="A249" s="1" t="s">
        <v>351</v>
      </c>
      <c r="B249" s="1" t="s">
        <v>46</v>
      </c>
      <c r="C249" s="1" t="s">
        <v>72</v>
      </c>
      <c r="D249" s="1" t="s">
        <v>221</v>
      </c>
      <c r="E249">
        <v>403</v>
      </c>
      <c r="F249">
        <v>5</v>
      </c>
      <c r="G249" s="1" t="s">
        <v>54</v>
      </c>
      <c r="H249" s="1" t="s">
        <v>23</v>
      </c>
      <c r="I249" s="2">
        <v>41451</v>
      </c>
      <c r="J249">
        <v>2701</v>
      </c>
      <c r="K249">
        <v>131119</v>
      </c>
      <c r="L249">
        <v>0</v>
      </c>
      <c r="M249">
        <v>48.544613106256939</v>
      </c>
      <c r="N249">
        <v>0</v>
      </c>
    </row>
    <row r="250" spans="1:14" x14ac:dyDescent="0.3">
      <c r="A250" s="1" t="s">
        <v>352</v>
      </c>
      <c r="B250" s="1" t="s">
        <v>46</v>
      </c>
      <c r="C250" s="1" t="s">
        <v>74</v>
      </c>
      <c r="D250" s="1" t="s">
        <v>48</v>
      </c>
      <c r="E250">
        <v>111740</v>
      </c>
      <c r="G250" s="1" t="s">
        <v>54</v>
      </c>
      <c r="H250" s="1" t="s">
        <v>28</v>
      </c>
      <c r="I250" s="2">
        <v>41523</v>
      </c>
      <c r="J250">
        <v>2629</v>
      </c>
      <c r="K250">
        <v>62076</v>
      </c>
      <c r="L250">
        <v>0</v>
      </c>
      <c r="M250">
        <v>23.612019779383797</v>
      </c>
      <c r="N250">
        <v>0</v>
      </c>
    </row>
    <row r="251" spans="1:14" x14ac:dyDescent="0.3">
      <c r="A251" s="1" t="s">
        <v>353</v>
      </c>
      <c r="B251" s="1" t="s">
        <v>354</v>
      </c>
      <c r="C251" s="1" t="s">
        <v>54</v>
      </c>
      <c r="D251" s="1" t="s">
        <v>171</v>
      </c>
      <c r="E251">
        <v>10421</v>
      </c>
      <c r="F251">
        <v>7</v>
      </c>
      <c r="G251" s="1" t="s">
        <v>54</v>
      </c>
      <c r="H251" s="1" t="s">
        <v>50</v>
      </c>
      <c r="I251" s="2">
        <v>41558</v>
      </c>
      <c r="J251">
        <v>2594</v>
      </c>
      <c r="K251">
        <v>54755</v>
      </c>
      <c r="L251">
        <v>0</v>
      </c>
      <c r="M251">
        <v>21.108326908249808</v>
      </c>
      <c r="N251">
        <v>0</v>
      </c>
    </row>
    <row r="252" spans="1:14" x14ac:dyDescent="0.3">
      <c r="A252" s="1" t="s">
        <v>355</v>
      </c>
      <c r="B252" s="1" t="s">
        <v>46</v>
      </c>
      <c r="C252" s="1" t="s">
        <v>54</v>
      </c>
      <c r="D252" s="1" t="s">
        <v>221</v>
      </c>
      <c r="E252">
        <v>5820</v>
      </c>
      <c r="F252">
        <v>33</v>
      </c>
      <c r="G252" s="1" t="s">
        <v>54</v>
      </c>
      <c r="H252" s="1" t="s">
        <v>54</v>
      </c>
      <c r="I252" s="2">
        <v>41518</v>
      </c>
      <c r="J252">
        <v>2634</v>
      </c>
      <c r="K252">
        <v>104008</v>
      </c>
      <c r="L252">
        <v>0</v>
      </c>
      <c r="M252">
        <v>39.486712224753227</v>
      </c>
      <c r="N252">
        <v>0</v>
      </c>
    </row>
    <row r="253" spans="1:14" x14ac:dyDescent="0.3">
      <c r="A253" s="1" t="s">
        <v>356</v>
      </c>
      <c r="B253" s="1" t="s">
        <v>46</v>
      </c>
      <c r="C253" s="1" t="s">
        <v>74</v>
      </c>
      <c r="D253" s="1" t="s">
        <v>48</v>
      </c>
      <c r="E253">
        <v>403</v>
      </c>
      <c r="F253">
        <v>5</v>
      </c>
      <c r="G253" s="1" t="s">
        <v>54</v>
      </c>
      <c r="H253" s="1" t="s">
        <v>23</v>
      </c>
      <c r="I253" s="2">
        <v>41445</v>
      </c>
      <c r="J253">
        <v>2707</v>
      </c>
      <c r="K253">
        <v>39158</v>
      </c>
      <c r="L253">
        <v>0</v>
      </c>
      <c r="M253">
        <v>14.46545991872922</v>
      </c>
      <c r="N253">
        <v>0</v>
      </c>
    </row>
    <row r="254" spans="1:14" x14ac:dyDescent="0.3">
      <c r="A254" s="1" t="s">
        <v>357</v>
      </c>
      <c r="B254" s="1" t="s">
        <v>258</v>
      </c>
      <c r="C254" s="1" t="s">
        <v>122</v>
      </c>
      <c r="D254" s="1" t="s">
        <v>48</v>
      </c>
      <c r="E254">
        <v>14980</v>
      </c>
      <c r="F254">
        <v>15</v>
      </c>
      <c r="G254" s="1" t="s">
        <v>54</v>
      </c>
      <c r="H254" s="1" t="s">
        <v>28</v>
      </c>
      <c r="I254" s="2">
        <v>41435</v>
      </c>
      <c r="J254">
        <v>2717</v>
      </c>
      <c r="K254">
        <v>127394</v>
      </c>
      <c r="L254">
        <v>0</v>
      </c>
      <c r="M254">
        <v>46.887743835112254</v>
      </c>
      <c r="N254">
        <v>0</v>
      </c>
    </row>
    <row r="255" spans="1:14" x14ac:dyDescent="0.3">
      <c r="A255" s="1" t="s">
        <v>358</v>
      </c>
      <c r="B255" s="1" t="s">
        <v>46</v>
      </c>
      <c r="C255" s="1" t="s">
        <v>74</v>
      </c>
      <c r="D255" s="1" t="s">
        <v>64</v>
      </c>
      <c r="E255">
        <v>45730</v>
      </c>
      <c r="F255">
        <v>9</v>
      </c>
      <c r="G255" s="1" t="s">
        <v>54</v>
      </c>
      <c r="H255" s="1" t="s">
        <v>28</v>
      </c>
      <c r="I255" s="2">
        <v>41364</v>
      </c>
      <c r="J255">
        <v>2788</v>
      </c>
      <c r="K255">
        <v>57640</v>
      </c>
      <c r="L255">
        <v>0</v>
      </c>
      <c r="M255">
        <v>20.674318507890963</v>
      </c>
      <c r="N255">
        <v>0</v>
      </c>
    </row>
    <row r="256" spans="1:14" x14ac:dyDescent="0.3">
      <c r="A256" s="1" t="s">
        <v>359</v>
      </c>
      <c r="B256" s="1" t="s">
        <v>46</v>
      </c>
      <c r="C256" s="1" t="s">
        <v>74</v>
      </c>
      <c r="D256" s="1" t="s">
        <v>48</v>
      </c>
      <c r="E256">
        <v>2584</v>
      </c>
      <c r="F256">
        <v>19</v>
      </c>
      <c r="G256" s="1" t="s">
        <v>54</v>
      </c>
      <c r="H256" s="1" t="s">
        <v>54</v>
      </c>
      <c r="I256" s="2">
        <v>41367</v>
      </c>
      <c r="J256">
        <v>2785</v>
      </c>
      <c r="K256">
        <v>68655</v>
      </c>
      <c r="L256">
        <v>0</v>
      </c>
      <c r="M256">
        <v>24.651705565529625</v>
      </c>
      <c r="N256">
        <v>0</v>
      </c>
    </row>
    <row r="257" spans="1:14" x14ac:dyDescent="0.3">
      <c r="A257" s="1" t="s">
        <v>360</v>
      </c>
      <c r="B257" s="1" t="s">
        <v>46</v>
      </c>
      <c r="C257" s="1" t="s">
        <v>74</v>
      </c>
      <c r="D257" s="1" t="s">
        <v>48</v>
      </c>
      <c r="E257">
        <v>1372</v>
      </c>
      <c r="F257">
        <v>5</v>
      </c>
      <c r="G257" s="1" t="s">
        <v>54</v>
      </c>
      <c r="H257" s="1" t="s">
        <v>23</v>
      </c>
      <c r="I257" s="2">
        <v>41380</v>
      </c>
      <c r="J257">
        <v>2772</v>
      </c>
      <c r="K257">
        <v>274243</v>
      </c>
      <c r="L257">
        <v>0</v>
      </c>
      <c r="M257">
        <v>98.93326118326118</v>
      </c>
      <c r="N257">
        <v>0</v>
      </c>
    </row>
    <row r="258" spans="1:14" x14ac:dyDescent="0.3">
      <c r="A258" s="1" t="s">
        <v>361</v>
      </c>
      <c r="B258" s="1" t="s">
        <v>86</v>
      </c>
      <c r="C258" s="1" t="s">
        <v>72</v>
      </c>
      <c r="D258" s="1" t="s">
        <v>48</v>
      </c>
      <c r="E258">
        <v>306</v>
      </c>
      <c r="F258">
        <v>5</v>
      </c>
      <c r="G258" s="1" t="s">
        <v>54</v>
      </c>
      <c r="H258" s="1" t="s">
        <v>54</v>
      </c>
      <c r="I258" s="2">
        <v>41560</v>
      </c>
      <c r="J258">
        <v>2592</v>
      </c>
      <c r="K258">
        <v>34596</v>
      </c>
      <c r="L258">
        <v>0</v>
      </c>
      <c r="M258">
        <v>13.347222222222221</v>
      </c>
      <c r="N258">
        <v>0</v>
      </c>
    </row>
    <row r="259" spans="1:14" x14ac:dyDescent="0.3">
      <c r="A259" s="1" t="s">
        <v>362</v>
      </c>
      <c r="B259" s="1" t="s">
        <v>223</v>
      </c>
      <c r="C259" s="1" t="s">
        <v>122</v>
      </c>
      <c r="D259" s="1" t="s">
        <v>221</v>
      </c>
      <c r="E259">
        <v>120000</v>
      </c>
      <c r="F259">
        <v>1000000</v>
      </c>
      <c r="G259" s="1" t="s">
        <v>49</v>
      </c>
      <c r="H259" s="1" t="s">
        <v>23</v>
      </c>
      <c r="I259" s="2">
        <v>41563</v>
      </c>
      <c r="J259">
        <v>2589</v>
      </c>
      <c r="K259">
        <v>133283</v>
      </c>
      <c r="L259">
        <v>0</v>
      </c>
      <c r="M259">
        <v>51.480494399382003</v>
      </c>
      <c r="N259">
        <v>0</v>
      </c>
    </row>
    <row r="260" spans="1:14" x14ac:dyDescent="0.3">
      <c r="A260" s="1" t="s">
        <v>363</v>
      </c>
      <c r="B260" s="1" t="s">
        <v>102</v>
      </c>
      <c r="C260" s="1" t="s">
        <v>74</v>
      </c>
      <c r="D260" s="1" t="s">
        <v>364</v>
      </c>
      <c r="E260">
        <v>13910</v>
      </c>
      <c r="F260">
        <v>129</v>
      </c>
      <c r="G260" s="1" t="s">
        <v>54</v>
      </c>
      <c r="H260" s="1" t="s">
        <v>23</v>
      </c>
      <c r="I260" s="2">
        <v>41570</v>
      </c>
      <c r="J260">
        <v>2582</v>
      </c>
      <c r="K260">
        <v>72574</v>
      </c>
      <c r="L260">
        <v>0</v>
      </c>
      <c r="M260">
        <v>28.107668474051124</v>
      </c>
      <c r="N260">
        <v>0</v>
      </c>
    </row>
    <row r="261" spans="1:14" x14ac:dyDescent="0.3">
      <c r="A261" s="1" t="s">
        <v>365</v>
      </c>
      <c r="B261" s="1" t="s">
        <v>258</v>
      </c>
      <c r="C261" s="1" t="s">
        <v>54</v>
      </c>
      <c r="D261" s="1" t="s">
        <v>221</v>
      </c>
      <c r="E261">
        <v>2747</v>
      </c>
      <c r="G261" s="1" t="s">
        <v>54</v>
      </c>
      <c r="H261" s="1" t="s">
        <v>23</v>
      </c>
      <c r="I261" s="2">
        <v>41575</v>
      </c>
      <c r="J261">
        <v>2577</v>
      </c>
      <c r="K261">
        <v>93173</v>
      </c>
      <c r="L261">
        <v>0</v>
      </c>
      <c r="M261">
        <v>36.15560729530462</v>
      </c>
      <c r="N261">
        <v>0</v>
      </c>
    </row>
    <row r="262" spans="1:14" x14ac:dyDescent="0.3">
      <c r="A262" s="1" t="s">
        <v>366</v>
      </c>
      <c r="B262" s="1" t="s">
        <v>46</v>
      </c>
      <c r="C262" s="1" t="s">
        <v>122</v>
      </c>
      <c r="D262" s="1" t="s">
        <v>64</v>
      </c>
      <c r="E262">
        <v>3395</v>
      </c>
      <c r="F262">
        <v>20</v>
      </c>
      <c r="G262" s="1" t="s">
        <v>49</v>
      </c>
      <c r="H262" s="1" t="s">
        <v>82</v>
      </c>
      <c r="I262" s="2">
        <v>41569</v>
      </c>
      <c r="J262">
        <v>2583</v>
      </c>
      <c r="K262">
        <v>66331</v>
      </c>
      <c r="L262">
        <v>0</v>
      </c>
      <c r="M262">
        <v>25.679829655439413</v>
      </c>
      <c r="N262">
        <v>0</v>
      </c>
    </row>
    <row r="263" spans="1:14" x14ac:dyDescent="0.3">
      <c r="A263" s="1" t="s">
        <v>367</v>
      </c>
      <c r="B263" s="1" t="s">
        <v>46</v>
      </c>
      <c r="C263" s="1" t="s">
        <v>74</v>
      </c>
      <c r="D263" s="1" t="s">
        <v>48</v>
      </c>
      <c r="E263">
        <v>39242</v>
      </c>
      <c r="F263">
        <v>152</v>
      </c>
      <c r="G263" s="1" t="s">
        <v>49</v>
      </c>
      <c r="H263" s="1" t="s">
        <v>29</v>
      </c>
      <c r="I263" s="2">
        <v>41602</v>
      </c>
      <c r="J263">
        <v>2550</v>
      </c>
      <c r="K263">
        <v>46640</v>
      </c>
      <c r="L263">
        <v>0</v>
      </c>
      <c r="M263">
        <v>18.290196078431372</v>
      </c>
      <c r="N263">
        <v>0</v>
      </c>
    </row>
    <row r="264" spans="1:14" x14ac:dyDescent="0.3">
      <c r="A264" s="1" t="s">
        <v>368</v>
      </c>
      <c r="B264" s="1" t="s">
        <v>369</v>
      </c>
      <c r="C264" s="1" t="s">
        <v>74</v>
      </c>
      <c r="D264" s="1" t="s">
        <v>64</v>
      </c>
      <c r="E264">
        <v>4137</v>
      </c>
      <c r="F264">
        <v>24</v>
      </c>
      <c r="G264" s="1" t="s">
        <v>49</v>
      </c>
      <c r="H264" s="1" t="s">
        <v>23</v>
      </c>
      <c r="I264" s="2">
        <v>41648</v>
      </c>
      <c r="J264">
        <v>2504</v>
      </c>
      <c r="K264">
        <v>130020</v>
      </c>
      <c r="L264">
        <v>0</v>
      </c>
      <c r="M264">
        <v>51.924920127795524</v>
      </c>
      <c r="N264">
        <v>0</v>
      </c>
    </row>
    <row r="265" spans="1:14" x14ac:dyDescent="0.3">
      <c r="A265" s="1" t="s">
        <v>370</v>
      </c>
      <c r="B265" s="1" t="s">
        <v>317</v>
      </c>
      <c r="C265" s="1" t="s">
        <v>122</v>
      </c>
      <c r="D265" s="1" t="s">
        <v>64</v>
      </c>
      <c r="E265">
        <v>17389</v>
      </c>
      <c r="F265">
        <v>16</v>
      </c>
      <c r="G265" s="1" t="s">
        <v>54</v>
      </c>
      <c r="H265" s="1" t="s">
        <v>50</v>
      </c>
      <c r="I265" s="2">
        <v>41628</v>
      </c>
      <c r="J265">
        <v>2524</v>
      </c>
      <c r="K265">
        <v>523916</v>
      </c>
      <c r="L265">
        <v>0</v>
      </c>
      <c r="M265">
        <v>207.57369255150556</v>
      </c>
      <c r="N265">
        <v>0</v>
      </c>
    </row>
    <row r="266" spans="1:14" x14ac:dyDescent="0.3">
      <c r="A266" s="1" t="s">
        <v>371</v>
      </c>
      <c r="B266" s="1" t="s">
        <v>258</v>
      </c>
      <c r="C266" s="1" t="s">
        <v>122</v>
      </c>
      <c r="D266" s="1" t="s">
        <v>54</v>
      </c>
      <c r="E266">
        <v>51</v>
      </c>
      <c r="F266">
        <v>35</v>
      </c>
      <c r="G266" s="1" t="s">
        <v>54</v>
      </c>
      <c r="H266" s="1" t="s">
        <v>23</v>
      </c>
      <c r="I266" s="2">
        <v>41620</v>
      </c>
      <c r="J266">
        <v>2532</v>
      </c>
      <c r="K266">
        <v>46535</v>
      </c>
      <c r="L266">
        <v>0</v>
      </c>
      <c r="M266">
        <v>18.378751974723539</v>
      </c>
      <c r="N266">
        <v>0</v>
      </c>
    </row>
    <row r="267" spans="1:14" x14ac:dyDescent="0.3">
      <c r="A267" s="1" t="s">
        <v>372</v>
      </c>
      <c r="B267" s="1" t="s">
        <v>46</v>
      </c>
      <c r="C267" s="1" t="s">
        <v>122</v>
      </c>
      <c r="D267" s="1" t="s">
        <v>48</v>
      </c>
      <c r="E267">
        <v>470</v>
      </c>
      <c r="F267">
        <v>17</v>
      </c>
      <c r="G267" s="1" t="s">
        <v>54</v>
      </c>
      <c r="H267" s="1" t="s">
        <v>28</v>
      </c>
      <c r="I267" s="2">
        <v>41591</v>
      </c>
      <c r="J267">
        <v>2561</v>
      </c>
      <c r="K267">
        <v>104565</v>
      </c>
      <c r="L267">
        <v>0</v>
      </c>
      <c r="M267">
        <v>40.829754002342838</v>
      </c>
      <c r="N267">
        <v>0</v>
      </c>
    </row>
    <row r="268" spans="1:14" x14ac:dyDescent="0.3">
      <c r="A268" s="1" t="s">
        <v>373</v>
      </c>
      <c r="B268" s="1" t="s">
        <v>102</v>
      </c>
      <c r="C268" s="1" t="s">
        <v>74</v>
      </c>
      <c r="D268" s="1" t="s">
        <v>54</v>
      </c>
      <c r="E268">
        <v>132</v>
      </c>
      <c r="F268">
        <v>5</v>
      </c>
      <c r="G268" s="1" t="s">
        <v>54</v>
      </c>
      <c r="H268" s="1" t="s">
        <v>23</v>
      </c>
      <c r="I268" s="2">
        <v>41675</v>
      </c>
      <c r="J268">
        <v>2477</v>
      </c>
      <c r="K268">
        <v>51147</v>
      </c>
      <c r="L268">
        <v>0</v>
      </c>
      <c r="M268">
        <v>20.648768671780381</v>
      </c>
      <c r="N268">
        <v>0</v>
      </c>
    </row>
    <row r="269" spans="1:14" x14ac:dyDescent="0.3">
      <c r="A269" s="1" t="s">
        <v>374</v>
      </c>
      <c r="B269" s="1" t="s">
        <v>54</v>
      </c>
      <c r="C269" s="1" t="s">
        <v>74</v>
      </c>
      <c r="D269" s="1" t="s">
        <v>48</v>
      </c>
      <c r="E269">
        <v>5000000</v>
      </c>
      <c r="F269">
        <v>18</v>
      </c>
      <c r="G269" s="1" t="s">
        <v>54</v>
      </c>
      <c r="H269" s="1" t="s">
        <v>29</v>
      </c>
      <c r="I269" s="2">
        <v>41682</v>
      </c>
      <c r="J269">
        <v>2470</v>
      </c>
      <c r="K269">
        <v>72542</v>
      </c>
      <c r="L269">
        <v>0</v>
      </c>
      <c r="M269">
        <v>29.369230769230768</v>
      </c>
      <c r="N269">
        <v>0</v>
      </c>
    </row>
    <row r="270" spans="1:14" x14ac:dyDescent="0.3">
      <c r="A270" s="1" t="s">
        <v>375</v>
      </c>
      <c r="B270" s="1" t="s">
        <v>54</v>
      </c>
      <c r="C270" s="1" t="s">
        <v>74</v>
      </c>
      <c r="D270" s="1" t="s">
        <v>48</v>
      </c>
      <c r="E270">
        <v>11000000</v>
      </c>
      <c r="F270">
        <v>28</v>
      </c>
      <c r="G270" s="1" t="s">
        <v>54</v>
      </c>
      <c r="H270" s="1" t="s">
        <v>29</v>
      </c>
      <c r="I270" s="2">
        <v>41682</v>
      </c>
      <c r="J270">
        <v>2470</v>
      </c>
      <c r="K270">
        <v>157406</v>
      </c>
      <c r="L270">
        <v>0</v>
      </c>
      <c r="M270">
        <v>63.727125506072873</v>
      </c>
      <c r="N270">
        <v>0</v>
      </c>
    </row>
    <row r="271" spans="1:14" x14ac:dyDescent="0.3">
      <c r="A271" s="1" t="s">
        <v>376</v>
      </c>
      <c r="B271" s="1" t="s">
        <v>46</v>
      </c>
      <c r="C271" s="1" t="s">
        <v>54</v>
      </c>
      <c r="D271" s="1" t="s">
        <v>48</v>
      </c>
      <c r="E271">
        <v>250</v>
      </c>
      <c r="F271">
        <v>7</v>
      </c>
      <c r="G271" s="1" t="s">
        <v>54</v>
      </c>
      <c r="H271" s="1" t="s">
        <v>23</v>
      </c>
      <c r="I271" s="2">
        <v>41679</v>
      </c>
      <c r="J271">
        <v>2473</v>
      </c>
      <c r="K271">
        <v>84097</v>
      </c>
      <c r="L271">
        <v>0</v>
      </c>
      <c r="M271">
        <v>34.006065507480791</v>
      </c>
      <c r="N271">
        <v>0</v>
      </c>
    </row>
    <row r="272" spans="1:14" x14ac:dyDescent="0.3">
      <c r="A272" s="1" t="s">
        <v>377</v>
      </c>
      <c r="B272" s="1" t="s">
        <v>46</v>
      </c>
      <c r="C272" s="1" t="s">
        <v>74</v>
      </c>
      <c r="D272" s="1" t="s">
        <v>48</v>
      </c>
      <c r="E272">
        <v>126</v>
      </c>
      <c r="F272">
        <v>309</v>
      </c>
      <c r="G272" s="1" t="s">
        <v>54</v>
      </c>
      <c r="H272" s="1" t="s">
        <v>28</v>
      </c>
      <c r="I272" s="2">
        <v>41689</v>
      </c>
      <c r="J272">
        <v>2463</v>
      </c>
      <c r="K272">
        <v>35898</v>
      </c>
      <c r="L272">
        <v>0</v>
      </c>
      <c r="M272">
        <v>14.574908647990256</v>
      </c>
      <c r="N272">
        <v>0</v>
      </c>
    </row>
    <row r="273" spans="1:14" x14ac:dyDescent="0.3">
      <c r="A273" s="1" t="s">
        <v>378</v>
      </c>
      <c r="B273" s="1" t="s">
        <v>102</v>
      </c>
      <c r="C273" s="1" t="s">
        <v>54</v>
      </c>
      <c r="D273" s="1" t="s">
        <v>221</v>
      </c>
      <c r="F273">
        <v>3</v>
      </c>
      <c r="G273" s="1" t="s">
        <v>54</v>
      </c>
      <c r="H273" s="1" t="s">
        <v>23</v>
      </c>
      <c r="I273" s="2">
        <v>41681</v>
      </c>
      <c r="J273">
        <v>2471</v>
      </c>
      <c r="K273">
        <v>81587</v>
      </c>
      <c r="L273">
        <v>0</v>
      </c>
      <c r="M273">
        <v>33.017806556050182</v>
      </c>
      <c r="N273">
        <v>0</v>
      </c>
    </row>
    <row r="274" spans="1:14" x14ac:dyDescent="0.3">
      <c r="A274" s="1" t="s">
        <v>379</v>
      </c>
      <c r="B274" s="1" t="s">
        <v>46</v>
      </c>
      <c r="C274" s="1" t="s">
        <v>54</v>
      </c>
      <c r="D274" s="1" t="s">
        <v>48</v>
      </c>
      <c r="E274">
        <v>4889</v>
      </c>
      <c r="F274">
        <v>6</v>
      </c>
      <c r="G274" s="1" t="s">
        <v>54</v>
      </c>
      <c r="H274" s="1" t="s">
        <v>28</v>
      </c>
      <c r="I274" s="2">
        <v>41711</v>
      </c>
      <c r="J274">
        <v>2441</v>
      </c>
      <c r="K274">
        <v>61955</v>
      </c>
      <c r="L274">
        <v>0</v>
      </c>
      <c r="M274">
        <v>25.380991396968454</v>
      </c>
      <c r="N274">
        <v>0</v>
      </c>
    </row>
    <row r="275" spans="1:14" x14ac:dyDescent="0.3">
      <c r="A275" s="1" t="s">
        <v>380</v>
      </c>
      <c r="B275" s="1" t="s">
        <v>284</v>
      </c>
      <c r="C275" s="1" t="s">
        <v>74</v>
      </c>
      <c r="D275" s="1" t="s">
        <v>221</v>
      </c>
      <c r="G275" s="1" t="s">
        <v>54</v>
      </c>
      <c r="H275" s="1" t="s">
        <v>54</v>
      </c>
      <c r="I275" s="2">
        <v>41700</v>
      </c>
      <c r="J275">
        <v>2452</v>
      </c>
      <c r="K275">
        <v>75617</v>
      </c>
      <c r="L275">
        <v>0</v>
      </c>
      <c r="M275">
        <v>30.838907014681894</v>
      </c>
      <c r="N275">
        <v>0</v>
      </c>
    </row>
    <row r="276" spans="1:14" x14ac:dyDescent="0.3">
      <c r="A276" s="1" t="s">
        <v>381</v>
      </c>
      <c r="B276" s="1" t="s">
        <v>284</v>
      </c>
      <c r="C276" s="1" t="s">
        <v>74</v>
      </c>
      <c r="D276" s="1" t="s">
        <v>221</v>
      </c>
      <c r="G276" s="1" t="s">
        <v>54</v>
      </c>
      <c r="H276" s="1" t="s">
        <v>54</v>
      </c>
      <c r="I276" s="2">
        <v>41700</v>
      </c>
      <c r="J276">
        <v>2452</v>
      </c>
      <c r="K276">
        <v>113864</v>
      </c>
      <c r="L276">
        <v>0</v>
      </c>
      <c r="M276">
        <v>46.437194127243067</v>
      </c>
      <c r="N276">
        <v>0</v>
      </c>
    </row>
    <row r="277" spans="1:14" x14ac:dyDescent="0.3">
      <c r="A277" s="1" t="s">
        <v>382</v>
      </c>
      <c r="B277" s="1" t="s">
        <v>46</v>
      </c>
      <c r="C277" s="1" t="s">
        <v>74</v>
      </c>
      <c r="D277" s="1" t="s">
        <v>48</v>
      </c>
      <c r="E277">
        <v>340</v>
      </c>
      <c r="F277">
        <v>16</v>
      </c>
      <c r="G277" s="1" t="s">
        <v>54</v>
      </c>
      <c r="H277" s="1" t="s">
        <v>23</v>
      </c>
      <c r="I277" s="2">
        <v>41694</v>
      </c>
      <c r="J277">
        <v>2458</v>
      </c>
      <c r="K277">
        <v>131614</v>
      </c>
      <c r="L277">
        <v>0</v>
      </c>
      <c r="M277">
        <v>53.545158665581774</v>
      </c>
      <c r="N277">
        <v>0</v>
      </c>
    </row>
    <row r="278" spans="1:14" x14ac:dyDescent="0.3">
      <c r="A278" s="1" t="s">
        <v>383</v>
      </c>
      <c r="B278" s="1" t="s">
        <v>188</v>
      </c>
      <c r="C278" s="1" t="s">
        <v>54</v>
      </c>
      <c r="D278" s="1" t="s">
        <v>221</v>
      </c>
      <c r="E278">
        <v>501</v>
      </c>
      <c r="F278">
        <v>13</v>
      </c>
      <c r="G278" s="1" t="s">
        <v>49</v>
      </c>
      <c r="H278" s="1" t="s">
        <v>23</v>
      </c>
      <c r="I278" s="2">
        <v>41689</v>
      </c>
      <c r="J278">
        <v>2463</v>
      </c>
      <c r="K278">
        <v>113266</v>
      </c>
      <c r="L278">
        <v>0</v>
      </c>
      <c r="M278">
        <v>45.987007714169714</v>
      </c>
      <c r="N278">
        <v>0</v>
      </c>
    </row>
    <row r="279" spans="1:14" x14ac:dyDescent="0.3">
      <c r="A279" s="1" t="s">
        <v>384</v>
      </c>
      <c r="B279" s="1" t="s">
        <v>46</v>
      </c>
      <c r="C279" s="1" t="s">
        <v>74</v>
      </c>
      <c r="D279" s="1" t="s">
        <v>309</v>
      </c>
      <c r="E279">
        <v>45781</v>
      </c>
      <c r="F279">
        <v>5</v>
      </c>
      <c r="G279" s="1" t="s">
        <v>54</v>
      </c>
      <c r="H279" s="1" t="s">
        <v>28</v>
      </c>
      <c r="I279" s="2">
        <v>41630</v>
      </c>
      <c r="J279">
        <v>2522</v>
      </c>
      <c r="K279">
        <v>76681</v>
      </c>
      <c r="L279">
        <v>0</v>
      </c>
      <c r="M279">
        <v>30.404837430610627</v>
      </c>
      <c r="N279">
        <v>0</v>
      </c>
    </row>
    <row r="280" spans="1:14" x14ac:dyDescent="0.3">
      <c r="A280" s="1" t="s">
        <v>385</v>
      </c>
      <c r="B280" s="1" t="s">
        <v>46</v>
      </c>
      <c r="C280" s="1" t="s">
        <v>74</v>
      </c>
      <c r="D280" s="1" t="s">
        <v>64</v>
      </c>
      <c r="E280">
        <v>1503</v>
      </c>
      <c r="F280">
        <v>6</v>
      </c>
      <c r="G280" s="1" t="s">
        <v>54</v>
      </c>
      <c r="H280" s="1" t="s">
        <v>29</v>
      </c>
      <c r="I280" s="2">
        <v>41702</v>
      </c>
      <c r="J280">
        <v>2450</v>
      </c>
      <c r="K280">
        <v>139067</v>
      </c>
      <c r="L280">
        <v>0</v>
      </c>
      <c r="M280">
        <v>56.762040816326532</v>
      </c>
      <c r="N280">
        <v>0</v>
      </c>
    </row>
    <row r="281" spans="1:14" x14ac:dyDescent="0.3">
      <c r="A281" s="1" t="s">
        <v>386</v>
      </c>
      <c r="B281" s="1" t="s">
        <v>46</v>
      </c>
      <c r="C281" s="1" t="s">
        <v>72</v>
      </c>
      <c r="D281" s="1" t="s">
        <v>221</v>
      </c>
      <c r="E281">
        <v>440</v>
      </c>
      <c r="F281">
        <v>8</v>
      </c>
      <c r="G281" s="1" t="s">
        <v>54</v>
      </c>
      <c r="H281" s="1" t="s">
        <v>30</v>
      </c>
      <c r="I281" s="2">
        <v>41729</v>
      </c>
      <c r="J281">
        <v>2423</v>
      </c>
      <c r="K281">
        <v>363377</v>
      </c>
      <c r="L281">
        <v>0</v>
      </c>
      <c r="M281">
        <v>149.96987205943046</v>
      </c>
      <c r="N281">
        <v>0</v>
      </c>
    </row>
    <row r="282" spans="1:14" x14ac:dyDescent="0.3">
      <c r="A282" s="1" t="s">
        <v>387</v>
      </c>
      <c r="B282" s="1" t="s">
        <v>188</v>
      </c>
      <c r="C282" s="1" t="s">
        <v>54</v>
      </c>
      <c r="D282" s="1" t="s">
        <v>48</v>
      </c>
      <c r="E282">
        <v>2000</v>
      </c>
      <c r="F282">
        <v>2</v>
      </c>
      <c r="G282" s="1" t="s">
        <v>54</v>
      </c>
      <c r="H282" s="1" t="s">
        <v>50</v>
      </c>
      <c r="I282" s="2">
        <v>41740</v>
      </c>
      <c r="J282">
        <v>2412</v>
      </c>
      <c r="K282">
        <v>93511</v>
      </c>
      <c r="L282">
        <v>0</v>
      </c>
      <c r="M282">
        <v>38.76907131011609</v>
      </c>
      <c r="N282">
        <v>0</v>
      </c>
    </row>
    <row r="283" spans="1:14" x14ac:dyDescent="0.3">
      <c r="A283" s="1" t="s">
        <v>388</v>
      </c>
      <c r="B283" s="1" t="s">
        <v>46</v>
      </c>
      <c r="C283" s="1" t="s">
        <v>74</v>
      </c>
      <c r="D283" s="1" t="s">
        <v>64</v>
      </c>
      <c r="E283">
        <v>9568</v>
      </c>
      <c r="F283">
        <v>4</v>
      </c>
      <c r="G283" s="1" t="s">
        <v>54</v>
      </c>
      <c r="H283" s="1" t="s">
        <v>23</v>
      </c>
      <c r="I283" s="2">
        <v>41724</v>
      </c>
      <c r="J283">
        <v>2428</v>
      </c>
      <c r="K283">
        <v>182003</v>
      </c>
      <c r="L283">
        <v>0</v>
      </c>
      <c r="M283">
        <v>74.960049423393741</v>
      </c>
      <c r="N283">
        <v>0</v>
      </c>
    </row>
    <row r="284" spans="1:14" x14ac:dyDescent="0.3">
      <c r="A284" s="1" t="s">
        <v>389</v>
      </c>
      <c r="B284" s="1" t="s">
        <v>46</v>
      </c>
      <c r="C284" s="1" t="s">
        <v>54</v>
      </c>
      <c r="D284" s="1" t="s">
        <v>48</v>
      </c>
      <c r="E284">
        <v>168</v>
      </c>
      <c r="F284">
        <v>148</v>
      </c>
      <c r="G284" s="1" t="s">
        <v>54</v>
      </c>
      <c r="H284" s="1" t="s">
        <v>29</v>
      </c>
      <c r="I284" s="2">
        <v>41725</v>
      </c>
      <c r="J284">
        <v>2427</v>
      </c>
      <c r="K284">
        <v>48830</v>
      </c>
      <c r="L284">
        <v>0</v>
      </c>
      <c r="M284">
        <v>20.119489081170169</v>
      </c>
      <c r="N284">
        <v>0</v>
      </c>
    </row>
    <row r="285" spans="1:14" x14ac:dyDescent="0.3">
      <c r="A285" s="1" t="s">
        <v>390</v>
      </c>
      <c r="B285" s="1" t="s">
        <v>46</v>
      </c>
      <c r="C285" s="1" t="s">
        <v>72</v>
      </c>
      <c r="D285" s="1" t="s">
        <v>221</v>
      </c>
      <c r="E285">
        <v>100000</v>
      </c>
      <c r="F285">
        <v>55</v>
      </c>
      <c r="G285" s="1" t="s">
        <v>49</v>
      </c>
      <c r="H285" s="1" t="s">
        <v>28</v>
      </c>
      <c r="I285" s="2">
        <v>41762</v>
      </c>
      <c r="J285">
        <v>2390</v>
      </c>
      <c r="K285">
        <v>329230</v>
      </c>
      <c r="L285">
        <v>0</v>
      </c>
      <c r="M285">
        <v>137.75313807531381</v>
      </c>
      <c r="N285">
        <v>0</v>
      </c>
    </row>
    <row r="286" spans="1:14" x14ac:dyDescent="0.3">
      <c r="A286" s="1" t="s">
        <v>391</v>
      </c>
      <c r="B286" s="1" t="s">
        <v>142</v>
      </c>
      <c r="C286" s="1" t="s">
        <v>54</v>
      </c>
      <c r="D286" s="1" t="s">
        <v>48</v>
      </c>
      <c r="E286">
        <v>5665</v>
      </c>
      <c r="F286">
        <v>17</v>
      </c>
      <c r="G286" s="1" t="s">
        <v>54</v>
      </c>
      <c r="H286" s="1" t="s">
        <v>54</v>
      </c>
      <c r="I286" s="2">
        <v>41779</v>
      </c>
      <c r="J286">
        <v>2373</v>
      </c>
      <c r="K286">
        <v>51347</v>
      </c>
      <c r="L286">
        <v>0</v>
      </c>
      <c r="M286">
        <v>21.638010956595028</v>
      </c>
      <c r="N286">
        <v>0</v>
      </c>
    </row>
    <row r="287" spans="1:14" x14ac:dyDescent="0.3">
      <c r="A287" s="1" t="s">
        <v>392</v>
      </c>
      <c r="B287" s="1" t="s">
        <v>46</v>
      </c>
      <c r="C287" s="1" t="s">
        <v>74</v>
      </c>
      <c r="D287" s="1" t="s">
        <v>393</v>
      </c>
      <c r="E287">
        <v>79</v>
      </c>
      <c r="F287">
        <v>8</v>
      </c>
      <c r="G287" s="1" t="s">
        <v>49</v>
      </c>
      <c r="H287" s="1" t="s">
        <v>54</v>
      </c>
      <c r="I287" s="2">
        <v>41779</v>
      </c>
      <c r="J287">
        <v>2373</v>
      </c>
      <c r="K287">
        <v>64749</v>
      </c>
      <c r="L287">
        <v>0</v>
      </c>
      <c r="M287">
        <v>27.285714285714285</v>
      </c>
      <c r="N287">
        <v>0</v>
      </c>
    </row>
    <row r="288" spans="1:14" x14ac:dyDescent="0.3">
      <c r="A288" s="1" t="s">
        <v>394</v>
      </c>
      <c r="B288" s="1" t="s">
        <v>46</v>
      </c>
      <c r="C288" s="1" t="s">
        <v>122</v>
      </c>
      <c r="D288" s="1" t="s">
        <v>309</v>
      </c>
      <c r="E288">
        <v>127</v>
      </c>
      <c r="F288">
        <v>42</v>
      </c>
      <c r="G288" s="1" t="s">
        <v>49</v>
      </c>
      <c r="H288" s="1" t="s">
        <v>54</v>
      </c>
      <c r="I288" s="2">
        <v>41791</v>
      </c>
      <c r="J288">
        <v>2361</v>
      </c>
      <c r="K288">
        <v>104149</v>
      </c>
      <c r="L288">
        <v>0</v>
      </c>
      <c r="M288">
        <v>44.112240576027105</v>
      </c>
      <c r="N288">
        <v>0</v>
      </c>
    </row>
    <row r="289" spans="1:14" x14ac:dyDescent="0.3">
      <c r="A289" s="1" t="s">
        <v>395</v>
      </c>
      <c r="B289" s="1" t="s">
        <v>46</v>
      </c>
      <c r="C289" s="1" t="s">
        <v>122</v>
      </c>
      <c r="D289" s="1" t="s">
        <v>75</v>
      </c>
      <c r="E289">
        <v>1040</v>
      </c>
      <c r="F289">
        <v>26</v>
      </c>
      <c r="G289" s="1" t="s">
        <v>54</v>
      </c>
      <c r="H289" s="1" t="s">
        <v>28</v>
      </c>
      <c r="I289" s="2">
        <v>41802</v>
      </c>
      <c r="J289">
        <v>2350</v>
      </c>
      <c r="K289">
        <v>104223</v>
      </c>
      <c r="L289">
        <v>0</v>
      </c>
      <c r="M289">
        <v>44.350212765957444</v>
      </c>
      <c r="N289">
        <v>0</v>
      </c>
    </row>
    <row r="290" spans="1:14" x14ac:dyDescent="0.3">
      <c r="A290" s="1" t="s">
        <v>396</v>
      </c>
      <c r="B290" s="1" t="s">
        <v>258</v>
      </c>
      <c r="C290" s="1" t="s">
        <v>74</v>
      </c>
      <c r="D290" s="1" t="s">
        <v>221</v>
      </c>
      <c r="E290">
        <v>9900</v>
      </c>
      <c r="F290">
        <v>50</v>
      </c>
      <c r="G290" s="1" t="s">
        <v>54</v>
      </c>
      <c r="H290" s="1" t="s">
        <v>54</v>
      </c>
      <c r="I290" s="2">
        <v>41808</v>
      </c>
      <c r="J290">
        <v>2344</v>
      </c>
      <c r="K290">
        <v>54067</v>
      </c>
      <c r="L290">
        <v>0</v>
      </c>
      <c r="M290">
        <v>23.066126279863482</v>
      </c>
      <c r="N290">
        <v>0</v>
      </c>
    </row>
    <row r="291" spans="1:14" x14ac:dyDescent="0.3">
      <c r="A291" s="1" t="s">
        <v>397</v>
      </c>
      <c r="B291" s="1" t="s">
        <v>398</v>
      </c>
      <c r="C291" s="1" t="s">
        <v>72</v>
      </c>
      <c r="D291" s="1" t="s">
        <v>221</v>
      </c>
      <c r="E291">
        <v>560</v>
      </c>
      <c r="F291">
        <v>2</v>
      </c>
      <c r="G291" s="1" t="s">
        <v>54</v>
      </c>
      <c r="H291" s="1" t="s">
        <v>23</v>
      </c>
      <c r="I291" s="2">
        <v>41842</v>
      </c>
      <c r="J291">
        <v>2310</v>
      </c>
      <c r="K291">
        <v>146743</v>
      </c>
      <c r="L291">
        <v>0</v>
      </c>
      <c r="M291">
        <v>63.525108225108227</v>
      </c>
      <c r="N291">
        <v>0</v>
      </c>
    </row>
    <row r="292" spans="1:14" x14ac:dyDescent="0.3">
      <c r="A292" s="1" t="s">
        <v>399</v>
      </c>
      <c r="B292" s="1" t="s">
        <v>46</v>
      </c>
      <c r="C292" s="1" t="s">
        <v>122</v>
      </c>
      <c r="D292" s="1" t="s">
        <v>64</v>
      </c>
      <c r="E292">
        <v>60021</v>
      </c>
      <c r="F292">
        <v>281</v>
      </c>
      <c r="G292" s="1" t="s">
        <v>54</v>
      </c>
      <c r="H292" s="1" t="s">
        <v>50</v>
      </c>
      <c r="I292" s="2">
        <v>41788</v>
      </c>
      <c r="J292">
        <v>2364</v>
      </c>
      <c r="K292">
        <v>100529</v>
      </c>
      <c r="L292">
        <v>0</v>
      </c>
      <c r="M292">
        <v>42.52495769881557</v>
      </c>
      <c r="N292">
        <v>0</v>
      </c>
    </row>
    <row r="293" spans="1:14" x14ac:dyDescent="0.3">
      <c r="A293" s="1" t="s">
        <v>400</v>
      </c>
      <c r="B293" s="1" t="s">
        <v>102</v>
      </c>
      <c r="C293" s="1" t="s">
        <v>74</v>
      </c>
      <c r="D293" s="1" t="s">
        <v>48</v>
      </c>
      <c r="E293">
        <v>1419</v>
      </c>
      <c r="F293">
        <v>120</v>
      </c>
      <c r="G293" s="1" t="s">
        <v>54</v>
      </c>
      <c r="H293" s="1" t="s">
        <v>23</v>
      </c>
      <c r="I293" s="2">
        <v>41845</v>
      </c>
      <c r="J293">
        <v>2307</v>
      </c>
      <c r="K293">
        <v>46476</v>
      </c>
      <c r="L293">
        <v>0</v>
      </c>
      <c r="M293">
        <v>20.145643693107932</v>
      </c>
      <c r="N293">
        <v>0</v>
      </c>
    </row>
    <row r="294" spans="1:14" x14ac:dyDescent="0.3">
      <c r="A294" s="1" t="s">
        <v>401</v>
      </c>
      <c r="B294" s="1" t="s">
        <v>54</v>
      </c>
      <c r="C294" s="1" t="s">
        <v>54</v>
      </c>
      <c r="D294" s="1" t="s">
        <v>48</v>
      </c>
      <c r="E294">
        <v>101</v>
      </c>
      <c r="G294" s="1" t="s">
        <v>54</v>
      </c>
      <c r="H294" s="1" t="s">
        <v>23</v>
      </c>
      <c r="I294" s="2">
        <v>41835</v>
      </c>
      <c r="J294">
        <v>2317</v>
      </c>
      <c r="K294">
        <v>28723</v>
      </c>
      <c r="L294">
        <v>0</v>
      </c>
      <c r="M294">
        <v>12.39663357790246</v>
      </c>
      <c r="N294">
        <v>0</v>
      </c>
    </row>
    <row r="295" spans="1:14" x14ac:dyDescent="0.3">
      <c r="A295" s="1" t="s">
        <v>402</v>
      </c>
      <c r="B295" s="1" t="s">
        <v>46</v>
      </c>
      <c r="C295" s="1" t="s">
        <v>54</v>
      </c>
      <c r="D295" s="1" t="s">
        <v>171</v>
      </c>
      <c r="E295">
        <v>399</v>
      </c>
      <c r="F295">
        <v>6</v>
      </c>
      <c r="G295" s="1" t="s">
        <v>54</v>
      </c>
      <c r="H295" s="1" t="s">
        <v>23</v>
      </c>
      <c r="I295" s="2">
        <v>41850</v>
      </c>
      <c r="J295">
        <v>2302</v>
      </c>
      <c r="K295">
        <v>55712</v>
      </c>
      <c r="L295">
        <v>0</v>
      </c>
      <c r="M295">
        <v>24.201563857515204</v>
      </c>
      <c r="N295">
        <v>0</v>
      </c>
    </row>
    <row r="296" spans="1:14" x14ac:dyDescent="0.3">
      <c r="A296" s="1" t="s">
        <v>403</v>
      </c>
      <c r="B296" s="1" t="s">
        <v>102</v>
      </c>
      <c r="C296" s="1" t="s">
        <v>74</v>
      </c>
      <c r="D296" s="1" t="s">
        <v>75</v>
      </c>
      <c r="E296">
        <v>58</v>
      </c>
      <c r="F296">
        <v>120432</v>
      </c>
      <c r="G296" s="1" t="s">
        <v>54</v>
      </c>
      <c r="H296" s="1" t="s">
        <v>23</v>
      </c>
      <c r="I296" s="2">
        <v>41892</v>
      </c>
      <c r="J296">
        <v>2260</v>
      </c>
      <c r="K296">
        <v>39945</v>
      </c>
      <c r="L296">
        <v>0</v>
      </c>
      <c r="M296">
        <v>17.674778761061948</v>
      </c>
      <c r="N296">
        <v>0</v>
      </c>
    </row>
    <row r="297" spans="1:14" x14ac:dyDescent="0.3">
      <c r="A297" s="1" t="s">
        <v>404</v>
      </c>
      <c r="B297" s="1" t="s">
        <v>102</v>
      </c>
      <c r="C297" s="1" t="s">
        <v>74</v>
      </c>
      <c r="D297" s="1" t="s">
        <v>75</v>
      </c>
      <c r="E297">
        <v>180</v>
      </c>
      <c r="F297">
        <v>150000</v>
      </c>
      <c r="G297" s="1" t="s">
        <v>54</v>
      </c>
      <c r="H297" s="1" t="s">
        <v>23</v>
      </c>
      <c r="I297" s="2">
        <v>41922</v>
      </c>
      <c r="J297">
        <v>2230</v>
      </c>
      <c r="K297">
        <v>42822</v>
      </c>
      <c r="L297">
        <v>0</v>
      </c>
      <c r="M297">
        <v>19.20269058295964</v>
      </c>
      <c r="N297">
        <v>0</v>
      </c>
    </row>
    <row r="298" spans="1:14" x14ac:dyDescent="0.3">
      <c r="A298" s="1" t="s">
        <v>405</v>
      </c>
      <c r="B298" s="1" t="s">
        <v>46</v>
      </c>
      <c r="C298" s="1" t="s">
        <v>122</v>
      </c>
      <c r="D298" s="1" t="s">
        <v>75</v>
      </c>
      <c r="E298">
        <v>21048</v>
      </c>
      <c r="F298">
        <v>529</v>
      </c>
      <c r="G298" s="1" t="s">
        <v>54</v>
      </c>
      <c r="H298" s="1" t="s">
        <v>23</v>
      </c>
      <c r="I298" s="2">
        <v>41900</v>
      </c>
      <c r="J298">
        <v>2252</v>
      </c>
      <c r="K298">
        <v>101911</v>
      </c>
      <c r="L298">
        <v>0</v>
      </c>
      <c r="M298">
        <v>45.25355239786856</v>
      </c>
      <c r="N298">
        <v>0</v>
      </c>
    </row>
    <row r="299" spans="1:14" x14ac:dyDescent="0.3">
      <c r="A299" s="1" t="s">
        <v>406</v>
      </c>
      <c r="B299" s="1" t="s">
        <v>188</v>
      </c>
      <c r="C299" s="1" t="s">
        <v>72</v>
      </c>
      <c r="D299" s="1" t="s">
        <v>48</v>
      </c>
      <c r="G299" s="1" t="s">
        <v>54</v>
      </c>
      <c r="H299" s="1" t="s">
        <v>54</v>
      </c>
      <c r="I299" s="2">
        <v>41948</v>
      </c>
      <c r="J299">
        <v>2204</v>
      </c>
      <c r="K299">
        <v>77900</v>
      </c>
      <c r="L299">
        <v>0</v>
      </c>
      <c r="M299">
        <v>35.344827586206897</v>
      </c>
      <c r="N299">
        <v>0</v>
      </c>
    </row>
    <row r="300" spans="1:14" x14ac:dyDescent="0.3">
      <c r="A300" s="1" t="s">
        <v>407</v>
      </c>
      <c r="B300" s="1" t="s">
        <v>220</v>
      </c>
      <c r="C300" s="1" t="s">
        <v>122</v>
      </c>
      <c r="D300" s="1" t="s">
        <v>221</v>
      </c>
      <c r="E300">
        <v>750</v>
      </c>
      <c r="F300">
        <v>16</v>
      </c>
      <c r="G300" s="1" t="s">
        <v>54</v>
      </c>
      <c r="H300" s="1" t="s">
        <v>30</v>
      </c>
      <c r="I300" s="2">
        <v>41935</v>
      </c>
      <c r="J300">
        <v>2217</v>
      </c>
      <c r="K300">
        <v>223361</v>
      </c>
      <c r="L300">
        <v>0</v>
      </c>
      <c r="M300">
        <v>100.74921064501579</v>
      </c>
      <c r="N300">
        <v>0</v>
      </c>
    </row>
    <row r="301" spans="1:14" x14ac:dyDescent="0.3">
      <c r="A301" s="1" t="s">
        <v>408</v>
      </c>
      <c r="B301" s="1" t="s">
        <v>220</v>
      </c>
      <c r="C301" s="1" t="s">
        <v>74</v>
      </c>
      <c r="D301" s="1" t="s">
        <v>48</v>
      </c>
      <c r="E301">
        <v>3000</v>
      </c>
      <c r="F301">
        <v>2500</v>
      </c>
      <c r="G301" s="1" t="s">
        <v>54</v>
      </c>
      <c r="H301" s="1" t="s">
        <v>28</v>
      </c>
      <c r="I301" s="2">
        <v>41961</v>
      </c>
      <c r="J301">
        <v>2191</v>
      </c>
      <c r="K301">
        <v>70781</v>
      </c>
      <c r="L301">
        <v>0</v>
      </c>
      <c r="M301">
        <v>32.305340027384759</v>
      </c>
      <c r="N301">
        <v>0</v>
      </c>
    </row>
    <row r="302" spans="1:14" x14ac:dyDescent="0.3">
      <c r="A302" s="1" t="s">
        <v>409</v>
      </c>
      <c r="B302" s="1" t="s">
        <v>46</v>
      </c>
      <c r="C302" s="1" t="s">
        <v>54</v>
      </c>
      <c r="D302" s="1" t="s">
        <v>171</v>
      </c>
      <c r="E302">
        <v>150</v>
      </c>
      <c r="F302">
        <v>5</v>
      </c>
      <c r="G302" s="1" t="s">
        <v>54</v>
      </c>
      <c r="H302" s="1" t="s">
        <v>23</v>
      </c>
      <c r="I302" s="2">
        <v>41850</v>
      </c>
      <c r="J302">
        <v>2302</v>
      </c>
      <c r="K302">
        <v>58209</v>
      </c>
      <c r="L302">
        <v>0</v>
      </c>
      <c r="M302">
        <v>25.286272806255429</v>
      </c>
      <c r="N302">
        <v>0</v>
      </c>
    </row>
    <row r="303" spans="1:14" x14ac:dyDescent="0.3">
      <c r="A303" s="1" t="s">
        <v>410</v>
      </c>
      <c r="B303" s="1" t="s">
        <v>46</v>
      </c>
      <c r="C303" s="1" t="s">
        <v>74</v>
      </c>
      <c r="D303" s="1" t="s">
        <v>75</v>
      </c>
      <c r="E303">
        <v>1059</v>
      </c>
      <c r="F303">
        <v>68</v>
      </c>
      <c r="G303" s="1" t="s">
        <v>54</v>
      </c>
      <c r="H303" s="1" t="s">
        <v>54</v>
      </c>
      <c r="I303" s="2">
        <v>41930</v>
      </c>
      <c r="J303">
        <v>2222</v>
      </c>
      <c r="K303">
        <v>89972</v>
      </c>
      <c r="L303">
        <v>0</v>
      </c>
      <c r="M303">
        <v>40.49144914491449</v>
      </c>
      <c r="N303">
        <v>0</v>
      </c>
    </row>
    <row r="304" spans="1:14" x14ac:dyDescent="0.3">
      <c r="A304" s="1" t="s">
        <v>411</v>
      </c>
      <c r="B304" s="1" t="s">
        <v>46</v>
      </c>
      <c r="C304" s="1" t="s">
        <v>74</v>
      </c>
      <c r="D304" s="1" t="s">
        <v>64</v>
      </c>
      <c r="E304">
        <v>11934</v>
      </c>
      <c r="F304">
        <v>16</v>
      </c>
      <c r="G304" s="1" t="s">
        <v>54</v>
      </c>
      <c r="H304" s="1" t="s">
        <v>23</v>
      </c>
      <c r="I304" s="2">
        <v>41893</v>
      </c>
      <c r="J304">
        <v>2259</v>
      </c>
      <c r="K304">
        <v>62542</v>
      </c>
      <c r="L304">
        <v>0</v>
      </c>
      <c r="M304">
        <v>27.685701637892873</v>
      </c>
      <c r="N304">
        <v>0</v>
      </c>
    </row>
    <row r="305" spans="1:14" x14ac:dyDescent="0.3">
      <c r="A305" s="1" t="s">
        <v>412</v>
      </c>
      <c r="B305" s="1" t="s">
        <v>245</v>
      </c>
      <c r="C305" s="1" t="s">
        <v>74</v>
      </c>
      <c r="D305" s="1" t="s">
        <v>221</v>
      </c>
      <c r="E305">
        <v>27965</v>
      </c>
      <c r="F305">
        <v>100</v>
      </c>
      <c r="G305" s="1" t="s">
        <v>54</v>
      </c>
      <c r="H305" s="1" t="s">
        <v>23</v>
      </c>
      <c r="I305" s="2">
        <v>41918</v>
      </c>
      <c r="J305">
        <v>2234</v>
      </c>
      <c r="K305">
        <v>74103</v>
      </c>
      <c r="L305">
        <v>0</v>
      </c>
      <c r="M305">
        <v>33.170546105640106</v>
      </c>
      <c r="N305">
        <v>0</v>
      </c>
    </row>
    <row r="306" spans="1:14" x14ac:dyDescent="0.3">
      <c r="A306" s="1" t="s">
        <v>413</v>
      </c>
      <c r="B306" s="1" t="s">
        <v>46</v>
      </c>
      <c r="C306" s="1" t="s">
        <v>74</v>
      </c>
      <c r="D306" s="1" t="s">
        <v>75</v>
      </c>
      <c r="E306">
        <v>216</v>
      </c>
      <c r="F306">
        <v>216</v>
      </c>
      <c r="G306" s="1" t="s">
        <v>54</v>
      </c>
      <c r="H306" s="1" t="s">
        <v>23</v>
      </c>
      <c r="I306" s="2">
        <v>42007</v>
      </c>
      <c r="J306">
        <v>2145</v>
      </c>
      <c r="K306">
        <v>69372</v>
      </c>
      <c r="L306">
        <v>0</v>
      </c>
      <c r="M306">
        <v>32.341258741258741</v>
      </c>
      <c r="N306">
        <v>0</v>
      </c>
    </row>
    <row r="307" spans="1:14" x14ac:dyDescent="0.3">
      <c r="A307" s="1" t="s">
        <v>414</v>
      </c>
      <c r="B307" s="1" t="s">
        <v>102</v>
      </c>
      <c r="C307" s="1" t="s">
        <v>74</v>
      </c>
      <c r="D307" s="1" t="s">
        <v>48</v>
      </c>
      <c r="E307">
        <v>120</v>
      </c>
      <c r="F307">
        <v>23</v>
      </c>
      <c r="G307" s="1" t="s">
        <v>54</v>
      </c>
      <c r="H307" s="1" t="s">
        <v>23</v>
      </c>
      <c r="I307" s="2">
        <v>41980</v>
      </c>
      <c r="J307">
        <v>2172</v>
      </c>
      <c r="K307">
        <v>105812</v>
      </c>
      <c r="L307">
        <v>0</v>
      </c>
      <c r="M307">
        <v>48.716390423572747</v>
      </c>
      <c r="N307">
        <v>0</v>
      </c>
    </row>
    <row r="308" spans="1:14" x14ac:dyDescent="0.3">
      <c r="A308" s="1" t="s">
        <v>415</v>
      </c>
      <c r="B308" s="1" t="s">
        <v>46</v>
      </c>
      <c r="C308" s="1" t="s">
        <v>72</v>
      </c>
      <c r="D308" s="1" t="s">
        <v>75</v>
      </c>
      <c r="E308">
        <v>649</v>
      </c>
      <c r="F308">
        <v>33</v>
      </c>
      <c r="G308" s="1" t="s">
        <v>54</v>
      </c>
      <c r="H308" s="1" t="s">
        <v>50</v>
      </c>
      <c r="I308" s="2">
        <v>41970</v>
      </c>
      <c r="J308">
        <v>2182</v>
      </c>
      <c r="K308">
        <v>811750</v>
      </c>
      <c r="L308">
        <v>0</v>
      </c>
      <c r="M308">
        <v>372.02108157653527</v>
      </c>
      <c r="N308">
        <v>0</v>
      </c>
    </row>
    <row r="309" spans="1:14" x14ac:dyDescent="0.3">
      <c r="A309" s="1" t="s">
        <v>416</v>
      </c>
      <c r="B309" s="1" t="s">
        <v>220</v>
      </c>
      <c r="C309" s="1" t="s">
        <v>74</v>
      </c>
      <c r="D309" s="1" t="s">
        <v>325</v>
      </c>
      <c r="E309">
        <v>370</v>
      </c>
      <c r="F309">
        <v>140256</v>
      </c>
      <c r="G309" s="1" t="s">
        <v>54</v>
      </c>
      <c r="H309" s="1" t="s">
        <v>23</v>
      </c>
      <c r="I309" s="2">
        <v>42076</v>
      </c>
      <c r="J309">
        <v>2076</v>
      </c>
      <c r="K309">
        <v>80649</v>
      </c>
      <c r="L309">
        <v>0</v>
      </c>
      <c r="M309">
        <v>38.848265895953759</v>
      </c>
      <c r="N309">
        <v>0</v>
      </c>
    </row>
    <row r="310" spans="1:14" x14ac:dyDescent="0.3">
      <c r="A310" s="1" t="s">
        <v>417</v>
      </c>
      <c r="B310" s="1" t="s">
        <v>102</v>
      </c>
      <c r="C310" s="1" t="s">
        <v>74</v>
      </c>
      <c r="D310" s="1" t="s">
        <v>75</v>
      </c>
      <c r="E310">
        <v>4178504</v>
      </c>
      <c r="F310">
        <v>19</v>
      </c>
      <c r="G310" s="1" t="s">
        <v>54</v>
      </c>
      <c r="H310" s="1" t="s">
        <v>23</v>
      </c>
      <c r="I310" s="2">
        <v>42083</v>
      </c>
      <c r="J310">
        <v>2069</v>
      </c>
      <c r="K310">
        <v>55217</v>
      </c>
      <c r="L310">
        <v>0</v>
      </c>
      <c r="M310">
        <v>26.687771870468826</v>
      </c>
      <c r="N310">
        <v>0</v>
      </c>
    </row>
    <row r="311" spans="1:14" x14ac:dyDescent="0.3">
      <c r="A311" s="1" t="s">
        <v>418</v>
      </c>
      <c r="B311" s="1" t="s">
        <v>419</v>
      </c>
      <c r="C311" s="1" t="s">
        <v>122</v>
      </c>
      <c r="D311" s="1" t="s">
        <v>267</v>
      </c>
      <c r="E311">
        <v>221579</v>
      </c>
      <c r="F311">
        <v>20</v>
      </c>
      <c r="G311" s="1" t="s">
        <v>49</v>
      </c>
      <c r="H311" s="1" t="s">
        <v>23</v>
      </c>
      <c r="I311" s="2">
        <v>42080</v>
      </c>
      <c r="J311">
        <v>2072</v>
      </c>
      <c r="K311">
        <v>51664</v>
      </c>
      <c r="L311">
        <v>0</v>
      </c>
      <c r="M311">
        <v>24.934362934362934</v>
      </c>
      <c r="N311">
        <v>0</v>
      </c>
    </row>
    <row r="312" spans="1:14" x14ac:dyDescent="0.3">
      <c r="A312" s="1" t="s">
        <v>420</v>
      </c>
      <c r="B312" s="1" t="s">
        <v>46</v>
      </c>
      <c r="C312" s="1" t="s">
        <v>54</v>
      </c>
      <c r="D312" s="1" t="s">
        <v>48</v>
      </c>
      <c r="E312">
        <v>10800</v>
      </c>
      <c r="F312">
        <v>20</v>
      </c>
      <c r="G312" s="1" t="s">
        <v>54</v>
      </c>
      <c r="H312" s="1" t="s">
        <v>54</v>
      </c>
      <c r="I312" s="2">
        <v>42118</v>
      </c>
      <c r="J312">
        <v>2034</v>
      </c>
      <c r="K312">
        <v>29991</v>
      </c>
      <c r="L312">
        <v>0</v>
      </c>
      <c r="M312">
        <v>14.744837758112094</v>
      </c>
      <c r="N312">
        <v>0</v>
      </c>
    </row>
    <row r="313" spans="1:14" x14ac:dyDescent="0.3">
      <c r="A313" s="1" t="s">
        <v>421</v>
      </c>
      <c r="B313" s="1" t="s">
        <v>46</v>
      </c>
      <c r="C313" s="1" t="s">
        <v>74</v>
      </c>
      <c r="D313" s="1" t="s">
        <v>48</v>
      </c>
      <c r="E313">
        <v>58509</v>
      </c>
      <c r="F313">
        <v>49</v>
      </c>
      <c r="G313" s="1" t="s">
        <v>54</v>
      </c>
      <c r="H313" s="1" t="s">
        <v>23</v>
      </c>
      <c r="I313" s="2">
        <v>42059</v>
      </c>
      <c r="J313">
        <v>2093</v>
      </c>
      <c r="K313">
        <v>75829</v>
      </c>
      <c r="L313">
        <v>0</v>
      </c>
      <c r="M313">
        <v>36.229813664596271</v>
      </c>
      <c r="N313">
        <v>0</v>
      </c>
    </row>
    <row r="314" spans="1:14" x14ac:dyDescent="0.3">
      <c r="A314" s="1" t="s">
        <v>422</v>
      </c>
      <c r="B314" s="1" t="s">
        <v>46</v>
      </c>
      <c r="C314" s="1" t="s">
        <v>74</v>
      </c>
      <c r="D314" s="1" t="s">
        <v>221</v>
      </c>
      <c r="E314">
        <v>129685</v>
      </c>
      <c r="F314">
        <v>12</v>
      </c>
      <c r="G314" s="1" t="s">
        <v>54</v>
      </c>
      <c r="H314" s="1" t="s">
        <v>23</v>
      </c>
      <c r="I314" s="2">
        <v>42090</v>
      </c>
      <c r="J314">
        <v>2062</v>
      </c>
      <c r="K314">
        <v>75340</v>
      </c>
      <c r="L314">
        <v>0</v>
      </c>
      <c r="M314">
        <v>36.537342386032975</v>
      </c>
      <c r="N314">
        <v>0</v>
      </c>
    </row>
    <row r="315" spans="1:14" x14ac:dyDescent="0.3">
      <c r="A315" s="1" t="s">
        <v>423</v>
      </c>
      <c r="B315" s="1" t="s">
        <v>54</v>
      </c>
      <c r="C315" s="1" t="s">
        <v>72</v>
      </c>
      <c r="D315" s="1" t="s">
        <v>48</v>
      </c>
      <c r="E315">
        <v>2456</v>
      </c>
      <c r="F315">
        <v>30</v>
      </c>
      <c r="G315" s="1" t="s">
        <v>54</v>
      </c>
      <c r="H315" s="1" t="s">
        <v>424</v>
      </c>
      <c r="I315" s="2">
        <v>42089</v>
      </c>
      <c r="J315">
        <v>2063</v>
      </c>
      <c r="K315">
        <v>155318</v>
      </c>
      <c r="L315">
        <v>0</v>
      </c>
      <c r="M315">
        <v>75.287445467765394</v>
      </c>
      <c r="N315">
        <v>0</v>
      </c>
    </row>
    <row r="316" spans="1:14" x14ac:dyDescent="0.3">
      <c r="A316" s="1" t="s">
        <v>425</v>
      </c>
      <c r="B316" s="1" t="s">
        <v>102</v>
      </c>
      <c r="C316" s="1" t="s">
        <v>74</v>
      </c>
      <c r="D316" s="1" t="s">
        <v>64</v>
      </c>
      <c r="E316">
        <v>2921</v>
      </c>
      <c r="F316">
        <v>5232</v>
      </c>
      <c r="G316" s="1" t="s">
        <v>54</v>
      </c>
      <c r="H316" s="1" t="s">
        <v>29</v>
      </c>
      <c r="I316" s="2">
        <v>42110</v>
      </c>
      <c r="J316">
        <v>2042</v>
      </c>
      <c r="K316">
        <v>59836</v>
      </c>
      <c r="L316">
        <v>0</v>
      </c>
      <c r="M316">
        <v>29.3026444662096</v>
      </c>
      <c r="N316">
        <v>0</v>
      </c>
    </row>
    <row r="317" spans="1:14" x14ac:dyDescent="0.3">
      <c r="A317" s="1" t="s">
        <v>426</v>
      </c>
      <c r="B317" s="1" t="s">
        <v>46</v>
      </c>
      <c r="C317" s="1" t="s">
        <v>122</v>
      </c>
      <c r="D317" s="1" t="s">
        <v>48</v>
      </c>
      <c r="E317">
        <v>1151</v>
      </c>
      <c r="F317">
        <v>20</v>
      </c>
      <c r="G317" s="1" t="s">
        <v>54</v>
      </c>
      <c r="H317" s="1" t="s">
        <v>28</v>
      </c>
      <c r="I317" s="2">
        <v>41946</v>
      </c>
      <c r="J317">
        <v>2206</v>
      </c>
      <c r="K317">
        <v>112545</v>
      </c>
      <c r="L317">
        <v>0</v>
      </c>
      <c r="M317">
        <v>51.017679057116951</v>
      </c>
      <c r="N317">
        <v>0</v>
      </c>
    </row>
    <row r="318" spans="1:14" x14ac:dyDescent="0.3">
      <c r="A318" s="1" t="s">
        <v>427</v>
      </c>
      <c r="B318" s="1" t="s">
        <v>46</v>
      </c>
      <c r="C318" s="1" t="s">
        <v>55</v>
      </c>
      <c r="D318" s="1" t="s">
        <v>48</v>
      </c>
      <c r="E318">
        <v>6590</v>
      </c>
      <c r="F318">
        <v>1</v>
      </c>
      <c r="G318" s="1" t="s">
        <v>54</v>
      </c>
      <c r="H318" s="1" t="s">
        <v>28</v>
      </c>
      <c r="I318" s="2">
        <v>42119</v>
      </c>
      <c r="J318">
        <v>2033</v>
      </c>
      <c r="K318">
        <v>63129</v>
      </c>
      <c r="L318">
        <v>0</v>
      </c>
      <c r="M318">
        <v>31.052139695031972</v>
      </c>
      <c r="N318">
        <v>0</v>
      </c>
    </row>
    <row r="319" spans="1:14" x14ac:dyDescent="0.3">
      <c r="A319" s="1" t="s">
        <v>428</v>
      </c>
      <c r="B319" s="1" t="s">
        <v>188</v>
      </c>
      <c r="C319" s="1" t="s">
        <v>54</v>
      </c>
      <c r="D319" s="1" t="s">
        <v>48</v>
      </c>
      <c r="E319">
        <v>3000</v>
      </c>
      <c r="G319" s="1" t="s">
        <v>54</v>
      </c>
      <c r="H319" s="1" t="s">
        <v>54</v>
      </c>
      <c r="I319" s="2">
        <v>42154</v>
      </c>
      <c r="J319">
        <v>1998</v>
      </c>
      <c r="K319">
        <v>183858</v>
      </c>
      <c r="L319">
        <v>0</v>
      </c>
      <c r="M319">
        <v>92.021021021021028</v>
      </c>
      <c r="N319">
        <v>0</v>
      </c>
    </row>
    <row r="320" spans="1:14" x14ac:dyDescent="0.3">
      <c r="A320" s="1" t="s">
        <v>429</v>
      </c>
      <c r="B320" s="1" t="s">
        <v>46</v>
      </c>
      <c r="C320" s="1" t="s">
        <v>122</v>
      </c>
      <c r="D320" s="1" t="s">
        <v>75</v>
      </c>
      <c r="E320">
        <v>39797</v>
      </c>
      <c r="F320">
        <v>61</v>
      </c>
      <c r="G320" s="1" t="s">
        <v>54</v>
      </c>
      <c r="H320" s="1" t="s">
        <v>30</v>
      </c>
      <c r="I320" s="2">
        <v>42155</v>
      </c>
      <c r="J320">
        <v>1997</v>
      </c>
      <c r="K320">
        <v>308470</v>
      </c>
      <c r="L320">
        <v>0</v>
      </c>
      <c r="M320">
        <v>154.4667000500751</v>
      </c>
      <c r="N320">
        <v>0</v>
      </c>
    </row>
    <row r="321" spans="1:14" x14ac:dyDescent="0.3">
      <c r="A321" s="1" t="s">
        <v>430</v>
      </c>
      <c r="B321" s="1" t="s">
        <v>46</v>
      </c>
      <c r="C321" s="1" t="s">
        <v>54</v>
      </c>
      <c r="D321" s="1" t="s">
        <v>48</v>
      </c>
      <c r="E321">
        <v>326</v>
      </c>
      <c r="F321">
        <v>27</v>
      </c>
      <c r="G321" s="1" t="s">
        <v>54</v>
      </c>
      <c r="H321" s="1" t="s">
        <v>28</v>
      </c>
      <c r="I321" s="2">
        <v>42149</v>
      </c>
      <c r="J321">
        <v>2003</v>
      </c>
      <c r="K321">
        <v>61339</v>
      </c>
      <c r="L321">
        <v>0</v>
      </c>
      <c r="M321">
        <v>30.62356465302047</v>
      </c>
      <c r="N321">
        <v>0</v>
      </c>
    </row>
    <row r="322" spans="1:14" x14ac:dyDescent="0.3">
      <c r="A322" s="1" t="s">
        <v>431</v>
      </c>
      <c r="B322" s="1" t="s">
        <v>46</v>
      </c>
      <c r="C322" s="1" t="s">
        <v>54</v>
      </c>
      <c r="D322" s="1" t="s">
        <v>303</v>
      </c>
      <c r="E322">
        <v>913</v>
      </c>
      <c r="F322">
        <v>53</v>
      </c>
      <c r="G322" s="1" t="s">
        <v>49</v>
      </c>
      <c r="H322" s="1" t="s">
        <v>50</v>
      </c>
      <c r="I322" s="2">
        <v>42128</v>
      </c>
      <c r="J322">
        <v>2024</v>
      </c>
      <c r="K322">
        <v>49924</v>
      </c>
      <c r="L322">
        <v>0</v>
      </c>
      <c r="M322">
        <v>24.66600790513834</v>
      </c>
      <c r="N322">
        <v>0</v>
      </c>
    </row>
    <row r="323" spans="1:14" x14ac:dyDescent="0.3">
      <c r="A323" s="1" t="s">
        <v>432</v>
      </c>
      <c r="B323" s="1" t="s">
        <v>46</v>
      </c>
      <c r="C323" s="1" t="s">
        <v>122</v>
      </c>
      <c r="D323" s="1" t="s">
        <v>64</v>
      </c>
      <c r="E323">
        <v>168286</v>
      </c>
      <c r="F323">
        <v>11</v>
      </c>
      <c r="G323" s="1" t="s">
        <v>54</v>
      </c>
      <c r="H323" s="1" t="s">
        <v>23</v>
      </c>
      <c r="I323" s="2">
        <v>42143</v>
      </c>
      <c r="J323">
        <v>2009</v>
      </c>
      <c r="K323">
        <v>44705</v>
      </c>
      <c r="L323">
        <v>0</v>
      </c>
      <c r="M323">
        <v>22.252364360378298</v>
      </c>
      <c r="N323">
        <v>0</v>
      </c>
    </row>
    <row r="324" spans="1:14" x14ac:dyDescent="0.3">
      <c r="A324" s="1" t="s">
        <v>433</v>
      </c>
      <c r="B324" s="1" t="s">
        <v>46</v>
      </c>
      <c r="C324" s="1" t="s">
        <v>74</v>
      </c>
      <c r="D324" s="1" t="s">
        <v>48</v>
      </c>
      <c r="E324">
        <v>400</v>
      </c>
      <c r="F324">
        <v>25</v>
      </c>
      <c r="G324" s="1" t="s">
        <v>49</v>
      </c>
      <c r="H324" s="1" t="s">
        <v>54</v>
      </c>
      <c r="I324" s="2">
        <v>42188</v>
      </c>
      <c r="J324">
        <v>1964</v>
      </c>
      <c r="K324">
        <v>180997</v>
      </c>
      <c r="L324">
        <v>0</v>
      </c>
      <c r="M324">
        <v>92.157331975560083</v>
      </c>
      <c r="N324">
        <v>0</v>
      </c>
    </row>
    <row r="325" spans="1:14" x14ac:dyDescent="0.3">
      <c r="A325" s="1" t="s">
        <v>434</v>
      </c>
      <c r="B325" s="1" t="s">
        <v>435</v>
      </c>
      <c r="C325" s="1" t="s">
        <v>74</v>
      </c>
      <c r="D325" s="1" t="s">
        <v>48</v>
      </c>
      <c r="E325">
        <v>314080</v>
      </c>
      <c r="G325" s="1" t="s">
        <v>49</v>
      </c>
      <c r="H325" s="1" t="s">
        <v>30</v>
      </c>
      <c r="I325" s="2">
        <v>42161</v>
      </c>
      <c r="J325">
        <v>1991</v>
      </c>
      <c r="K325">
        <v>53550</v>
      </c>
      <c r="L325">
        <v>0</v>
      </c>
      <c r="M325">
        <v>26.896032144650928</v>
      </c>
      <c r="N325">
        <v>0</v>
      </c>
    </row>
    <row r="326" spans="1:14" x14ac:dyDescent="0.3">
      <c r="A326" s="1" t="s">
        <v>436</v>
      </c>
      <c r="B326" s="1" t="s">
        <v>46</v>
      </c>
      <c r="C326" s="1" t="s">
        <v>54</v>
      </c>
      <c r="D326" s="1" t="s">
        <v>221</v>
      </c>
      <c r="E326">
        <v>637</v>
      </c>
      <c r="F326">
        <v>20</v>
      </c>
      <c r="G326" s="1" t="s">
        <v>49</v>
      </c>
      <c r="H326" s="1" t="s">
        <v>54</v>
      </c>
      <c r="I326" s="2">
        <v>42190</v>
      </c>
      <c r="J326">
        <v>1962</v>
      </c>
      <c r="K326">
        <v>60610</v>
      </c>
      <c r="L326">
        <v>0</v>
      </c>
      <c r="M326">
        <v>30.891946992864423</v>
      </c>
      <c r="N326">
        <v>0</v>
      </c>
    </row>
    <row r="327" spans="1:14" x14ac:dyDescent="0.3">
      <c r="A327" s="1" t="s">
        <v>437</v>
      </c>
      <c r="B327" s="1" t="s">
        <v>438</v>
      </c>
      <c r="C327" s="1" t="s">
        <v>74</v>
      </c>
      <c r="D327" s="1" t="s">
        <v>439</v>
      </c>
      <c r="E327">
        <v>1710671</v>
      </c>
      <c r="F327">
        <v>9</v>
      </c>
      <c r="G327" s="1" t="s">
        <v>49</v>
      </c>
      <c r="H327" s="1" t="s">
        <v>23</v>
      </c>
      <c r="I327" s="2">
        <v>42196</v>
      </c>
      <c r="J327">
        <v>1956</v>
      </c>
      <c r="K327">
        <v>84392</v>
      </c>
      <c r="L327">
        <v>0</v>
      </c>
      <c r="M327">
        <v>43.145194274028633</v>
      </c>
      <c r="N327">
        <v>0</v>
      </c>
    </row>
    <row r="328" spans="1:14" x14ac:dyDescent="0.3">
      <c r="A328" s="1" t="s">
        <v>440</v>
      </c>
      <c r="B328" s="1" t="s">
        <v>46</v>
      </c>
      <c r="C328" s="1" t="s">
        <v>74</v>
      </c>
      <c r="D328" s="1" t="s">
        <v>75</v>
      </c>
      <c r="E328">
        <v>12000</v>
      </c>
      <c r="F328">
        <v>3</v>
      </c>
      <c r="G328" s="1" t="s">
        <v>49</v>
      </c>
      <c r="H328" s="1" t="s">
        <v>28</v>
      </c>
      <c r="I328" s="2">
        <v>42212</v>
      </c>
      <c r="J328">
        <v>1940</v>
      </c>
      <c r="K328">
        <v>119493</v>
      </c>
      <c r="L328">
        <v>0</v>
      </c>
      <c r="M328">
        <v>61.594329896907219</v>
      </c>
      <c r="N328">
        <v>0</v>
      </c>
    </row>
    <row r="329" spans="1:14" x14ac:dyDescent="0.3">
      <c r="A329" s="1" t="s">
        <v>441</v>
      </c>
      <c r="B329" s="1" t="s">
        <v>102</v>
      </c>
      <c r="C329" s="1" t="s">
        <v>74</v>
      </c>
      <c r="D329" s="1" t="s">
        <v>48</v>
      </c>
      <c r="E329">
        <v>10929</v>
      </c>
      <c r="F329">
        <v>561</v>
      </c>
      <c r="G329" s="1" t="s">
        <v>54</v>
      </c>
      <c r="H329" s="1" t="s">
        <v>28</v>
      </c>
      <c r="I329" s="2">
        <v>42214</v>
      </c>
      <c r="J329">
        <v>1938</v>
      </c>
      <c r="K329">
        <v>180945</v>
      </c>
      <c r="L329">
        <v>0</v>
      </c>
      <c r="M329">
        <v>93.366873065015483</v>
      </c>
      <c r="N329">
        <v>0</v>
      </c>
    </row>
    <row r="330" spans="1:14" x14ac:dyDescent="0.3">
      <c r="A330" s="1" t="s">
        <v>442</v>
      </c>
      <c r="B330" s="1" t="s">
        <v>46</v>
      </c>
      <c r="C330" s="1" t="s">
        <v>74</v>
      </c>
      <c r="D330" s="1" t="s">
        <v>221</v>
      </c>
      <c r="E330">
        <v>1080</v>
      </c>
      <c r="F330">
        <v>82</v>
      </c>
      <c r="G330" s="1" t="s">
        <v>49</v>
      </c>
      <c r="H330" s="1" t="s">
        <v>28</v>
      </c>
      <c r="I330" s="2">
        <v>42220</v>
      </c>
      <c r="J330">
        <v>1932</v>
      </c>
      <c r="K330">
        <v>82671</v>
      </c>
      <c r="L330">
        <v>0</v>
      </c>
      <c r="M330">
        <v>42.79037267080745</v>
      </c>
      <c r="N330">
        <v>0</v>
      </c>
    </row>
    <row r="331" spans="1:14" x14ac:dyDescent="0.3">
      <c r="A331" s="1" t="s">
        <v>443</v>
      </c>
      <c r="B331" s="1" t="s">
        <v>258</v>
      </c>
      <c r="C331" s="1" t="s">
        <v>122</v>
      </c>
      <c r="D331" s="1" t="s">
        <v>309</v>
      </c>
      <c r="E331">
        <v>40000</v>
      </c>
      <c r="F331">
        <v>13</v>
      </c>
      <c r="G331" s="1" t="s">
        <v>54</v>
      </c>
      <c r="H331" s="1" t="s">
        <v>23</v>
      </c>
      <c r="I331" s="2">
        <v>42257</v>
      </c>
      <c r="J331">
        <v>1895</v>
      </c>
      <c r="K331">
        <v>44389</v>
      </c>
      <c r="L331">
        <v>0</v>
      </c>
      <c r="M331">
        <v>23.424274406332454</v>
      </c>
      <c r="N331">
        <v>0</v>
      </c>
    </row>
    <row r="332" spans="1:14" x14ac:dyDescent="0.3">
      <c r="A332" s="1" t="s">
        <v>444</v>
      </c>
      <c r="B332" s="1" t="s">
        <v>102</v>
      </c>
      <c r="C332" s="1" t="s">
        <v>74</v>
      </c>
      <c r="D332" s="1" t="s">
        <v>221</v>
      </c>
      <c r="E332">
        <v>43930257</v>
      </c>
      <c r="F332">
        <v>16</v>
      </c>
      <c r="G332" s="1" t="s">
        <v>49</v>
      </c>
      <c r="H332" s="1" t="s">
        <v>23</v>
      </c>
      <c r="I332" s="2">
        <v>42303</v>
      </c>
      <c r="J332">
        <v>1849</v>
      </c>
      <c r="K332">
        <v>105898</v>
      </c>
      <c r="L332">
        <v>0</v>
      </c>
      <c r="M332">
        <v>57.273120605732828</v>
      </c>
      <c r="N332">
        <v>0</v>
      </c>
    </row>
    <row r="333" spans="1:14" x14ac:dyDescent="0.3">
      <c r="A333" s="1" t="s">
        <v>445</v>
      </c>
      <c r="B333" s="1" t="s">
        <v>258</v>
      </c>
      <c r="C333" s="1" t="s">
        <v>72</v>
      </c>
      <c r="D333" s="1" t="s">
        <v>309</v>
      </c>
      <c r="E333">
        <v>230318</v>
      </c>
      <c r="F333">
        <v>13</v>
      </c>
      <c r="G333" s="1" t="s">
        <v>54</v>
      </c>
      <c r="H333" s="1" t="s">
        <v>23</v>
      </c>
      <c r="I333" s="2">
        <v>42271</v>
      </c>
      <c r="J333">
        <v>1881</v>
      </c>
      <c r="K333">
        <v>103688</v>
      </c>
      <c r="L333">
        <v>0</v>
      </c>
      <c r="M333">
        <v>55.123870281765022</v>
      </c>
      <c r="N333">
        <v>0</v>
      </c>
    </row>
    <row r="334" spans="1:14" x14ac:dyDescent="0.3">
      <c r="A334" s="1" t="s">
        <v>446</v>
      </c>
      <c r="B334" s="1" t="s">
        <v>46</v>
      </c>
      <c r="C334" s="1" t="s">
        <v>74</v>
      </c>
      <c r="D334" s="1" t="s">
        <v>48</v>
      </c>
      <c r="E334">
        <v>10500000</v>
      </c>
      <c r="F334">
        <v>28</v>
      </c>
      <c r="G334" s="1" t="s">
        <v>54</v>
      </c>
      <c r="H334" s="1" t="s">
        <v>29</v>
      </c>
      <c r="I334" s="2">
        <v>42397</v>
      </c>
      <c r="J334">
        <v>1755</v>
      </c>
      <c r="K334">
        <v>66895</v>
      </c>
      <c r="L334">
        <v>0</v>
      </c>
      <c r="M334">
        <v>38.116809116809115</v>
      </c>
      <c r="N334">
        <v>0</v>
      </c>
    </row>
    <row r="335" spans="1:14" x14ac:dyDescent="0.3">
      <c r="A335" s="1" t="s">
        <v>447</v>
      </c>
      <c r="B335" s="1" t="s">
        <v>258</v>
      </c>
      <c r="C335" s="1" t="s">
        <v>74</v>
      </c>
      <c r="D335" s="1" t="s">
        <v>48</v>
      </c>
      <c r="E335">
        <v>13197</v>
      </c>
      <c r="F335">
        <v>4</v>
      </c>
      <c r="G335" s="1" t="s">
        <v>54</v>
      </c>
      <c r="H335" s="1" t="s">
        <v>23</v>
      </c>
      <c r="I335" s="2">
        <v>42404</v>
      </c>
      <c r="J335">
        <v>1748</v>
      </c>
      <c r="K335">
        <v>65574</v>
      </c>
      <c r="L335">
        <v>0</v>
      </c>
      <c r="M335">
        <v>37.513729977116704</v>
      </c>
      <c r="N335">
        <v>0</v>
      </c>
    </row>
    <row r="336" spans="1:14" x14ac:dyDescent="0.3">
      <c r="A336" s="1" t="s">
        <v>448</v>
      </c>
      <c r="B336" s="1" t="s">
        <v>258</v>
      </c>
      <c r="C336" s="1" t="s">
        <v>72</v>
      </c>
      <c r="D336" s="1" t="s">
        <v>309</v>
      </c>
      <c r="G336" s="1" t="s">
        <v>49</v>
      </c>
      <c r="H336" s="1" t="s">
        <v>23</v>
      </c>
      <c r="I336" s="2">
        <v>42359</v>
      </c>
      <c r="J336">
        <v>1793</v>
      </c>
      <c r="K336">
        <v>65594</v>
      </c>
      <c r="L336">
        <v>0</v>
      </c>
      <c r="M336">
        <v>36.583379810373678</v>
      </c>
      <c r="N336">
        <v>0</v>
      </c>
    </row>
    <row r="337" spans="1:14" x14ac:dyDescent="0.3">
      <c r="A337" s="1" t="s">
        <v>449</v>
      </c>
      <c r="B337" s="1" t="s">
        <v>46</v>
      </c>
      <c r="C337" s="1" t="s">
        <v>122</v>
      </c>
      <c r="D337" s="1" t="s">
        <v>48</v>
      </c>
      <c r="E337">
        <v>30000</v>
      </c>
      <c r="F337">
        <v>24</v>
      </c>
      <c r="G337" s="1" t="s">
        <v>54</v>
      </c>
      <c r="H337" s="1" t="s">
        <v>30</v>
      </c>
      <c r="I337" s="2">
        <v>42395</v>
      </c>
      <c r="J337">
        <v>1757</v>
      </c>
      <c r="K337">
        <v>519437</v>
      </c>
      <c r="L337">
        <v>0</v>
      </c>
      <c r="M337">
        <v>295.63858850313034</v>
      </c>
      <c r="N337">
        <v>0</v>
      </c>
    </row>
    <row r="338" spans="1:14" x14ac:dyDescent="0.3">
      <c r="A338" s="1" t="s">
        <v>450</v>
      </c>
      <c r="B338" s="1" t="s">
        <v>46</v>
      </c>
      <c r="C338" s="1" t="s">
        <v>74</v>
      </c>
      <c r="D338" s="1" t="s">
        <v>48</v>
      </c>
      <c r="E338">
        <v>324</v>
      </c>
      <c r="F338">
        <v>34</v>
      </c>
      <c r="G338" s="1" t="s">
        <v>54</v>
      </c>
      <c r="H338" s="1" t="s">
        <v>23</v>
      </c>
      <c r="I338" s="2">
        <v>42380</v>
      </c>
      <c r="J338">
        <v>1772</v>
      </c>
      <c r="K338">
        <v>16289</v>
      </c>
      <c r="L338">
        <v>0</v>
      </c>
      <c r="M338">
        <v>9.192437923250564</v>
      </c>
      <c r="N338">
        <v>0</v>
      </c>
    </row>
    <row r="339" spans="1:14" x14ac:dyDescent="0.3">
      <c r="A339" s="1" t="s">
        <v>451</v>
      </c>
      <c r="B339" s="1" t="s">
        <v>258</v>
      </c>
      <c r="C339" s="1" t="s">
        <v>122</v>
      </c>
      <c r="D339" s="1" t="s">
        <v>221</v>
      </c>
      <c r="E339">
        <v>541909</v>
      </c>
      <c r="F339">
        <v>8</v>
      </c>
      <c r="G339" s="1" t="s">
        <v>54</v>
      </c>
      <c r="H339" s="1" t="s">
        <v>30</v>
      </c>
      <c r="I339" s="2">
        <v>42314</v>
      </c>
      <c r="J339">
        <v>1838</v>
      </c>
      <c r="K339">
        <v>528065</v>
      </c>
      <c r="L339">
        <v>0</v>
      </c>
      <c r="M339">
        <v>287.30413492927096</v>
      </c>
      <c r="N339">
        <v>0</v>
      </c>
    </row>
    <row r="340" spans="1:14" x14ac:dyDescent="0.3">
      <c r="A340" s="1" t="s">
        <v>452</v>
      </c>
      <c r="B340" s="1" t="s">
        <v>46</v>
      </c>
      <c r="C340" s="1" t="s">
        <v>72</v>
      </c>
      <c r="D340" s="1" t="s">
        <v>260</v>
      </c>
      <c r="E340">
        <v>11164866</v>
      </c>
      <c r="F340">
        <v>128</v>
      </c>
      <c r="G340" s="1" t="s">
        <v>54</v>
      </c>
      <c r="H340" s="1" t="s">
        <v>23</v>
      </c>
      <c r="I340" s="2">
        <v>42423</v>
      </c>
      <c r="J340">
        <v>1729</v>
      </c>
      <c r="K340">
        <v>33150</v>
      </c>
      <c r="L340">
        <v>0</v>
      </c>
      <c r="M340">
        <v>19.172932330827066</v>
      </c>
      <c r="N340">
        <v>0</v>
      </c>
    </row>
    <row r="341" spans="1:14" x14ac:dyDescent="0.3">
      <c r="A341" s="1" t="s">
        <v>453</v>
      </c>
      <c r="B341" s="1" t="s">
        <v>46</v>
      </c>
      <c r="C341" s="1" t="s">
        <v>74</v>
      </c>
      <c r="D341" s="1" t="s">
        <v>75</v>
      </c>
      <c r="E341">
        <v>163</v>
      </c>
      <c r="F341">
        <v>15</v>
      </c>
      <c r="G341" s="1" t="s">
        <v>49</v>
      </c>
      <c r="H341" s="1" t="s">
        <v>23</v>
      </c>
      <c r="I341" s="2">
        <v>42429</v>
      </c>
      <c r="J341">
        <v>1723</v>
      </c>
      <c r="K341">
        <v>112295</v>
      </c>
      <c r="L341">
        <v>0</v>
      </c>
      <c r="M341">
        <v>65.174114915844456</v>
      </c>
      <c r="N341">
        <v>0</v>
      </c>
    </row>
    <row r="342" spans="1:14" x14ac:dyDescent="0.3">
      <c r="A342" s="1" t="s">
        <v>454</v>
      </c>
      <c r="B342" s="1" t="s">
        <v>46</v>
      </c>
      <c r="C342" s="1" t="s">
        <v>74</v>
      </c>
      <c r="D342" s="1" t="s">
        <v>48</v>
      </c>
      <c r="E342">
        <v>373</v>
      </c>
      <c r="F342">
        <v>513</v>
      </c>
      <c r="G342" s="1" t="s">
        <v>49</v>
      </c>
      <c r="H342" s="1" t="s">
        <v>23</v>
      </c>
      <c r="I342" s="2">
        <v>42432</v>
      </c>
      <c r="J342">
        <v>1720</v>
      </c>
      <c r="K342">
        <v>258573</v>
      </c>
      <c r="L342">
        <v>0</v>
      </c>
      <c r="M342">
        <v>150.33313953488371</v>
      </c>
      <c r="N342">
        <v>0</v>
      </c>
    </row>
    <row r="343" spans="1:14" x14ac:dyDescent="0.3">
      <c r="A343" s="1" t="s">
        <v>455</v>
      </c>
      <c r="B343" s="1" t="s">
        <v>102</v>
      </c>
      <c r="C343" s="1" t="s">
        <v>74</v>
      </c>
      <c r="D343" s="1" t="s">
        <v>48</v>
      </c>
      <c r="E343">
        <v>20560</v>
      </c>
      <c r="F343">
        <v>7</v>
      </c>
      <c r="G343" s="1" t="s">
        <v>54</v>
      </c>
      <c r="H343" s="1" t="s">
        <v>23</v>
      </c>
      <c r="I343" s="2">
        <v>42429</v>
      </c>
      <c r="J343">
        <v>1723</v>
      </c>
      <c r="K343">
        <v>148584</v>
      </c>
      <c r="L343">
        <v>0</v>
      </c>
      <c r="M343">
        <v>86.235635519442837</v>
      </c>
      <c r="N343">
        <v>0</v>
      </c>
    </row>
    <row r="344" spans="1:14" x14ac:dyDescent="0.3">
      <c r="A344" s="1" t="s">
        <v>456</v>
      </c>
      <c r="B344" s="1" t="s">
        <v>46</v>
      </c>
      <c r="C344" s="1" t="s">
        <v>74</v>
      </c>
      <c r="D344" s="1" t="s">
        <v>309</v>
      </c>
      <c r="E344">
        <v>40</v>
      </c>
      <c r="F344">
        <v>7</v>
      </c>
      <c r="G344" s="1" t="s">
        <v>54</v>
      </c>
      <c r="H344" s="1" t="s">
        <v>23</v>
      </c>
      <c r="I344" s="2">
        <v>42434</v>
      </c>
      <c r="J344">
        <v>1718</v>
      </c>
      <c r="K344">
        <v>11189</v>
      </c>
      <c r="L344">
        <v>0</v>
      </c>
      <c r="M344">
        <v>6.512805587892899</v>
      </c>
      <c r="N344">
        <v>0</v>
      </c>
    </row>
    <row r="345" spans="1:14" x14ac:dyDescent="0.3">
      <c r="A345" s="1" t="s">
        <v>457</v>
      </c>
      <c r="B345" s="1" t="s">
        <v>46</v>
      </c>
      <c r="C345" s="1" t="s">
        <v>54</v>
      </c>
      <c r="D345" s="1" t="s">
        <v>221</v>
      </c>
      <c r="E345">
        <v>422937</v>
      </c>
      <c r="F345">
        <v>5</v>
      </c>
      <c r="G345" s="1" t="s">
        <v>54</v>
      </c>
      <c r="H345" s="1" t="s">
        <v>54</v>
      </c>
      <c r="I345" s="2">
        <v>42428</v>
      </c>
      <c r="J345">
        <v>1724</v>
      </c>
      <c r="K345">
        <v>92553</v>
      </c>
      <c r="L345">
        <v>0</v>
      </c>
      <c r="M345">
        <v>53.685034802784223</v>
      </c>
      <c r="N345">
        <v>0</v>
      </c>
    </row>
    <row r="346" spans="1:14" x14ac:dyDescent="0.3">
      <c r="A346" s="1" t="s">
        <v>458</v>
      </c>
      <c r="B346" s="1" t="s">
        <v>102</v>
      </c>
      <c r="C346" s="1" t="s">
        <v>74</v>
      </c>
      <c r="D346" s="1" t="s">
        <v>64</v>
      </c>
      <c r="E346">
        <v>9358</v>
      </c>
      <c r="F346">
        <v>15</v>
      </c>
      <c r="G346" s="1" t="s">
        <v>49</v>
      </c>
      <c r="H346" s="1" t="s">
        <v>23</v>
      </c>
      <c r="I346" s="2">
        <v>42452</v>
      </c>
      <c r="J346">
        <v>1700</v>
      </c>
      <c r="K346">
        <v>474306</v>
      </c>
      <c r="L346">
        <v>0</v>
      </c>
      <c r="M346">
        <v>279.0035294117647</v>
      </c>
      <c r="N346">
        <v>0</v>
      </c>
    </row>
    <row r="347" spans="1:14" x14ac:dyDescent="0.3">
      <c r="A347" s="1" t="s">
        <v>459</v>
      </c>
      <c r="B347" s="1" t="s">
        <v>460</v>
      </c>
      <c r="C347" s="1" t="s">
        <v>74</v>
      </c>
      <c r="D347" s="1" t="s">
        <v>75</v>
      </c>
      <c r="E347">
        <v>640</v>
      </c>
      <c r="F347">
        <v>480000</v>
      </c>
      <c r="G347" s="1" t="s">
        <v>54</v>
      </c>
      <c r="H347" s="1" t="s">
        <v>23</v>
      </c>
      <c r="I347" s="2">
        <v>42509</v>
      </c>
      <c r="J347">
        <v>1643</v>
      </c>
      <c r="K347">
        <v>49183</v>
      </c>
      <c r="L347">
        <v>0</v>
      </c>
      <c r="M347">
        <v>29.934875228241022</v>
      </c>
      <c r="N347">
        <v>0</v>
      </c>
    </row>
    <row r="348" spans="1:14" x14ac:dyDescent="0.3">
      <c r="A348" s="1" t="s">
        <v>461</v>
      </c>
      <c r="B348" s="1" t="s">
        <v>102</v>
      </c>
      <c r="C348" s="1" t="s">
        <v>74</v>
      </c>
      <c r="D348" s="1" t="s">
        <v>48</v>
      </c>
      <c r="E348">
        <v>919438</v>
      </c>
      <c r="F348">
        <v>11</v>
      </c>
      <c r="G348" s="1" t="s">
        <v>54</v>
      </c>
      <c r="H348" s="1" t="s">
        <v>23</v>
      </c>
      <c r="I348" s="2">
        <v>42566</v>
      </c>
      <c r="J348">
        <v>1586</v>
      </c>
      <c r="K348">
        <v>85065</v>
      </c>
      <c r="L348">
        <v>0</v>
      </c>
      <c r="M348">
        <v>53.634930643127362</v>
      </c>
      <c r="N348">
        <v>0</v>
      </c>
    </row>
    <row r="349" spans="1:14" x14ac:dyDescent="0.3">
      <c r="A349" s="1" t="s">
        <v>462</v>
      </c>
      <c r="B349" s="1" t="s">
        <v>46</v>
      </c>
      <c r="C349" s="1" t="s">
        <v>122</v>
      </c>
      <c r="D349" s="1" t="s">
        <v>64</v>
      </c>
      <c r="E349">
        <v>40949</v>
      </c>
      <c r="F349">
        <v>54</v>
      </c>
      <c r="G349" s="1" t="s">
        <v>54</v>
      </c>
      <c r="H349" s="1" t="s">
        <v>54</v>
      </c>
      <c r="I349" s="2">
        <v>42440</v>
      </c>
      <c r="J349">
        <v>1712</v>
      </c>
      <c r="K349">
        <v>99039</v>
      </c>
      <c r="L349">
        <v>0</v>
      </c>
      <c r="M349">
        <v>57.849883177570092</v>
      </c>
      <c r="N349">
        <v>0</v>
      </c>
    </row>
    <row r="350" spans="1:14" x14ac:dyDescent="0.3">
      <c r="A350" s="1" t="s">
        <v>463</v>
      </c>
      <c r="B350" s="1" t="s">
        <v>220</v>
      </c>
      <c r="C350" s="1" t="s">
        <v>74</v>
      </c>
      <c r="D350" s="1" t="s">
        <v>48</v>
      </c>
      <c r="E350">
        <v>5744</v>
      </c>
      <c r="F350">
        <v>561</v>
      </c>
      <c r="G350" s="1" t="s">
        <v>54</v>
      </c>
      <c r="H350" s="1" t="s">
        <v>23</v>
      </c>
      <c r="I350" s="2">
        <v>42438</v>
      </c>
      <c r="J350">
        <v>1714</v>
      </c>
      <c r="K350">
        <v>50891</v>
      </c>
      <c r="L350">
        <v>0</v>
      </c>
      <c r="M350">
        <v>29.691365227537922</v>
      </c>
      <c r="N350">
        <v>0</v>
      </c>
    </row>
    <row r="351" spans="1:14" x14ac:dyDescent="0.3">
      <c r="A351" s="1" t="s">
        <v>464</v>
      </c>
      <c r="B351" s="1" t="s">
        <v>46</v>
      </c>
      <c r="C351" s="1" t="s">
        <v>74</v>
      </c>
      <c r="D351" s="1" t="s">
        <v>48</v>
      </c>
      <c r="E351">
        <v>10503</v>
      </c>
      <c r="F351">
        <v>64</v>
      </c>
      <c r="G351" s="1" t="s">
        <v>49</v>
      </c>
      <c r="H351" s="1" t="s">
        <v>30</v>
      </c>
      <c r="I351" s="2">
        <v>42471</v>
      </c>
      <c r="J351">
        <v>1681</v>
      </c>
      <c r="K351">
        <v>112404</v>
      </c>
      <c r="L351">
        <v>0</v>
      </c>
      <c r="M351">
        <v>66.867340868530633</v>
      </c>
      <c r="N351">
        <v>0</v>
      </c>
    </row>
    <row r="352" spans="1:14" x14ac:dyDescent="0.3">
      <c r="A352" s="1" t="s">
        <v>465</v>
      </c>
      <c r="B352" s="1" t="s">
        <v>258</v>
      </c>
      <c r="C352" s="1" t="s">
        <v>74</v>
      </c>
      <c r="D352" s="1" t="s">
        <v>48</v>
      </c>
      <c r="E352">
        <v>42240</v>
      </c>
      <c r="F352">
        <v>6</v>
      </c>
      <c r="G352" s="1" t="s">
        <v>54</v>
      </c>
      <c r="H352" s="1" t="s">
        <v>23</v>
      </c>
      <c r="I352" s="2">
        <v>42508</v>
      </c>
      <c r="J352">
        <v>1644</v>
      </c>
      <c r="K352">
        <v>65979</v>
      </c>
      <c r="L352">
        <v>0</v>
      </c>
      <c r="M352">
        <v>40.133211678832119</v>
      </c>
      <c r="N352">
        <v>0</v>
      </c>
    </row>
    <row r="353" spans="1:14" x14ac:dyDescent="0.3">
      <c r="A353" s="1" t="s">
        <v>466</v>
      </c>
      <c r="B353" s="1" t="s">
        <v>46</v>
      </c>
      <c r="C353" s="1" t="s">
        <v>54</v>
      </c>
      <c r="D353" s="1" t="s">
        <v>48</v>
      </c>
      <c r="E353">
        <v>102944</v>
      </c>
      <c r="F353">
        <v>116</v>
      </c>
      <c r="G353" s="1" t="s">
        <v>54</v>
      </c>
      <c r="H353" s="1" t="s">
        <v>82</v>
      </c>
      <c r="I353" s="2">
        <v>42596</v>
      </c>
      <c r="J353">
        <v>1556</v>
      </c>
      <c r="K353">
        <v>105015</v>
      </c>
      <c r="L353">
        <v>0</v>
      </c>
      <c r="M353">
        <v>67.49035989717224</v>
      </c>
      <c r="N353">
        <v>0</v>
      </c>
    </row>
    <row r="354" spans="1:14" x14ac:dyDescent="0.3">
      <c r="A354" s="1" t="s">
        <v>467</v>
      </c>
      <c r="B354" s="1" t="s">
        <v>46</v>
      </c>
      <c r="C354" s="1" t="s">
        <v>72</v>
      </c>
      <c r="D354" s="1" t="s">
        <v>64</v>
      </c>
      <c r="E354">
        <v>500</v>
      </c>
      <c r="F354">
        <v>19</v>
      </c>
      <c r="G354" s="1" t="s">
        <v>54</v>
      </c>
      <c r="H354" s="1" t="s">
        <v>30</v>
      </c>
      <c r="I354" s="2">
        <v>42587</v>
      </c>
      <c r="J354">
        <v>1565</v>
      </c>
      <c r="K354">
        <v>173388</v>
      </c>
      <c r="L354">
        <v>0</v>
      </c>
      <c r="M354">
        <v>110.79105431309904</v>
      </c>
      <c r="N354">
        <v>0</v>
      </c>
    </row>
    <row r="355" spans="1:14" x14ac:dyDescent="0.3">
      <c r="A355" s="1" t="s">
        <v>468</v>
      </c>
      <c r="B355" s="1" t="s">
        <v>46</v>
      </c>
      <c r="C355" s="1" t="s">
        <v>54</v>
      </c>
      <c r="D355" s="1" t="s">
        <v>260</v>
      </c>
      <c r="E355">
        <v>9782222</v>
      </c>
      <c r="G355" s="1" t="s">
        <v>54</v>
      </c>
      <c r="H355" s="1" t="s">
        <v>23</v>
      </c>
      <c r="I355" s="2">
        <v>42537</v>
      </c>
      <c r="J355">
        <v>1615</v>
      </c>
      <c r="K355">
        <v>31564</v>
      </c>
      <c r="L355">
        <v>0</v>
      </c>
      <c r="M355">
        <v>19.544272445820432</v>
      </c>
      <c r="N355">
        <v>0</v>
      </c>
    </row>
    <row r="356" spans="1:14" x14ac:dyDescent="0.3">
      <c r="A356" s="1" t="s">
        <v>469</v>
      </c>
      <c r="B356" s="1" t="s">
        <v>188</v>
      </c>
      <c r="C356" s="1" t="s">
        <v>72</v>
      </c>
      <c r="D356" s="1" t="s">
        <v>171</v>
      </c>
      <c r="E356">
        <v>11463</v>
      </c>
      <c r="F356">
        <v>5812</v>
      </c>
      <c r="G356" s="1" t="s">
        <v>54</v>
      </c>
      <c r="H356" s="1" t="s">
        <v>23</v>
      </c>
      <c r="I356" s="2">
        <v>42697</v>
      </c>
      <c r="J356">
        <v>1455</v>
      </c>
      <c r="K356">
        <v>51905</v>
      </c>
      <c r="L356">
        <v>0</v>
      </c>
      <c r="M356">
        <v>35.673539518900341</v>
      </c>
      <c r="N356">
        <v>0</v>
      </c>
    </row>
    <row r="357" spans="1:14" x14ac:dyDescent="0.3">
      <c r="A357" s="1" t="s">
        <v>470</v>
      </c>
      <c r="B357" s="1" t="s">
        <v>46</v>
      </c>
      <c r="C357" s="1" t="s">
        <v>74</v>
      </c>
      <c r="D357" s="1" t="s">
        <v>221</v>
      </c>
      <c r="E357">
        <v>17898</v>
      </c>
      <c r="F357">
        <v>9</v>
      </c>
      <c r="G357" s="1" t="s">
        <v>54</v>
      </c>
      <c r="H357" s="1" t="s">
        <v>29</v>
      </c>
      <c r="I357" s="2">
        <v>42780</v>
      </c>
      <c r="J357">
        <v>1372</v>
      </c>
      <c r="K357">
        <v>66861</v>
      </c>
      <c r="L357">
        <v>0</v>
      </c>
      <c r="M357">
        <v>48.732507288629741</v>
      </c>
      <c r="N357">
        <v>0</v>
      </c>
    </row>
    <row r="358" spans="1:14" x14ac:dyDescent="0.3">
      <c r="A358" s="1" t="s">
        <v>471</v>
      </c>
      <c r="B358" s="1" t="s">
        <v>46</v>
      </c>
      <c r="C358" s="1" t="s">
        <v>74</v>
      </c>
      <c r="D358" s="1" t="s">
        <v>48</v>
      </c>
      <c r="E358">
        <v>1885</v>
      </c>
      <c r="F358">
        <v>32</v>
      </c>
      <c r="G358" s="1" t="s">
        <v>54</v>
      </c>
      <c r="H358" s="1" t="s">
        <v>50</v>
      </c>
      <c r="I358" s="2">
        <v>42660</v>
      </c>
      <c r="J358">
        <v>1492</v>
      </c>
      <c r="K358">
        <v>137126</v>
      </c>
      <c r="L358">
        <v>0</v>
      </c>
      <c r="M358">
        <v>91.907506702412874</v>
      </c>
      <c r="N358">
        <v>0</v>
      </c>
    </row>
    <row r="359" spans="1:14" x14ac:dyDescent="0.3">
      <c r="A359" s="1" t="s">
        <v>472</v>
      </c>
      <c r="B359" s="1" t="s">
        <v>102</v>
      </c>
      <c r="C359" s="1" t="s">
        <v>74</v>
      </c>
      <c r="D359" s="1" t="s">
        <v>64</v>
      </c>
      <c r="E359">
        <v>19735</v>
      </c>
      <c r="F359">
        <v>29</v>
      </c>
      <c r="G359" s="1" t="s">
        <v>54</v>
      </c>
      <c r="H359" s="1" t="s">
        <v>23</v>
      </c>
      <c r="I359" s="2">
        <v>42781</v>
      </c>
      <c r="J359">
        <v>1371</v>
      </c>
      <c r="K359">
        <v>134056</v>
      </c>
      <c r="L359">
        <v>0</v>
      </c>
      <c r="M359">
        <v>97.779722830051057</v>
      </c>
      <c r="N359">
        <v>0</v>
      </c>
    </row>
    <row r="360" spans="1:14" x14ac:dyDescent="0.3">
      <c r="A360" s="1" t="s">
        <v>473</v>
      </c>
      <c r="B360" s="1" t="s">
        <v>188</v>
      </c>
      <c r="C360" s="1" t="s">
        <v>72</v>
      </c>
      <c r="D360" s="1" t="s">
        <v>393</v>
      </c>
      <c r="E360">
        <v>1540</v>
      </c>
      <c r="F360">
        <v>67</v>
      </c>
      <c r="G360" s="1" t="s">
        <v>49</v>
      </c>
      <c r="H360" s="1" t="s">
        <v>23</v>
      </c>
      <c r="I360" s="2">
        <v>42555</v>
      </c>
      <c r="J360">
        <v>1597</v>
      </c>
      <c r="K360">
        <v>14099</v>
      </c>
      <c r="L360">
        <v>0</v>
      </c>
      <c r="M360">
        <v>8.8284283030682538</v>
      </c>
      <c r="N360">
        <v>0</v>
      </c>
    </row>
    <row r="361" spans="1:14" x14ac:dyDescent="0.3">
      <c r="A361" s="1" t="s">
        <v>474</v>
      </c>
      <c r="B361" s="1" t="s">
        <v>223</v>
      </c>
      <c r="C361" s="1" t="s">
        <v>72</v>
      </c>
      <c r="D361" s="1" t="s">
        <v>75</v>
      </c>
      <c r="E361">
        <v>4007</v>
      </c>
      <c r="G361" s="1" t="s">
        <v>54</v>
      </c>
      <c r="H361" s="1" t="s">
        <v>23</v>
      </c>
      <c r="I361" s="2">
        <v>42852</v>
      </c>
      <c r="J361">
        <v>1300</v>
      </c>
      <c r="K361">
        <v>32255</v>
      </c>
      <c r="L361">
        <v>0</v>
      </c>
      <c r="M361">
        <v>24.811538461538461</v>
      </c>
      <c r="N361">
        <v>0</v>
      </c>
    </row>
    <row r="362" spans="1:14" x14ac:dyDescent="0.3">
      <c r="A362" s="1" t="s">
        <v>475</v>
      </c>
      <c r="B362" s="1" t="s">
        <v>258</v>
      </c>
      <c r="C362" s="1" t="s">
        <v>122</v>
      </c>
      <c r="D362" s="1" t="s">
        <v>309</v>
      </c>
      <c r="E362">
        <v>153540</v>
      </c>
      <c r="F362">
        <v>25</v>
      </c>
      <c r="G362" s="1" t="s">
        <v>54</v>
      </c>
      <c r="H362" s="1" t="s">
        <v>23</v>
      </c>
      <c r="I362" s="2">
        <v>42745</v>
      </c>
      <c r="J362">
        <v>1407</v>
      </c>
      <c r="K362">
        <v>33585</v>
      </c>
      <c r="L362">
        <v>0</v>
      </c>
      <c r="M362">
        <v>23.869936034115138</v>
      </c>
      <c r="N362">
        <v>0</v>
      </c>
    </row>
    <row r="363" spans="1:14" x14ac:dyDescent="0.3">
      <c r="A363" s="1" t="s">
        <v>476</v>
      </c>
      <c r="B363" s="1" t="s">
        <v>46</v>
      </c>
      <c r="C363" s="1" t="s">
        <v>74</v>
      </c>
      <c r="D363" s="1" t="s">
        <v>309</v>
      </c>
      <c r="E363">
        <v>606</v>
      </c>
      <c r="F363">
        <v>6400</v>
      </c>
      <c r="G363" s="1" t="s">
        <v>54</v>
      </c>
      <c r="H363" s="1" t="s">
        <v>23</v>
      </c>
      <c r="I363" s="2">
        <v>42516</v>
      </c>
      <c r="J363">
        <v>1636</v>
      </c>
      <c r="K363">
        <v>38243</v>
      </c>
      <c r="L363">
        <v>0</v>
      </c>
      <c r="M363">
        <v>23.375916870415647</v>
      </c>
      <c r="N363">
        <v>0</v>
      </c>
    </row>
    <row r="364" spans="1:14" x14ac:dyDescent="0.3">
      <c r="A364" s="1" t="s">
        <v>477</v>
      </c>
      <c r="B364" s="1" t="s">
        <v>46</v>
      </c>
      <c r="C364" s="1" t="s">
        <v>72</v>
      </c>
      <c r="D364" s="1" t="s">
        <v>48</v>
      </c>
      <c r="E364">
        <v>1353</v>
      </c>
      <c r="F364">
        <v>10</v>
      </c>
      <c r="G364" s="1" t="s">
        <v>54</v>
      </c>
      <c r="H364" s="1" t="s">
        <v>23</v>
      </c>
      <c r="I364" s="2">
        <v>42676</v>
      </c>
      <c r="J364">
        <v>1476</v>
      </c>
      <c r="K364">
        <v>89147</v>
      </c>
      <c r="L364">
        <v>0</v>
      </c>
      <c r="M364">
        <v>60.397696476964768</v>
      </c>
      <c r="N364">
        <v>0</v>
      </c>
    </row>
    <row r="365" spans="1:14" x14ac:dyDescent="0.3">
      <c r="A365" s="1" t="s">
        <v>478</v>
      </c>
      <c r="B365" s="1" t="s">
        <v>188</v>
      </c>
      <c r="C365" s="1" t="s">
        <v>54</v>
      </c>
      <c r="D365" s="1" t="s">
        <v>48</v>
      </c>
      <c r="E365">
        <v>1956</v>
      </c>
      <c r="F365">
        <v>5</v>
      </c>
      <c r="G365" s="1" t="s">
        <v>54</v>
      </c>
      <c r="H365" s="1" t="s">
        <v>23</v>
      </c>
      <c r="I365" s="2">
        <v>42820</v>
      </c>
      <c r="J365">
        <v>1332</v>
      </c>
      <c r="K365">
        <v>86839</v>
      </c>
      <c r="L365">
        <v>0</v>
      </c>
      <c r="M365">
        <v>65.194444444444443</v>
      </c>
      <c r="N365">
        <v>0</v>
      </c>
    </row>
    <row r="366" spans="1:14" x14ac:dyDescent="0.3">
      <c r="A366" s="1" t="s">
        <v>479</v>
      </c>
      <c r="B366" s="1" t="s">
        <v>102</v>
      </c>
      <c r="C366" s="1" t="s">
        <v>122</v>
      </c>
      <c r="D366" s="1" t="s">
        <v>64</v>
      </c>
      <c r="E366">
        <v>43824</v>
      </c>
      <c r="F366">
        <v>13</v>
      </c>
      <c r="G366" s="1" t="s">
        <v>49</v>
      </c>
      <c r="H366" s="1" t="s">
        <v>29</v>
      </c>
      <c r="I366" s="2">
        <v>42754</v>
      </c>
      <c r="J366">
        <v>1398</v>
      </c>
      <c r="K366">
        <v>187416</v>
      </c>
      <c r="L366">
        <v>0</v>
      </c>
      <c r="M366">
        <v>134.06008583690988</v>
      </c>
      <c r="N366">
        <v>0</v>
      </c>
    </row>
    <row r="367" spans="1:14" x14ac:dyDescent="0.3">
      <c r="A367" s="1" t="s">
        <v>480</v>
      </c>
      <c r="B367" s="1" t="s">
        <v>245</v>
      </c>
      <c r="C367" s="1" t="s">
        <v>72</v>
      </c>
      <c r="D367" s="1" t="s">
        <v>75</v>
      </c>
      <c r="E367">
        <v>3942</v>
      </c>
      <c r="F367">
        <v>98</v>
      </c>
      <c r="G367" s="1" t="s">
        <v>49</v>
      </c>
      <c r="H367" s="1" t="s">
        <v>30</v>
      </c>
      <c r="I367" s="2">
        <v>42677</v>
      </c>
      <c r="J367">
        <v>1475</v>
      </c>
      <c r="K367">
        <v>46015</v>
      </c>
      <c r="L367">
        <v>0</v>
      </c>
      <c r="M367">
        <v>31.196610169491525</v>
      </c>
      <c r="N367">
        <v>0</v>
      </c>
    </row>
    <row r="368" spans="1:14" x14ac:dyDescent="0.3">
      <c r="A368" s="1" t="s">
        <v>481</v>
      </c>
      <c r="B368" s="1" t="s">
        <v>46</v>
      </c>
      <c r="C368" s="1" t="s">
        <v>122</v>
      </c>
      <c r="D368" s="1" t="s">
        <v>48</v>
      </c>
      <c r="E368">
        <v>858</v>
      </c>
      <c r="F368">
        <v>36</v>
      </c>
      <c r="G368" s="1" t="s">
        <v>49</v>
      </c>
      <c r="H368" s="1" t="s">
        <v>28</v>
      </c>
      <c r="I368" s="2">
        <v>42797</v>
      </c>
      <c r="J368">
        <v>1355</v>
      </c>
      <c r="K368">
        <v>130323</v>
      </c>
      <c r="L368">
        <v>0</v>
      </c>
      <c r="M368">
        <v>96.179335793357936</v>
      </c>
      <c r="N368">
        <v>0</v>
      </c>
    </row>
    <row r="369" spans="1:14" x14ac:dyDescent="0.3">
      <c r="A369" s="1" t="s">
        <v>482</v>
      </c>
      <c r="B369" s="1" t="s">
        <v>46</v>
      </c>
      <c r="C369" s="1" t="s">
        <v>74</v>
      </c>
      <c r="D369" s="1" t="s">
        <v>48</v>
      </c>
      <c r="E369">
        <v>287</v>
      </c>
      <c r="F369">
        <v>69</v>
      </c>
      <c r="G369" s="1" t="s">
        <v>54</v>
      </c>
      <c r="H369" s="1" t="s">
        <v>28</v>
      </c>
      <c r="I369" s="2">
        <v>42802</v>
      </c>
      <c r="J369">
        <v>1350</v>
      </c>
      <c r="K369">
        <v>20712</v>
      </c>
      <c r="L369">
        <v>0</v>
      </c>
      <c r="M369">
        <v>15.342222222222222</v>
      </c>
      <c r="N369">
        <v>0</v>
      </c>
    </row>
    <row r="370" spans="1:14" x14ac:dyDescent="0.3">
      <c r="A370" s="1" t="s">
        <v>483</v>
      </c>
      <c r="B370" s="1" t="s">
        <v>46</v>
      </c>
      <c r="C370" s="1" t="s">
        <v>72</v>
      </c>
      <c r="D370" s="1" t="s">
        <v>260</v>
      </c>
      <c r="E370">
        <v>17764280</v>
      </c>
      <c r="F370">
        <v>2158859</v>
      </c>
      <c r="G370" s="1" t="s">
        <v>54</v>
      </c>
      <c r="H370" s="1" t="s">
        <v>28</v>
      </c>
      <c r="I370" s="2">
        <v>42871</v>
      </c>
      <c r="J370">
        <v>1281</v>
      </c>
      <c r="K370">
        <v>35473</v>
      </c>
      <c r="L370">
        <v>0</v>
      </c>
      <c r="M370">
        <v>27.691647150663545</v>
      </c>
      <c r="N370">
        <v>0</v>
      </c>
    </row>
    <row r="371" spans="1:14" x14ac:dyDescent="0.3">
      <c r="A371" s="1" t="s">
        <v>484</v>
      </c>
      <c r="B371" s="1" t="s">
        <v>102</v>
      </c>
      <c r="C371" s="1" t="s">
        <v>74</v>
      </c>
      <c r="D371" s="1" t="s">
        <v>221</v>
      </c>
      <c r="E371">
        <v>106574</v>
      </c>
      <c r="F371">
        <v>518</v>
      </c>
      <c r="G371" s="1" t="s">
        <v>54</v>
      </c>
      <c r="H371" s="1" t="s">
        <v>23</v>
      </c>
      <c r="I371" s="2">
        <v>42879</v>
      </c>
      <c r="J371">
        <v>1273</v>
      </c>
      <c r="K371">
        <v>88970</v>
      </c>
      <c r="L371">
        <v>0</v>
      </c>
      <c r="M371">
        <v>69.89002356637863</v>
      </c>
      <c r="N371">
        <v>0</v>
      </c>
    </row>
    <row r="372" spans="1:14" x14ac:dyDescent="0.3">
      <c r="A372" s="1" t="s">
        <v>485</v>
      </c>
      <c r="B372" s="1" t="s">
        <v>102</v>
      </c>
      <c r="C372" s="1" t="s">
        <v>74</v>
      </c>
      <c r="D372" s="1" t="s">
        <v>64</v>
      </c>
      <c r="E372">
        <v>9358</v>
      </c>
      <c r="F372">
        <v>15</v>
      </c>
      <c r="G372" s="1" t="s">
        <v>49</v>
      </c>
      <c r="H372" s="1" t="s">
        <v>23</v>
      </c>
      <c r="I372" s="2">
        <v>42452</v>
      </c>
      <c r="J372">
        <v>1700</v>
      </c>
      <c r="K372">
        <v>474307</v>
      </c>
      <c r="L372">
        <v>0</v>
      </c>
      <c r="M372">
        <v>279.00411764705882</v>
      </c>
      <c r="N372">
        <v>0</v>
      </c>
    </row>
    <row r="373" spans="1:14" x14ac:dyDescent="0.3">
      <c r="A373" s="1" t="s">
        <v>486</v>
      </c>
      <c r="B373" s="1" t="s">
        <v>102</v>
      </c>
      <c r="C373" s="1" t="s">
        <v>122</v>
      </c>
      <c r="D373" s="1" t="s">
        <v>221</v>
      </c>
      <c r="E373">
        <v>11500</v>
      </c>
      <c r="F373">
        <v>179</v>
      </c>
      <c r="G373" s="1" t="s">
        <v>54</v>
      </c>
      <c r="H373" s="1" t="s">
        <v>28</v>
      </c>
      <c r="I373" s="2">
        <v>42879</v>
      </c>
      <c r="J373">
        <v>1273</v>
      </c>
      <c r="K373">
        <v>119926</v>
      </c>
      <c r="L373">
        <v>0</v>
      </c>
      <c r="M373">
        <v>94.207384131971722</v>
      </c>
      <c r="N373">
        <v>0</v>
      </c>
    </row>
    <row r="374" spans="1:14" x14ac:dyDescent="0.3">
      <c r="A374" s="1" t="s">
        <v>487</v>
      </c>
      <c r="B374" s="1" t="s">
        <v>54</v>
      </c>
      <c r="C374" s="1" t="s">
        <v>72</v>
      </c>
      <c r="D374" s="1" t="s">
        <v>48</v>
      </c>
      <c r="E374">
        <v>92000</v>
      </c>
      <c r="G374" s="1" t="s">
        <v>54</v>
      </c>
      <c r="H374" s="1" t="s">
        <v>23</v>
      </c>
      <c r="I374" s="2">
        <v>42614</v>
      </c>
      <c r="J374">
        <v>1538</v>
      </c>
      <c r="K374">
        <v>30351</v>
      </c>
      <c r="L374">
        <v>0</v>
      </c>
      <c r="M374">
        <v>19.734070221066318</v>
      </c>
      <c r="N374">
        <v>0</v>
      </c>
    </row>
    <row r="375" spans="1:14" x14ac:dyDescent="0.3">
      <c r="A375" s="1" t="s">
        <v>488</v>
      </c>
      <c r="B375" s="1" t="s">
        <v>46</v>
      </c>
      <c r="C375" s="1" t="s">
        <v>74</v>
      </c>
      <c r="D375" s="1" t="s">
        <v>64</v>
      </c>
      <c r="E375">
        <v>315</v>
      </c>
      <c r="F375">
        <v>12</v>
      </c>
      <c r="G375" s="1" t="s">
        <v>54</v>
      </c>
      <c r="H375" s="1" t="s">
        <v>30</v>
      </c>
      <c r="I375" s="2">
        <v>42482</v>
      </c>
      <c r="J375">
        <v>1670</v>
      </c>
      <c r="K375">
        <v>70187</v>
      </c>
      <c r="L375">
        <v>0</v>
      </c>
      <c r="M375">
        <v>42.028143712574852</v>
      </c>
      <c r="N375">
        <v>0</v>
      </c>
    </row>
    <row r="376" spans="1:14" x14ac:dyDescent="0.3">
      <c r="A376" s="1" t="s">
        <v>489</v>
      </c>
      <c r="B376" s="1" t="s">
        <v>46</v>
      </c>
      <c r="C376" s="1" t="s">
        <v>122</v>
      </c>
      <c r="D376" s="1" t="s">
        <v>221</v>
      </c>
      <c r="E376">
        <v>78095</v>
      </c>
      <c r="F376">
        <v>38</v>
      </c>
      <c r="G376" s="1" t="s">
        <v>49</v>
      </c>
      <c r="H376" s="1" t="s">
        <v>23</v>
      </c>
      <c r="I376" s="2">
        <v>42696</v>
      </c>
      <c r="J376">
        <v>1456</v>
      </c>
      <c r="K376">
        <v>22887</v>
      </c>
      <c r="L376">
        <v>0</v>
      </c>
      <c r="M376">
        <v>15.719093406593407</v>
      </c>
      <c r="N376">
        <v>0</v>
      </c>
    </row>
    <row r="377" spans="1:14" x14ac:dyDescent="0.3">
      <c r="A377" s="1" t="s">
        <v>490</v>
      </c>
      <c r="B377" s="1" t="s">
        <v>46</v>
      </c>
      <c r="C377" s="1" t="s">
        <v>122</v>
      </c>
      <c r="D377" s="1" t="s">
        <v>75</v>
      </c>
      <c r="E377">
        <v>130</v>
      </c>
      <c r="F377">
        <v>65</v>
      </c>
      <c r="G377" s="1" t="s">
        <v>49</v>
      </c>
      <c r="H377" s="1" t="s">
        <v>28</v>
      </c>
      <c r="I377" s="2">
        <v>42781</v>
      </c>
      <c r="J377">
        <v>1371</v>
      </c>
      <c r="K377">
        <v>3558</v>
      </c>
      <c r="L377">
        <v>0</v>
      </c>
      <c r="M377">
        <v>2.5951859956236323</v>
      </c>
      <c r="N377">
        <v>0</v>
      </c>
    </row>
    <row r="378" spans="1:14" x14ac:dyDescent="0.3">
      <c r="A378" s="1" t="s">
        <v>491</v>
      </c>
      <c r="B378" s="1" t="s">
        <v>435</v>
      </c>
      <c r="C378" s="1" t="s">
        <v>122</v>
      </c>
      <c r="D378" s="1" t="s">
        <v>48</v>
      </c>
      <c r="E378">
        <v>74</v>
      </c>
      <c r="F378">
        <v>102</v>
      </c>
      <c r="G378" s="1" t="s">
        <v>49</v>
      </c>
      <c r="H378" s="1" t="s">
        <v>23</v>
      </c>
      <c r="I378" s="2">
        <v>42915</v>
      </c>
      <c r="J378">
        <v>1237</v>
      </c>
      <c r="K378">
        <v>36406</v>
      </c>
      <c r="L378">
        <v>0</v>
      </c>
      <c r="M378">
        <v>29.430881164106708</v>
      </c>
      <c r="N378">
        <v>0</v>
      </c>
    </row>
    <row r="379" spans="1:14" x14ac:dyDescent="0.3">
      <c r="A379" s="1" t="s">
        <v>492</v>
      </c>
      <c r="B379" s="1" t="s">
        <v>102</v>
      </c>
      <c r="C379" s="1" t="s">
        <v>122</v>
      </c>
      <c r="D379" s="1" t="s">
        <v>64</v>
      </c>
      <c r="E379">
        <v>52854</v>
      </c>
      <c r="F379">
        <v>86</v>
      </c>
      <c r="G379" s="1" t="s">
        <v>49</v>
      </c>
      <c r="H379" s="1" t="s">
        <v>29</v>
      </c>
      <c r="I379" s="2">
        <v>42934</v>
      </c>
      <c r="J379">
        <v>1218</v>
      </c>
      <c r="K379">
        <v>87245</v>
      </c>
      <c r="L379">
        <v>0</v>
      </c>
      <c r="M379">
        <v>71.629720853858785</v>
      </c>
      <c r="N379">
        <v>0</v>
      </c>
    </row>
    <row r="380" spans="1:14" x14ac:dyDescent="0.3">
      <c r="A380" s="1" t="s">
        <v>493</v>
      </c>
      <c r="B380" s="1" t="s">
        <v>46</v>
      </c>
      <c r="C380" s="1" t="s">
        <v>72</v>
      </c>
      <c r="D380" s="1" t="s">
        <v>309</v>
      </c>
      <c r="E380">
        <v>77</v>
      </c>
      <c r="F380">
        <v>7</v>
      </c>
      <c r="G380" s="1" t="s">
        <v>54</v>
      </c>
      <c r="H380" s="1" t="s">
        <v>23</v>
      </c>
      <c r="I380" s="2">
        <v>42936</v>
      </c>
      <c r="J380">
        <v>1216</v>
      </c>
      <c r="K380">
        <v>47997</v>
      </c>
      <c r="L380">
        <v>0</v>
      </c>
      <c r="M380">
        <v>39.471217105263158</v>
      </c>
      <c r="N380">
        <v>0</v>
      </c>
    </row>
    <row r="381" spans="1:14" x14ac:dyDescent="0.3">
      <c r="A381" s="1" t="s">
        <v>494</v>
      </c>
      <c r="B381" s="1" t="s">
        <v>102</v>
      </c>
      <c r="C381" s="1" t="s">
        <v>122</v>
      </c>
      <c r="D381" s="1" t="s">
        <v>171</v>
      </c>
      <c r="E381">
        <v>811</v>
      </c>
      <c r="F381">
        <v>53</v>
      </c>
      <c r="G381" s="1" t="s">
        <v>54</v>
      </c>
      <c r="H381" s="1" t="s">
        <v>54</v>
      </c>
      <c r="I381" s="2">
        <v>42932</v>
      </c>
      <c r="J381">
        <v>1220</v>
      </c>
      <c r="K381">
        <v>75114</v>
      </c>
      <c r="L381">
        <v>0</v>
      </c>
      <c r="M381">
        <v>61.568852459016391</v>
      </c>
      <c r="N381">
        <v>0</v>
      </c>
    </row>
    <row r="382" spans="1:14" x14ac:dyDescent="0.3">
      <c r="A382" s="1" t="s">
        <v>495</v>
      </c>
      <c r="B382" s="1" t="s">
        <v>54</v>
      </c>
      <c r="C382" s="1" t="s">
        <v>72</v>
      </c>
      <c r="D382" s="1" t="s">
        <v>75</v>
      </c>
      <c r="E382">
        <v>504</v>
      </c>
      <c r="F382">
        <v>20</v>
      </c>
      <c r="G382" s="1" t="s">
        <v>54</v>
      </c>
      <c r="H382" s="1" t="s">
        <v>30</v>
      </c>
      <c r="I382" s="2">
        <v>42939</v>
      </c>
      <c r="J382">
        <v>1213</v>
      </c>
      <c r="K382">
        <v>98215</v>
      </c>
      <c r="L382">
        <v>0</v>
      </c>
      <c r="M382">
        <v>80.968672712283592</v>
      </c>
      <c r="N382">
        <v>0</v>
      </c>
    </row>
    <row r="383" spans="1:14" x14ac:dyDescent="0.3">
      <c r="A383" s="1" t="s">
        <v>496</v>
      </c>
      <c r="B383" s="1" t="s">
        <v>188</v>
      </c>
      <c r="C383" s="1" t="s">
        <v>54</v>
      </c>
      <c r="D383" s="1" t="s">
        <v>54</v>
      </c>
      <c r="E383">
        <v>401</v>
      </c>
      <c r="F383">
        <v>1</v>
      </c>
      <c r="G383" s="1" t="s">
        <v>54</v>
      </c>
      <c r="H383" s="1" t="s">
        <v>30</v>
      </c>
      <c r="I383" s="2">
        <v>42939</v>
      </c>
      <c r="J383">
        <v>1213</v>
      </c>
      <c r="K383">
        <v>39346</v>
      </c>
      <c r="L383">
        <v>0</v>
      </c>
      <c r="M383">
        <v>32.436933223413028</v>
      </c>
      <c r="N383">
        <v>0</v>
      </c>
    </row>
    <row r="384" spans="1:14" x14ac:dyDescent="0.3">
      <c r="A384" s="1" t="s">
        <v>497</v>
      </c>
      <c r="B384" s="1" t="s">
        <v>46</v>
      </c>
      <c r="C384" s="1" t="s">
        <v>122</v>
      </c>
      <c r="D384" s="1" t="s">
        <v>48</v>
      </c>
      <c r="E384">
        <v>2856</v>
      </c>
      <c r="F384">
        <v>71</v>
      </c>
      <c r="G384" s="1" t="s">
        <v>54</v>
      </c>
      <c r="H384" s="1" t="s">
        <v>23</v>
      </c>
      <c r="I384" s="2">
        <v>42504</v>
      </c>
      <c r="J384">
        <v>1648</v>
      </c>
      <c r="K384">
        <v>13565</v>
      </c>
      <c r="L384">
        <v>0</v>
      </c>
      <c r="M384">
        <v>8.2311893203883493</v>
      </c>
      <c r="N384">
        <v>0</v>
      </c>
    </row>
    <row r="385" spans="1:14" x14ac:dyDescent="0.3">
      <c r="A385" s="1" t="s">
        <v>498</v>
      </c>
      <c r="B385" s="1" t="s">
        <v>46</v>
      </c>
      <c r="C385" s="1" t="s">
        <v>54</v>
      </c>
      <c r="D385" s="1" t="s">
        <v>48</v>
      </c>
      <c r="E385">
        <v>10546</v>
      </c>
      <c r="F385">
        <v>29</v>
      </c>
      <c r="G385" s="1" t="s">
        <v>54</v>
      </c>
      <c r="H385" s="1" t="s">
        <v>29</v>
      </c>
      <c r="I385" s="2">
        <v>42515</v>
      </c>
      <c r="J385">
        <v>1637</v>
      </c>
      <c r="K385">
        <v>24167</v>
      </c>
      <c r="L385">
        <v>0</v>
      </c>
      <c r="M385">
        <v>14.762981062919975</v>
      </c>
      <c r="N385">
        <v>0</v>
      </c>
    </row>
    <row r="386" spans="1:14" x14ac:dyDescent="0.3">
      <c r="A386" s="1" t="s">
        <v>499</v>
      </c>
      <c r="B386" s="1" t="s">
        <v>46</v>
      </c>
      <c r="C386" s="1" t="s">
        <v>74</v>
      </c>
      <c r="D386" s="1" t="s">
        <v>221</v>
      </c>
      <c r="E386">
        <v>801</v>
      </c>
      <c r="F386">
        <v>20531</v>
      </c>
      <c r="G386" s="1" t="s">
        <v>54</v>
      </c>
      <c r="H386" s="1" t="s">
        <v>28</v>
      </c>
      <c r="I386" s="2">
        <v>42530</v>
      </c>
      <c r="J386">
        <v>1622</v>
      </c>
      <c r="K386">
        <v>65037</v>
      </c>
      <c r="L386">
        <v>0</v>
      </c>
      <c r="M386">
        <v>40.096794081381013</v>
      </c>
      <c r="N386">
        <v>0</v>
      </c>
    </row>
    <row r="387" spans="1:14" x14ac:dyDescent="0.3">
      <c r="A387" s="1" t="s">
        <v>500</v>
      </c>
      <c r="B387" s="1" t="s">
        <v>258</v>
      </c>
      <c r="C387" s="1" t="s">
        <v>74</v>
      </c>
      <c r="D387" s="1" t="s">
        <v>48</v>
      </c>
      <c r="E387">
        <v>1540</v>
      </c>
      <c r="F387">
        <v>65</v>
      </c>
      <c r="G387" s="1" t="s">
        <v>49</v>
      </c>
      <c r="H387" s="1" t="s">
        <v>23</v>
      </c>
      <c r="I387" s="2">
        <v>42722</v>
      </c>
      <c r="J387">
        <v>1430</v>
      </c>
      <c r="K387">
        <v>15852</v>
      </c>
      <c r="L387">
        <v>0</v>
      </c>
      <c r="M387">
        <v>11.085314685314685</v>
      </c>
      <c r="N387">
        <v>0</v>
      </c>
    </row>
    <row r="388" spans="1:14" x14ac:dyDescent="0.3">
      <c r="A388" s="1" t="s">
        <v>501</v>
      </c>
      <c r="B388" s="1" t="s">
        <v>188</v>
      </c>
      <c r="C388" s="1" t="s">
        <v>72</v>
      </c>
      <c r="D388" s="1" t="s">
        <v>48</v>
      </c>
      <c r="E388">
        <v>1075</v>
      </c>
      <c r="F388">
        <v>22</v>
      </c>
      <c r="G388" s="1" t="s">
        <v>54</v>
      </c>
      <c r="H388" s="1" t="s">
        <v>23</v>
      </c>
      <c r="I388" s="2">
        <v>42975</v>
      </c>
      <c r="J388">
        <v>1177</v>
      </c>
      <c r="K388">
        <v>31468</v>
      </c>
      <c r="L388">
        <v>0</v>
      </c>
      <c r="M388">
        <v>26.735768903993204</v>
      </c>
      <c r="N388">
        <v>0</v>
      </c>
    </row>
    <row r="389" spans="1:14" x14ac:dyDescent="0.3">
      <c r="A389" s="1" t="s">
        <v>502</v>
      </c>
      <c r="B389" s="1" t="s">
        <v>46</v>
      </c>
      <c r="C389" s="1" t="s">
        <v>74</v>
      </c>
      <c r="D389" s="1" t="s">
        <v>221</v>
      </c>
      <c r="E389">
        <v>78095</v>
      </c>
      <c r="F389">
        <v>38</v>
      </c>
      <c r="G389" s="1" t="s">
        <v>49</v>
      </c>
      <c r="H389" s="1" t="s">
        <v>23</v>
      </c>
      <c r="I389" s="2">
        <v>42762</v>
      </c>
      <c r="J389">
        <v>1390</v>
      </c>
      <c r="K389">
        <v>31567</v>
      </c>
      <c r="L389">
        <v>0</v>
      </c>
      <c r="M389">
        <v>22.710071942446042</v>
      </c>
      <c r="N389">
        <v>0</v>
      </c>
    </row>
    <row r="390" spans="1:14" x14ac:dyDescent="0.3">
      <c r="A390" s="1" t="s">
        <v>503</v>
      </c>
      <c r="B390" s="1" t="s">
        <v>46</v>
      </c>
      <c r="C390" s="1" t="s">
        <v>74</v>
      </c>
      <c r="D390" s="1" t="s">
        <v>221</v>
      </c>
      <c r="E390">
        <v>7195</v>
      </c>
      <c r="F390">
        <v>22</v>
      </c>
      <c r="G390" s="1" t="s">
        <v>54</v>
      </c>
      <c r="H390" s="1" t="s">
        <v>28</v>
      </c>
      <c r="I390" s="2">
        <v>42790</v>
      </c>
      <c r="J390">
        <v>1362</v>
      </c>
      <c r="K390">
        <v>50763</v>
      </c>
      <c r="L390">
        <v>0</v>
      </c>
      <c r="M390">
        <v>37.270925110132161</v>
      </c>
      <c r="N390">
        <v>0</v>
      </c>
    </row>
    <row r="391" spans="1:14" x14ac:dyDescent="0.3">
      <c r="A391" s="1" t="s">
        <v>504</v>
      </c>
      <c r="B391" s="1" t="s">
        <v>188</v>
      </c>
      <c r="C391" s="1" t="s">
        <v>72</v>
      </c>
      <c r="D391" s="1" t="s">
        <v>221</v>
      </c>
      <c r="E391">
        <v>3600</v>
      </c>
      <c r="F391">
        <v>4814</v>
      </c>
      <c r="G391" s="1" t="s">
        <v>54</v>
      </c>
      <c r="H391" s="1" t="s">
        <v>23</v>
      </c>
      <c r="I391" s="2">
        <v>42774</v>
      </c>
      <c r="J391">
        <v>1378</v>
      </c>
      <c r="K391">
        <v>15609</v>
      </c>
      <c r="L391">
        <v>0</v>
      </c>
      <c r="M391">
        <v>11.327285921625544</v>
      </c>
      <c r="N391">
        <v>0</v>
      </c>
    </row>
    <row r="392" spans="1:14" x14ac:dyDescent="0.3">
      <c r="A392" s="1" t="s">
        <v>505</v>
      </c>
      <c r="B392" s="1" t="s">
        <v>46</v>
      </c>
      <c r="C392" s="1" t="s">
        <v>74</v>
      </c>
      <c r="D392" s="1" t="s">
        <v>48</v>
      </c>
      <c r="E392">
        <v>76</v>
      </c>
      <c r="F392">
        <v>698</v>
      </c>
      <c r="G392" s="1" t="s">
        <v>54</v>
      </c>
      <c r="H392" s="1" t="s">
        <v>23</v>
      </c>
      <c r="I392" s="2">
        <v>42658</v>
      </c>
      <c r="J392">
        <v>1494</v>
      </c>
      <c r="K392">
        <v>18993</v>
      </c>
      <c r="L392">
        <v>0</v>
      </c>
      <c r="M392">
        <v>12.712851405622491</v>
      </c>
      <c r="N392">
        <v>0</v>
      </c>
    </row>
    <row r="393" spans="1:14" x14ac:dyDescent="0.3">
      <c r="A393" s="1" t="s">
        <v>506</v>
      </c>
      <c r="B393" s="1" t="s">
        <v>220</v>
      </c>
      <c r="C393" s="1" t="s">
        <v>72</v>
      </c>
      <c r="D393" s="1" t="s">
        <v>64</v>
      </c>
      <c r="E393">
        <v>60</v>
      </c>
      <c r="F393">
        <v>13</v>
      </c>
      <c r="G393" s="1" t="s">
        <v>54</v>
      </c>
      <c r="H393" s="1" t="s">
        <v>30</v>
      </c>
      <c r="I393" s="2">
        <v>43060</v>
      </c>
      <c r="J393">
        <v>1092</v>
      </c>
      <c r="K393">
        <v>84652</v>
      </c>
      <c r="L393">
        <v>0</v>
      </c>
      <c r="M393">
        <v>77.520146520146525</v>
      </c>
      <c r="N393">
        <v>0</v>
      </c>
    </row>
    <row r="394" spans="1:14" x14ac:dyDescent="0.3">
      <c r="A394" s="1" t="s">
        <v>507</v>
      </c>
      <c r="B394" s="1" t="s">
        <v>188</v>
      </c>
      <c r="C394" s="1" t="s">
        <v>72</v>
      </c>
      <c r="D394" s="1" t="s">
        <v>75</v>
      </c>
      <c r="E394">
        <v>405</v>
      </c>
      <c r="F394">
        <v>10</v>
      </c>
      <c r="G394" s="1" t="s">
        <v>49</v>
      </c>
      <c r="H394" s="1" t="s">
        <v>23</v>
      </c>
      <c r="I394" s="2">
        <v>43031</v>
      </c>
      <c r="J394">
        <v>1121</v>
      </c>
      <c r="K394">
        <v>55016</v>
      </c>
      <c r="L394">
        <v>0</v>
      </c>
      <c r="M394">
        <v>49.077609277430867</v>
      </c>
      <c r="N394">
        <v>0</v>
      </c>
    </row>
    <row r="395" spans="1:14" x14ac:dyDescent="0.3">
      <c r="A395" s="1" t="s">
        <v>508</v>
      </c>
      <c r="B395" s="1" t="s">
        <v>54</v>
      </c>
      <c r="C395" s="1" t="s">
        <v>122</v>
      </c>
      <c r="D395" s="1" t="s">
        <v>48</v>
      </c>
      <c r="E395">
        <v>303</v>
      </c>
      <c r="F395">
        <v>59</v>
      </c>
      <c r="G395" s="1" t="s">
        <v>54</v>
      </c>
      <c r="H395" s="1" t="s">
        <v>28</v>
      </c>
      <c r="I395" s="2">
        <v>43056</v>
      </c>
      <c r="J395">
        <v>1096</v>
      </c>
      <c r="K395">
        <v>12500</v>
      </c>
      <c r="L395">
        <v>0</v>
      </c>
      <c r="M395">
        <v>11.405109489051094</v>
      </c>
      <c r="N395">
        <v>0</v>
      </c>
    </row>
    <row r="396" spans="1:14" x14ac:dyDescent="0.3">
      <c r="A396" s="1" t="s">
        <v>509</v>
      </c>
      <c r="B396" s="1" t="s">
        <v>54</v>
      </c>
      <c r="C396" s="1" t="s">
        <v>122</v>
      </c>
      <c r="D396" s="1" t="s">
        <v>48</v>
      </c>
      <c r="E396">
        <v>303</v>
      </c>
      <c r="F396">
        <v>56</v>
      </c>
      <c r="G396" s="1" t="s">
        <v>54</v>
      </c>
      <c r="H396" s="1" t="s">
        <v>28</v>
      </c>
      <c r="I396" s="2">
        <v>43056</v>
      </c>
      <c r="J396">
        <v>1096</v>
      </c>
      <c r="K396">
        <v>23734</v>
      </c>
      <c r="L396">
        <v>0</v>
      </c>
      <c r="M396">
        <v>21.655109489051096</v>
      </c>
      <c r="N396">
        <v>0</v>
      </c>
    </row>
    <row r="397" spans="1:14" x14ac:dyDescent="0.3">
      <c r="A397" s="1" t="s">
        <v>510</v>
      </c>
      <c r="B397" s="1" t="s">
        <v>102</v>
      </c>
      <c r="C397" s="1" t="s">
        <v>72</v>
      </c>
      <c r="D397" s="1" t="s">
        <v>75</v>
      </c>
      <c r="E397">
        <v>107888</v>
      </c>
      <c r="F397">
        <v>482</v>
      </c>
      <c r="G397" s="1" t="s">
        <v>54</v>
      </c>
      <c r="H397" s="1" t="s">
        <v>23</v>
      </c>
      <c r="I397" s="2">
        <v>43068</v>
      </c>
      <c r="J397">
        <v>1084</v>
      </c>
      <c r="K397">
        <v>31908</v>
      </c>
      <c r="L397">
        <v>0</v>
      </c>
      <c r="M397">
        <v>29.435424354243544</v>
      </c>
      <c r="N397">
        <v>0</v>
      </c>
    </row>
    <row r="398" spans="1:14" x14ac:dyDescent="0.3">
      <c r="A398" s="1" t="s">
        <v>511</v>
      </c>
      <c r="B398" s="1" t="s">
        <v>46</v>
      </c>
      <c r="C398" s="1" t="s">
        <v>72</v>
      </c>
      <c r="D398" s="1" t="s">
        <v>48</v>
      </c>
      <c r="E398">
        <v>76000</v>
      </c>
      <c r="F398">
        <v>171</v>
      </c>
      <c r="G398" s="1" t="s">
        <v>49</v>
      </c>
      <c r="H398" s="1" t="s">
        <v>23</v>
      </c>
      <c r="I398" s="2">
        <v>42752</v>
      </c>
      <c r="J398">
        <v>1400</v>
      </c>
      <c r="K398">
        <v>18173</v>
      </c>
      <c r="L398">
        <v>0</v>
      </c>
      <c r="M398">
        <v>12.980714285714285</v>
      </c>
      <c r="N398">
        <v>0</v>
      </c>
    </row>
    <row r="399" spans="1:14" x14ac:dyDescent="0.3">
      <c r="A399" s="1" t="s">
        <v>512</v>
      </c>
      <c r="B399" s="1" t="s">
        <v>337</v>
      </c>
      <c r="C399" s="1" t="s">
        <v>74</v>
      </c>
      <c r="D399" s="1" t="s">
        <v>171</v>
      </c>
      <c r="E399">
        <v>10000</v>
      </c>
      <c r="F399">
        <v>5</v>
      </c>
      <c r="G399" s="1" t="s">
        <v>54</v>
      </c>
      <c r="H399" s="1" t="s">
        <v>23</v>
      </c>
      <c r="I399" s="2">
        <v>43082</v>
      </c>
      <c r="J399">
        <v>1070</v>
      </c>
      <c r="K399">
        <v>31997</v>
      </c>
      <c r="L399">
        <v>0</v>
      </c>
      <c r="M399">
        <v>29.903738317757011</v>
      </c>
      <c r="N399">
        <v>0</v>
      </c>
    </row>
    <row r="400" spans="1:14" x14ac:dyDescent="0.3">
      <c r="A400" s="1" t="s">
        <v>513</v>
      </c>
      <c r="B400" s="1" t="s">
        <v>223</v>
      </c>
      <c r="C400" s="1" t="s">
        <v>72</v>
      </c>
      <c r="D400" s="1" t="s">
        <v>171</v>
      </c>
      <c r="E400">
        <v>180</v>
      </c>
      <c r="F400">
        <v>500</v>
      </c>
      <c r="G400" s="1" t="s">
        <v>54</v>
      </c>
      <c r="H400" s="1" t="s">
        <v>23</v>
      </c>
      <c r="I400" s="2">
        <v>42676</v>
      </c>
      <c r="J400">
        <v>1476</v>
      </c>
      <c r="K400">
        <v>9485</v>
      </c>
      <c r="L400">
        <v>0</v>
      </c>
      <c r="M400">
        <v>6.4261517615176151</v>
      </c>
      <c r="N400">
        <v>0</v>
      </c>
    </row>
    <row r="401" spans="1:14" x14ac:dyDescent="0.3">
      <c r="A401" s="1" t="s">
        <v>514</v>
      </c>
      <c r="B401" s="1" t="s">
        <v>46</v>
      </c>
      <c r="C401" s="1" t="s">
        <v>122</v>
      </c>
      <c r="D401" s="1" t="s">
        <v>48</v>
      </c>
      <c r="E401">
        <v>745000</v>
      </c>
      <c r="F401">
        <v>411</v>
      </c>
      <c r="G401" s="1" t="s">
        <v>54</v>
      </c>
      <c r="H401" s="1" t="s">
        <v>23</v>
      </c>
      <c r="I401" s="2">
        <v>42596</v>
      </c>
      <c r="J401">
        <v>1556</v>
      </c>
      <c r="K401">
        <v>36123</v>
      </c>
      <c r="L401">
        <v>0</v>
      </c>
      <c r="M401">
        <v>23.215295629820051</v>
      </c>
      <c r="N401">
        <v>0</v>
      </c>
    </row>
    <row r="402" spans="1:14" x14ac:dyDescent="0.3">
      <c r="A402" s="1" t="s">
        <v>515</v>
      </c>
      <c r="B402" s="1" t="s">
        <v>188</v>
      </c>
      <c r="C402" s="1" t="s">
        <v>72</v>
      </c>
      <c r="D402" s="1" t="s">
        <v>48</v>
      </c>
      <c r="E402">
        <v>12234</v>
      </c>
      <c r="F402">
        <v>8519</v>
      </c>
      <c r="G402" s="1" t="s">
        <v>54</v>
      </c>
      <c r="H402" s="1" t="s">
        <v>23</v>
      </c>
      <c r="I402" s="2">
        <v>42670</v>
      </c>
      <c r="J402">
        <v>1482</v>
      </c>
      <c r="K402">
        <v>19420</v>
      </c>
      <c r="L402">
        <v>0</v>
      </c>
      <c r="M402">
        <v>13.103913630229419</v>
      </c>
      <c r="N402">
        <v>0</v>
      </c>
    </row>
    <row r="403" spans="1:14" x14ac:dyDescent="0.3">
      <c r="A403" s="1" t="s">
        <v>516</v>
      </c>
      <c r="B403" s="1" t="s">
        <v>46</v>
      </c>
      <c r="C403" s="1" t="s">
        <v>72</v>
      </c>
      <c r="D403" s="1" t="s">
        <v>48</v>
      </c>
      <c r="E403">
        <v>292</v>
      </c>
      <c r="F403">
        <v>21</v>
      </c>
      <c r="G403" s="1" t="s">
        <v>49</v>
      </c>
      <c r="H403" s="1" t="s">
        <v>28</v>
      </c>
      <c r="I403" s="2">
        <v>43093</v>
      </c>
      <c r="J403">
        <v>1059</v>
      </c>
      <c r="K403">
        <v>47270</v>
      </c>
      <c r="L403">
        <v>0</v>
      </c>
      <c r="M403">
        <v>44.636449480642113</v>
      </c>
      <c r="N403">
        <v>0</v>
      </c>
    </row>
    <row r="404" spans="1:14" x14ac:dyDescent="0.3">
      <c r="A404" s="1" t="s">
        <v>517</v>
      </c>
      <c r="B404" s="1" t="s">
        <v>46</v>
      </c>
      <c r="C404" s="1" t="s">
        <v>72</v>
      </c>
      <c r="D404" s="1" t="s">
        <v>48</v>
      </c>
      <c r="E404">
        <v>104</v>
      </c>
      <c r="F404">
        <v>21</v>
      </c>
      <c r="G404" s="1" t="s">
        <v>49</v>
      </c>
      <c r="H404" s="1" t="s">
        <v>28</v>
      </c>
      <c r="I404" s="2">
        <v>43093</v>
      </c>
      <c r="J404">
        <v>1059</v>
      </c>
      <c r="K404">
        <v>32527</v>
      </c>
      <c r="L404">
        <v>0</v>
      </c>
      <c r="M404">
        <v>30.714825306893296</v>
      </c>
      <c r="N404">
        <v>0</v>
      </c>
    </row>
    <row r="405" spans="1:14" x14ac:dyDescent="0.3">
      <c r="A405" s="1" t="s">
        <v>518</v>
      </c>
      <c r="B405" s="1" t="s">
        <v>46</v>
      </c>
      <c r="C405" s="1" t="s">
        <v>122</v>
      </c>
      <c r="D405" s="1" t="s">
        <v>48</v>
      </c>
      <c r="E405">
        <v>60000</v>
      </c>
      <c r="F405">
        <v>171</v>
      </c>
      <c r="G405" s="1" t="s">
        <v>49</v>
      </c>
      <c r="H405" s="1" t="s">
        <v>23</v>
      </c>
      <c r="I405" s="2">
        <v>43077</v>
      </c>
      <c r="J405">
        <v>1075</v>
      </c>
      <c r="K405">
        <v>60102</v>
      </c>
      <c r="L405">
        <v>0</v>
      </c>
      <c r="M405">
        <v>55.908837209302327</v>
      </c>
      <c r="N405">
        <v>0</v>
      </c>
    </row>
    <row r="406" spans="1:14" x14ac:dyDescent="0.3">
      <c r="A406" s="1" t="s">
        <v>519</v>
      </c>
      <c r="B406" s="1" t="s">
        <v>46</v>
      </c>
      <c r="C406" s="1" t="s">
        <v>74</v>
      </c>
      <c r="D406" s="1" t="s">
        <v>48</v>
      </c>
      <c r="E406">
        <v>2000</v>
      </c>
      <c r="F406">
        <v>7</v>
      </c>
      <c r="G406" s="1" t="s">
        <v>54</v>
      </c>
      <c r="H406" s="1" t="s">
        <v>23</v>
      </c>
      <c r="I406" s="2">
        <v>43073</v>
      </c>
      <c r="J406">
        <v>1079</v>
      </c>
      <c r="K406">
        <v>48587</v>
      </c>
      <c r="L406">
        <v>0</v>
      </c>
      <c r="M406">
        <v>45.029657089898052</v>
      </c>
      <c r="N406">
        <v>0</v>
      </c>
    </row>
    <row r="407" spans="1:14" x14ac:dyDescent="0.3">
      <c r="A407" s="1" t="s">
        <v>520</v>
      </c>
      <c r="B407" s="1" t="s">
        <v>46</v>
      </c>
      <c r="C407" s="1" t="s">
        <v>122</v>
      </c>
      <c r="D407" s="1" t="s">
        <v>48</v>
      </c>
      <c r="E407">
        <v>165</v>
      </c>
      <c r="F407">
        <v>49</v>
      </c>
      <c r="G407" s="1" t="s">
        <v>49</v>
      </c>
      <c r="H407" s="1" t="s">
        <v>28</v>
      </c>
      <c r="I407" s="2">
        <v>43068</v>
      </c>
      <c r="J407">
        <v>1084</v>
      </c>
      <c r="K407">
        <v>36102</v>
      </c>
      <c r="L407">
        <v>0</v>
      </c>
      <c r="M407">
        <v>33.304428044280442</v>
      </c>
      <c r="N407">
        <v>0</v>
      </c>
    </row>
    <row r="408" spans="1:14" x14ac:dyDescent="0.3">
      <c r="A408" s="1" t="s">
        <v>521</v>
      </c>
      <c r="B408" s="1" t="s">
        <v>46</v>
      </c>
      <c r="C408" s="1" t="s">
        <v>72</v>
      </c>
      <c r="D408" s="1" t="s">
        <v>75</v>
      </c>
      <c r="E408">
        <v>217</v>
      </c>
      <c r="F408">
        <v>12</v>
      </c>
      <c r="G408" s="1" t="s">
        <v>49</v>
      </c>
      <c r="H408" s="1" t="s">
        <v>23</v>
      </c>
      <c r="I408" s="2">
        <v>43019</v>
      </c>
      <c r="J408">
        <v>1133</v>
      </c>
      <c r="K408">
        <v>32891</v>
      </c>
      <c r="L408">
        <v>0</v>
      </c>
      <c r="M408">
        <v>29.030008826125332</v>
      </c>
      <c r="N408">
        <v>0</v>
      </c>
    </row>
    <row r="409" spans="1:14" x14ac:dyDescent="0.3">
      <c r="A409" s="1" t="s">
        <v>522</v>
      </c>
      <c r="B409" s="1" t="s">
        <v>188</v>
      </c>
      <c r="C409" s="1" t="s">
        <v>54</v>
      </c>
      <c r="D409" s="1" t="s">
        <v>48</v>
      </c>
      <c r="E409">
        <v>1175</v>
      </c>
      <c r="F409">
        <v>3</v>
      </c>
      <c r="G409" s="1" t="s">
        <v>49</v>
      </c>
      <c r="H409" s="1" t="s">
        <v>54</v>
      </c>
      <c r="I409" s="2">
        <v>43005</v>
      </c>
      <c r="J409">
        <v>1147</v>
      </c>
      <c r="K409">
        <v>13417</v>
      </c>
      <c r="L409">
        <v>0</v>
      </c>
      <c r="M409">
        <v>11.6974716652136</v>
      </c>
      <c r="N409">
        <v>0</v>
      </c>
    </row>
    <row r="410" spans="1:14" x14ac:dyDescent="0.3">
      <c r="A410" s="1" t="s">
        <v>523</v>
      </c>
      <c r="B410" s="1" t="s">
        <v>54</v>
      </c>
      <c r="C410" s="1" t="s">
        <v>72</v>
      </c>
      <c r="D410" s="1" t="s">
        <v>48</v>
      </c>
      <c r="E410">
        <v>704</v>
      </c>
      <c r="F410">
        <v>21</v>
      </c>
      <c r="G410" s="1" t="s">
        <v>49</v>
      </c>
      <c r="H410" s="1" t="s">
        <v>50</v>
      </c>
      <c r="I410" s="2">
        <v>43093</v>
      </c>
      <c r="J410">
        <v>1059</v>
      </c>
      <c r="K410">
        <v>64515</v>
      </c>
      <c r="L410">
        <v>0</v>
      </c>
      <c r="M410">
        <v>60.920679886685555</v>
      </c>
      <c r="N410">
        <v>0</v>
      </c>
    </row>
    <row r="411" spans="1:14" x14ac:dyDescent="0.3">
      <c r="A411" s="1" t="s">
        <v>524</v>
      </c>
      <c r="B411" s="1" t="s">
        <v>142</v>
      </c>
      <c r="C411" s="1" t="s">
        <v>74</v>
      </c>
      <c r="D411" s="1" t="s">
        <v>48</v>
      </c>
      <c r="E411">
        <v>75128</v>
      </c>
      <c r="F411">
        <v>9</v>
      </c>
      <c r="G411" s="1" t="s">
        <v>54</v>
      </c>
      <c r="H411" s="1" t="s">
        <v>28</v>
      </c>
      <c r="I411" s="2">
        <v>42716</v>
      </c>
      <c r="J411">
        <v>1436</v>
      </c>
      <c r="K411">
        <v>37377</v>
      </c>
      <c r="L411">
        <v>0</v>
      </c>
      <c r="M411">
        <v>26.028551532033426</v>
      </c>
      <c r="N411">
        <v>0</v>
      </c>
    </row>
    <row r="412" spans="1:14" x14ac:dyDescent="0.3">
      <c r="A412" s="1" t="s">
        <v>525</v>
      </c>
      <c r="B412" s="1" t="s">
        <v>317</v>
      </c>
      <c r="C412" s="1" t="s">
        <v>122</v>
      </c>
      <c r="D412" s="1" t="s">
        <v>48</v>
      </c>
      <c r="E412">
        <v>90</v>
      </c>
      <c r="F412">
        <v>8</v>
      </c>
      <c r="G412" s="1" t="s">
        <v>54</v>
      </c>
      <c r="H412" s="1" t="s">
        <v>28</v>
      </c>
      <c r="I412" s="2">
        <v>43104</v>
      </c>
      <c r="J412">
        <v>1048</v>
      </c>
      <c r="K412">
        <v>53314</v>
      </c>
      <c r="L412">
        <v>0</v>
      </c>
      <c r="M412">
        <v>50.872137404580151</v>
      </c>
      <c r="N412">
        <v>0</v>
      </c>
    </row>
    <row r="413" spans="1:14" x14ac:dyDescent="0.3">
      <c r="A413" s="1" t="s">
        <v>526</v>
      </c>
      <c r="B413" s="1" t="s">
        <v>317</v>
      </c>
      <c r="C413" s="1" t="s">
        <v>122</v>
      </c>
      <c r="D413" s="1" t="s">
        <v>48</v>
      </c>
      <c r="E413">
        <v>90</v>
      </c>
      <c r="F413">
        <v>7</v>
      </c>
      <c r="G413" s="1" t="s">
        <v>54</v>
      </c>
      <c r="H413" s="1" t="s">
        <v>28</v>
      </c>
      <c r="I413" s="2">
        <v>43104</v>
      </c>
      <c r="J413">
        <v>1048</v>
      </c>
      <c r="K413">
        <v>45899</v>
      </c>
      <c r="L413">
        <v>0</v>
      </c>
      <c r="M413">
        <v>43.796755725190842</v>
      </c>
      <c r="N413">
        <v>0</v>
      </c>
    </row>
    <row r="414" spans="1:14" x14ac:dyDescent="0.3">
      <c r="A414" s="1" t="s">
        <v>527</v>
      </c>
      <c r="B414" s="1" t="s">
        <v>46</v>
      </c>
      <c r="C414" s="1" t="s">
        <v>74</v>
      </c>
      <c r="D414" s="1" t="s">
        <v>48</v>
      </c>
      <c r="E414">
        <v>50</v>
      </c>
      <c r="F414">
        <v>2</v>
      </c>
      <c r="G414" s="1" t="s">
        <v>54</v>
      </c>
      <c r="H414" s="1" t="s">
        <v>23</v>
      </c>
      <c r="I414" s="2">
        <v>42675</v>
      </c>
      <c r="J414">
        <v>1477</v>
      </c>
      <c r="K414">
        <v>17078</v>
      </c>
      <c r="L414">
        <v>0</v>
      </c>
      <c r="M414">
        <v>11.562626946513202</v>
      </c>
      <c r="N414">
        <v>0</v>
      </c>
    </row>
    <row r="415" spans="1:14" x14ac:dyDescent="0.3">
      <c r="A415" s="1" t="s">
        <v>528</v>
      </c>
      <c r="B415" s="1" t="s">
        <v>46</v>
      </c>
      <c r="C415" s="1" t="s">
        <v>54</v>
      </c>
      <c r="D415" s="1" t="s">
        <v>48</v>
      </c>
      <c r="E415">
        <v>71</v>
      </c>
      <c r="F415">
        <v>11</v>
      </c>
      <c r="G415" s="1" t="s">
        <v>54</v>
      </c>
      <c r="H415" s="1" t="s">
        <v>23</v>
      </c>
      <c r="I415" s="2">
        <v>43120</v>
      </c>
      <c r="J415">
        <v>1032</v>
      </c>
      <c r="K415">
        <v>20874</v>
      </c>
      <c r="L415">
        <v>0</v>
      </c>
      <c r="M415">
        <v>20.226744186046513</v>
      </c>
      <c r="N415">
        <v>0</v>
      </c>
    </row>
    <row r="416" spans="1:14" x14ac:dyDescent="0.3">
      <c r="A416" s="1" t="s">
        <v>529</v>
      </c>
      <c r="B416" s="1" t="s">
        <v>530</v>
      </c>
      <c r="C416" s="1" t="s">
        <v>122</v>
      </c>
      <c r="D416" s="1" t="s">
        <v>64</v>
      </c>
      <c r="E416">
        <v>93239</v>
      </c>
      <c r="F416">
        <v>11</v>
      </c>
      <c r="G416" s="1" t="s">
        <v>54</v>
      </c>
      <c r="H416" s="1" t="s">
        <v>23</v>
      </c>
      <c r="I416" s="2">
        <v>43151</v>
      </c>
      <c r="J416">
        <v>1001</v>
      </c>
      <c r="K416">
        <v>61120</v>
      </c>
      <c r="L416">
        <v>0</v>
      </c>
      <c r="M416">
        <v>61.058941058941059</v>
      </c>
      <c r="N416">
        <v>0</v>
      </c>
    </row>
    <row r="417" spans="1:14" x14ac:dyDescent="0.3">
      <c r="A417" s="1" t="s">
        <v>531</v>
      </c>
      <c r="B417" s="1" t="s">
        <v>46</v>
      </c>
      <c r="C417" s="1" t="s">
        <v>74</v>
      </c>
      <c r="D417" s="1" t="s">
        <v>48</v>
      </c>
      <c r="E417">
        <v>540</v>
      </c>
      <c r="F417">
        <v>173</v>
      </c>
      <c r="G417" s="1" t="s">
        <v>54</v>
      </c>
      <c r="H417" s="1" t="s">
        <v>23</v>
      </c>
      <c r="I417" s="2">
        <v>43113</v>
      </c>
      <c r="J417">
        <v>1039</v>
      </c>
      <c r="K417">
        <v>18266</v>
      </c>
      <c r="L417">
        <v>0</v>
      </c>
      <c r="M417">
        <v>17.58036573628489</v>
      </c>
      <c r="N417">
        <v>0</v>
      </c>
    </row>
    <row r="418" spans="1:14" x14ac:dyDescent="0.3">
      <c r="A418" s="1" t="s">
        <v>532</v>
      </c>
      <c r="B418" s="1" t="s">
        <v>46</v>
      </c>
      <c r="C418" s="1" t="s">
        <v>54</v>
      </c>
      <c r="D418" s="1" t="s">
        <v>221</v>
      </c>
      <c r="E418">
        <v>105</v>
      </c>
      <c r="F418">
        <v>5</v>
      </c>
      <c r="G418" s="1" t="s">
        <v>54</v>
      </c>
      <c r="H418" s="1" t="s">
        <v>54</v>
      </c>
      <c r="I418" s="2">
        <v>43150</v>
      </c>
      <c r="J418">
        <v>1002</v>
      </c>
      <c r="K418">
        <v>16286</v>
      </c>
      <c r="L418">
        <v>0</v>
      </c>
      <c r="M418">
        <v>16.253493013972054</v>
      </c>
      <c r="N418">
        <v>0</v>
      </c>
    </row>
    <row r="419" spans="1:14" x14ac:dyDescent="0.3">
      <c r="A419" s="1" t="s">
        <v>533</v>
      </c>
      <c r="B419" s="1" t="s">
        <v>258</v>
      </c>
      <c r="C419" s="1" t="s">
        <v>72</v>
      </c>
      <c r="D419" s="1" t="s">
        <v>221</v>
      </c>
      <c r="E419">
        <v>6611</v>
      </c>
      <c r="F419">
        <v>15</v>
      </c>
      <c r="G419" s="1" t="s">
        <v>49</v>
      </c>
      <c r="H419" s="1" t="s">
        <v>23</v>
      </c>
      <c r="I419" s="2">
        <v>43125</v>
      </c>
      <c r="J419">
        <v>1027</v>
      </c>
      <c r="K419">
        <v>32604</v>
      </c>
      <c r="L419">
        <v>0</v>
      </c>
      <c r="M419">
        <v>31.746835443037973</v>
      </c>
      <c r="N419">
        <v>0</v>
      </c>
    </row>
    <row r="420" spans="1:14" x14ac:dyDescent="0.3">
      <c r="A420" s="1" t="s">
        <v>534</v>
      </c>
      <c r="B420" s="1" t="s">
        <v>398</v>
      </c>
      <c r="C420" s="1" t="s">
        <v>74</v>
      </c>
      <c r="D420" s="1" t="s">
        <v>75</v>
      </c>
      <c r="E420">
        <v>15</v>
      </c>
      <c r="F420">
        <v>3</v>
      </c>
      <c r="G420" s="1" t="s">
        <v>54</v>
      </c>
      <c r="H420" s="1" t="s">
        <v>23</v>
      </c>
      <c r="I420" s="2">
        <v>43101</v>
      </c>
      <c r="J420">
        <v>1051</v>
      </c>
      <c r="K420">
        <v>33053</v>
      </c>
      <c r="L420">
        <v>0</v>
      </c>
      <c r="M420">
        <v>31.449096098953376</v>
      </c>
      <c r="N420">
        <v>0</v>
      </c>
    </row>
    <row r="421" spans="1:14" x14ac:dyDescent="0.3">
      <c r="A421" s="1" t="s">
        <v>535</v>
      </c>
      <c r="B421" s="1" t="s">
        <v>46</v>
      </c>
      <c r="C421" s="1" t="s">
        <v>74</v>
      </c>
      <c r="D421" s="1" t="s">
        <v>64</v>
      </c>
      <c r="E421">
        <v>372</v>
      </c>
      <c r="F421">
        <v>105</v>
      </c>
      <c r="G421" s="1" t="s">
        <v>54</v>
      </c>
      <c r="H421" s="1" t="s">
        <v>23</v>
      </c>
      <c r="I421" s="2">
        <v>43150</v>
      </c>
      <c r="J421">
        <v>1002</v>
      </c>
      <c r="K421">
        <v>50024</v>
      </c>
      <c r="L421">
        <v>0</v>
      </c>
      <c r="M421">
        <v>49.924151696606785</v>
      </c>
      <c r="N421">
        <v>0</v>
      </c>
    </row>
    <row r="422" spans="1:14" x14ac:dyDescent="0.3">
      <c r="A422" s="1" t="s">
        <v>536</v>
      </c>
      <c r="B422" s="1" t="s">
        <v>188</v>
      </c>
      <c r="C422" s="1" t="s">
        <v>74</v>
      </c>
      <c r="D422" s="1" t="s">
        <v>171</v>
      </c>
      <c r="E422">
        <v>58000</v>
      </c>
      <c r="F422">
        <v>25000</v>
      </c>
      <c r="G422" s="1" t="s">
        <v>54</v>
      </c>
      <c r="H422" s="1" t="s">
        <v>23</v>
      </c>
      <c r="I422" s="2">
        <v>43150</v>
      </c>
      <c r="J422">
        <v>1002</v>
      </c>
      <c r="K422">
        <v>52525</v>
      </c>
      <c r="L422">
        <v>0</v>
      </c>
      <c r="M422">
        <v>52.420159680638726</v>
      </c>
      <c r="N422">
        <v>0</v>
      </c>
    </row>
    <row r="423" spans="1:14" x14ac:dyDescent="0.3">
      <c r="A423" s="1" t="s">
        <v>537</v>
      </c>
      <c r="B423" s="1" t="s">
        <v>142</v>
      </c>
      <c r="C423" s="1" t="s">
        <v>72</v>
      </c>
      <c r="D423" s="1" t="s">
        <v>48</v>
      </c>
      <c r="E423">
        <v>4960</v>
      </c>
      <c r="G423" s="1" t="s">
        <v>54</v>
      </c>
      <c r="H423" s="1" t="s">
        <v>28</v>
      </c>
      <c r="I423" s="2">
        <v>43152</v>
      </c>
      <c r="J423">
        <v>1000</v>
      </c>
      <c r="K423">
        <v>22217</v>
      </c>
      <c r="L423">
        <v>0</v>
      </c>
      <c r="M423">
        <v>22.216999999999999</v>
      </c>
      <c r="N423">
        <v>0</v>
      </c>
    </row>
    <row r="424" spans="1:14" x14ac:dyDescent="0.3">
      <c r="A424" s="1" t="s">
        <v>538</v>
      </c>
      <c r="B424" s="1" t="s">
        <v>46</v>
      </c>
      <c r="C424" s="1" t="s">
        <v>72</v>
      </c>
      <c r="D424" s="1" t="s">
        <v>64</v>
      </c>
      <c r="E424">
        <v>241600</v>
      </c>
      <c r="F424">
        <v>18</v>
      </c>
      <c r="G424" s="1" t="s">
        <v>54</v>
      </c>
      <c r="H424" s="1" t="s">
        <v>23</v>
      </c>
      <c r="I424" s="2">
        <v>43158</v>
      </c>
      <c r="J424">
        <v>994</v>
      </c>
      <c r="K424">
        <v>27563</v>
      </c>
      <c r="L424">
        <v>0</v>
      </c>
      <c r="M424">
        <v>27.729376257545272</v>
      </c>
      <c r="N424">
        <v>0</v>
      </c>
    </row>
    <row r="425" spans="1:14" x14ac:dyDescent="0.3">
      <c r="A425" s="1" t="s">
        <v>539</v>
      </c>
      <c r="B425" s="1" t="s">
        <v>46</v>
      </c>
      <c r="C425" s="1" t="s">
        <v>74</v>
      </c>
      <c r="D425" s="1" t="s">
        <v>171</v>
      </c>
      <c r="E425">
        <v>130000</v>
      </c>
      <c r="F425">
        <v>21000</v>
      </c>
      <c r="G425" s="1" t="s">
        <v>54</v>
      </c>
      <c r="H425" s="1" t="s">
        <v>23</v>
      </c>
      <c r="I425" s="2">
        <v>43181</v>
      </c>
      <c r="J425">
        <v>971</v>
      </c>
      <c r="K425">
        <v>22296</v>
      </c>
      <c r="L425">
        <v>0</v>
      </c>
      <c r="M425">
        <v>22.961894953656024</v>
      </c>
      <c r="N425">
        <v>0</v>
      </c>
    </row>
    <row r="426" spans="1:14" x14ac:dyDescent="0.3">
      <c r="A426" s="1" t="s">
        <v>540</v>
      </c>
      <c r="B426" s="1" t="s">
        <v>245</v>
      </c>
      <c r="C426" s="1" t="s">
        <v>74</v>
      </c>
      <c r="D426" s="1" t="s">
        <v>221</v>
      </c>
      <c r="E426">
        <v>7062606</v>
      </c>
      <c r="F426">
        <v>115</v>
      </c>
      <c r="G426" s="1" t="s">
        <v>54</v>
      </c>
      <c r="H426" s="1" t="s">
        <v>23</v>
      </c>
      <c r="I426" s="2">
        <v>43178</v>
      </c>
      <c r="J426">
        <v>974</v>
      </c>
      <c r="K426">
        <v>71745</v>
      </c>
      <c r="L426">
        <v>0</v>
      </c>
      <c r="M426">
        <v>73.660164271047222</v>
      </c>
      <c r="N426">
        <v>0</v>
      </c>
    </row>
    <row r="427" spans="1:14" x14ac:dyDescent="0.3">
      <c r="A427" s="1" t="s">
        <v>541</v>
      </c>
      <c r="B427" s="1" t="s">
        <v>102</v>
      </c>
      <c r="C427" s="1" t="s">
        <v>122</v>
      </c>
      <c r="D427" s="1" t="s">
        <v>221</v>
      </c>
      <c r="E427">
        <v>740</v>
      </c>
      <c r="F427">
        <v>21</v>
      </c>
      <c r="G427" s="1" t="s">
        <v>54</v>
      </c>
      <c r="H427" s="1" t="s">
        <v>30</v>
      </c>
      <c r="I427" s="2">
        <v>43195</v>
      </c>
      <c r="J427">
        <v>957</v>
      </c>
      <c r="K427">
        <v>189132</v>
      </c>
      <c r="L427">
        <v>0</v>
      </c>
      <c r="M427">
        <v>197.63009404388714</v>
      </c>
      <c r="N427">
        <v>0</v>
      </c>
    </row>
    <row r="428" spans="1:14" x14ac:dyDescent="0.3">
      <c r="A428" s="1" t="s">
        <v>542</v>
      </c>
      <c r="B428" s="1" t="s">
        <v>46</v>
      </c>
      <c r="C428" s="1" t="s">
        <v>54</v>
      </c>
      <c r="D428" s="1" t="s">
        <v>221</v>
      </c>
      <c r="E428">
        <v>70</v>
      </c>
      <c r="F428">
        <v>206</v>
      </c>
      <c r="G428" s="1" t="s">
        <v>54</v>
      </c>
      <c r="H428" s="1" t="s">
        <v>28</v>
      </c>
      <c r="I428" s="2">
        <v>43204</v>
      </c>
      <c r="J428">
        <v>948</v>
      </c>
      <c r="K428">
        <v>31023</v>
      </c>
      <c r="L428">
        <v>0</v>
      </c>
      <c r="M428">
        <v>32.724683544303801</v>
      </c>
      <c r="N428">
        <v>0</v>
      </c>
    </row>
    <row r="429" spans="1:14" x14ac:dyDescent="0.3">
      <c r="A429" s="1" t="s">
        <v>543</v>
      </c>
      <c r="B429" s="1" t="s">
        <v>102</v>
      </c>
      <c r="C429" s="1" t="s">
        <v>74</v>
      </c>
      <c r="D429" s="1" t="s">
        <v>75</v>
      </c>
      <c r="E429">
        <v>2205</v>
      </c>
      <c r="F429">
        <v>43680</v>
      </c>
      <c r="G429" s="1" t="s">
        <v>54</v>
      </c>
      <c r="H429" s="1" t="s">
        <v>23</v>
      </c>
      <c r="I429" s="2">
        <v>43216</v>
      </c>
      <c r="J429">
        <v>936</v>
      </c>
      <c r="K429">
        <v>56608</v>
      </c>
      <c r="L429">
        <v>0</v>
      </c>
      <c r="M429">
        <v>60.478632478632477</v>
      </c>
      <c r="N429">
        <v>0</v>
      </c>
    </row>
    <row r="430" spans="1:14" x14ac:dyDescent="0.3">
      <c r="A430" s="1" t="s">
        <v>544</v>
      </c>
      <c r="B430" s="1" t="s">
        <v>317</v>
      </c>
      <c r="C430" s="1" t="s">
        <v>74</v>
      </c>
      <c r="D430" s="1" t="s">
        <v>64</v>
      </c>
      <c r="E430">
        <v>10721</v>
      </c>
      <c r="F430">
        <v>8</v>
      </c>
      <c r="G430" s="1" t="s">
        <v>54</v>
      </c>
      <c r="H430" s="1" t="s">
        <v>23</v>
      </c>
      <c r="I430" s="2">
        <v>43195</v>
      </c>
      <c r="J430">
        <v>957</v>
      </c>
      <c r="K430">
        <v>41034</v>
      </c>
      <c r="L430">
        <v>0</v>
      </c>
      <c r="M430">
        <v>42.877742946708466</v>
      </c>
      <c r="N430">
        <v>0</v>
      </c>
    </row>
    <row r="431" spans="1:14" x14ac:dyDescent="0.3">
      <c r="A431" s="1" t="s">
        <v>545</v>
      </c>
      <c r="B431" s="1" t="s">
        <v>46</v>
      </c>
      <c r="C431" s="1" t="s">
        <v>122</v>
      </c>
      <c r="D431" s="1" t="s">
        <v>75</v>
      </c>
      <c r="E431">
        <v>640</v>
      </c>
      <c r="F431">
        <v>10</v>
      </c>
      <c r="G431" s="1" t="s">
        <v>54</v>
      </c>
      <c r="H431" s="1" t="s">
        <v>23</v>
      </c>
      <c r="I431" s="2">
        <v>43188</v>
      </c>
      <c r="J431">
        <v>964</v>
      </c>
      <c r="K431">
        <v>27658</v>
      </c>
      <c r="L431">
        <v>0</v>
      </c>
      <c r="M431">
        <v>28.690871369294605</v>
      </c>
      <c r="N431">
        <v>0</v>
      </c>
    </row>
    <row r="432" spans="1:14" x14ac:dyDescent="0.3">
      <c r="A432" s="1" t="s">
        <v>546</v>
      </c>
      <c r="B432" s="1" t="s">
        <v>223</v>
      </c>
      <c r="C432" s="1" t="s">
        <v>72</v>
      </c>
      <c r="D432" s="1" t="s">
        <v>48</v>
      </c>
      <c r="E432">
        <v>1000</v>
      </c>
      <c r="F432">
        <v>59</v>
      </c>
      <c r="G432" s="1" t="s">
        <v>54</v>
      </c>
      <c r="H432" s="1" t="s">
        <v>50</v>
      </c>
      <c r="I432" s="2">
        <v>43199</v>
      </c>
      <c r="J432">
        <v>953</v>
      </c>
      <c r="K432">
        <v>36981</v>
      </c>
      <c r="L432">
        <v>0</v>
      </c>
      <c r="M432">
        <v>38.80482686253935</v>
      </c>
      <c r="N432">
        <v>0</v>
      </c>
    </row>
    <row r="433" spans="1:14" x14ac:dyDescent="0.3">
      <c r="A433" s="1" t="s">
        <v>547</v>
      </c>
      <c r="B433" s="1" t="s">
        <v>46</v>
      </c>
      <c r="C433" s="1" t="s">
        <v>72</v>
      </c>
      <c r="D433" s="1" t="s">
        <v>48</v>
      </c>
      <c r="E433">
        <v>116</v>
      </c>
      <c r="F433">
        <v>10</v>
      </c>
      <c r="G433" s="1" t="s">
        <v>54</v>
      </c>
      <c r="H433" s="1" t="s">
        <v>28</v>
      </c>
      <c r="I433" s="2">
        <v>43165</v>
      </c>
      <c r="J433">
        <v>987</v>
      </c>
      <c r="K433">
        <v>96556</v>
      </c>
      <c r="L433">
        <v>0</v>
      </c>
      <c r="M433">
        <v>97.827760891590685</v>
      </c>
      <c r="N433">
        <v>0</v>
      </c>
    </row>
    <row r="434" spans="1:14" x14ac:dyDescent="0.3">
      <c r="A434" s="1" t="s">
        <v>548</v>
      </c>
      <c r="B434" s="1" t="s">
        <v>102</v>
      </c>
      <c r="C434" s="1" t="s">
        <v>74</v>
      </c>
      <c r="D434" s="1" t="s">
        <v>64</v>
      </c>
      <c r="E434">
        <v>1672</v>
      </c>
      <c r="F434">
        <v>5</v>
      </c>
      <c r="G434" s="1" t="s">
        <v>54</v>
      </c>
      <c r="H434" s="1" t="s">
        <v>23</v>
      </c>
      <c r="I434" s="2">
        <v>43226</v>
      </c>
      <c r="J434">
        <v>926</v>
      </c>
      <c r="K434">
        <v>22744</v>
      </c>
      <c r="L434">
        <v>0</v>
      </c>
      <c r="M434">
        <v>24.561555075593951</v>
      </c>
      <c r="N434">
        <v>0</v>
      </c>
    </row>
    <row r="435" spans="1:14" x14ac:dyDescent="0.3">
      <c r="A435" s="1" t="s">
        <v>549</v>
      </c>
      <c r="B435" s="1" t="s">
        <v>46</v>
      </c>
      <c r="C435" s="1" t="s">
        <v>54</v>
      </c>
      <c r="D435" s="1" t="s">
        <v>221</v>
      </c>
      <c r="E435">
        <v>322</v>
      </c>
      <c r="F435">
        <v>5</v>
      </c>
      <c r="G435" s="1" t="s">
        <v>54</v>
      </c>
      <c r="H435" s="1" t="s">
        <v>23</v>
      </c>
      <c r="I435" s="2">
        <v>43179</v>
      </c>
      <c r="J435">
        <v>973</v>
      </c>
      <c r="K435">
        <v>48847</v>
      </c>
      <c r="L435">
        <v>0</v>
      </c>
      <c r="M435">
        <v>50.202466598150053</v>
      </c>
      <c r="N435">
        <v>0</v>
      </c>
    </row>
    <row r="436" spans="1:14" x14ac:dyDescent="0.3">
      <c r="A436" s="1" t="s">
        <v>550</v>
      </c>
      <c r="B436" s="1" t="s">
        <v>188</v>
      </c>
      <c r="C436" s="1" t="s">
        <v>54</v>
      </c>
      <c r="D436" s="1" t="s">
        <v>48</v>
      </c>
      <c r="E436">
        <v>93600</v>
      </c>
      <c r="F436">
        <v>1000</v>
      </c>
      <c r="G436" s="1" t="s">
        <v>54</v>
      </c>
      <c r="H436" s="1" t="s">
        <v>23</v>
      </c>
      <c r="I436" s="2">
        <v>43251</v>
      </c>
      <c r="J436">
        <v>901</v>
      </c>
      <c r="K436">
        <v>17645</v>
      </c>
      <c r="L436">
        <v>0</v>
      </c>
      <c r="M436">
        <v>19.58379578246393</v>
      </c>
      <c r="N436">
        <v>0</v>
      </c>
    </row>
    <row r="437" spans="1:14" x14ac:dyDescent="0.3">
      <c r="A437" s="1" t="s">
        <v>551</v>
      </c>
      <c r="B437" s="1" t="s">
        <v>220</v>
      </c>
      <c r="C437" s="1" t="s">
        <v>72</v>
      </c>
      <c r="D437" s="1" t="s">
        <v>48</v>
      </c>
      <c r="E437">
        <v>3060</v>
      </c>
      <c r="F437">
        <v>138</v>
      </c>
      <c r="G437" s="1" t="s">
        <v>49</v>
      </c>
      <c r="H437" s="1" t="s">
        <v>28</v>
      </c>
      <c r="I437" s="2">
        <v>43257</v>
      </c>
      <c r="J437">
        <v>895</v>
      </c>
      <c r="K437">
        <v>82915</v>
      </c>
      <c r="L437">
        <v>0</v>
      </c>
      <c r="M437">
        <v>92.642458100558656</v>
      </c>
      <c r="N437">
        <v>0</v>
      </c>
    </row>
    <row r="438" spans="1:14" x14ac:dyDescent="0.3">
      <c r="A438" s="1" t="s">
        <v>552</v>
      </c>
      <c r="B438" s="1" t="s">
        <v>223</v>
      </c>
      <c r="C438" s="1" t="s">
        <v>72</v>
      </c>
      <c r="D438" s="1" t="s">
        <v>48</v>
      </c>
      <c r="E438">
        <v>5879</v>
      </c>
      <c r="G438" s="1" t="s">
        <v>54</v>
      </c>
      <c r="H438" s="1" t="s">
        <v>50</v>
      </c>
      <c r="I438" s="2">
        <v>43252</v>
      </c>
      <c r="J438">
        <v>900</v>
      </c>
      <c r="K438">
        <v>13114</v>
      </c>
      <c r="L438">
        <v>0</v>
      </c>
      <c r="M438">
        <v>14.571111111111112</v>
      </c>
      <c r="N438">
        <v>0</v>
      </c>
    </row>
    <row r="439" spans="1:14" x14ac:dyDescent="0.3">
      <c r="A439" s="1" t="s">
        <v>553</v>
      </c>
      <c r="B439" s="1" t="s">
        <v>102</v>
      </c>
      <c r="C439" s="1" t="s">
        <v>72</v>
      </c>
      <c r="D439" s="1" t="s">
        <v>75</v>
      </c>
      <c r="E439">
        <v>9200</v>
      </c>
      <c r="F439">
        <v>16</v>
      </c>
      <c r="G439" s="1" t="s">
        <v>54</v>
      </c>
      <c r="H439" s="1" t="s">
        <v>28</v>
      </c>
      <c r="I439" s="2">
        <v>43294</v>
      </c>
      <c r="J439">
        <v>858</v>
      </c>
      <c r="K439">
        <v>36499</v>
      </c>
      <c r="L439">
        <v>0</v>
      </c>
      <c r="M439">
        <v>42.539627039627042</v>
      </c>
      <c r="N439">
        <v>0</v>
      </c>
    </row>
    <row r="440" spans="1:14" x14ac:dyDescent="0.3">
      <c r="A440" s="1" t="s">
        <v>554</v>
      </c>
      <c r="B440" s="1" t="s">
        <v>188</v>
      </c>
      <c r="C440" s="1" t="s">
        <v>54</v>
      </c>
      <c r="D440" s="1" t="s">
        <v>48</v>
      </c>
      <c r="E440">
        <v>20000</v>
      </c>
      <c r="F440">
        <v>2</v>
      </c>
      <c r="G440" s="1" t="s">
        <v>54</v>
      </c>
      <c r="H440" s="1" t="s">
        <v>23</v>
      </c>
      <c r="I440" s="2">
        <v>43341</v>
      </c>
      <c r="J440">
        <v>811</v>
      </c>
      <c r="K440">
        <v>22498</v>
      </c>
      <c r="L440">
        <v>0</v>
      </c>
      <c r="M440">
        <v>27.741060419235513</v>
      </c>
      <c r="N440">
        <v>0</v>
      </c>
    </row>
    <row r="441" spans="1:14" x14ac:dyDescent="0.3">
      <c r="A441" s="1" t="s">
        <v>555</v>
      </c>
      <c r="B441" s="1" t="s">
        <v>46</v>
      </c>
      <c r="C441" s="1" t="s">
        <v>74</v>
      </c>
      <c r="D441" s="1" t="s">
        <v>48</v>
      </c>
      <c r="E441">
        <v>20867</v>
      </c>
      <c r="F441">
        <v>10</v>
      </c>
      <c r="G441" s="1" t="s">
        <v>54</v>
      </c>
      <c r="H441" s="1" t="s">
        <v>23</v>
      </c>
      <c r="I441" s="2">
        <v>43271</v>
      </c>
      <c r="J441">
        <v>881</v>
      </c>
      <c r="K441">
        <v>34741</v>
      </c>
      <c r="L441">
        <v>0</v>
      </c>
      <c r="M441">
        <v>39.433598183881955</v>
      </c>
      <c r="N441">
        <v>0</v>
      </c>
    </row>
    <row r="442" spans="1:14" x14ac:dyDescent="0.3">
      <c r="A442" s="1" t="s">
        <v>556</v>
      </c>
      <c r="B442" s="1" t="s">
        <v>46</v>
      </c>
      <c r="C442" s="1" t="s">
        <v>55</v>
      </c>
      <c r="D442" s="1" t="s">
        <v>557</v>
      </c>
      <c r="G442" s="1" t="s">
        <v>54</v>
      </c>
      <c r="H442" s="1" t="s">
        <v>28</v>
      </c>
      <c r="I442" s="2">
        <v>43375</v>
      </c>
      <c r="J442">
        <v>777</v>
      </c>
      <c r="K442">
        <v>15463</v>
      </c>
      <c r="L442">
        <v>0</v>
      </c>
      <c r="M442">
        <v>19.900900900900901</v>
      </c>
      <c r="N442">
        <v>0</v>
      </c>
    </row>
    <row r="443" spans="1:14" x14ac:dyDescent="0.3">
      <c r="A443" s="1" t="s">
        <v>558</v>
      </c>
      <c r="B443" s="1" t="s">
        <v>223</v>
      </c>
      <c r="C443" s="1" t="s">
        <v>72</v>
      </c>
      <c r="D443" s="1" t="s">
        <v>309</v>
      </c>
      <c r="E443">
        <v>4143</v>
      </c>
      <c r="F443">
        <v>8</v>
      </c>
      <c r="G443" s="1" t="s">
        <v>54</v>
      </c>
      <c r="H443" s="1" t="s">
        <v>54</v>
      </c>
      <c r="I443" s="2">
        <v>43375</v>
      </c>
      <c r="J443">
        <v>777</v>
      </c>
      <c r="K443">
        <v>55877</v>
      </c>
      <c r="L443">
        <v>0</v>
      </c>
      <c r="M443">
        <v>71.913770913770918</v>
      </c>
      <c r="N443">
        <v>0</v>
      </c>
    </row>
    <row r="444" spans="1:14" x14ac:dyDescent="0.3">
      <c r="A444" s="1" t="s">
        <v>559</v>
      </c>
      <c r="B444" s="1" t="s">
        <v>223</v>
      </c>
      <c r="C444" s="1" t="s">
        <v>72</v>
      </c>
      <c r="D444" s="1" t="s">
        <v>309</v>
      </c>
      <c r="E444">
        <v>215063</v>
      </c>
      <c r="F444">
        <v>6</v>
      </c>
      <c r="G444" s="1" t="s">
        <v>54</v>
      </c>
      <c r="H444" s="1" t="s">
        <v>28</v>
      </c>
      <c r="I444" s="2">
        <v>43377</v>
      </c>
      <c r="J444">
        <v>775</v>
      </c>
      <c r="K444">
        <v>83417</v>
      </c>
      <c r="L444">
        <v>0</v>
      </c>
      <c r="M444">
        <v>107.63483870967742</v>
      </c>
      <c r="N444">
        <v>0</v>
      </c>
    </row>
    <row r="445" spans="1:14" x14ac:dyDescent="0.3">
      <c r="A445" s="1" t="s">
        <v>560</v>
      </c>
      <c r="B445" s="1" t="s">
        <v>46</v>
      </c>
      <c r="C445" s="1" t="s">
        <v>72</v>
      </c>
      <c r="D445" s="1" t="s">
        <v>48</v>
      </c>
      <c r="E445">
        <v>6000000</v>
      </c>
      <c r="F445">
        <v>129</v>
      </c>
      <c r="G445" s="1" t="s">
        <v>54</v>
      </c>
      <c r="H445" s="1" t="s">
        <v>23</v>
      </c>
      <c r="I445" s="2">
        <v>43381</v>
      </c>
      <c r="J445">
        <v>771</v>
      </c>
      <c r="K445">
        <v>16832</v>
      </c>
      <c r="L445">
        <v>0</v>
      </c>
      <c r="M445">
        <v>21.831387808041505</v>
      </c>
      <c r="N445">
        <v>0</v>
      </c>
    </row>
    <row r="446" spans="1:14" x14ac:dyDescent="0.3">
      <c r="A446" s="1" t="s">
        <v>561</v>
      </c>
      <c r="B446" s="1" t="s">
        <v>46</v>
      </c>
      <c r="C446" s="1" t="s">
        <v>74</v>
      </c>
      <c r="D446" s="1" t="s">
        <v>64</v>
      </c>
      <c r="E446">
        <v>21263</v>
      </c>
      <c r="F446">
        <v>81</v>
      </c>
      <c r="G446" s="1" t="s">
        <v>54</v>
      </c>
      <c r="H446" s="1" t="s">
        <v>29</v>
      </c>
      <c r="I446" s="2">
        <v>43385</v>
      </c>
      <c r="J446">
        <v>767</v>
      </c>
      <c r="K446">
        <v>46625</v>
      </c>
      <c r="L446">
        <v>0</v>
      </c>
      <c r="M446">
        <v>60.788787483702741</v>
      </c>
      <c r="N446">
        <v>0</v>
      </c>
    </row>
    <row r="447" spans="1:14" x14ac:dyDescent="0.3">
      <c r="A447" s="1" t="s">
        <v>562</v>
      </c>
      <c r="B447" s="1" t="s">
        <v>102</v>
      </c>
      <c r="C447" s="1" t="s">
        <v>74</v>
      </c>
      <c r="D447" s="1" t="s">
        <v>75</v>
      </c>
      <c r="E447">
        <v>63000000</v>
      </c>
      <c r="F447">
        <v>12</v>
      </c>
      <c r="G447" s="1" t="s">
        <v>54</v>
      </c>
      <c r="H447" s="1" t="s">
        <v>23</v>
      </c>
      <c r="I447" s="2">
        <v>43357</v>
      </c>
      <c r="J447">
        <v>795</v>
      </c>
      <c r="K447">
        <v>44227</v>
      </c>
      <c r="L447">
        <v>0</v>
      </c>
      <c r="M447">
        <v>55.631446540880503</v>
      </c>
      <c r="N447">
        <v>0</v>
      </c>
    </row>
    <row r="448" spans="1:14" x14ac:dyDescent="0.3">
      <c r="A448" s="1" t="s">
        <v>563</v>
      </c>
      <c r="B448" s="1" t="s">
        <v>258</v>
      </c>
      <c r="C448" s="1" t="s">
        <v>74</v>
      </c>
      <c r="D448" s="1" t="s">
        <v>64</v>
      </c>
      <c r="E448">
        <v>10190</v>
      </c>
      <c r="F448">
        <v>6</v>
      </c>
      <c r="G448" s="1" t="s">
        <v>49</v>
      </c>
      <c r="H448" s="1" t="s">
        <v>23</v>
      </c>
      <c r="I448" s="2">
        <v>43356</v>
      </c>
      <c r="J448">
        <v>796</v>
      </c>
      <c r="K448">
        <v>10970</v>
      </c>
      <c r="L448">
        <v>0</v>
      </c>
      <c r="M448">
        <v>13.78140703517588</v>
      </c>
      <c r="N448">
        <v>0</v>
      </c>
    </row>
    <row r="449" spans="1:14" x14ac:dyDescent="0.3">
      <c r="A449" s="1" t="s">
        <v>564</v>
      </c>
      <c r="B449" s="1" t="s">
        <v>46</v>
      </c>
      <c r="C449" s="1" t="s">
        <v>54</v>
      </c>
      <c r="D449" s="1" t="s">
        <v>48</v>
      </c>
      <c r="E449">
        <v>300</v>
      </c>
      <c r="F449">
        <v>22</v>
      </c>
      <c r="G449" s="1" t="s">
        <v>54</v>
      </c>
      <c r="H449" s="1" t="s">
        <v>23</v>
      </c>
      <c r="I449" s="2">
        <v>43359</v>
      </c>
      <c r="J449">
        <v>793</v>
      </c>
      <c r="K449">
        <v>69123</v>
      </c>
      <c r="L449">
        <v>0</v>
      </c>
      <c r="M449">
        <v>87.166456494325345</v>
      </c>
      <c r="N449">
        <v>0</v>
      </c>
    </row>
    <row r="450" spans="1:14" x14ac:dyDescent="0.3">
      <c r="A450" s="1" t="s">
        <v>565</v>
      </c>
      <c r="B450" s="1" t="s">
        <v>46</v>
      </c>
      <c r="C450" s="1" t="s">
        <v>122</v>
      </c>
      <c r="D450" s="1" t="s">
        <v>221</v>
      </c>
      <c r="E450">
        <v>12330</v>
      </c>
      <c r="F450">
        <v>18</v>
      </c>
      <c r="G450" s="1" t="s">
        <v>54</v>
      </c>
      <c r="H450" s="1" t="s">
        <v>30</v>
      </c>
      <c r="I450" s="2">
        <v>43343</v>
      </c>
      <c r="J450">
        <v>809</v>
      </c>
      <c r="K450">
        <v>102694</v>
      </c>
      <c r="L450">
        <v>0</v>
      </c>
      <c r="M450">
        <v>126.93943139678616</v>
      </c>
      <c r="N450">
        <v>0</v>
      </c>
    </row>
    <row r="451" spans="1:14" x14ac:dyDescent="0.3">
      <c r="A451" s="1" t="s">
        <v>566</v>
      </c>
      <c r="B451" s="1" t="s">
        <v>317</v>
      </c>
      <c r="C451" s="1" t="s">
        <v>54</v>
      </c>
      <c r="D451" s="1" t="s">
        <v>48</v>
      </c>
      <c r="E451">
        <v>5180</v>
      </c>
      <c r="F451">
        <v>9</v>
      </c>
      <c r="G451" s="1" t="s">
        <v>54</v>
      </c>
      <c r="H451" s="1" t="s">
        <v>23</v>
      </c>
      <c r="I451" s="2">
        <v>43317</v>
      </c>
      <c r="J451">
        <v>835</v>
      </c>
      <c r="K451">
        <v>11547</v>
      </c>
      <c r="L451">
        <v>0</v>
      </c>
      <c r="M451">
        <v>13.82874251497006</v>
      </c>
      <c r="N451">
        <v>0</v>
      </c>
    </row>
    <row r="452" spans="1:14" x14ac:dyDescent="0.3">
      <c r="A452" s="1" t="s">
        <v>567</v>
      </c>
      <c r="B452" s="1" t="s">
        <v>46</v>
      </c>
      <c r="C452" s="1" t="s">
        <v>122</v>
      </c>
      <c r="D452" s="1" t="s">
        <v>48</v>
      </c>
      <c r="E452">
        <v>756</v>
      </c>
      <c r="F452">
        <v>754</v>
      </c>
      <c r="G452" s="1" t="s">
        <v>54</v>
      </c>
      <c r="H452" s="1" t="s">
        <v>23</v>
      </c>
      <c r="I452" s="2">
        <v>43409</v>
      </c>
      <c r="J452">
        <v>743</v>
      </c>
      <c r="K452">
        <v>66025</v>
      </c>
      <c r="L452">
        <v>0</v>
      </c>
      <c r="M452">
        <v>88.862718707940786</v>
      </c>
      <c r="N452">
        <v>0</v>
      </c>
    </row>
    <row r="453" spans="1:14" x14ac:dyDescent="0.3">
      <c r="A453" s="1" t="s">
        <v>568</v>
      </c>
      <c r="B453" s="1" t="s">
        <v>46</v>
      </c>
      <c r="C453" s="1" t="s">
        <v>74</v>
      </c>
      <c r="D453" s="1" t="s">
        <v>75</v>
      </c>
      <c r="E453">
        <v>10000</v>
      </c>
      <c r="F453">
        <v>14</v>
      </c>
      <c r="G453" s="1" t="s">
        <v>54</v>
      </c>
      <c r="H453" s="1" t="s">
        <v>29</v>
      </c>
      <c r="I453" s="2">
        <v>43420</v>
      </c>
      <c r="J453">
        <v>732</v>
      </c>
      <c r="K453">
        <v>50220</v>
      </c>
      <c r="L453">
        <v>0</v>
      </c>
      <c r="M453">
        <v>68.606557377049185</v>
      </c>
      <c r="N453">
        <v>0</v>
      </c>
    </row>
    <row r="454" spans="1:14" x14ac:dyDescent="0.3">
      <c r="A454" s="1" t="s">
        <v>569</v>
      </c>
      <c r="B454" s="1" t="s">
        <v>317</v>
      </c>
      <c r="C454" s="1" t="s">
        <v>72</v>
      </c>
      <c r="D454" s="1" t="s">
        <v>48</v>
      </c>
      <c r="E454">
        <v>80</v>
      </c>
      <c r="F454">
        <v>5</v>
      </c>
      <c r="G454" s="1" t="s">
        <v>54</v>
      </c>
      <c r="H454" s="1" t="s">
        <v>28</v>
      </c>
      <c r="I454" s="2">
        <v>43406</v>
      </c>
      <c r="J454">
        <v>746</v>
      </c>
      <c r="K454">
        <v>42462</v>
      </c>
      <c r="L454">
        <v>0</v>
      </c>
      <c r="M454">
        <v>56.919571045576404</v>
      </c>
      <c r="N454">
        <v>0</v>
      </c>
    </row>
    <row r="455" spans="1:14" x14ac:dyDescent="0.3">
      <c r="A455" s="1" t="s">
        <v>570</v>
      </c>
      <c r="B455" s="1" t="s">
        <v>220</v>
      </c>
      <c r="C455" s="1" t="s">
        <v>54</v>
      </c>
      <c r="D455" s="1" t="s">
        <v>48</v>
      </c>
      <c r="E455">
        <v>1184</v>
      </c>
      <c r="G455" s="1" t="s">
        <v>54</v>
      </c>
      <c r="H455" s="1" t="s">
        <v>23</v>
      </c>
      <c r="I455" s="2">
        <v>43413</v>
      </c>
      <c r="J455">
        <v>739</v>
      </c>
      <c r="K455">
        <v>17245</v>
      </c>
      <c r="L455">
        <v>0</v>
      </c>
      <c r="M455">
        <v>23.335588633288229</v>
      </c>
      <c r="N455">
        <v>0</v>
      </c>
    </row>
    <row r="456" spans="1:14" x14ac:dyDescent="0.3">
      <c r="A456" s="1" t="s">
        <v>571</v>
      </c>
      <c r="B456" s="1" t="s">
        <v>220</v>
      </c>
      <c r="C456" s="1" t="s">
        <v>54</v>
      </c>
      <c r="D456" s="1" t="s">
        <v>48</v>
      </c>
      <c r="E456">
        <v>1047</v>
      </c>
      <c r="G456" s="1" t="s">
        <v>54</v>
      </c>
      <c r="H456" s="1" t="s">
        <v>23</v>
      </c>
      <c r="I456" s="2">
        <v>43413</v>
      </c>
      <c r="J456">
        <v>739</v>
      </c>
      <c r="K456">
        <v>11266</v>
      </c>
      <c r="L456">
        <v>0</v>
      </c>
      <c r="M456">
        <v>15.244925575101488</v>
      </c>
      <c r="N456">
        <v>0</v>
      </c>
    </row>
    <row r="457" spans="1:14" x14ac:dyDescent="0.3">
      <c r="A457" s="1" t="s">
        <v>572</v>
      </c>
      <c r="B457" s="1" t="s">
        <v>46</v>
      </c>
      <c r="C457" s="1" t="s">
        <v>74</v>
      </c>
      <c r="D457" s="1" t="s">
        <v>48</v>
      </c>
      <c r="E457">
        <v>777</v>
      </c>
      <c r="F457">
        <v>18</v>
      </c>
      <c r="G457" s="1" t="s">
        <v>49</v>
      </c>
      <c r="H457" s="1" t="s">
        <v>54</v>
      </c>
      <c r="I457" s="2">
        <v>43295</v>
      </c>
      <c r="J457">
        <v>857</v>
      </c>
      <c r="K457">
        <v>44865</v>
      </c>
      <c r="L457">
        <v>0</v>
      </c>
      <c r="M457">
        <v>52.351225204200702</v>
      </c>
      <c r="N457">
        <v>0</v>
      </c>
    </row>
    <row r="458" spans="1:14" x14ac:dyDescent="0.3">
      <c r="A458" s="1" t="s">
        <v>573</v>
      </c>
      <c r="B458" s="1" t="s">
        <v>223</v>
      </c>
      <c r="C458" s="1" t="s">
        <v>74</v>
      </c>
      <c r="D458" s="1" t="s">
        <v>221</v>
      </c>
      <c r="E458">
        <v>249</v>
      </c>
      <c r="F458">
        <v>7</v>
      </c>
      <c r="G458" s="1" t="s">
        <v>54</v>
      </c>
      <c r="H458" s="1" t="s">
        <v>54</v>
      </c>
      <c r="I458" s="2">
        <v>43282</v>
      </c>
      <c r="J458">
        <v>870</v>
      </c>
      <c r="K458">
        <v>30455</v>
      </c>
      <c r="L458">
        <v>0</v>
      </c>
      <c r="M458">
        <v>35.005747126436781</v>
      </c>
      <c r="N458">
        <v>0</v>
      </c>
    </row>
    <row r="459" spans="1:14" x14ac:dyDescent="0.3">
      <c r="A459" s="1" t="s">
        <v>574</v>
      </c>
      <c r="B459" s="1" t="s">
        <v>46</v>
      </c>
      <c r="C459" s="1" t="s">
        <v>122</v>
      </c>
      <c r="D459" s="1" t="s">
        <v>64</v>
      </c>
      <c r="E459">
        <v>414</v>
      </c>
      <c r="F459">
        <v>7</v>
      </c>
      <c r="G459" s="1" t="s">
        <v>54</v>
      </c>
      <c r="H459" s="1" t="s">
        <v>30</v>
      </c>
      <c r="I459" s="2">
        <v>43330</v>
      </c>
      <c r="J459">
        <v>822</v>
      </c>
      <c r="K459">
        <v>85622</v>
      </c>
      <c r="L459">
        <v>0</v>
      </c>
      <c r="M459">
        <v>104.16301703163018</v>
      </c>
      <c r="N459">
        <v>0</v>
      </c>
    </row>
    <row r="460" spans="1:14" x14ac:dyDescent="0.3">
      <c r="A460" s="1" t="s">
        <v>575</v>
      </c>
      <c r="B460" s="1" t="s">
        <v>54</v>
      </c>
      <c r="C460" s="1" t="s">
        <v>72</v>
      </c>
      <c r="D460" s="1" t="s">
        <v>48</v>
      </c>
      <c r="E460">
        <v>143</v>
      </c>
      <c r="F460">
        <v>7</v>
      </c>
      <c r="G460" s="1" t="s">
        <v>54</v>
      </c>
      <c r="H460" s="1" t="s">
        <v>28</v>
      </c>
      <c r="I460" s="2">
        <v>43244</v>
      </c>
      <c r="J460">
        <v>908</v>
      </c>
      <c r="K460">
        <v>21562</v>
      </c>
      <c r="L460">
        <v>0</v>
      </c>
      <c r="M460">
        <v>23.746696035242291</v>
      </c>
      <c r="N460">
        <v>0</v>
      </c>
    </row>
    <row r="461" spans="1:14" x14ac:dyDescent="0.3">
      <c r="A461" s="1" t="s">
        <v>576</v>
      </c>
      <c r="B461" s="1" t="s">
        <v>46</v>
      </c>
      <c r="C461" s="1" t="s">
        <v>74</v>
      </c>
      <c r="D461" s="1" t="s">
        <v>48</v>
      </c>
      <c r="E461">
        <v>7840</v>
      </c>
      <c r="F461">
        <v>5</v>
      </c>
      <c r="G461" s="1" t="s">
        <v>54</v>
      </c>
      <c r="H461" s="1" t="s">
        <v>23</v>
      </c>
      <c r="I461" s="2">
        <v>43434</v>
      </c>
      <c r="J461">
        <v>718</v>
      </c>
      <c r="K461">
        <v>65445</v>
      </c>
      <c r="L461">
        <v>0</v>
      </c>
      <c r="M461">
        <v>91.149025069637887</v>
      </c>
      <c r="N461">
        <v>0</v>
      </c>
    </row>
    <row r="462" spans="1:14" x14ac:dyDescent="0.3">
      <c r="A462" s="1" t="s">
        <v>577</v>
      </c>
      <c r="B462" s="1" t="s">
        <v>220</v>
      </c>
      <c r="C462" s="1" t="s">
        <v>74</v>
      </c>
      <c r="D462" s="1" t="s">
        <v>48</v>
      </c>
      <c r="E462">
        <v>30000</v>
      </c>
      <c r="F462">
        <v>6</v>
      </c>
      <c r="G462" s="1" t="s">
        <v>54</v>
      </c>
      <c r="H462" s="1" t="s">
        <v>28</v>
      </c>
      <c r="I462" s="2">
        <v>43472</v>
      </c>
      <c r="J462">
        <v>680</v>
      </c>
      <c r="K462">
        <v>52566</v>
      </c>
      <c r="L462">
        <v>0</v>
      </c>
      <c r="M462">
        <v>77.302941176470583</v>
      </c>
      <c r="N462">
        <v>0</v>
      </c>
    </row>
    <row r="463" spans="1:14" x14ac:dyDescent="0.3">
      <c r="A463" s="1" t="s">
        <v>578</v>
      </c>
      <c r="B463" s="1" t="s">
        <v>579</v>
      </c>
      <c r="C463" s="1" t="s">
        <v>74</v>
      </c>
      <c r="D463" s="1" t="s">
        <v>309</v>
      </c>
      <c r="E463">
        <v>35717</v>
      </c>
      <c r="F463">
        <v>4</v>
      </c>
      <c r="G463" s="1" t="s">
        <v>49</v>
      </c>
      <c r="H463" s="1" t="s">
        <v>23</v>
      </c>
      <c r="I463" s="2">
        <v>43467</v>
      </c>
      <c r="J463">
        <v>685</v>
      </c>
      <c r="K463">
        <v>53639</v>
      </c>
      <c r="L463">
        <v>0</v>
      </c>
      <c r="M463">
        <v>78.305109489051091</v>
      </c>
      <c r="N463">
        <v>0</v>
      </c>
    </row>
    <row r="464" spans="1:14" x14ac:dyDescent="0.3">
      <c r="A464" s="1" t="s">
        <v>580</v>
      </c>
      <c r="B464" s="1" t="s">
        <v>102</v>
      </c>
      <c r="C464" s="1" t="s">
        <v>122</v>
      </c>
      <c r="D464" s="1" t="s">
        <v>75</v>
      </c>
      <c r="E464">
        <v>135</v>
      </c>
      <c r="F464">
        <v>18</v>
      </c>
      <c r="G464" s="1" t="s">
        <v>54</v>
      </c>
      <c r="H464" s="1" t="s">
        <v>23</v>
      </c>
      <c r="I464" s="2">
        <v>43446</v>
      </c>
      <c r="J464">
        <v>706</v>
      </c>
      <c r="K464">
        <v>50942</v>
      </c>
      <c r="L464">
        <v>0</v>
      </c>
      <c r="M464">
        <v>72.155807365439088</v>
      </c>
      <c r="N464">
        <v>0</v>
      </c>
    </row>
    <row r="465" spans="1:14" x14ac:dyDescent="0.3">
      <c r="A465" s="1" t="s">
        <v>581</v>
      </c>
      <c r="B465" s="1" t="s">
        <v>223</v>
      </c>
      <c r="C465" s="1" t="s">
        <v>74</v>
      </c>
      <c r="D465" s="1" t="s">
        <v>221</v>
      </c>
      <c r="E465">
        <v>980</v>
      </c>
      <c r="F465">
        <v>11</v>
      </c>
      <c r="G465" s="1" t="s">
        <v>54</v>
      </c>
      <c r="H465" s="1" t="s">
        <v>54</v>
      </c>
      <c r="I465" s="2">
        <v>43453</v>
      </c>
      <c r="J465">
        <v>699</v>
      </c>
      <c r="K465">
        <v>77103</v>
      </c>
      <c r="L465">
        <v>0</v>
      </c>
      <c r="M465">
        <v>110.30472103004291</v>
      </c>
      <c r="N465">
        <v>0</v>
      </c>
    </row>
    <row r="466" spans="1:14" x14ac:dyDescent="0.3">
      <c r="A466" s="1" t="s">
        <v>582</v>
      </c>
      <c r="B466" s="1" t="s">
        <v>223</v>
      </c>
      <c r="C466" s="1" t="s">
        <v>74</v>
      </c>
      <c r="D466" s="1" t="s">
        <v>221</v>
      </c>
      <c r="E466">
        <v>5456</v>
      </c>
      <c r="F466">
        <v>25</v>
      </c>
      <c r="G466" s="1" t="s">
        <v>54</v>
      </c>
      <c r="H466" s="1" t="s">
        <v>54</v>
      </c>
      <c r="I466" s="2">
        <v>43453</v>
      </c>
      <c r="J466">
        <v>699</v>
      </c>
      <c r="K466">
        <v>55001</v>
      </c>
      <c r="L466">
        <v>0</v>
      </c>
      <c r="M466">
        <v>78.685264663805441</v>
      </c>
      <c r="N466">
        <v>0</v>
      </c>
    </row>
    <row r="467" spans="1:14" x14ac:dyDescent="0.3">
      <c r="A467" s="1" t="s">
        <v>583</v>
      </c>
      <c r="B467" s="1" t="s">
        <v>46</v>
      </c>
      <c r="C467" s="1" t="s">
        <v>72</v>
      </c>
      <c r="D467" s="1" t="s">
        <v>48</v>
      </c>
      <c r="E467">
        <v>120</v>
      </c>
      <c r="G467" s="1" t="s">
        <v>54</v>
      </c>
      <c r="H467" s="1" t="s">
        <v>23</v>
      </c>
      <c r="I467" s="2">
        <v>43569</v>
      </c>
      <c r="J467">
        <v>583</v>
      </c>
      <c r="K467">
        <v>45107</v>
      </c>
      <c r="L467">
        <v>0</v>
      </c>
      <c r="M467">
        <v>77.370497427101199</v>
      </c>
      <c r="N467">
        <v>0</v>
      </c>
    </row>
    <row r="468" spans="1:14" x14ac:dyDescent="0.3">
      <c r="A468" s="1" t="s">
        <v>584</v>
      </c>
      <c r="B468" s="1" t="s">
        <v>102</v>
      </c>
      <c r="C468" s="1" t="s">
        <v>74</v>
      </c>
      <c r="D468" s="1" t="s">
        <v>75</v>
      </c>
      <c r="E468">
        <v>4095000</v>
      </c>
      <c r="F468">
        <v>20</v>
      </c>
      <c r="G468" s="1" t="s">
        <v>54</v>
      </c>
      <c r="H468" s="1" t="s">
        <v>23</v>
      </c>
      <c r="I468" s="2">
        <v>43570</v>
      </c>
      <c r="J468">
        <v>582</v>
      </c>
      <c r="K468">
        <v>23633</v>
      </c>
      <c r="L468">
        <v>0</v>
      </c>
      <c r="M468">
        <v>40.606529209621996</v>
      </c>
      <c r="N468">
        <v>0</v>
      </c>
    </row>
    <row r="469" spans="1:14" x14ac:dyDescent="0.3">
      <c r="A469" s="1" t="s">
        <v>585</v>
      </c>
      <c r="B469" s="1" t="s">
        <v>46</v>
      </c>
      <c r="C469" s="1" t="s">
        <v>72</v>
      </c>
      <c r="D469" s="1" t="s">
        <v>171</v>
      </c>
      <c r="E469">
        <v>7051</v>
      </c>
      <c r="F469">
        <v>12</v>
      </c>
      <c r="G469" s="1" t="s">
        <v>54</v>
      </c>
      <c r="H469" s="1" t="s">
        <v>30</v>
      </c>
      <c r="I469" s="2">
        <v>43577</v>
      </c>
      <c r="J469">
        <v>575</v>
      </c>
      <c r="K469">
        <v>39279</v>
      </c>
      <c r="L469">
        <v>0</v>
      </c>
      <c r="M469">
        <v>68.311304347826081</v>
      </c>
      <c r="N469">
        <v>0</v>
      </c>
    </row>
    <row r="470" spans="1:14" x14ac:dyDescent="0.3">
      <c r="A470" s="1" t="s">
        <v>586</v>
      </c>
      <c r="B470" s="1" t="s">
        <v>46</v>
      </c>
      <c r="C470" s="1" t="s">
        <v>54</v>
      </c>
      <c r="D470" s="1" t="s">
        <v>48</v>
      </c>
      <c r="E470">
        <v>240</v>
      </c>
      <c r="F470">
        <v>46</v>
      </c>
      <c r="G470" s="1" t="s">
        <v>54</v>
      </c>
      <c r="H470" s="1" t="s">
        <v>28</v>
      </c>
      <c r="I470" s="2">
        <v>43565</v>
      </c>
      <c r="J470">
        <v>587</v>
      </c>
      <c r="K470">
        <v>22009</v>
      </c>
      <c r="L470">
        <v>0</v>
      </c>
      <c r="M470">
        <v>37.49403747870528</v>
      </c>
      <c r="N470">
        <v>0</v>
      </c>
    </row>
    <row r="471" spans="1:14" x14ac:dyDescent="0.3">
      <c r="A471" s="1" t="s">
        <v>587</v>
      </c>
      <c r="B471" s="1" t="s">
        <v>258</v>
      </c>
      <c r="C471" s="1" t="s">
        <v>122</v>
      </c>
      <c r="D471" s="1" t="s">
        <v>64</v>
      </c>
      <c r="E471">
        <v>48204</v>
      </c>
      <c r="F471">
        <v>9</v>
      </c>
      <c r="G471" s="1" t="s">
        <v>54</v>
      </c>
      <c r="H471" s="1" t="s">
        <v>54</v>
      </c>
      <c r="I471" s="2">
        <v>43592</v>
      </c>
      <c r="J471">
        <v>560</v>
      </c>
      <c r="K471">
        <v>53243</v>
      </c>
      <c r="L471">
        <v>0</v>
      </c>
      <c r="M471">
        <v>95.07678571428572</v>
      </c>
      <c r="N471">
        <v>0</v>
      </c>
    </row>
    <row r="472" spans="1:14" x14ac:dyDescent="0.3">
      <c r="A472" s="1" t="s">
        <v>588</v>
      </c>
      <c r="B472" s="1" t="s">
        <v>46</v>
      </c>
      <c r="C472" s="1" t="s">
        <v>74</v>
      </c>
      <c r="D472" s="1" t="s">
        <v>325</v>
      </c>
      <c r="E472">
        <v>260000</v>
      </c>
      <c r="F472">
        <v>8</v>
      </c>
      <c r="G472" s="1" t="s">
        <v>54</v>
      </c>
      <c r="H472" s="1" t="s">
        <v>23</v>
      </c>
      <c r="I472" s="2">
        <v>43638</v>
      </c>
      <c r="J472">
        <v>514</v>
      </c>
      <c r="K472">
        <v>15728</v>
      </c>
      <c r="L472">
        <v>0</v>
      </c>
      <c r="M472">
        <v>30.59922178988327</v>
      </c>
      <c r="N472">
        <v>0</v>
      </c>
    </row>
    <row r="473" spans="1:14" x14ac:dyDescent="0.3">
      <c r="A473" s="1" t="s">
        <v>589</v>
      </c>
      <c r="B473" s="1" t="s">
        <v>46</v>
      </c>
      <c r="C473" s="1" t="s">
        <v>74</v>
      </c>
      <c r="D473" s="1" t="s">
        <v>64</v>
      </c>
      <c r="E473">
        <v>288000</v>
      </c>
      <c r="F473">
        <v>49</v>
      </c>
      <c r="G473" s="1" t="s">
        <v>49</v>
      </c>
      <c r="H473" s="1" t="s">
        <v>23</v>
      </c>
      <c r="I473" s="2">
        <v>43646</v>
      </c>
      <c r="J473">
        <v>506</v>
      </c>
      <c r="K473">
        <v>20857</v>
      </c>
      <c r="L473">
        <v>0</v>
      </c>
      <c r="M473">
        <v>41.219367588932805</v>
      </c>
      <c r="N473">
        <v>0</v>
      </c>
    </row>
    <row r="474" spans="1:14" x14ac:dyDescent="0.3">
      <c r="A474" s="1" t="s">
        <v>590</v>
      </c>
      <c r="B474" s="1" t="s">
        <v>102</v>
      </c>
      <c r="C474" s="1" t="s">
        <v>74</v>
      </c>
      <c r="D474" s="1" t="s">
        <v>64</v>
      </c>
      <c r="E474">
        <v>8300000</v>
      </c>
      <c r="F474">
        <v>11</v>
      </c>
      <c r="G474" s="1" t="s">
        <v>54</v>
      </c>
      <c r="H474" s="1" t="s">
        <v>23</v>
      </c>
      <c r="I474" s="2">
        <v>43676</v>
      </c>
      <c r="J474">
        <v>476</v>
      </c>
      <c r="K474">
        <v>20543</v>
      </c>
      <c r="L474">
        <v>0</v>
      </c>
      <c r="M474">
        <v>43.157563025210081</v>
      </c>
      <c r="N474">
        <v>0</v>
      </c>
    </row>
    <row r="475" spans="1:14" x14ac:dyDescent="0.3">
      <c r="A475" s="1" t="s">
        <v>591</v>
      </c>
      <c r="B475" s="1" t="s">
        <v>46</v>
      </c>
      <c r="C475" s="1" t="s">
        <v>74</v>
      </c>
      <c r="D475" s="1" t="s">
        <v>309</v>
      </c>
      <c r="E475">
        <v>125</v>
      </c>
      <c r="F475">
        <v>8</v>
      </c>
      <c r="G475" s="1" t="s">
        <v>54</v>
      </c>
      <c r="H475" s="1" t="s">
        <v>23</v>
      </c>
      <c r="I475" s="2">
        <v>43668</v>
      </c>
      <c r="J475">
        <v>484</v>
      </c>
      <c r="K475">
        <v>51366</v>
      </c>
      <c r="L475">
        <v>0</v>
      </c>
      <c r="M475">
        <v>106.12809917355372</v>
      </c>
      <c r="N475">
        <v>0</v>
      </c>
    </row>
    <row r="476" spans="1:14" x14ac:dyDescent="0.3">
      <c r="A476" s="1" t="s">
        <v>592</v>
      </c>
      <c r="B476" s="1" t="s">
        <v>593</v>
      </c>
      <c r="C476" s="1" t="s">
        <v>72</v>
      </c>
      <c r="D476" s="1" t="s">
        <v>48</v>
      </c>
      <c r="E476">
        <v>170</v>
      </c>
      <c r="F476">
        <v>54</v>
      </c>
      <c r="G476" s="1" t="s">
        <v>54</v>
      </c>
      <c r="H476" s="1" t="s">
        <v>28</v>
      </c>
      <c r="I476" s="2">
        <v>43670</v>
      </c>
      <c r="J476">
        <v>482</v>
      </c>
      <c r="K476">
        <v>87656</v>
      </c>
      <c r="L476">
        <v>0</v>
      </c>
      <c r="M476">
        <v>181.85892116182572</v>
      </c>
      <c r="N476">
        <v>0</v>
      </c>
    </row>
    <row r="477" spans="1:14" x14ac:dyDescent="0.3">
      <c r="A477" s="1" t="s">
        <v>594</v>
      </c>
      <c r="B477" s="1" t="s">
        <v>245</v>
      </c>
      <c r="C477" s="1" t="s">
        <v>72</v>
      </c>
      <c r="D477" s="1" t="s">
        <v>325</v>
      </c>
      <c r="E477">
        <v>141712</v>
      </c>
      <c r="F477">
        <v>36</v>
      </c>
      <c r="G477" s="1" t="s">
        <v>49</v>
      </c>
      <c r="H477" s="1" t="s">
        <v>30</v>
      </c>
      <c r="I477" s="2">
        <v>43660</v>
      </c>
      <c r="J477">
        <v>492</v>
      </c>
      <c r="K477">
        <v>25225</v>
      </c>
      <c r="L477">
        <v>0</v>
      </c>
      <c r="M477">
        <v>51.270325203252035</v>
      </c>
      <c r="N477">
        <v>0</v>
      </c>
    </row>
    <row r="478" spans="1:14" x14ac:dyDescent="0.3">
      <c r="A478" s="1" t="s">
        <v>595</v>
      </c>
      <c r="B478" s="1" t="s">
        <v>188</v>
      </c>
      <c r="C478" s="1" t="s">
        <v>72</v>
      </c>
      <c r="D478" s="1" t="s">
        <v>48</v>
      </c>
      <c r="E478">
        <v>3916</v>
      </c>
      <c r="F478">
        <v>3916</v>
      </c>
      <c r="G478" s="1" t="s">
        <v>54</v>
      </c>
      <c r="H478" s="1" t="s">
        <v>23</v>
      </c>
      <c r="I478" s="2">
        <v>43633</v>
      </c>
      <c r="J478">
        <v>519</v>
      </c>
      <c r="K478">
        <v>4750</v>
      </c>
      <c r="L478">
        <v>0</v>
      </c>
      <c r="M478">
        <v>9.1522157996146429</v>
      </c>
      <c r="N478">
        <v>0</v>
      </c>
    </row>
    <row r="479" spans="1:14" x14ac:dyDescent="0.3">
      <c r="A479" s="1" t="s">
        <v>596</v>
      </c>
      <c r="B479" s="1" t="s">
        <v>220</v>
      </c>
      <c r="C479" s="1" t="s">
        <v>74</v>
      </c>
      <c r="D479" s="1" t="s">
        <v>221</v>
      </c>
      <c r="E479">
        <v>6262</v>
      </c>
      <c r="F479">
        <v>710</v>
      </c>
      <c r="G479" s="1" t="s">
        <v>54</v>
      </c>
      <c r="H479" s="1" t="s">
        <v>23</v>
      </c>
      <c r="I479" s="2">
        <v>43728</v>
      </c>
      <c r="J479">
        <v>424</v>
      </c>
      <c r="K479">
        <v>13479</v>
      </c>
      <c r="L479">
        <v>0</v>
      </c>
      <c r="M479">
        <v>31.790094339622641</v>
      </c>
      <c r="N479">
        <v>0</v>
      </c>
    </row>
    <row r="480" spans="1:14" x14ac:dyDescent="0.3">
      <c r="A480" s="1" t="s">
        <v>597</v>
      </c>
      <c r="B480" s="1" t="s">
        <v>102</v>
      </c>
      <c r="C480" s="1" t="s">
        <v>122</v>
      </c>
      <c r="D480" s="1" t="s">
        <v>64</v>
      </c>
      <c r="E480">
        <v>420768</v>
      </c>
      <c r="F480">
        <v>18</v>
      </c>
      <c r="G480" s="1" t="s">
        <v>49</v>
      </c>
      <c r="H480" s="1" t="s">
        <v>29</v>
      </c>
      <c r="I480" s="2">
        <v>43728</v>
      </c>
      <c r="J480">
        <v>424</v>
      </c>
      <c r="K480">
        <v>49758</v>
      </c>
      <c r="L480">
        <v>0</v>
      </c>
      <c r="M480">
        <v>117.35377358490567</v>
      </c>
      <c r="N480">
        <v>0</v>
      </c>
    </row>
    <row r="481" spans="1:14" x14ac:dyDescent="0.3">
      <c r="A481" s="1" t="s">
        <v>598</v>
      </c>
      <c r="B481" s="1" t="s">
        <v>369</v>
      </c>
      <c r="C481" s="1" t="s">
        <v>122</v>
      </c>
      <c r="D481" s="1" t="s">
        <v>309</v>
      </c>
      <c r="E481">
        <v>1067371</v>
      </c>
      <c r="F481">
        <v>8</v>
      </c>
      <c r="G481" s="1" t="s">
        <v>49</v>
      </c>
      <c r="H481" s="1" t="s">
        <v>30</v>
      </c>
      <c r="I481" s="2">
        <v>43729</v>
      </c>
      <c r="J481">
        <v>423</v>
      </c>
      <c r="K481">
        <v>87599</v>
      </c>
      <c r="L481">
        <v>0</v>
      </c>
      <c r="M481">
        <v>207.08983451536642</v>
      </c>
      <c r="N481">
        <v>0</v>
      </c>
    </row>
    <row r="482" spans="1:14" x14ac:dyDescent="0.3">
      <c r="A482" s="1" t="s">
        <v>599</v>
      </c>
      <c r="B482" s="1" t="s">
        <v>46</v>
      </c>
      <c r="C482" s="1" t="s">
        <v>122</v>
      </c>
      <c r="D482" s="1" t="s">
        <v>48</v>
      </c>
      <c r="E482">
        <v>1385</v>
      </c>
      <c r="F482">
        <v>29</v>
      </c>
      <c r="G482" s="1" t="s">
        <v>54</v>
      </c>
      <c r="H482" s="1" t="s">
        <v>28</v>
      </c>
      <c r="I482" s="2">
        <v>43738</v>
      </c>
      <c r="J482">
        <v>414</v>
      </c>
      <c r="K482">
        <v>51872</v>
      </c>
      <c r="L482">
        <v>0</v>
      </c>
      <c r="M482">
        <v>125.29468599033817</v>
      </c>
      <c r="N482">
        <v>0</v>
      </c>
    </row>
    <row r="483" spans="1:14" x14ac:dyDescent="0.3">
      <c r="A483" s="1" t="s">
        <v>600</v>
      </c>
      <c r="B483" s="1" t="s">
        <v>46</v>
      </c>
      <c r="C483" s="1" t="s">
        <v>74</v>
      </c>
      <c r="D483" s="1" t="s">
        <v>64</v>
      </c>
      <c r="E483">
        <v>908</v>
      </c>
      <c r="F483">
        <v>7</v>
      </c>
      <c r="G483" s="1" t="s">
        <v>54</v>
      </c>
      <c r="H483" s="1" t="s">
        <v>29</v>
      </c>
      <c r="I483" s="2">
        <v>43731</v>
      </c>
      <c r="J483">
        <v>421</v>
      </c>
      <c r="K483">
        <v>28341</v>
      </c>
      <c r="L483">
        <v>0</v>
      </c>
      <c r="M483">
        <v>67.318289786223275</v>
      </c>
      <c r="N483">
        <v>0</v>
      </c>
    </row>
    <row r="484" spans="1:14" x14ac:dyDescent="0.3">
      <c r="A484" s="1" t="s">
        <v>601</v>
      </c>
      <c r="B484" s="1" t="s">
        <v>46</v>
      </c>
      <c r="C484" s="1" t="s">
        <v>74</v>
      </c>
      <c r="D484" s="1" t="s">
        <v>64</v>
      </c>
      <c r="E484">
        <v>546</v>
      </c>
      <c r="F484">
        <v>9</v>
      </c>
      <c r="G484" s="1" t="s">
        <v>54</v>
      </c>
      <c r="H484" s="1" t="s">
        <v>29</v>
      </c>
      <c r="I484" s="2">
        <v>43731</v>
      </c>
      <c r="J484">
        <v>421</v>
      </c>
      <c r="K484">
        <v>16977</v>
      </c>
      <c r="L484">
        <v>0</v>
      </c>
      <c r="M484">
        <v>40.325415676959622</v>
      </c>
      <c r="N484">
        <v>0</v>
      </c>
    </row>
    <row r="485" spans="1:14" x14ac:dyDescent="0.3">
      <c r="A485" s="1" t="s">
        <v>602</v>
      </c>
      <c r="B485" s="1" t="s">
        <v>258</v>
      </c>
      <c r="C485" s="1" t="s">
        <v>122</v>
      </c>
      <c r="D485" s="1" t="s">
        <v>48</v>
      </c>
      <c r="E485">
        <v>13956534</v>
      </c>
      <c r="F485">
        <v>37</v>
      </c>
      <c r="G485" s="1" t="s">
        <v>49</v>
      </c>
      <c r="H485" s="1" t="s">
        <v>54</v>
      </c>
      <c r="I485" s="2">
        <v>43728</v>
      </c>
      <c r="J485">
        <v>424</v>
      </c>
      <c r="K485">
        <v>26131</v>
      </c>
      <c r="L485">
        <v>0</v>
      </c>
      <c r="M485">
        <v>61.629716981132077</v>
      </c>
      <c r="N485">
        <v>0</v>
      </c>
    </row>
    <row r="486" spans="1:14" x14ac:dyDescent="0.3">
      <c r="A486" s="1" t="s">
        <v>603</v>
      </c>
      <c r="B486" s="1" t="s">
        <v>102</v>
      </c>
      <c r="C486" s="1" t="s">
        <v>74</v>
      </c>
      <c r="D486" s="1" t="s">
        <v>48</v>
      </c>
      <c r="E486">
        <v>15630426</v>
      </c>
      <c r="F486">
        <v>6</v>
      </c>
      <c r="G486" s="1" t="s">
        <v>54</v>
      </c>
      <c r="H486" s="1" t="s">
        <v>23</v>
      </c>
      <c r="I486" s="2">
        <v>43744</v>
      </c>
      <c r="J486">
        <v>408</v>
      </c>
      <c r="K486">
        <v>60955</v>
      </c>
      <c r="L486">
        <v>0</v>
      </c>
      <c r="M486">
        <v>149.39950980392157</v>
      </c>
      <c r="N486">
        <v>0</v>
      </c>
    </row>
    <row r="487" spans="1:14" x14ac:dyDescent="0.3">
      <c r="A487" s="1" t="s">
        <v>604</v>
      </c>
      <c r="B487" s="1" t="s">
        <v>46</v>
      </c>
      <c r="C487" s="1" t="s">
        <v>54</v>
      </c>
      <c r="D487" s="1" t="s">
        <v>48</v>
      </c>
      <c r="E487">
        <v>8992</v>
      </c>
      <c r="F487">
        <v>1024</v>
      </c>
      <c r="G487" s="1" t="s">
        <v>54</v>
      </c>
      <c r="H487" s="1" t="s">
        <v>29</v>
      </c>
      <c r="I487" s="2">
        <v>43739</v>
      </c>
      <c r="J487">
        <v>413</v>
      </c>
      <c r="K487">
        <v>7803</v>
      </c>
      <c r="L487">
        <v>0</v>
      </c>
      <c r="M487">
        <v>18.893462469733656</v>
      </c>
      <c r="N487">
        <v>0</v>
      </c>
    </row>
    <row r="488" spans="1:14" x14ac:dyDescent="0.3">
      <c r="A488" s="1" t="s">
        <v>605</v>
      </c>
      <c r="B488" s="1" t="s">
        <v>46</v>
      </c>
      <c r="C488" s="1" t="s">
        <v>54</v>
      </c>
      <c r="D488" s="1" t="s">
        <v>48</v>
      </c>
      <c r="E488">
        <v>1687</v>
      </c>
      <c r="F488">
        <v>1024</v>
      </c>
      <c r="G488" s="1" t="s">
        <v>54</v>
      </c>
      <c r="H488" s="1" t="s">
        <v>29</v>
      </c>
      <c r="I488" s="2">
        <v>43739</v>
      </c>
      <c r="J488">
        <v>413</v>
      </c>
      <c r="K488">
        <v>4094</v>
      </c>
      <c r="L488">
        <v>0</v>
      </c>
      <c r="M488">
        <v>9.9128329297820823</v>
      </c>
      <c r="N488">
        <v>0</v>
      </c>
    </row>
    <row r="489" spans="1:14" x14ac:dyDescent="0.3">
      <c r="A489" s="1" t="s">
        <v>606</v>
      </c>
      <c r="B489" s="1" t="s">
        <v>46</v>
      </c>
      <c r="C489" s="1" t="s">
        <v>54</v>
      </c>
      <c r="D489" s="1" t="s">
        <v>75</v>
      </c>
      <c r="E489">
        <v>779</v>
      </c>
      <c r="F489">
        <v>14</v>
      </c>
      <c r="G489" s="1" t="s">
        <v>54</v>
      </c>
      <c r="H489" s="1" t="s">
        <v>28</v>
      </c>
      <c r="I489" s="2">
        <v>43749</v>
      </c>
      <c r="J489">
        <v>403</v>
      </c>
      <c r="K489">
        <v>7440</v>
      </c>
      <c r="L489">
        <v>0</v>
      </c>
      <c r="M489">
        <v>18.46153846153846</v>
      </c>
      <c r="N489">
        <v>0</v>
      </c>
    </row>
    <row r="490" spans="1:14" x14ac:dyDescent="0.3">
      <c r="A490" s="1" t="s">
        <v>607</v>
      </c>
      <c r="B490" s="1" t="s">
        <v>46</v>
      </c>
      <c r="C490" s="1" t="s">
        <v>122</v>
      </c>
      <c r="D490" s="1" t="s">
        <v>64</v>
      </c>
      <c r="E490">
        <v>1056</v>
      </c>
      <c r="F490">
        <v>7</v>
      </c>
      <c r="G490" s="1" t="s">
        <v>54</v>
      </c>
      <c r="H490" s="1" t="s">
        <v>28</v>
      </c>
      <c r="I490" s="2">
        <v>43796</v>
      </c>
      <c r="J490">
        <v>356</v>
      </c>
      <c r="K490">
        <v>7521</v>
      </c>
      <c r="L490">
        <v>0</v>
      </c>
      <c r="M490">
        <v>21.126404494382022</v>
      </c>
      <c r="N490">
        <v>0</v>
      </c>
    </row>
    <row r="491" spans="1:14" x14ac:dyDescent="0.3">
      <c r="A491" s="1" t="s">
        <v>608</v>
      </c>
      <c r="B491" s="1" t="s">
        <v>223</v>
      </c>
      <c r="C491" s="1" t="s">
        <v>72</v>
      </c>
      <c r="D491" s="1" t="s">
        <v>221</v>
      </c>
      <c r="E491">
        <v>590</v>
      </c>
      <c r="F491">
        <v>8265</v>
      </c>
      <c r="G491" s="1" t="s">
        <v>54</v>
      </c>
      <c r="H491" s="1" t="s">
        <v>50</v>
      </c>
      <c r="I491" s="2">
        <v>43823</v>
      </c>
      <c r="J491">
        <v>329</v>
      </c>
      <c r="K491">
        <v>21810</v>
      </c>
      <c r="L491">
        <v>0</v>
      </c>
      <c r="M491">
        <v>66.291793313069903</v>
      </c>
      <c r="N491">
        <v>0</v>
      </c>
    </row>
    <row r="492" spans="1:14" x14ac:dyDescent="0.3">
      <c r="A492" s="1" t="s">
        <v>609</v>
      </c>
      <c r="B492" s="1" t="s">
        <v>530</v>
      </c>
      <c r="C492" s="1" t="s">
        <v>122</v>
      </c>
      <c r="D492" s="1" t="s">
        <v>64</v>
      </c>
      <c r="E492">
        <v>21643</v>
      </c>
      <c r="F492">
        <v>29</v>
      </c>
      <c r="G492" s="1" t="s">
        <v>54</v>
      </c>
      <c r="H492" s="1" t="s">
        <v>50</v>
      </c>
      <c r="I492" s="2">
        <v>43804</v>
      </c>
      <c r="J492">
        <v>348</v>
      </c>
      <c r="K492">
        <v>14845</v>
      </c>
      <c r="L492">
        <v>0</v>
      </c>
      <c r="M492">
        <v>42.658045977011497</v>
      </c>
      <c r="N492">
        <v>0</v>
      </c>
    </row>
    <row r="493" spans="1:14" x14ac:dyDescent="0.3">
      <c r="A493" s="1" t="s">
        <v>610</v>
      </c>
      <c r="B493" s="1" t="s">
        <v>46</v>
      </c>
      <c r="C493" s="1" t="s">
        <v>74</v>
      </c>
      <c r="D493" s="1" t="s">
        <v>64</v>
      </c>
      <c r="E493">
        <v>7750</v>
      </c>
      <c r="F493">
        <v>25</v>
      </c>
      <c r="G493" s="1" t="s">
        <v>49</v>
      </c>
      <c r="H493" s="1" t="s">
        <v>29</v>
      </c>
      <c r="I493" s="2">
        <v>43879</v>
      </c>
      <c r="J493">
        <v>273</v>
      </c>
      <c r="K493">
        <v>18245</v>
      </c>
      <c r="L493">
        <v>0</v>
      </c>
      <c r="M493">
        <v>66.831501831501825</v>
      </c>
      <c r="N493">
        <v>0</v>
      </c>
    </row>
    <row r="494" spans="1:14" x14ac:dyDescent="0.3">
      <c r="A494" s="1" t="s">
        <v>611</v>
      </c>
      <c r="B494" s="1" t="s">
        <v>102</v>
      </c>
      <c r="C494" s="1" t="s">
        <v>74</v>
      </c>
      <c r="D494" s="1" t="s">
        <v>75</v>
      </c>
      <c r="E494">
        <v>14057567</v>
      </c>
      <c r="F494">
        <v>3</v>
      </c>
      <c r="G494" s="1" t="s">
        <v>54</v>
      </c>
      <c r="H494" s="1" t="s">
        <v>28</v>
      </c>
      <c r="I494" s="2">
        <v>43885</v>
      </c>
      <c r="J494">
        <v>267</v>
      </c>
      <c r="K494">
        <v>59713</v>
      </c>
      <c r="L494">
        <v>0</v>
      </c>
      <c r="M494">
        <v>223.6441947565543</v>
      </c>
      <c r="N494">
        <v>0</v>
      </c>
    </row>
    <row r="495" spans="1:14" x14ac:dyDescent="0.3">
      <c r="A495" s="1" t="s">
        <v>612</v>
      </c>
      <c r="B495" s="1" t="s">
        <v>258</v>
      </c>
      <c r="C495" s="1" t="s">
        <v>74</v>
      </c>
      <c r="D495" s="1" t="s">
        <v>393</v>
      </c>
      <c r="E495">
        <v>27170754</v>
      </c>
      <c r="F495">
        <v>115</v>
      </c>
      <c r="G495" s="1" t="s">
        <v>54</v>
      </c>
      <c r="H495" s="1" t="s">
        <v>23</v>
      </c>
      <c r="I495" s="2">
        <v>43754</v>
      </c>
      <c r="J495">
        <v>398</v>
      </c>
      <c r="K495">
        <v>119692</v>
      </c>
      <c r="L495">
        <v>0</v>
      </c>
      <c r="M495">
        <v>300.73366834170855</v>
      </c>
      <c r="N495">
        <v>0</v>
      </c>
    </row>
    <row r="496" spans="1:14" x14ac:dyDescent="0.3">
      <c r="A496" s="1" t="s">
        <v>613</v>
      </c>
      <c r="B496" s="1" t="s">
        <v>46</v>
      </c>
      <c r="C496" s="1" t="s">
        <v>74</v>
      </c>
      <c r="D496" s="1" t="s">
        <v>48</v>
      </c>
      <c r="E496">
        <v>597</v>
      </c>
      <c r="F496">
        <v>1</v>
      </c>
      <c r="G496" s="1" t="s">
        <v>54</v>
      </c>
      <c r="H496" s="1" t="s">
        <v>28</v>
      </c>
      <c r="I496" s="2">
        <v>43971</v>
      </c>
      <c r="J496">
        <v>181</v>
      </c>
      <c r="K496">
        <v>4323</v>
      </c>
      <c r="L496">
        <v>0</v>
      </c>
      <c r="M496">
        <v>23.883977900552487</v>
      </c>
      <c r="N496">
        <v>0</v>
      </c>
    </row>
    <row r="497" spans="1:14" x14ac:dyDescent="0.3">
      <c r="A497" s="1" t="s">
        <v>614</v>
      </c>
      <c r="B497" s="1" t="s">
        <v>46</v>
      </c>
      <c r="C497" s="1" t="s">
        <v>74</v>
      </c>
      <c r="D497" s="1" t="s">
        <v>48</v>
      </c>
      <c r="E497">
        <v>329</v>
      </c>
      <c r="F497">
        <v>12</v>
      </c>
      <c r="G497" s="1" t="s">
        <v>54</v>
      </c>
      <c r="H497" s="1" t="s">
        <v>50</v>
      </c>
      <c r="I497" s="2">
        <v>43894</v>
      </c>
      <c r="J497">
        <v>258</v>
      </c>
      <c r="K497">
        <v>7249</v>
      </c>
      <c r="L497">
        <v>0</v>
      </c>
      <c r="M497">
        <v>28.096899224806201</v>
      </c>
      <c r="N497">
        <v>0</v>
      </c>
    </row>
    <row r="498" spans="1:14" x14ac:dyDescent="0.3">
      <c r="A498" s="1" t="s">
        <v>615</v>
      </c>
      <c r="B498" s="1" t="s">
        <v>46</v>
      </c>
      <c r="C498" s="1" t="s">
        <v>122</v>
      </c>
      <c r="D498" s="1" t="s">
        <v>309</v>
      </c>
      <c r="E498">
        <v>299</v>
      </c>
      <c r="F498">
        <v>13</v>
      </c>
      <c r="G498" s="1" t="s">
        <v>54</v>
      </c>
      <c r="H498" s="1" t="s">
        <v>28</v>
      </c>
      <c r="I498" s="2">
        <v>43866</v>
      </c>
      <c r="J498">
        <v>286</v>
      </c>
      <c r="K498">
        <v>27032</v>
      </c>
      <c r="L498">
        <v>0</v>
      </c>
      <c r="M498">
        <v>94.51748251748252</v>
      </c>
      <c r="N498">
        <v>0</v>
      </c>
    </row>
    <row r="499" spans="1:14" x14ac:dyDescent="0.3">
      <c r="A499" s="1" t="s">
        <v>616</v>
      </c>
      <c r="B499" s="1" t="s">
        <v>46</v>
      </c>
      <c r="C499" s="1" t="s">
        <v>74</v>
      </c>
      <c r="D499" s="1" t="s">
        <v>48</v>
      </c>
      <c r="E499">
        <v>20000</v>
      </c>
      <c r="F499">
        <v>200000</v>
      </c>
      <c r="G499" s="1" t="s">
        <v>54</v>
      </c>
      <c r="H499" s="1" t="s">
        <v>23</v>
      </c>
      <c r="I499" s="2">
        <v>43901</v>
      </c>
      <c r="J499">
        <v>251</v>
      </c>
      <c r="K499">
        <v>5789</v>
      </c>
      <c r="L499">
        <v>0</v>
      </c>
      <c r="M499">
        <v>23.063745019920319</v>
      </c>
      <c r="N499">
        <v>0</v>
      </c>
    </row>
    <row r="500" spans="1:14" x14ac:dyDescent="0.3">
      <c r="A500" s="1" t="s">
        <v>617</v>
      </c>
      <c r="B500" s="1" t="s">
        <v>220</v>
      </c>
      <c r="C500" s="1" t="s">
        <v>74</v>
      </c>
      <c r="D500" s="1" t="s">
        <v>221</v>
      </c>
      <c r="E500">
        <v>26136</v>
      </c>
      <c r="F500">
        <v>6</v>
      </c>
      <c r="G500" s="1" t="s">
        <v>54</v>
      </c>
      <c r="H500" s="1" t="s">
        <v>23</v>
      </c>
      <c r="I500" s="2">
        <v>43997</v>
      </c>
      <c r="J500">
        <v>155</v>
      </c>
      <c r="K500">
        <v>8113</v>
      </c>
      <c r="L500">
        <v>0</v>
      </c>
      <c r="M500">
        <v>52.341935483870969</v>
      </c>
      <c r="N500">
        <v>0</v>
      </c>
    </row>
    <row r="501" spans="1:14" x14ac:dyDescent="0.3">
      <c r="A501" s="1" t="s">
        <v>618</v>
      </c>
      <c r="B501" s="1" t="s">
        <v>46</v>
      </c>
      <c r="C501" s="1" t="s">
        <v>122</v>
      </c>
      <c r="D501" s="1" t="s">
        <v>309</v>
      </c>
      <c r="E501">
        <v>1000</v>
      </c>
      <c r="F501">
        <v>21</v>
      </c>
      <c r="G501" s="1" t="s">
        <v>54</v>
      </c>
      <c r="H501" s="1" t="s">
        <v>30</v>
      </c>
      <c r="I501" s="2">
        <v>43798</v>
      </c>
      <c r="J501">
        <v>354</v>
      </c>
      <c r="K501">
        <v>7102</v>
      </c>
      <c r="L501">
        <v>0</v>
      </c>
      <c r="M501">
        <v>20.062146892655367</v>
      </c>
      <c r="N501">
        <v>0</v>
      </c>
    </row>
    <row r="502" spans="1:14" x14ac:dyDescent="0.3">
      <c r="A502" s="1" t="s">
        <v>619</v>
      </c>
      <c r="B502" s="1" t="s">
        <v>46</v>
      </c>
      <c r="C502" s="1" t="s">
        <v>72</v>
      </c>
      <c r="D502" s="1" t="s">
        <v>221</v>
      </c>
      <c r="E502">
        <v>399</v>
      </c>
      <c r="F502">
        <v>4</v>
      </c>
      <c r="G502" s="1" t="s">
        <v>49</v>
      </c>
      <c r="H502" s="1" t="s">
        <v>28</v>
      </c>
      <c r="I502" s="2">
        <v>43943</v>
      </c>
      <c r="J502">
        <v>209</v>
      </c>
      <c r="K502">
        <v>7858</v>
      </c>
      <c r="L502">
        <v>0</v>
      </c>
      <c r="M502">
        <v>37.598086124401917</v>
      </c>
      <c r="N502">
        <v>0</v>
      </c>
    </row>
    <row r="503" spans="1:14" x14ac:dyDescent="0.3">
      <c r="A503" s="1" t="s">
        <v>620</v>
      </c>
      <c r="B503" s="1" t="s">
        <v>46</v>
      </c>
      <c r="C503" s="1" t="s">
        <v>74</v>
      </c>
      <c r="D503" s="1" t="s">
        <v>48</v>
      </c>
      <c r="E503">
        <v>24017</v>
      </c>
      <c r="F503">
        <v>2400</v>
      </c>
      <c r="G503" s="1" t="s">
        <v>54</v>
      </c>
      <c r="H503" s="1" t="s">
        <v>23</v>
      </c>
      <c r="I503" s="2">
        <v>43998</v>
      </c>
      <c r="J503">
        <v>154</v>
      </c>
      <c r="K503">
        <v>12640</v>
      </c>
      <c r="L503">
        <v>0</v>
      </c>
      <c r="M503">
        <v>82.077922077922082</v>
      </c>
      <c r="N503">
        <v>0</v>
      </c>
    </row>
    <row r="504" spans="1:14" x14ac:dyDescent="0.3">
      <c r="A504" s="1" t="s">
        <v>621</v>
      </c>
      <c r="B504" s="1" t="s">
        <v>102</v>
      </c>
      <c r="C504" s="1" t="s">
        <v>74</v>
      </c>
      <c r="D504" s="1" t="s">
        <v>48</v>
      </c>
      <c r="E504">
        <v>325834</v>
      </c>
      <c r="F504">
        <v>175</v>
      </c>
      <c r="G504" s="1" t="s">
        <v>54</v>
      </c>
      <c r="H504" s="1" t="s">
        <v>54</v>
      </c>
      <c r="I504" s="2">
        <v>43998</v>
      </c>
      <c r="J504">
        <v>154</v>
      </c>
      <c r="K504">
        <v>7573</v>
      </c>
      <c r="L504">
        <v>0</v>
      </c>
      <c r="M504">
        <v>49.175324675324674</v>
      </c>
      <c r="N504">
        <v>0</v>
      </c>
    </row>
    <row r="505" spans="1:14" x14ac:dyDescent="0.3">
      <c r="A505" s="1" t="s">
        <v>622</v>
      </c>
      <c r="B505" s="1" t="s">
        <v>102</v>
      </c>
      <c r="C505" s="1" t="s">
        <v>122</v>
      </c>
      <c r="D505" s="1" t="s">
        <v>221</v>
      </c>
      <c r="E505">
        <v>2916697</v>
      </c>
      <c r="F505">
        <v>10</v>
      </c>
      <c r="G505" s="1" t="s">
        <v>54</v>
      </c>
      <c r="H505" s="1" t="s">
        <v>23</v>
      </c>
      <c r="I505" s="2">
        <v>43999</v>
      </c>
      <c r="J505">
        <v>153</v>
      </c>
      <c r="K505">
        <v>15092</v>
      </c>
      <c r="L505">
        <v>0</v>
      </c>
      <c r="M505">
        <v>98.640522875816998</v>
      </c>
      <c r="N505">
        <v>0</v>
      </c>
    </row>
    <row r="506" spans="1:14" x14ac:dyDescent="0.3">
      <c r="A506" s="1" t="s">
        <v>623</v>
      </c>
      <c r="B506" s="1" t="s">
        <v>46</v>
      </c>
      <c r="C506" s="1" t="s">
        <v>54</v>
      </c>
      <c r="D506" s="1" t="s">
        <v>48</v>
      </c>
      <c r="E506">
        <v>22470</v>
      </c>
      <c r="F506">
        <v>4714</v>
      </c>
      <c r="G506" s="1" t="s">
        <v>54</v>
      </c>
      <c r="H506" s="1" t="s">
        <v>50</v>
      </c>
      <c r="I506" s="2">
        <v>44034</v>
      </c>
      <c r="J506">
        <v>118</v>
      </c>
      <c r="K506">
        <v>21181</v>
      </c>
      <c r="L506">
        <v>0</v>
      </c>
      <c r="M506">
        <v>179.5</v>
      </c>
      <c r="N506">
        <v>0</v>
      </c>
    </row>
    <row r="507" spans="1:14" x14ac:dyDescent="0.3">
      <c r="A507" s="1" t="s">
        <v>624</v>
      </c>
      <c r="B507" s="1" t="s">
        <v>46</v>
      </c>
      <c r="C507" s="1" t="s">
        <v>122</v>
      </c>
      <c r="D507" s="1" t="s">
        <v>48</v>
      </c>
      <c r="E507">
        <v>189</v>
      </c>
      <c r="F507">
        <v>23</v>
      </c>
      <c r="G507" s="1" t="s">
        <v>54</v>
      </c>
      <c r="H507" s="1" t="s">
        <v>28</v>
      </c>
      <c r="I507" s="2">
        <v>44029</v>
      </c>
      <c r="J507">
        <v>123</v>
      </c>
      <c r="K507">
        <v>17161</v>
      </c>
      <c r="L507">
        <v>0</v>
      </c>
      <c r="M507">
        <v>139.52032520325204</v>
      </c>
      <c r="N507">
        <v>0</v>
      </c>
    </row>
    <row r="508" spans="1:14" x14ac:dyDescent="0.3">
      <c r="A508" s="1" t="s">
        <v>625</v>
      </c>
      <c r="B508" s="1" t="s">
        <v>46</v>
      </c>
      <c r="C508" s="1" t="s">
        <v>54</v>
      </c>
      <c r="D508" s="1" t="s">
        <v>48</v>
      </c>
      <c r="E508">
        <v>520</v>
      </c>
      <c r="F508">
        <v>17</v>
      </c>
      <c r="G508" s="1" t="s">
        <v>49</v>
      </c>
      <c r="H508" s="1" t="s">
        <v>23</v>
      </c>
      <c r="I508" s="2">
        <v>44024</v>
      </c>
      <c r="J508">
        <v>128</v>
      </c>
      <c r="K508">
        <v>25700</v>
      </c>
      <c r="L508">
        <v>0</v>
      </c>
      <c r="M508">
        <v>200.78125</v>
      </c>
      <c r="N508">
        <v>0</v>
      </c>
    </row>
    <row r="509" spans="1:14" x14ac:dyDescent="0.3">
      <c r="A509" s="1" t="s">
        <v>626</v>
      </c>
      <c r="B509" s="1" t="s">
        <v>188</v>
      </c>
      <c r="C509" s="1" t="s">
        <v>54</v>
      </c>
      <c r="D509" s="1" t="s">
        <v>48</v>
      </c>
      <c r="E509">
        <v>826</v>
      </c>
      <c r="F509">
        <v>2</v>
      </c>
      <c r="G509" s="1" t="s">
        <v>54</v>
      </c>
      <c r="H509" s="1" t="s">
        <v>50</v>
      </c>
      <c r="I509" s="2">
        <v>43562</v>
      </c>
      <c r="J509">
        <v>590</v>
      </c>
      <c r="K509">
        <v>1159</v>
      </c>
      <c r="L509">
        <v>0</v>
      </c>
      <c r="M509">
        <v>1.964406779661017</v>
      </c>
      <c r="N509">
        <v>0</v>
      </c>
    </row>
    <row r="510" spans="1:14" x14ac:dyDescent="0.3">
      <c r="A510" s="1" t="s">
        <v>627</v>
      </c>
      <c r="B510" s="1" t="s">
        <v>46</v>
      </c>
      <c r="C510" s="1" t="s">
        <v>122</v>
      </c>
      <c r="D510" s="1" t="s">
        <v>171</v>
      </c>
      <c r="E510">
        <v>2279</v>
      </c>
      <c r="F510">
        <v>9</v>
      </c>
      <c r="G510" s="1" t="s">
        <v>49</v>
      </c>
      <c r="H510" s="1" t="s">
        <v>30</v>
      </c>
      <c r="I510" s="2">
        <v>43565</v>
      </c>
      <c r="J510">
        <v>587</v>
      </c>
      <c r="K510">
        <v>2618</v>
      </c>
      <c r="L510">
        <v>0</v>
      </c>
      <c r="M510">
        <v>4.4599659284497442</v>
      </c>
      <c r="N510">
        <v>0</v>
      </c>
    </row>
    <row r="511" spans="1:14" x14ac:dyDescent="0.3">
      <c r="A511" s="1" t="s">
        <v>628</v>
      </c>
      <c r="B511" s="1" t="s">
        <v>46</v>
      </c>
      <c r="C511" s="1" t="s">
        <v>72</v>
      </c>
      <c r="D511" s="1" t="s">
        <v>64</v>
      </c>
      <c r="E511">
        <v>28764</v>
      </c>
      <c r="F511">
        <v>8</v>
      </c>
      <c r="G511" s="1" t="s">
        <v>54</v>
      </c>
      <c r="H511" s="1" t="s">
        <v>54</v>
      </c>
      <c r="I511" s="2">
        <v>43599</v>
      </c>
      <c r="J511">
        <v>553</v>
      </c>
      <c r="K511">
        <v>6030</v>
      </c>
      <c r="L511">
        <v>0</v>
      </c>
      <c r="M511">
        <v>10.904159132007234</v>
      </c>
      <c r="N511">
        <v>0</v>
      </c>
    </row>
    <row r="512" spans="1:14" x14ac:dyDescent="0.3">
      <c r="A512" s="1" t="s">
        <v>629</v>
      </c>
      <c r="B512" s="1" t="s">
        <v>530</v>
      </c>
      <c r="C512" s="1" t="s">
        <v>54</v>
      </c>
      <c r="D512" s="1" t="s">
        <v>48</v>
      </c>
      <c r="E512">
        <v>7107</v>
      </c>
      <c r="F512">
        <v>280</v>
      </c>
      <c r="G512" s="1" t="s">
        <v>54</v>
      </c>
      <c r="H512" s="1" t="s">
        <v>23</v>
      </c>
      <c r="I512" s="2">
        <v>43619</v>
      </c>
      <c r="J512">
        <v>533</v>
      </c>
      <c r="K512">
        <v>4074</v>
      </c>
      <c r="L512">
        <v>0</v>
      </c>
      <c r="M512">
        <v>7.6435272045028144</v>
      </c>
      <c r="N512">
        <v>0</v>
      </c>
    </row>
    <row r="513" spans="1:14" x14ac:dyDescent="0.3">
      <c r="A513" s="1" t="s">
        <v>589</v>
      </c>
      <c r="B513" s="1" t="s">
        <v>46</v>
      </c>
      <c r="C513" s="1" t="s">
        <v>74</v>
      </c>
      <c r="D513" s="1" t="s">
        <v>64</v>
      </c>
      <c r="E513">
        <v>288000</v>
      </c>
      <c r="F513">
        <v>49</v>
      </c>
      <c r="G513" s="1" t="s">
        <v>49</v>
      </c>
      <c r="H513" s="1" t="s">
        <v>23</v>
      </c>
      <c r="I513" s="2">
        <v>43646</v>
      </c>
      <c r="J513">
        <v>506</v>
      </c>
      <c r="K513">
        <v>20858</v>
      </c>
      <c r="L513">
        <v>0</v>
      </c>
      <c r="M513">
        <v>41.221343873517789</v>
      </c>
      <c r="N513">
        <v>0</v>
      </c>
    </row>
    <row r="514" spans="1:14" x14ac:dyDescent="0.3">
      <c r="A514" s="1" t="s">
        <v>630</v>
      </c>
      <c r="B514" s="1" t="s">
        <v>223</v>
      </c>
      <c r="C514" s="1" t="s">
        <v>54</v>
      </c>
      <c r="D514" s="1" t="s">
        <v>48</v>
      </c>
      <c r="E514">
        <v>9800</v>
      </c>
      <c r="F514">
        <v>3</v>
      </c>
      <c r="G514" s="1" t="s">
        <v>54</v>
      </c>
      <c r="H514" s="1" t="s">
        <v>23</v>
      </c>
      <c r="I514" s="2">
        <v>43649</v>
      </c>
      <c r="J514">
        <v>503</v>
      </c>
      <c r="K514">
        <v>1523</v>
      </c>
      <c r="L514">
        <v>0</v>
      </c>
      <c r="M514">
        <v>3.0278330019880717</v>
      </c>
      <c r="N514">
        <v>0</v>
      </c>
    </row>
    <row r="515" spans="1:14" x14ac:dyDescent="0.3">
      <c r="A515" s="1" t="s">
        <v>631</v>
      </c>
      <c r="B515" s="1" t="s">
        <v>258</v>
      </c>
      <c r="C515" s="1" t="s">
        <v>74</v>
      </c>
      <c r="D515" s="1" t="s">
        <v>632</v>
      </c>
      <c r="E515">
        <v>4760</v>
      </c>
      <c r="F515">
        <v>14</v>
      </c>
      <c r="G515" s="1" t="s">
        <v>49</v>
      </c>
      <c r="H515" s="1" t="s">
        <v>23</v>
      </c>
      <c r="I515" s="2">
        <v>43650</v>
      </c>
      <c r="J515">
        <v>502</v>
      </c>
      <c r="K515">
        <v>4635</v>
      </c>
      <c r="L515">
        <v>0</v>
      </c>
      <c r="M515">
        <v>9.2330677290836647</v>
      </c>
      <c r="N515">
        <v>0</v>
      </c>
    </row>
    <row r="516" spans="1:14" x14ac:dyDescent="0.3">
      <c r="A516" s="1" t="s">
        <v>633</v>
      </c>
      <c r="B516" s="1" t="s">
        <v>593</v>
      </c>
      <c r="C516" s="1" t="s">
        <v>72</v>
      </c>
      <c r="D516" s="1" t="s">
        <v>221</v>
      </c>
      <c r="E516">
        <v>72</v>
      </c>
      <c r="F516">
        <v>19</v>
      </c>
      <c r="G516" s="1" t="s">
        <v>54</v>
      </c>
      <c r="H516" s="1" t="s">
        <v>28</v>
      </c>
      <c r="I516" s="2">
        <v>43663</v>
      </c>
      <c r="J516">
        <v>489</v>
      </c>
      <c r="K516">
        <v>4302</v>
      </c>
      <c r="L516">
        <v>0</v>
      </c>
      <c r="M516">
        <v>8.7975460122699385</v>
      </c>
      <c r="N516">
        <v>0</v>
      </c>
    </row>
    <row r="517" spans="1:14" x14ac:dyDescent="0.3">
      <c r="A517" s="1" t="s">
        <v>634</v>
      </c>
      <c r="B517" s="1" t="s">
        <v>46</v>
      </c>
      <c r="C517" s="1" t="s">
        <v>54</v>
      </c>
      <c r="D517" s="1" t="s">
        <v>48</v>
      </c>
      <c r="E517">
        <v>1450</v>
      </c>
      <c r="G517" s="1" t="s">
        <v>54</v>
      </c>
      <c r="H517" s="1" t="s">
        <v>23</v>
      </c>
      <c r="I517" s="2">
        <v>43668</v>
      </c>
      <c r="J517">
        <v>484</v>
      </c>
      <c r="K517">
        <v>498</v>
      </c>
      <c r="L517">
        <v>0</v>
      </c>
      <c r="M517">
        <v>1.0289256198347108</v>
      </c>
      <c r="N517">
        <v>0</v>
      </c>
    </row>
    <row r="518" spans="1:14" x14ac:dyDescent="0.3">
      <c r="A518" s="1" t="s">
        <v>592</v>
      </c>
      <c r="B518" s="1" t="s">
        <v>593</v>
      </c>
      <c r="C518" s="1" t="s">
        <v>72</v>
      </c>
      <c r="D518" s="1" t="s">
        <v>48</v>
      </c>
      <c r="E518">
        <v>170</v>
      </c>
      <c r="F518">
        <v>54</v>
      </c>
      <c r="G518" s="1" t="s">
        <v>54</v>
      </c>
      <c r="H518" s="1" t="s">
        <v>28</v>
      </c>
      <c r="I518" s="2">
        <v>43670</v>
      </c>
      <c r="J518">
        <v>482</v>
      </c>
      <c r="K518">
        <v>87657</v>
      </c>
      <c r="L518">
        <v>0</v>
      </c>
      <c r="M518">
        <v>181.8609958506224</v>
      </c>
      <c r="N518">
        <v>0</v>
      </c>
    </row>
    <row r="519" spans="1:14" x14ac:dyDescent="0.3">
      <c r="A519" s="1" t="s">
        <v>635</v>
      </c>
      <c r="B519" s="1" t="s">
        <v>102</v>
      </c>
      <c r="C519" s="1" t="s">
        <v>122</v>
      </c>
      <c r="D519" s="1" t="s">
        <v>221</v>
      </c>
      <c r="E519">
        <v>1984</v>
      </c>
      <c r="F519">
        <v>8</v>
      </c>
      <c r="G519" s="1" t="s">
        <v>49</v>
      </c>
      <c r="H519" s="1" t="s">
        <v>23</v>
      </c>
      <c r="I519" s="2">
        <v>43692</v>
      </c>
      <c r="J519">
        <v>460</v>
      </c>
      <c r="K519">
        <v>6820</v>
      </c>
      <c r="L519">
        <v>0</v>
      </c>
      <c r="M519">
        <v>14.826086956521738</v>
      </c>
      <c r="N519">
        <v>0</v>
      </c>
    </row>
    <row r="520" spans="1:14" x14ac:dyDescent="0.3">
      <c r="A520" s="1" t="s">
        <v>636</v>
      </c>
      <c r="B520" s="1" t="s">
        <v>46</v>
      </c>
      <c r="C520" s="1" t="s">
        <v>122</v>
      </c>
      <c r="D520" s="1" t="s">
        <v>48</v>
      </c>
      <c r="E520">
        <v>2955</v>
      </c>
      <c r="F520">
        <v>1087</v>
      </c>
      <c r="G520" s="1" t="s">
        <v>54</v>
      </c>
      <c r="H520" s="1" t="s">
        <v>23</v>
      </c>
      <c r="I520" s="2">
        <v>43496</v>
      </c>
      <c r="J520">
        <v>656</v>
      </c>
      <c r="K520">
        <v>1171</v>
      </c>
      <c r="L520">
        <v>0</v>
      </c>
      <c r="M520">
        <v>1.7850609756097562</v>
      </c>
      <c r="N520">
        <v>0</v>
      </c>
    </row>
    <row r="521" spans="1:14" x14ac:dyDescent="0.3">
      <c r="A521" s="1" t="s">
        <v>637</v>
      </c>
      <c r="B521" s="1" t="s">
        <v>46</v>
      </c>
      <c r="C521" s="1" t="s">
        <v>54</v>
      </c>
      <c r="D521" s="1" t="s">
        <v>48</v>
      </c>
      <c r="E521">
        <v>65532</v>
      </c>
      <c r="F521">
        <v>12</v>
      </c>
      <c r="G521" s="1" t="s">
        <v>54</v>
      </c>
      <c r="H521" s="1" t="s">
        <v>23</v>
      </c>
      <c r="I521" s="2">
        <v>43500</v>
      </c>
      <c r="J521">
        <v>652</v>
      </c>
      <c r="K521">
        <v>3726</v>
      </c>
      <c r="L521">
        <v>0</v>
      </c>
      <c r="M521">
        <v>5.7147239263803682</v>
      </c>
      <c r="N521">
        <v>0</v>
      </c>
    </row>
    <row r="522" spans="1:14" x14ac:dyDescent="0.3">
      <c r="A522" s="1" t="s">
        <v>638</v>
      </c>
      <c r="B522" s="1" t="s">
        <v>54</v>
      </c>
      <c r="C522" s="1" t="s">
        <v>54</v>
      </c>
      <c r="D522" s="1" t="s">
        <v>48</v>
      </c>
      <c r="E522">
        <v>65919</v>
      </c>
      <c r="F522">
        <v>3</v>
      </c>
      <c r="G522" s="1" t="s">
        <v>54</v>
      </c>
      <c r="H522" s="1" t="s">
        <v>23</v>
      </c>
      <c r="I522" s="2">
        <v>43580</v>
      </c>
      <c r="J522">
        <v>572</v>
      </c>
      <c r="K522">
        <v>1452</v>
      </c>
      <c r="L522">
        <v>0</v>
      </c>
      <c r="M522">
        <v>2.5384615384615383</v>
      </c>
      <c r="N522">
        <v>0</v>
      </c>
    </row>
    <row r="523" spans="1:14" x14ac:dyDescent="0.3">
      <c r="A523" s="1" t="s">
        <v>639</v>
      </c>
      <c r="B523" s="1" t="s">
        <v>46</v>
      </c>
      <c r="C523" s="1" t="s">
        <v>72</v>
      </c>
      <c r="D523" s="1" t="s">
        <v>309</v>
      </c>
      <c r="E523">
        <v>2111</v>
      </c>
      <c r="F523">
        <v>17</v>
      </c>
      <c r="G523" s="1" t="s">
        <v>54</v>
      </c>
      <c r="H523" s="1" t="s">
        <v>28</v>
      </c>
      <c r="I523" s="2">
        <v>43704</v>
      </c>
      <c r="J523">
        <v>448</v>
      </c>
      <c r="K523">
        <v>10868</v>
      </c>
      <c r="L523">
        <v>0</v>
      </c>
      <c r="M523">
        <v>24.258928571428573</v>
      </c>
      <c r="N523">
        <v>0</v>
      </c>
    </row>
    <row r="524" spans="1:14" x14ac:dyDescent="0.3">
      <c r="A524" s="1" t="s">
        <v>640</v>
      </c>
      <c r="B524" s="1" t="s">
        <v>46</v>
      </c>
      <c r="C524" s="1" t="s">
        <v>74</v>
      </c>
      <c r="D524" s="1" t="s">
        <v>48</v>
      </c>
      <c r="E524">
        <v>3810</v>
      </c>
      <c r="F524">
        <v>8</v>
      </c>
      <c r="G524" s="1" t="s">
        <v>54</v>
      </c>
      <c r="H524" s="1" t="s">
        <v>23</v>
      </c>
      <c r="I524" s="2">
        <v>43744</v>
      </c>
      <c r="J524">
        <v>408</v>
      </c>
      <c r="K524">
        <v>3250</v>
      </c>
      <c r="L524">
        <v>0</v>
      </c>
      <c r="M524">
        <v>7.965686274509804</v>
      </c>
      <c r="N524">
        <v>0</v>
      </c>
    </row>
    <row r="525" spans="1:14" x14ac:dyDescent="0.3">
      <c r="A525" s="1" t="s">
        <v>641</v>
      </c>
      <c r="B525" s="1" t="s">
        <v>46</v>
      </c>
      <c r="C525" s="1" t="s">
        <v>122</v>
      </c>
      <c r="D525" s="1" t="s">
        <v>171</v>
      </c>
      <c r="E525">
        <v>18</v>
      </c>
      <c r="F525">
        <v>9</v>
      </c>
      <c r="G525" s="1" t="s">
        <v>54</v>
      </c>
      <c r="H525" s="1" t="s">
        <v>30</v>
      </c>
      <c r="I525" s="2">
        <v>43745</v>
      </c>
      <c r="J525">
        <v>407</v>
      </c>
      <c r="K525">
        <v>2790</v>
      </c>
      <c r="L525">
        <v>0</v>
      </c>
      <c r="M525">
        <v>6.8550368550368548</v>
      </c>
      <c r="N525">
        <v>0</v>
      </c>
    </row>
    <row r="526" spans="1:14" x14ac:dyDescent="0.3">
      <c r="A526" s="1" t="s">
        <v>642</v>
      </c>
      <c r="B526" s="1" t="s">
        <v>46</v>
      </c>
      <c r="C526" s="1" t="s">
        <v>74</v>
      </c>
      <c r="D526" s="1" t="s">
        <v>75</v>
      </c>
      <c r="E526">
        <v>244</v>
      </c>
      <c r="F526">
        <v>12</v>
      </c>
      <c r="G526" s="1" t="s">
        <v>54</v>
      </c>
      <c r="H526" s="1" t="s">
        <v>28</v>
      </c>
      <c r="I526" s="2">
        <v>43760</v>
      </c>
      <c r="J526">
        <v>392</v>
      </c>
      <c r="K526">
        <v>6217</v>
      </c>
      <c r="L526">
        <v>0</v>
      </c>
      <c r="M526">
        <v>15.85969387755102</v>
      </c>
      <c r="N526">
        <v>0</v>
      </c>
    </row>
    <row r="527" spans="1:14" x14ac:dyDescent="0.3">
      <c r="A527" s="1" t="s">
        <v>643</v>
      </c>
      <c r="B527" s="1" t="s">
        <v>102</v>
      </c>
      <c r="C527" s="1" t="s">
        <v>74</v>
      </c>
      <c r="D527" s="1" t="s">
        <v>221</v>
      </c>
      <c r="E527">
        <v>104</v>
      </c>
      <c r="F527">
        <v>1656</v>
      </c>
      <c r="G527" s="1" t="s">
        <v>54</v>
      </c>
      <c r="H527" s="1" t="s">
        <v>28</v>
      </c>
      <c r="I527" s="2">
        <v>43777</v>
      </c>
      <c r="J527">
        <v>375</v>
      </c>
      <c r="K527">
        <v>2925</v>
      </c>
      <c r="L527">
        <v>0</v>
      </c>
      <c r="M527">
        <v>7.8</v>
      </c>
      <c r="N527">
        <v>0</v>
      </c>
    </row>
    <row r="528" spans="1:14" x14ac:dyDescent="0.3">
      <c r="A528" s="1" t="s">
        <v>644</v>
      </c>
      <c r="B528" s="1" t="s">
        <v>102</v>
      </c>
      <c r="C528" s="1" t="s">
        <v>72</v>
      </c>
      <c r="D528" s="1" t="s">
        <v>260</v>
      </c>
      <c r="E528">
        <v>139</v>
      </c>
      <c r="F528">
        <v>6</v>
      </c>
      <c r="G528" s="1" t="s">
        <v>54</v>
      </c>
      <c r="H528" s="1" t="s">
        <v>28</v>
      </c>
      <c r="I528" s="2">
        <v>43782</v>
      </c>
      <c r="J528">
        <v>370</v>
      </c>
      <c r="K528">
        <v>1904</v>
      </c>
      <c r="L528">
        <v>0</v>
      </c>
      <c r="M528">
        <v>5.1459459459459458</v>
      </c>
      <c r="N528">
        <v>0</v>
      </c>
    </row>
    <row r="529" spans="1:14" x14ac:dyDescent="0.3">
      <c r="A529" s="1" t="s">
        <v>645</v>
      </c>
      <c r="B529" s="1" t="s">
        <v>317</v>
      </c>
      <c r="C529" s="1" t="s">
        <v>74</v>
      </c>
      <c r="D529" s="1" t="s">
        <v>171</v>
      </c>
      <c r="E529">
        <v>360177</v>
      </c>
      <c r="F529">
        <v>2</v>
      </c>
      <c r="G529" s="1" t="s">
        <v>54</v>
      </c>
      <c r="H529" s="1" t="s">
        <v>23</v>
      </c>
      <c r="I529" s="2">
        <v>43791</v>
      </c>
      <c r="J529">
        <v>361</v>
      </c>
      <c r="K529">
        <v>1531</v>
      </c>
      <c r="L529">
        <v>0</v>
      </c>
      <c r="M529">
        <v>4.2409972299168972</v>
      </c>
      <c r="N529">
        <v>0</v>
      </c>
    </row>
    <row r="530" spans="1:14" x14ac:dyDescent="0.3">
      <c r="A530" s="1" t="s">
        <v>646</v>
      </c>
      <c r="B530" s="1" t="s">
        <v>46</v>
      </c>
      <c r="C530" s="1" t="s">
        <v>74</v>
      </c>
      <c r="D530" s="1" t="s">
        <v>325</v>
      </c>
      <c r="E530">
        <v>36733</v>
      </c>
      <c r="F530">
        <v>11</v>
      </c>
      <c r="G530" s="1" t="s">
        <v>54</v>
      </c>
      <c r="H530" s="1" t="s">
        <v>23</v>
      </c>
      <c r="I530" s="2">
        <v>43798</v>
      </c>
      <c r="J530">
        <v>354</v>
      </c>
      <c r="K530">
        <v>4015</v>
      </c>
      <c r="L530">
        <v>0</v>
      </c>
      <c r="M530">
        <v>11.341807909604519</v>
      </c>
      <c r="N530">
        <v>0</v>
      </c>
    </row>
    <row r="531" spans="1:14" x14ac:dyDescent="0.3">
      <c r="A531" s="1" t="s">
        <v>647</v>
      </c>
      <c r="B531" s="1" t="s">
        <v>46</v>
      </c>
      <c r="C531" s="1" t="s">
        <v>74</v>
      </c>
      <c r="D531" s="1" t="s">
        <v>48</v>
      </c>
      <c r="E531">
        <v>4480</v>
      </c>
      <c r="F531">
        <v>533</v>
      </c>
      <c r="G531" s="1" t="s">
        <v>54</v>
      </c>
      <c r="H531" s="1" t="s">
        <v>28</v>
      </c>
      <c r="I531" s="2">
        <v>43803</v>
      </c>
      <c r="J531">
        <v>349</v>
      </c>
      <c r="K531">
        <v>3608</v>
      </c>
      <c r="L531">
        <v>0</v>
      </c>
      <c r="M531">
        <v>10.338108882521491</v>
      </c>
      <c r="N531">
        <v>0</v>
      </c>
    </row>
    <row r="532" spans="1:14" x14ac:dyDescent="0.3">
      <c r="A532" s="1" t="s">
        <v>648</v>
      </c>
      <c r="B532" s="1" t="s">
        <v>245</v>
      </c>
      <c r="C532" s="1" t="s">
        <v>122</v>
      </c>
      <c r="D532" s="1" t="s">
        <v>309</v>
      </c>
      <c r="E532">
        <v>165474</v>
      </c>
      <c r="F532">
        <v>14</v>
      </c>
      <c r="G532" s="1" t="s">
        <v>54</v>
      </c>
      <c r="H532" s="1" t="s">
        <v>30</v>
      </c>
      <c r="I532" s="2">
        <v>43808</v>
      </c>
      <c r="J532">
        <v>344</v>
      </c>
      <c r="K532">
        <v>9942</v>
      </c>
      <c r="L532">
        <v>0</v>
      </c>
      <c r="M532">
        <v>28.901162790697676</v>
      </c>
      <c r="N532">
        <v>0</v>
      </c>
    </row>
    <row r="533" spans="1:14" x14ac:dyDescent="0.3">
      <c r="A533" s="1" t="s">
        <v>649</v>
      </c>
      <c r="B533" s="1" t="s">
        <v>435</v>
      </c>
      <c r="C533" s="1" t="s">
        <v>74</v>
      </c>
      <c r="D533" s="1" t="s">
        <v>75</v>
      </c>
      <c r="E533">
        <v>1985</v>
      </c>
      <c r="F533">
        <v>84</v>
      </c>
      <c r="G533" s="1" t="s">
        <v>49</v>
      </c>
      <c r="H533" s="1" t="s">
        <v>23</v>
      </c>
      <c r="I533" s="2">
        <v>43825</v>
      </c>
      <c r="J533">
        <v>327</v>
      </c>
      <c r="K533">
        <v>3317</v>
      </c>
      <c r="L533">
        <v>0</v>
      </c>
      <c r="M533">
        <v>10.143730886850152</v>
      </c>
      <c r="N533">
        <v>0</v>
      </c>
    </row>
    <row r="534" spans="1:14" x14ac:dyDescent="0.3">
      <c r="A534" s="1" t="s">
        <v>650</v>
      </c>
      <c r="B534" s="1" t="s">
        <v>46</v>
      </c>
      <c r="C534" s="1" t="s">
        <v>54</v>
      </c>
      <c r="D534" s="1" t="s">
        <v>309</v>
      </c>
      <c r="E534">
        <v>10000</v>
      </c>
      <c r="F534">
        <v>22</v>
      </c>
      <c r="G534" s="1" t="s">
        <v>54</v>
      </c>
      <c r="H534" s="1" t="s">
        <v>30</v>
      </c>
      <c r="I534" s="2">
        <v>43825</v>
      </c>
      <c r="J534">
        <v>327</v>
      </c>
      <c r="K534">
        <v>13634</v>
      </c>
      <c r="L534">
        <v>0</v>
      </c>
      <c r="M534">
        <v>41.694189602446485</v>
      </c>
      <c r="N534">
        <v>0</v>
      </c>
    </row>
    <row r="535" spans="1:14" x14ac:dyDescent="0.3">
      <c r="A535" s="1" t="s">
        <v>651</v>
      </c>
      <c r="B535" s="1" t="s">
        <v>46</v>
      </c>
      <c r="C535" s="1" t="s">
        <v>54</v>
      </c>
      <c r="D535" s="1" t="s">
        <v>221</v>
      </c>
      <c r="E535">
        <v>232</v>
      </c>
      <c r="F535">
        <v>16</v>
      </c>
      <c r="G535" s="1" t="s">
        <v>54</v>
      </c>
      <c r="H535" s="1" t="s">
        <v>23</v>
      </c>
      <c r="I535" s="2">
        <v>43840</v>
      </c>
      <c r="J535">
        <v>312</v>
      </c>
      <c r="K535">
        <v>2806</v>
      </c>
      <c r="L535">
        <v>0</v>
      </c>
      <c r="M535">
        <v>8.9935897435897427</v>
      </c>
      <c r="N535">
        <v>0</v>
      </c>
    </row>
    <row r="536" spans="1:14" x14ac:dyDescent="0.3">
      <c r="A536" s="1" t="s">
        <v>652</v>
      </c>
      <c r="B536" s="1" t="s">
        <v>46</v>
      </c>
      <c r="C536" s="1" t="s">
        <v>54</v>
      </c>
      <c r="D536" s="1" t="s">
        <v>48</v>
      </c>
      <c r="E536">
        <v>150</v>
      </c>
      <c r="F536">
        <v>52</v>
      </c>
      <c r="G536" s="1" t="s">
        <v>54</v>
      </c>
      <c r="H536" s="1" t="s">
        <v>28</v>
      </c>
      <c r="I536" s="2">
        <v>43889</v>
      </c>
      <c r="J536">
        <v>263</v>
      </c>
      <c r="K536">
        <v>1002</v>
      </c>
      <c r="L536">
        <v>0</v>
      </c>
      <c r="M536">
        <v>3.8098859315589353</v>
      </c>
      <c r="N536">
        <v>0</v>
      </c>
    </row>
    <row r="537" spans="1:14" x14ac:dyDescent="0.3">
      <c r="A537" s="1" t="s">
        <v>653</v>
      </c>
      <c r="B537" s="1" t="s">
        <v>46</v>
      </c>
      <c r="C537" s="1" t="s">
        <v>74</v>
      </c>
      <c r="D537" s="1" t="s">
        <v>48</v>
      </c>
      <c r="E537">
        <v>11</v>
      </c>
      <c r="F537">
        <v>19</v>
      </c>
      <c r="G537" s="1" t="s">
        <v>54</v>
      </c>
      <c r="H537" s="1" t="s">
        <v>23</v>
      </c>
      <c r="I537" s="2">
        <v>43869</v>
      </c>
      <c r="J537">
        <v>283</v>
      </c>
      <c r="K537">
        <v>656</v>
      </c>
      <c r="L537">
        <v>0</v>
      </c>
      <c r="M537">
        <v>2.3180212014134276</v>
      </c>
      <c r="N537">
        <v>0</v>
      </c>
    </row>
    <row r="538" spans="1:14" x14ac:dyDescent="0.3">
      <c r="A538" s="1" t="s">
        <v>611</v>
      </c>
      <c r="B538" s="1" t="s">
        <v>102</v>
      </c>
      <c r="C538" s="1" t="s">
        <v>74</v>
      </c>
      <c r="D538" s="1" t="s">
        <v>75</v>
      </c>
      <c r="E538">
        <v>14057567</v>
      </c>
      <c r="F538">
        <v>3</v>
      </c>
      <c r="G538" s="1" t="s">
        <v>54</v>
      </c>
      <c r="H538" s="1" t="s">
        <v>28</v>
      </c>
      <c r="I538" s="2">
        <v>43885</v>
      </c>
      <c r="J538">
        <v>267</v>
      </c>
      <c r="K538">
        <v>59714</v>
      </c>
      <c r="L538">
        <v>0</v>
      </c>
      <c r="M538">
        <v>223.64794007490636</v>
      </c>
      <c r="N538">
        <v>0</v>
      </c>
    </row>
    <row r="539" spans="1:14" x14ac:dyDescent="0.3">
      <c r="A539" s="1" t="s">
        <v>654</v>
      </c>
      <c r="B539" s="1" t="s">
        <v>46</v>
      </c>
      <c r="C539" s="1" t="s">
        <v>122</v>
      </c>
      <c r="D539" s="1" t="s">
        <v>64</v>
      </c>
      <c r="E539">
        <v>8760</v>
      </c>
      <c r="F539">
        <v>14</v>
      </c>
      <c r="G539" s="1" t="s">
        <v>54</v>
      </c>
      <c r="H539" s="1" t="s">
        <v>23</v>
      </c>
      <c r="I539" s="2">
        <v>43891</v>
      </c>
      <c r="J539">
        <v>261</v>
      </c>
      <c r="K539">
        <v>7874</v>
      </c>
      <c r="L539">
        <v>0</v>
      </c>
      <c r="M539">
        <v>30.168582375478927</v>
      </c>
      <c r="N539">
        <v>0</v>
      </c>
    </row>
    <row r="540" spans="1:14" x14ac:dyDescent="0.3">
      <c r="A540" s="1" t="s">
        <v>655</v>
      </c>
      <c r="B540" s="1" t="s">
        <v>46</v>
      </c>
      <c r="C540" s="1" t="s">
        <v>74</v>
      </c>
      <c r="D540" s="1" t="s">
        <v>48</v>
      </c>
      <c r="E540">
        <v>48</v>
      </c>
      <c r="F540">
        <v>321</v>
      </c>
      <c r="G540" s="1" t="s">
        <v>54</v>
      </c>
      <c r="H540" s="1" t="s">
        <v>23</v>
      </c>
      <c r="I540" s="2">
        <v>43892</v>
      </c>
      <c r="J540">
        <v>260</v>
      </c>
      <c r="K540">
        <v>1909</v>
      </c>
      <c r="L540">
        <v>0</v>
      </c>
      <c r="M540">
        <v>7.342307692307692</v>
      </c>
      <c r="N540">
        <v>0</v>
      </c>
    </row>
    <row r="541" spans="1:14" x14ac:dyDescent="0.3">
      <c r="A541" s="1" t="s">
        <v>656</v>
      </c>
      <c r="B541" s="1" t="s">
        <v>46</v>
      </c>
      <c r="C541" s="1" t="s">
        <v>54</v>
      </c>
      <c r="D541" s="1" t="s">
        <v>221</v>
      </c>
      <c r="E541">
        <v>6321</v>
      </c>
      <c r="F541">
        <v>13</v>
      </c>
      <c r="G541" s="1" t="s">
        <v>54</v>
      </c>
      <c r="H541" s="1" t="s">
        <v>23</v>
      </c>
      <c r="I541" s="2">
        <v>43900</v>
      </c>
      <c r="J541">
        <v>252</v>
      </c>
      <c r="K541">
        <v>2549</v>
      </c>
      <c r="L541">
        <v>0</v>
      </c>
      <c r="M541">
        <v>10.115079365079366</v>
      </c>
      <c r="N541">
        <v>0</v>
      </c>
    </row>
    <row r="542" spans="1:14" x14ac:dyDescent="0.3">
      <c r="A542" s="1" t="s">
        <v>657</v>
      </c>
      <c r="B542" s="1" t="s">
        <v>46</v>
      </c>
      <c r="C542" s="1" t="s">
        <v>72</v>
      </c>
      <c r="D542" s="1" t="s">
        <v>75</v>
      </c>
      <c r="E542">
        <v>3150</v>
      </c>
      <c r="F542">
        <v>13</v>
      </c>
      <c r="G542" s="1" t="s">
        <v>54</v>
      </c>
      <c r="H542" s="1" t="s">
        <v>30</v>
      </c>
      <c r="I542" s="2">
        <v>43930</v>
      </c>
      <c r="J542">
        <v>222</v>
      </c>
      <c r="K542">
        <v>5845</v>
      </c>
      <c r="L542">
        <v>0</v>
      </c>
      <c r="M542">
        <v>26.328828828828829</v>
      </c>
      <c r="N542">
        <v>0</v>
      </c>
    </row>
    <row r="543" spans="1:14" x14ac:dyDescent="0.3">
      <c r="A543" s="1" t="s">
        <v>658</v>
      </c>
      <c r="B543" s="1" t="s">
        <v>46</v>
      </c>
      <c r="C543" s="1" t="s">
        <v>74</v>
      </c>
      <c r="D543" s="1" t="s">
        <v>48</v>
      </c>
      <c r="E543">
        <v>17256</v>
      </c>
      <c r="F543">
        <v>55</v>
      </c>
      <c r="G543" s="1" t="s">
        <v>54</v>
      </c>
      <c r="H543" s="1" t="s">
        <v>23</v>
      </c>
      <c r="I543" s="2">
        <v>43933</v>
      </c>
      <c r="J543">
        <v>219</v>
      </c>
      <c r="K543">
        <v>3054</v>
      </c>
      <c r="L543">
        <v>0</v>
      </c>
      <c r="M543">
        <v>13.945205479452055</v>
      </c>
      <c r="N543">
        <v>0</v>
      </c>
    </row>
    <row r="544" spans="1:14" x14ac:dyDescent="0.3">
      <c r="A544" s="1" t="s">
        <v>659</v>
      </c>
      <c r="B544" s="1" t="s">
        <v>46</v>
      </c>
      <c r="C544" s="1" t="s">
        <v>122</v>
      </c>
      <c r="D544" s="1" t="s">
        <v>75</v>
      </c>
      <c r="E544">
        <v>187</v>
      </c>
      <c r="F544">
        <v>39</v>
      </c>
      <c r="G544" s="1" t="s">
        <v>49</v>
      </c>
      <c r="H544" s="1" t="s">
        <v>28</v>
      </c>
      <c r="I544" s="2">
        <v>43942</v>
      </c>
      <c r="J544">
        <v>210</v>
      </c>
      <c r="K544">
        <v>5546</v>
      </c>
      <c r="L544">
        <v>0</v>
      </c>
      <c r="M544">
        <v>26.409523809523808</v>
      </c>
      <c r="N544">
        <v>0</v>
      </c>
    </row>
    <row r="545" spans="1:14" x14ac:dyDescent="0.3">
      <c r="A545" s="1" t="s">
        <v>619</v>
      </c>
      <c r="B545" s="1" t="s">
        <v>46</v>
      </c>
      <c r="C545" s="1" t="s">
        <v>72</v>
      </c>
      <c r="D545" s="1" t="s">
        <v>221</v>
      </c>
      <c r="E545">
        <v>399</v>
      </c>
      <c r="F545">
        <v>4</v>
      </c>
      <c r="G545" s="1" t="s">
        <v>49</v>
      </c>
      <c r="H545" s="1" t="s">
        <v>28</v>
      </c>
      <c r="I545" s="2">
        <v>43943</v>
      </c>
      <c r="J545">
        <v>209</v>
      </c>
      <c r="K545">
        <v>7859</v>
      </c>
      <c r="L545">
        <v>0</v>
      </c>
      <c r="M545">
        <v>37.602870813397132</v>
      </c>
      <c r="N545">
        <v>0</v>
      </c>
    </row>
    <row r="546" spans="1:14" x14ac:dyDescent="0.3">
      <c r="A546" s="1" t="s">
        <v>660</v>
      </c>
      <c r="B546" s="1" t="s">
        <v>46</v>
      </c>
      <c r="C546" s="1" t="s">
        <v>54</v>
      </c>
      <c r="D546" s="1" t="s">
        <v>48</v>
      </c>
      <c r="E546">
        <v>14</v>
      </c>
      <c r="F546">
        <v>7</v>
      </c>
      <c r="G546" s="1" t="s">
        <v>54</v>
      </c>
      <c r="H546" s="1" t="s">
        <v>23</v>
      </c>
      <c r="I546" s="2">
        <v>43945</v>
      </c>
      <c r="J546">
        <v>207</v>
      </c>
      <c r="K546">
        <v>11731</v>
      </c>
      <c r="L546">
        <v>0</v>
      </c>
      <c r="M546">
        <v>56.671497584541065</v>
      </c>
      <c r="N546">
        <v>0</v>
      </c>
    </row>
    <row r="547" spans="1:14" x14ac:dyDescent="0.3">
      <c r="A547" s="1" t="s">
        <v>661</v>
      </c>
      <c r="B547" s="1" t="s">
        <v>46</v>
      </c>
      <c r="C547" s="1" t="s">
        <v>72</v>
      </c>
      <c r="D547" s="1" t="s">
        <v>48</v>
      </c>
      <c r="E547">
        <v>467</v>
      </c>
      <c r="F547">
        <v>79</v>
      </c>
      <c r="G547" s="1" t="s">
        <v>49</v>
      </c>
      <c r="H547" s="1" t="s">
        <v>28</v>
      </c>
      <c r="I547" s="2">
        <v>43948</v>
      </c>
      <c r="J547">
        <v>204</v>
      </c>
      <c r="K547">
        <v>1858</v>
      </c>
      <c r="L547">
        <v>0</v>
      </c>
      <c r="M547">
        <v>9.1078431372549016</v>
      </c>
      <c r="N547">
        <v>0</v>
      </c>
    </row>
    <row r="548" spans="1:14" x14ac:dyDescent="0.3">
      <c r="A548" s="1" t="s">
        <v>613</v>
      </c>
      <c r="B548" s="1" t="s">
        <v>46</v>
      </c>
      <c r="C548" s="1" t="s">
        <v>74</v>
      </c>
      <c r="D548" s="1" t="s">
        <v>48</v>
      </c>
      <c r="E548">
        <v>597</v>
      </c>
      <c r="F548">
        <v>1</v>
      </c>
      <c r="G548" s="1" t="s">
        <v>54</v>
      </c>
      <c r="H548" s="1" t="s">
        <v>28</v>
      </c>
      <c r="I548" s="2">
        <v>43971</v>
      </c>
      <c r="J548">
        <v>181</v>
      </c>
      <c r="K548">
        <v>4324</v>
      </c>
      <c r="L548">
        <v>0</v>
      </c>
      <c r="M548">
        <v>23.88950276243094</v>
      </c>
      <c r="N548">
        <v>0</v>
      </c>
    </row>
    <row r="549" spans="1:14" x14ac:dyDescent="0.3">
      <c r="A549" s="1" t="s">
        <v>662</v>
      </c>
      <c r="B549" s="1" t="s">
        <v>188</v>
      </c>
      <c r="C549" s="1" t="s">
        <v>54</v>
      </c>
      <c r="D549" s="1" t="s">
        <v>48</v>
      </c>
      <c r="E549">
        <v>23700</v>
      </c>
      <c r="G549" s="1" t="s">
        <v>54</v>
      </c>
      <c r="H549" s="1" t="s">
        <v>54</v>
      </c>
      <c r="I549" s="2">
        <v>43959</v>
      </c>
      <c r="J549">
        <v>193</v>
      </c>
      <c r="K549">
        <v>2052</v>
      </c>
      <c r="L549">
        <v>0</v>
      </c>
      <c r="M549">
        <v>10.632124352331607</v>
      </c>
      <c r="N549">
        <v>0</v>
      </c>
    </row>
    <row r="550" spans="1:14" x14ac:dyDescent="0.3">
      <c r="A550" s="1" t="s">
        <v>663</v>
      </c>
      <c r="B550" s="1" t="s">
        <v>46</v>
      </c>
      <c r="C550" s="1" t="s">
        <v>122</v>
      </c>
      <c r="D550" s="1" t="s">
        <v>221</v>
      </c>
      <c r="E550">
        <v>615</v>
      </c>
      <c r="F550">
        <v>14</v>
      </c>
      <c r="G550" s="1" t="s">
        <v>49</v>
      </c>
      <c r="H550" s="1" t="s">
        <v>28</v>
      </c>
      <c r="I550" s="2">
        <v>43992</v>
      </c>
      <c r="J550">
        <v>160</v>
      </c>
      <c r="K550">
        <v>17082</v>
      </c>
      <c r="L550">
        <v>0</v>
      </c>
      <c r="M550">
        <v>106.7625</v>
      </c>
      <c r="N550">
        <v>0</v>
      </c>
    </row>
    <row r="551" spans="1:14" x14ac:dyDescent="0.3">
      <c r="A551" s="1" t="s">
        <v>664</v>
      </c>
      <c r="B551" s="1" t="s">
        <v>46</v>
      </c>
      <c r="C551" s="1" t="s">
        <v>72</v>
      </c>
      <c r="D551" s="1" t="s">
        <v>48</v>
      </c>
      <c r="E551">
        <v>6819</v>
      </c>
      <c r="F551">
        <v>96</v>
      </c>
      <c r="G551" s="1" t="s">
        <v>54</v>
      </c>
      <c r="H551" s="1" t="s">
        <v>30</v>
      </c>
      <c r="I551" s="2">
        <v>44010</v>
      </c>
      <c r="J551">
        <v>142</v>
      </c>
      <c r="K551">
        <v>15699</v>
      </c>
      <c r="L551">
        <v>0</v>
      </c>
      <c r="M551">
        <v>110.55633802816901</v>
      </c>
      <c r="N551">
        <v>0</v>
      </c>
    </row>
    <row r="552" spans="1:14" x14ac:dyDescent="0.3">
      <c r="A552" s="1" t="s">
        <v>665</v>
      </c>
      <c r="B552" s="1" t="s">
        <v>46</v>
      </c>
      <c r="C552" s="1" t="s">
        <v>122</v>
      </c>
      <c r="D552" s="1" t="s">
        <v>309</v>
      </c>
      <c r="E552">
        <v>1000</v>
      </c>
      <c r="F552">
        <v>21</v>
      </c>
      <c r="G552" s="1" t="s">
        <v>54</v>
      </c>
      <c r="H552" s="1" t="s">
        <v>30</v>
      </c>
      <c r="I552" s="2">
        <v>44002</v>
      </c>
      <c r="J552">
        <v>150</v>
      </c>
      <c r="K552">
        <v>11822</v>
      </c>
      <c r="L552">
        <v>0</v>
      </c>
      <c r="M552">
        <v>78.813333333333333</v>
      </c>
      <c r="N552">
        <v>0</v>
      </c>
    </row>
    <row r="553" spans="1:14" x14ac:dyDescent="0.3">
      <c r="A553" s="1" t="s">
        <v>666</v>
      </c>
      <c r="B553" s="1" t="s">
        <v>54</v>
      </c>
      <c r="C553" s="1" t="s">
        <v>72</v>
      </c>
      <c r="D553" s="1" t="s">
        <v>64</v>
      </c>
      <c r="G553" s="1" t="s">
        <v>54</v>
      </c>
      <c r="H553" s="1" t="s">
        <v>23</v>
      </c>
      <c r="I553" s="2">
        <v>43991</v>
      </c>
      <c r="J553">
        <v>161</v>
      </c>
      <c r="K553">
        <v>2138</v>
      </c>
      <c r="L553">
        <v>0</v>
      </c>
      <c r="M553">
        <v>13.279503105590063</v>
      </c>
      <c r="N553">
        <v>0</v>
      </c>
    </row>
    <row r="554" spans="1:14" x14ac:dyDescent="0.3">
      <c r="A554" s="1" t="s">
        <v>667</v>
      </c>
      <c r="B554" s="1" t="s">
        <v>188</v>
      </c>
      <c r="C554" s="1" t="s">
        <v>54</v>
      </c>
      <c r="D554" s="1" t="s">
        <v>48</v>
      </c>
      <c r="E554">
        <v>2633</v>
      </c>
      <c r="F554">
        <v>5</v>
      </c>
      <c r="G554" s="1" t="s">
        <v>54</v>
      </c>
      <c r="H554" s="1" t="s">
        <v>54</v>
      </c>
      <c r="I554" s="2">
        <v>43987</v>
      </c>
      <c r="J554">
        <v>165</v>
      </c>
      <c r="K554">
        <v>8484</v>
      </c>
      <c r="L554">
        <v>0</v>
      </c>
      <c r="M554">
        <v>51.418181818181822</v>
      </c>
      <c r="N554">
        <v>0</v>
      </c>
    </row>
    <row r="555" spans="1:14" x14ac:dyDescent="0.3">
      <c r="A555" s="1" t="s">
        <v>668</v>
      </c>
      <c r="B555" s="1" t="s">
        <v>188</v>
      </c>
      <c r="C555" s="1" t="s">
        <v>54</v>
      </c>
      <c r="D555" s="1" t="s">
        <v>48</v>
      </c>
      <c r="E555">
        <v>200</v>
      </c>
      <c r="F555">
        <v>2</v>
      </c>
      <c r="G555" s="1" t="s">
        <v>54</v>
      </c>
      <c r="H555" s="1" t="s">
        <v>54</v>
      </c>
      <c r="I555" s="2">
        <v>43985</v>
      </c>
      <c r="J555">
        <v>167</v>
      </c>
      <c r="K555">
        <v>1514</v>
      </c>
      <c r="L555">
        <v>0</v>
      </c>
      <c r="M555">
        <v>9.0658682634730532</v>
      </c>
      <c r="N555">
        <v>0</v>
      </c>
    </row>
    <row r="556" spans="1:14" x14ac:dyDescent="0.3">
      <c r="A556" s="1" t="s">
        <v>669</v>
      </c>
      <c r="B556" s="1" t="s">
        <v>46</v>
      </c>
      <c r="C556" s="1" t="s">
        <v>54</v>
      </c>
      <c r="D556" s="1" t="s">
        <v>221</v>
      </c>
      <c r="E556">
        <v>13028</v>
      </c>
      <c r="F556">
        <v>69</v>
      </c>
      <c r="G556" s="1" t="s">
        <v>49</v>
      </c>
      <c r="H556" s="1" t="s">
        <v>28</v>
      </c>
      <c r="I556" s="2">
        <v>44107</v>
      </c>
      <c r="J556">
        <v>45</v>
      </c>
      <c r="K556">
        <v>7781</v>
      </c>
      <c r="L556">
        <v>0</v>
      </c>
      <c r="M556">
        <v>172.9111111111111</v>
      </c>
      <c r="N556">
        <v>0</v>
      </c>
    </row>
    <row r="557" spans="1:14" x14ac:dyDescent="0.3">
      <c r="A557" s="1" t="s">
        <v>670</v>
      </c>
      <c r="B557" s="1" t="s">
        <v>220</v>
      </c>
      <c r="C557" s="1" t="s">
        <v>74</v>
      </c>
      <c r="D557" s="1" t="s">
        <v>48</v>
      </c>
      <c r="E557">
        <v>800</v>
      </c>
      <c r="F557">
        <v>9</v>
      </c>
      <c r="G557" s="1" t="s">
        <v>54</v>
      </c>
      <c r="H557" s="1" t="s">
        <v>29</v>
      </c>
      <c r="I557" s="2">
        <v>44077</v>
      </c>
      <c r="J557">
        <v>75</v>
      </c>
      <c r="K557">
        <v>2433</v>
      </c>
      <c r="L557">
        <v>0</v>
      </c>
      <c r="M557">
        <v>32.44</v>
      </c>
      <c r="N557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7268-1B6E-418A-A6C1-E31E01D2CC5A}">
  <dimension ref="A1:E10"/>
  <sheetViews>
    <sheetView tabSelected="1" workbookViewId="0">
      <selection activeCell="E3" sqref="E3"/>
    </sheetView>
  </sheetViews>
  <sheetFormatPr defaultRowHeight="14.4" x14ac:dyDescent="0.3"/>
  <cols>
    <col min="2" max="2" width="12" bestFit="1" customWidth="1"/>
  </cols>
  <sheetData>
    <row r="1" spans="1:5" x14ac:dyDescent="0.3">
      <c r="B1" t="s">
        <v>7</v>
      </c>
      <c r="C1" t="s">
        <v>7</v>
      </c>
      <c r="D1" t="s">
        <v>10</v>
      </c>
      <c r="E1" t="s">
        <v>10</v>
      </c>
    </row>
    <row r="2" spans="1:5" x14ac:dyDescent="0.3">
      <c r="B2" t="s">
        <v>27</v>
      </c>
      <c r="C2" t="s">
        <v>26</v>
      </c>
      <c r="D2" t="s">
        <v>27</v>
      </c>
      <c r="E2" t="s">
        <v>26</v>
      </c>
    </row>
    <row r="3" spans="1:5" x14ac:dyDescent="0.3">
      <c r="A3" t="str" cm="1">
        <f t="array" ref="A3:A7">_xlfn.UNIQUE(_2007_Area_Statistics[Area])</f>
        <v>Computer</v>
      </c>
      <c r="B3" cm="1">
        <f t="array" ref="B3">_xlfn._xlws.FILTER(_2007_Area_Statistics[Mean],((_2007_Area_Statistics[Area]=$A3)*(_2007_Area_Statistics[Feature]=B$2)))</f>
        <v>1.00095306850944E-3</v>
      </c>
      <c r="C3" cm="1">
        <f t="array" ref="C3">_xlfn._xlws.FILTER(_2007_Area_Statistics[Mean],((_2007_Area_Statistics[Area]=$A3)*(_2007_Area_Statistics[Feature]=C$2)))</f>
        <v>0.38618598778548502</v>
      </c>
      <c r="D3" cm="1">
        <f t="array" ref="D3">_xlfn._xlws.FILTER(_2007_Area_Statistics[Median],((_2007_Area_Statistics[Area]=$A3)*(_2007_Area_Statistics[Feature]=D$2)))</f>
        <v>4.8091242056405001E-4</v>
      </c>
      <c r="E3" cm="1">
        <f t="array" ref="E3">_xlfn._xlws.FILTER(_2007_Area_Statistics[Median],((_2007_Area_Statistics[Area]=$A3)*(_2007_Area_Statistics[Feature]=E$2)))</f>
        <v>7.7074908450128099E-2</v>
      </c>
    </row>
    <row r="4" spans="1:5" x14ac:dyDescent="0.3">
      <c r="A4" t="str">
        <v>Life</v>
      </c>
      <c r="B4" cm="1">
        <f t="array" ref="B4">_xlfn._xlws.FILTER(_2007_Area_Statistics[Mean],((_2007_Area_Statistics[Area]=$A4)*(_2007_Area_Statistics[Feature]=B$2)))</f>
        <v>3.85870009482584E-3</v>
      </c>
      <c r="C4" cm="1">
        <f t="array" ref="C4">_xlfn._xlws.FILTER(_2007_Area_Statistics[Mean],((_2007_Area_Statistics[Area]=$A4)*(_2007_Area_Statistics[Feature]=C$2)))</f>
        <v>0.136281011924271</v>
      </c>
      <c r="D4" cm="1">
        <f t="array" ref="D4">_xlfn._xlws.FILTER(_2007_Area_Statistics[Median],((_2007_Area_Statistics[Area]=$A4)*(_2007_Area_Statistics[Feature]=D$2)))</f>
        <v>2.7804642166344299E-3</v>
      </c>
      <c r="E4" cm="1">
        <f t="array" ref="E4">_xlfn._xlws.FILTER(_2007_Area_Statistics[Median],((_2007_Area_Statistics[Area]=$A4)*(_2007_Area_Statistics[Feature]=E$2)))</f>
        <v>9.8933055029023595E-2</v>
      </c>
    </row>
    <row r="5" spans="1:5" x14ac:dyDescent="0.3">
      <c r="A5" t="str">
        <v>Physical</v>
      </c>
      <c r="B5" cm="1">
        <f t="array" ref="B5">_xlfn._xlws.FILTER(_2007_Area_Statistics[Mean],((_2007_Area_Statistics[Area]=$A5)*(_2007_Area_Statistics[Feature]=B$2)))</f>
        <v>2.31069976135812E-3</v>
      </c>
      <c r="C5" cm="1">
        <f t="array" ref="C5">_xlfn._xlws.FILTER(_2007_Area_Statistics[Mean],((_2007_Area_Statistics[Area]=$A5)*(_2007_Area_Statistics[Feature]=C$2)))</f>
        <v>0.22747715356309001</v>
      </c>
      <c r="D5" cm="1">
        <f t="array" ref="D5">_xlfn._xlws.FILTER(_2007_Area_Statistics[Median],((_2007_Area_Statistics[Area]=$A5)*(_2007_Area_Statistics[Feature]=D$2)))</f>
        <v>8.0647334986415104E-4</v>
      </c>
      <c r="E5" cm="1">
        <f t="array" ref="E5">_xlfn._xlws.FILTER(_2007_Area_Statistics[Median],((_2007_Area_Statistics[Area]=$A5)*(_2007_Area_Statistics[Feature]=E$2)))</f>
        <v>5.3670975022054798E-2</v>
      </c>
    </row>
    <row r="6" spans="1:5" x14ac:dyDescent="0.3">
      <c r="A6" t="str">
        <v>Business</v>
      </c>
      <c r="B6" cm="1">
        <f t="array" ref="B6">_xlfn._xlws.FILTER(_2007_Area_Statistics[Mean],((_2007_Area_Statistics[Area]=$A6)*(_2007_Area_Statistics[Feature]=B$2)))</f>
        <v>8.1744930314579703E-4</v>
      </c>
      <c r="C6" cm="1">
        <f t="array" ref="C6">_xlfn._xlws.FILTER(_2007_Area_Statistics[Mean],((_2007_Area_Statistics[Area]=$A6)*(_2007_Area_Statistics[Feature]=C$2)))</f>
        <v>8.6306551367752796E-2</v>
      </c>
      <c r="D6" cm="1">
        <f t="array" ref="D6">_xlfn._xlws.FILTER(_2007_Area_Statistics[Median],((_2007_Area_Statistics[Area]=$A6)*(_2007_Area_Statistics[Feature]=D$2)))</f>
        <v>8.1744930314579703E-4</v>
      </c>
      <c r="E6" cm="1">
        <f t="array" ref="E6">_xlfn._xlws.FILTER(_2007_Area_Statistics[Median],((_2007_Area_Statistics[Area]=$A6)*(_2007_Area_Statistics[Feature]=E$2)))</f>
        <v>8.6306551367752796E-2</v>
      </c>
    </row>
    <row r="7" spans="1:5" x14ac:dyDescent="0.3">
      <c r="A7" t="str">
        <v>All</v>
      </c>
      <c r="B7" cm="1">
        <f t="array" ref="B7">_xlfn._xlws.FILTER(_2007_Area_Statistics[Mean],((_2007_Area_Statistics[Area]=$A7)*(_2007_Area_Statistics[Feature]=B$2)))</f>
        <v>2.65061096549986E-3</v>
      </c>
      <c r="C7" cm="1">
        <f t="array" ref="C7">_xlfn._xlws.FILTER(_2007_Area_Statistics[Mean],((_2007_Area_Statistics[Area]=$A7)*(_2007_Area_Statistics[Feature]=C$2)))</f>
        <v>0.24585361306533299</v>
      </c>
      <c r="D7" cm="1">
        <f t="array" ref="D7">_xlfn._xlws.FILTER(_2007_Area_Statistics[Median],((_2007_Area_Statistics[Area]=$A7)*(_2007_Area_Statistics[Feature]=D$2)))</f>
        <v>1.6003200640128E-3</v>
      </c>
      <c r="E7" cm="1">
        <f t="array" ref="E7">_xlfn._xlws.FILTER(_2007_Area_Statistics[Median],((_2007_Area_Statistics[Area]=$A7)*(_2007_Area_Statistics[Feature]=E$2)))</f>
        <v>7.2683943997616907E-2</v>
      </c>
    </row>
    <row r="10" spans="1:5" x14ac:dyDescent="0.3">
      <c r="B10">
        <f>CORREL(C3:C7,B3:B7)</f>
        <v>-0.2457599593272102</v>
      </c>
      <c r="C10">
        <f>CORREL(E3:E7,B3:B7)</f>
        <v>0.22750809328431992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D9B2A8-38DA-426E-A37F-5578B88F4E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Area Statistics</vt:lpstr>
      <vt:lpstr>2007 Area Statistics</vt:lpstr>
      <vt:lpstr>databases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Piotr Moruś</dc:creator>
  <cp:lastModifiedBy>Mateusz Piotr Moruś</cp:lastModifiedBy>
  <dcterms:created xsi:type="dcterms:W3CDTF">2021-01-09T21:00:35Z</dcterms:created>
  <dcterms:modified xsi:type="dcterms:W3CDTF">2021-01-16T18:21:52Z</dcterms:modified>
</cp:coreProperties>
</file>