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PlatformIO\Projects\Pioneer_Citroen_Rmt\"/>
    </mc:Choice>
  </mc:AlternateContent>
  <xr:revisionPtr revIDLastSave="0" documentId="8_{207F54C6-FD23-4282-9E66-F4BD1B756624}" xr6:coauthVersionLast="45" xr6:coauthVersionMax="45" xr10:uidLastSave="{00000000-0000-0000-0000-000000000000}"/>
  <bookViews>
    <workbookView xWindow="825" yWindow="-120" windowWidth="28095" windowHeight="16440" xr2:uid="{41E61D1D-7387-4CCD-8C5D-9ECEA403755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O10" i="1" s="1"/>
  <c r="P10" i="1" s="1"/>
  <c r="Q10" i="1" s="1"/>
  <c r="R10" i="1" s="1"/>
  <c r="S10" i="1" s="1"/>
  <c r="T10" i="1" s="1"/>
  <c r="C25" i="1"/>
  <c r="D25" i="1"/>
  <c r="E25" i="1"/>
  <c r="F25" i="1"/>
  <c r="G25" i="1"/>
  <c r="H25" i="1"/>
  <c r="B25" i="1"/>
  <c r="F24" i="1"/>
  <c r="G24" i="1"/>
  <c r="H24" i="1"/>
  <c r="E24" i="1"/>
  <c r="F17" i="1"/>
  <c r="G17" i="1"/>
  <c r="H17" i="1"/>
  <c r="E17" i="1"/>
  <c r="C23" i="1"/>
  <c r="D23" i="1"/>
  <c r="E23" i="1"/>
  <c r="F23" i="1"/>
  <c r="G23" i="1"/>
  <c r="H23" i="1"/>
  <c r="B23" i="1"/>
  <c r="F21" i="1"/>
  <c r="G21" i="1"/>
  <c r="H21" i="1"/>
  <c r="B21" i="1"/>
  <c r="C21" i="1"/>
  <c r="D21" i="1"/>
  <c r="E21" i="1"/>
  <c r="H19" i="1"/>
  <c r="G19" i="1"/>
  <c r="F19" i="1"/>
  <c r="D18" i="1"/>
  <c r="E18" i="1"/>
  <c r="F18" i="1"/>
  <c r="G18" i="1"/>
  <c r="H18" i="1"/>
  <c r="C18" i="1"/>
  <c r="C10" i="1"/>
  <c r="D10" i="1"/>
  <c r="E10" i="1"/>
  <c r="F10" i="1"/>
  <c r="G10" i="1"/>
  <c r="H10" i="1"/>
  <c r="I10" i="1"/>
  <c r="B10" i="1"/>
  <c r="C6" i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<sst xmlns="http://schemas.openxmlformats.org/spreadsheetml/2006/main" count="60" uniqueCount="48">
  <si>
    <t>TRIGGERS</t>
  </si>
  <si>
    <t>WIRE 1</t>
  </si>
  <si>
    <t>WIRE 2</t>
  </si>
  <si>
    <t>DESCRIPTION</t>
  </si>
  <si>
    <t>Valeur_Ohm</t>
  </si>
  <si>
    <t>Tension Trig</t>
  </si>
  <si>
    <t>Tension Out</t>
  </si>
  <si>
    <t>Res Trig</t>
  </si>
  <si>
    <t>Res Out</t>
  </si>
  <si>
    <t>Valeur_V</t>
  </si>
  <si>
    <t>VOL-</t>
  </si>
  <si>
    <t>VOL+</t>
  </si>
  <si>
    <t>NEXT</t>
  </si>
  <si>
    <t>PREV</t>
  </si>
  <si>
    <t>MODE</t>
  </si>
  <si>
    <t>MEM-</t>
  </si>
  <si>
    <t>MEM+</t>
  </si>
  <si>
    <t>MUTE</t>
  </si>
  <si>
    <t>FONCTION_IN</t>
  </si>
  <si>
    <t>FONCTION_OUT</t>
  </si>
  <si>
    <t>SOURCE</t>
  </si>
  <si>
    <t>PLAYPAUSE</t>
  </si>
  <si>
    <t>PLAY/PAUSE</t>
  </si>
  <si>
    <t>DISPLAY</t>
  </si>
  <si>
    <t>PREVIOUS</t>
  </si>
  <si>
    <t>VOLUME+</t>
  </si>
  <si>
    <t>VOLUME-</t>
  </si>
  <si>
    <r>
      <t>RECAP (</t>
    </r>
    <r>
      <rPr>
        <sz val="11"/>
        <color theme="1"/>
        <rFont val="Calibri"/>
        <family val="2"/>
      </rPr>
      <t>Ω)</t>
    </r>
  </si>
  <si>
    <t>MESURES (V)</t>
  </si>
  <si>
    <t>DIFF RECAP</t>
  </si>
  <si>
    <t>DIFF MES</t>
  </si>
  <si>
    <t>RECAP/MES</t>
  </si>
  <si>
    <t>Chute Th</t>
  </si>
  <si>
    <t>moy Mesures</t>
  </si>
  <si>
    <t>Tensions calculées Moyenne offset</t>
  </si>
  <si>
    <t>Valuer_V_Calc</t>
  </si>
  <si>
    <t>EEPROM</t>
  </si>
  <si>
    <t>VOLM</t>
  </si>
  <si>
    <t>VOLP</t>
  </si>
  <si>
    <t>FNC1</t>
  </si>
  <si>
    <t>FNC2</t>
  </si>
  <si>
    <t>FNC3</t>
  </si>
  <si>
    <t>FNC4</t>
  </si>
  <si>
    <t>MAGICWORD</t>
  </si>
  <si>
    <t>WIRES</t>
  </si>
  <si>
    <t>Détermination des fonctions de l'autoradio: Calcul et expérimentation</t>
  </si>
  <si>
    <t>Récapitulatif hardware tensions et résistances</t>
  </si>
  <si>
    <t>Récapitulatif répartition EEPROM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</si>
</sst>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4" xfId="0" applyNumberFormat="1" applyBorder="1"/>
    <xf numFmtId="0" fontId="0" fillId="0" borderId="1" xfId="0" applyFill="1" applyBorder="1"/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0" xfId="0" applyAlignme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FA5C-16BD-4BE0-A8EA-BC91B12A1120}">
  <dimension ref="A1:U25"/>
  <sheetViews>
    <sheetView tabSelected="1" workbookViewId="0">
      <selection activeCell="L15" sqref="L15"/>
    </sheetView>
  </sheetViews>
  <sheetFormatPr baseColWidth="10" defaultRowHeight="15" x14ac:dyDescent="0.25"/>
  <cols>
    <col min="1" max="1" width="15" customWidth="1"/>
    <col min="11" max="11" width="18.140625" customWidth="1"/>
  </cols>
  <sheetData>
    <row r="1" spans="1:21" ht="19.5" thickBot="1" x14ac:dyDescent="0.35">
      <c r="A1" s="25" t="s">
        <v>45</v>
      </c>
      <c r="B1" s="25"/>
      <c r="C1" s="25"/>
      <c r="D1" s="25"/>
      <c r="E1" s="25"/>
      <c r="F1" s="25"/>
      <c r="G1" s="25"/>
      <c r="H1" s="25"/>
      <c r="I1" s="25"/>
      <c r="J1" s="21"/>
      <c r="K1" s="22" t="s">
        <v>46</v>
      </c>
      <c r="L1" s="23"/>
      <c r="M1" s="24"/>
    </row>
    <row r="2" spans="1:21" ht="15.75" thickBot="1" x14ac:dyDescent="0.3">
      <c r="K2" s="20"/>
      <c r="L2" s="20"/>
      <c r="M2" s="20"/>
    </row>
    <row r="3" spans="1:21" ht="15.75" thickBot="1" x14ac:dyDescent="0.3">
      <c r="A3" s="6" t="s">
        <v>3</v>
      </c>
      <c r="B3" s="3" t="s">
        <v>0</v>
      </c>
      <c r="C3" s="4"/>
      <c r="D3" s="4"/>
      <c r="E3" s="4"/>
      <c r="F3" s="4"/>
      <c r="G3" s="4"/>
      <c r="H3" s="4"/>
      <c r="I3" s="5"/>
      <c r="K3" s="9" t="s">
        <v>5</v>
      </c>
      <c r="L3" s="9">
        <v>5</v>
      </c>
      <c r="M3" s="9"/>
    </row>
    <row r="4" spans="1:21" ht="15.75" thickBot="1" x14ac:dyDescent="0.3">
      <c r="A4" s="7"/>
      <c r="B4" s="10" t="s">
        <v>1</v>
      </c>
      <c r="C4" s="11"/>
      <c r="D4" s="11"/>
      <c r="E4" s="12"/>
      <c r="F4" s="10" t="s">
        <v>2</v>
      </c>
      <c r="G4" s="11"/>
      <c r="H4" s="11"/>
      <c r="I4" s="12"/>
      <c r="K4" s="9" t="s">
        <v>6</v>
      </c>
      <c r="L4" s="9">
        <v>12</v>
      </c>
      <c r="M4" s="9"/>
      <c r="O4" s="2"/>
      <c r="P4" s="2"/>
      <c r="Q4" s="2"/>
      <c r="R4" s="2"/>
    </row>
    <row r="5" spans="1:21" x14ac:dyDescent="0.25">
      <c r="A5" t="s">
        <v>4</v>
      </c>
      <c r="B5" s="9">
        <v>10</v>
      </c>
      <c r="C5" s="9">
        <v>57</v>
      </c>
      <c r="D5" s="9">
        <v>125</v>
      </c>
      <c r="E5" s="9">
        <v>285</v>
      </c>
      <c r="F5" s="9">
        <v>10</v>
      </c>
      <c r="G5" s="9">
        <v>57</v>
      </c>
      <c r="H5" s="9">
        <v>125</v>
      </c>
      <c r="I5" s="9">
        <v>285</v>
      </c>
      <c r="K5" s="9" t="s">
        <v>7</v>
      </c>
      <c r="L5" s="9">
        <v>470</v>
      </c>
      <c r="M5" s="9"/>
    </row>
    <row r="6" spans="1:21" ht="15.75" thickBot="1" x14ac:dyDescent="0.3">
      <c r="A6" t="s">
        <v>9</v>
      </c>
      <c r="B6" s="13">
        <f>$L$3*($L$5/($L$5+B5))</f>
        <v>4.895833333333333</v>
      </c>
      <c r="C6" s="13">
        <f t="shared" ref="C6:I6" si="0">$L$3*($L$5/($L$5+C5))</f>
        <v>4.4592030360531307</v>
      </c>
      <c r="D6" s="13">
        <f t="shared" si="0"/>
        <v>3.9495798319327728</v>
      </c>
      <c r="E6" s="13">
        <f t="shared" si="0"/>
        <v>3.1125827814569536</v>
      </c>
      <c r="F6" s="13">
        <f t="shared" si="0"/>
        <v>4.895833333333333</v>
      </c>
      <c r="G6" s="13">
        <f t="shared" si="0"/>
        <v>4.4592030360531307</v>
      </c>
      <c r="H6" s="13">
        <f t="shared" si="0"/>
        <v>3.9495798319327728</v>
      </c>
      <c r="I6" s="13">
        <f t="shared" si="0"/>
        <v>3.1125827814569536</v>
      </c>
      <c r="K6" s="9" t="s">
        <v>8</v>
      </c>
      <c r="L6" s="9">
        <v>10000</v>
      </c>
      <c r="M6" s="9"/>
    </row>
    <row r="7" spans="1:21" ht="15.75" thickBot="1" x14ac:dyDescent="0.3">
      <c r="A7" s="8" t="s">
        <v>18</v>
      </c>
      <c r="B7" s="15" t="s">
        <v>10</v>
      </c>
      <c r="C7" s="15" t="s">
        <v>11</v>
      </c>
      <c r="D7" s="15" t="s">
        <v>12</v>
      </c>
      <c r="E7" s="15" t="s">
        <v>13</v>
      </c>
      <c r="F7" s="15" t="s">
        <v>14</v>
      </c>
      <c r="G7" s="15" t="s">
        <v>15</v>
      </c>
      <c r="H7" s="15" t="s">
        <v>16</v>
      </c>
      <c r="I7" s="15" t="s">
        <v>17</v>
      </c>
    </row>
    <row r="8" spans="1:21" ht="16.5" thickTop="1" thickBot="1" x14ac:dyDescent="0.3">
      <c r="A8" s="14" t="s">
        <v>19</v>
      </c>
      <c r="B8" s="16" t="s">
        <v>10</v>
      </c>
      <c r="C8" s="16" t="s">
        <v>11</v>
      </c>
      <c r="D8" s="16" t="s">
        <v>12</v>
      </c>
      <c r="E8" s="16" t="s">
        <v>13</v>
      </c>
      <c r="F8" s="16" t="s">
        <v>20</v>
      </c>
      <c r="G8" s="16" t="s">
        <v>23</v>
      </c>
      <c r="H8" s="16" t="s">
        <v>23</v>
      </c>
      <c r="I8" s="16" t="s">
        <v>22</v>
      </c>
    </row>
    <row r="9" spans="1:21" ht="21.75" thickBot="1" x14ac:dyDescent="0.4">
      <c r="A9" t="s">
        <v>4</v>
      </c>
      <c r="B9">
        <v>20000</v>
      </c>
      <c r="C9">
        <v>13500</v>
      </c>
      <c r="D9">
        <v>7500</v>
      </c>
      <c r="E9">
        <v>10000</v>
      </c>
      <c r="F9">
        <v>175</v>
      </c>
      <c r="G9">
        <v>5500</v>
      </c>
      <c r="H9">
        <v>5500</v>
      </c>
      <c r="I9">
        <v>2500</v>
      </c>
      <c r="K9" s="26" t="s">
        <v>47</v>
      </c>
      <c r="L9" s="27"/>
      <c r="M9" s="27"/>
      <c r="N9" s="27"/>
      <c r="O9" s="27"/>
      <c r="P9" s="27"/>
      <c r="Q9" s="27"/>
      <c r="R9" s="27"/>
      <c r="S9" s="27"/>
      <c r="T9" s="27"/>
      <c r="U9" s="28"/>
    </row>
    <row r="10" spans="1:21" x14ac:dyDescent="0.25">
      <c r="A10" t="s">
        <v>9</v>
      </c>
      <c r="B10" s="13">
        <f>$L$4*($L$6/($L$6+B9))</f>
        <v>4</v>
      </c>
      <c r="C10" s="13">
        <f t="shared" ref="C10:I10" si="1">$L$4*($L$6/($L$6+C9))</f>
        <v>5.1063829787234045</v>
      </c>
      <c r="D10" s="13">
        <f t="shared" si="1"/>
        <v>6.8571428571428568</v>
      </c>
      <c r="E10" s="13">
        <f t="shared" si="1"/>
        <v>6</v>
      </c>
      <c r="F10" s="13">
        <f t="shared" si="1"/>
        <v>11.793611793611793</v>
      </c>
      <c r="G10" s="13">
        <f t="shared" si="1"/>
        <v>7.741935483870968</v>
      </c>
      <c r="H10" s="13">
        <f t="shared" si="1"/>
        <v>7.741935483870968</v>
      </c>
      <c r="I10" s="13">
        <f t="shared" si="1"/>
        <v>9.6000000000000014</v>
      </c>
      <c r="K10" s="1"/>
      <c r="L10">
        <v>0</v>
      </c>
      <c r="M10" s="19">
        <v>2</v>
      </c>
      <c r="N10" s="19">
        <f>M10+4</f>
        <v>6</v>
      </c>
      <c r="O10" s="19">
        <f t="shared" ref="O10:T10" si="2">N10+4</f>
        <v>10</v>
      </c>
      <c r="P10" s="19">
        <f t="shared" si="2"/>
        <v>14</v>
      </c>
      <c r="Q10" s="19">
        <f t="shared" si="2"/>
        <v>18</v>
      </c>
      <c r="R10" s="19">
        <f t="shared" si="2"/>
        <v>22</v>
      </c>
      <c r="S10" s="19">
        <f t="shared" si="2"/>
        <v>26</v>
      </c>
      <c r="T10" s="19">
        <f t="shared" si="2"/>
        <v>30</v>
      </c>
      <c r="U10">
        <v>34</v>
      </c>
    </row>
    <row r="11" spans="1:21" x14ac:dyDescent="0.25">
      <c r="A11" t="s">
        <v>35</v>
      </c>
      <c r="B11">
        <v>2.1819999999999999</v>
      </c>
      <c r="C11">
        <v>1.86</v>
      </c>
      <c r="D11">
        <v>1.4279999999999999</v>
      </c>
      <c r="E11">
        <v>1.631</v>
      </c>
      <c r="F11">
        <v>0.66400000000000003</v>
      </c>
      <c r="G11">
        <v>1.236</v>
      </c>
      <c r="H11">
        <v>1.236</v>
      </c>
      <c r="I11">
        <v>0.88100000000000001</v>
      </c>
      <c r="K11" t="s">
        <v>36</v>
      </c>
      <c r="L11" s="17" t="s">
        <v>43</v>
      </c>
      <c r="M11" t="s">
        <v>37</v>
      </c>
      <c r="N11" t="s">
        <v>38</v>
      </c>
      <c r="O11" t="s">
        <v>12</v>
      </c>
      <c r="P11" t="s">
        <v>13</v>
      </c>
      <c r="Q11" t="s">
        <v>39</v>
      </c>
      <c r="R11" t="s">
        <v>40</v>
      </c>
      <c r="S11" t="s">
        <v>41</v>
      </c>
      <c r="T11" t="s">
        <v>42</v>
      </c>
      <c r="U11" t="s">
        <v>44</v>
      </c>
    </row>
    <row r="13" spans="1:21" x14ac:dyDescent="0.25">
      <c r="B13" t="s">
        <v>20</v>
      </c>
      <c r="C13" t="s">
        <v>21</v>
      </c>
      <c r="D13" t="s">
        <v>23</v>
      </c>
      <c r="E13" t="s">
        <v>12</v>
      </c>
      <c r="F13" t="s">
        <v>24</v>
      </c>
      <c r="G13" t="s">
        <v>25</v>
      </c>
      <c r="H13" t="s">
        <v>26</v>
      </c>
    </row>
    <row r="14" spans="1:21" x14ac:dyDescent="0.25">
      <c r="A14" t="s">
        <v>27</v>
      </c>
      <c r="B14">
        <v>1000</v>
      </c>
      <c r="C14">
        <v>2500</v>
      </c>
      <c r="D14">
        <v>5500</v>
      </c>
      <c r="E14">
        <v>7500</v>
      </c>
      <c r="F14">
        <v>10000</v>
      </c>
      <c r="G14">
        <v>13500</v>
      </c>
      <c r="H14">
        <v>20000</v>
      </c>
    </row>
    <row r="15" spans="1:21" x14ac:dyDescent="0.25">
      <c r="A15" s="17" t="s">
        <v>28</v>
      </c>
      <c r="B15" s="17"/>
      <c r="C15" s="17"/>
      <c r="D15" s="17"/>
      <c r="E15" s="17">
        <v>1.27</v>
      </c>
      <c r="F15" s="17">
        <v>1.5</v>
      </c>
      <c r="G15" s="17">
        <v>1.825</v>
      </c>
      <c r="H15" s="17">
        <v>2.1</v>
      </c>
    </row>
    <row r="16" spans="1:21" x14ac:dyDescent="0.25">
      <c r="A16" s="17"/>
      <c r="B16" s="17"/>
      <c r="C16" s="17"/>
      <c r="D16" s="17"/>
      <c r="E16" s="17">
        <v>1.5</v>
      </c>
      <c r="F16" s="17">
        <v>1.825</v>
      </c>
      <c r="G16" s="17">
        <v>2.1</v>
      </c>
      <c r="H16" s="17">
        <v>2.35</v>
      </c>
    </row>
    <row r="17" spans="1:8" x14ac:dyDescent="0.25">
      <c r="A17" t="s">
        <v>33</v>
      </c>
      <c r="E17">
        <f>(E16+E15)/2</f>
        <v>1.385</v>
      </c>
      <c r="F17">
        <f t="shared" ref="F17:H17" si="3">(F16+F15)/2</f>
        <v>1.6625000000000001</v>
      </c>
      <c r="G17">
        <f t="shared" si="3"/>
        <v>1.9624999999999999</v>
      </c>
      <c r="H17">
        <f t="shared" si="3"/>
        <v>2.2250000000000001</v>
      </c>
    </row>
    <row r="18" spans="1:8" x14ac:dyDescent="0.25">
      <c r="A18" t="s">
        <v>29</v>
      </c>
      <c r="C18">
        <f>B14/C14</f>
        <v>0.4</v>
      </c>
      <c r="D18">
        <f>C14/D14</f>
        <v>0.45454545454545453</v>
      </c>
      <c r="E18">
        <f>D14/E14</f>
        <v>0.73333333333333328</v>
      </c>
      <c r="F18">
        <f>E14/F14</f>
        <v>0.75</v>
      </c>
      <c r="G18">
        <f>F14/G14</f>
        <v>0.7407407407407407</v>
      </c>
      <c r="H18">
        <f>G14/H14</f>
        <v>0.67500000000000004</v>
      </c>
    </row>
    <row r="19" spans="1:8" x14ac:dyDescent="0.25">
      <c r="A19" t="s">
        <v>30</v>
      </c>
      <c r="F19">
        <f>E16/F16</f>
        <v>0.82191780821917815</v>
      </c>
      <c r="G19">
        <f>F16/G16</f>
        <v>0.86904761904761896</v>
      </c>
      <c r="H19">
        <f>G16/H16</f>
        <v>0.8936170212765957</v>
      </c>
    </row>
    <row r="21" spans="1:8" x14ac:dyDescent="0.25">
      <c r="A21" t="s">
        <v>31</v>
      </c>
      <c r="B21" t="e">
        <f t="shared" ref="B21:D21" si="4">B14/((B15+B16)/2)</f>
        <v>#DIV/0!</v>
      </c>
      <c r="C21" t="e">
        <f t="shared" si="4"/>
        <v>#DIV/0!</v>
      </c>
      <c r="D21" t="e">
        <f t="shared" si="4"/>
        <v>#DIV/0!</v>
      </c>
      <c r="E21">
        <f>E14/((E15+E16)/2)</f>
        <v>5415.1624548736463</v>
      </c>
      <c r="F21">
        <f t="shared" ref="F21:H21" si="5">F14/((F15+F16)/2)</f>
        <v>6015.0375939849619</v>
      </c>
      <c r="G21">
        <f t="shared" si="5"/>
        <v>6878.9808917197452</v>
      </c>
      <c r="H21">
        <f t="shared" si="5"/>
        <v>8988.7640449438204</v>
      </c>
    </row>
    <row r="23" spans="1:8" x14ac:dyDescent="0.25">
      <c r="A23" t="s">
        <v>32</v>
      </c>
      <c r="B23" s="17">
        <f>(3.28/(19000+B14)*B14)</f>
        <v>0.16400000000000001</v>
      </c>
      <c r="C23" s="17">
        <f t="shared" ref="C23:H23" si="6">(3.28/(19000+C14)*C14)</f>
        <v>0.38139534883720927</v>
      </c>
      <c r="D23" s="17">
        <f t="shared" si="6"/>
        <v>0.73632653061224496</v>
      </c>
      <c r="E23" s="17">
        <f t="shared" si="6"/>
        <v>0.92830188679245285</v>
      </c>
      <c r="F23" s="17">
        <f t="shared" si="6"/>
        <v>1.1310344827586205</v>
      </c>
      <c r="G23" s="17">
        <f t="shared" si="6"/>
        <v>1.3624615384615384</v>
      </c>
      <c r="H23" s="17">
        <f t="shared" si="6"/>
        <v>1.6820512820512821</v>
      </c>
    </row>
    <row r="24" spans="1:8" x14ac:dyDescent="0.25">
      <c r="E24">
        <f>E17-E23</f>
        <v>0.45669811320754716</v>
      </c>
      <c r="F24">
        <f t="shared" ref="F24:H24" si="7">F17-F23</f>
        <v>0.53146551724137958</v>
      </c>
      <c r="G24">
        <f t="shared" si="7"/>
        <v>0.60003846153846152</v>
      </c>
      <c r="H24">
        <f t="shared" si="7"/>
        <v>0.54294871794871802</v>
      </c>
    </row>
    <row r="25" spans="1:8" ht="60" x14ac:dyDescent="0.25">
      <c r="A25" s="18" t="s">
        <v>34</v>
      </c>
      <c r="B25">
        <f>B23+0.5</f>
        <v>0.66400000000000003</v>
      </c>
      <c r="C25">
        <f t="shared" ref="C25:H25" si="8">C23+0.5</f>
        <v>0.88139534883720927</v>
      </c>
      <c r="D25">
        <f t="shared" si="8"/>
        <v>1.2363265306122448</v>
      </c>
      <c r="E25">
        <f t="shared" si="8"/>
        <v>1.4283018867924528</v>
      </c>
      <c r="F25">
        <f t="shared" si="8"/>
        <v>1.6310344827586205</v>
      </c>
      <c r="G25">
        <f t="shared" si="8"/>
        <v>1.8624615384615384</v>
      </c>
      <c r="H25">
        <f t="shared" si="8"/>
        <v>2.1820512820512823</v>
      </c>
    </row>
  </sheetData>
  <mergeCells count="8">
    <mergeCell ref="K9:U9"/>
    <mergeCell ref="B3:I3"/>
    <mergeCell ref="B4:E4"/>
    <mergeCell ref="F4:I4"/>
    <mergeCell ref="A3:A4"/>
    <mergeCell ref="O4:R4"/>
    <mergeCell ref="K1:M1"/>
    <mergeCell ref="A1:I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Perier</dc:creator>
  <cp:lastModifiedBy>Marc Perier</cp:lastModifiedBy>
  <dcterms:created xsi:type="dcterms:W3CDTF">2021-01-16T15:03:04Z</dcterms:created>
  <dcterms:modified xsi:type="dcterms:W3CDTF">2021-01-16T23:04:19Z</dcterms:modified>
</cp:coreProperties>
</file>