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pita.paul31\Videos\proj\AMI\load_country\"/>
    </mc:Choice>
  </mc:AlternateContent>
  <xr:revisionPtr revIDLastSave="0" documentId="8_{F1F8E2DF-EDD1-4B7E-AD67-41B341C0CF75}" xr6:coauthVersionLast="44" xr6:coauthVersionMax="44" xr10:uidLastSave="{00000000-0000-0000-0000-000000000000}"/>
  <bookViews>
    <workbookView xWindow="810" yWindow="-120" windowWidth="19800" windowHeight="11760" xr2:uid="{00000000-000D-0000-FFFF-FFFF00000000}"/>
  </bookViews>
  <sheets>
    <sheet name="32" sheetId="2" r:id="rId1"/>
  </sheet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4" i="2" l="1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E48" i="2" s="1"/>
  <c r="A47" i="2"/>
  <c r="A46" i="2"/>
  <c r="A45" i="2"/>
  <c r="A44" i="2"/>
  <c r="A43" i="2"/>
  <c r="A42" i="2"/>
  <c r="E42" i="2" s="1"/>
  <c r="A41" i="2"/>
  <c r="A40" i="2"/>
  <c r="A39" i="2"/>
  <c r="A38" i="2"/>
  <c r="E38" i="2" s="1"/>
  <c r="A37" i="2"/>
  <c r="A36" i="2"/>
  <c r="A35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E63" i="2" l="1"/>
  <c r="E79" i="2"/>
  <c r="E87" i="2"/>
  <c r="E49" i="2"/>
  <c r="E56" i="2"/>
  <c r="E72" i="2"/>
  <c r="E80" i="2"/>
  <c r="E92" i="2"/>
  <c r="E36" i="2"/>
  <c r="E39" i="2"/>
  <c r="E50" i="2"/>
  <c r="E53" i="2"/>
  <c r="E57" i="2"/>
  <c r="E61" i="2"/>
  <c r="E65" i="2"/>
  <c r="E69" i="2"/>
  <c r="E85" i="2"/>
  <c r="E89" i="2"/>
  <c r="E93" i="2"/>
  <c r="E41" i="2"/>
  <c r="E44" i="2"/>
  <c r="E51" i="2"/>
  <c r="E67" i="2"/>
  <c r="E75" i="2"/>
  <c r="E91" i="2"/>
  <c r="E45" i="2"/>
  <c r="E52" i="2"/>
  <c r="E76" i="2"/>
  <c r="E84" i="2"/>
  <c r="E88" i="2"/>
  <c r="E37" i="2"/>
  <c r="E40" i="2"/>
  <c r="E43" i="2"/>
  <c r="E77" i="2"/>
  <c r="E54" i="2"/>
  <c r="E62" i="2"/>
  <c r="E66" i="2"/>
  <c r="E74" i="2"/>
  <c r="E78" i="2"/>
  <c r="E64" i="2"/>
  <c r="E81" i="2"/>
  <c r="E86" i="2"/>
  <c r="E60" i="2"/>
  <c r="E90" i="2"/>
  <c r="E55" i="2"/>
  <c r="E73" i="2"/>
  <c r="E68" i="2"/>
</calcChain>
</file>

<file path=xl/sharedStrings.xml><?xml version="1.0" encoding="utf-8"?>
<sst xmlns="http://schemas.openxmlformats.org/spreadsheetml/2006/main" count="28" uniqueCount="24">
  <si>
    <t>Short-Term Energy Outlook, June 2020</t>
  </si>
  <si>
    <t>Series names for chart</t>
  </si>
  <si>
    <t>residential sales</t>
  </si>
  <si>
    <t>ELRCTWH</t>
  </si>
  <si>
    <t>industrial sales</t>
  </si>
  <si>
    <t>ELICTWH</t>
  </si>
  <si>
    <t>commercial</t>
  </si>
  <si>
    <t>ELCCTWH</t>
  </si>
  <si>
    <t>transportation</t>
  </si>
  <si>
    <t>ELACTWH</t>
  </si>
  <si>
    <t>direct use of electricity</t>
  </si>
  <si>
    <t>ELDUTWH</t>
  </si>
  <si>
    <t>total consumption</t>
  </si>
  <si>
    <t>ELCOTWH</t>
  </si>
  <si>
    <t>Consumption (billion kilowatthours)</t>
  </si>
  <si>
    <t>Consumption Growth (billion kWh)</t>
  </si>
  <si>
    <t>commercial and transportation</t>
  </si>
  <si>
    <t>net change</t>
  </si>
  <si>
    <t>Source: Short-Term Energy Outlook, June 2020</t>
  </si>
  <si>
    <t>monthly consumption</t>
  </si>
  <si>
    <t xml:space="preserve">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</si>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</sst>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164" fontId="3" fillId="0" borderId="0" xfId="1" applyNumberFormat="1" applyFont="1"/>
    <xf numFmtId="0" fontId="1" fillId="0" borderId="0" xfId="2"/>
    <xf numFmtId="0" fontId="2" fillId="0" borderId="0" xfId="3"/>
    <xf numFmtId="0" fontId="4" fillId="0" borderId="0" xfId="4" applyAlignment="1" applyProtection="1"/>
    <xf numFmtId="0" fontId="1" fillId="0" borderId="0" xfId="2" applyFill="1"/>
    <xf numFmtId="0" fontId="1" fillId="0" borderId="0" xfId="2" quotePrefix="1" applyFont="1"/>
    <xf numFmtId="0" fontId="1" fillId="2" borderId="0" xfId="2" applyFill="1"/>
    <xf numFmtId="0" fontId="5" fillId="0" borderId="1" xfId="1" applyFont="1" applyBorder="1"/>
    <xf numFmtId="0" fontId="2" fillId="0" borderId="2" xfId="1" applyBorder="1"/>
    <xf numFmtId="0" fontId="2" fillId="0" borderId="3" xfId="1" applyNumberFormat="1" applyFont="1" applyBorder="1" applyAlignment="1"/>
    <xf numFmtId="0" fontId="2" fillId="3" borderId="4" xfId="1" applyFont="1" applyFill="1" applyBorder="1"/>
    <xf numFmtId="0" fontId="2" fillId="0" borderId="5" xfId="1" applyNumberFormat="1" applyFont="1" applyBorder="1" applyAlignment="1"/>
    <xf numFmtId="0" fontId="2" fillId="3" borderId="6" xfId="1" applyFont="1" applyFill="1" applyBorder="1"/>
    <xf numFmtId="0" fontId="2" fillId="0" borderId="7" xfId="1" applyNumberFormat="1" applyFont="1" applyFill="1" applyBorder="1" applyAlignment="1"/>
    <xf numFmtId="0" fontId="2" fillId="0" borderId="8" xfId="1" applyBorder="1"/>
    <xf numFmtId="0" fontId="2" fillId="0" borderId="0" xfId="1"/>
    <xf numFmtId="0" fontId="7" fillId="0" borderId="0" xfId="1" applyFont="1"/>
    <xf numFmtId="0" fontId="2" fillId="0" borderId="9" xfId="1" applyBorder="1"/>
    <xf numFmtId="0" fontId="6" fillId="0" borderId="9" xfId="1" applyNumberFormat="1" applyFont="1" applyBorder="1"/>
    <xf numFmtId="0" fontId="7" fillId="0" borderId="9" xfId="1" applyNumberFormat="1" applyFont="1" applyBorder="1"/>
    <xf numFmtId="0" fontId="2" fillId="0" borderId="0" xfId="1" applyNumberFormat="1" applyFont="1" applyAlignment="1"/>
    <xf numFmtId="3" fontId="2" fillId="0" borderId="0" xfId="1" quotePrefix="1" applyNumberFormat="1" applyFont="1"/>
    <xf numFmtId="3" fontId="2" fillId="0" borderId="0" xfId="1" applyNumberFormat="1"/>
    <xf numFmtId="1" fontId="2" fillId="0" borderId="0" xfId="1" applyNumberFormat="1"/>
    <xf numFmtId="1" fontId="2" fillId="0" borderId="9" xfId="1" applyNumberFormat="1" applyBorder="1"/>
    <xf numFmtId="3" fontId="2" fillId="0" borderId="9" xfId="1" applyNumberFormat="1" applyBorder="1"/>
    <xf numFmtId="0" fontId="2" fillId="0" borderId="0" xfId="1" applyNumberFormat="1" applyFont="1" applyFill="1" applyBorder="1" applyAlignment="1"/>
    <xf numFmtId="3" fontId="7" fillId="0" borderId="0" xfId="1" applyNumberFormat="1" applyFont="1"/>
    <xf numFmtId="0" fontId="7" fillId="0" borderId="0" xfId="1" quotePrefix="1" applyFont="1"/>
    <xf numFmtId="0" fontId="2" fillId="0" borderId="0" xfId="1" applyNumberFormat="1" applyAlignment="1">
      <alignment horizontal="right"/>
    </xf>
    <xf numFmtId="1" fontId="2" fillId="0" borderId="0" xfId="1" applyNumberFormat="1" applyAlignment="1">
      <alignment horizontal="right"/>
    </xf>
    <xf numFmtId="0" fontId="8" fillId="0" borderId="0" xfId="2" applyFont="1"/>
    <xf numFmtId="0" fontId="8" fillId="0" borderId="9" xfId="2" applyFont="1" applyFill="1" applyBorder="1"/>
    <xf numFmtId="165" fontId="8" fillId="0" borderId="0" xfId="2" applyNumberFormat="1" applyFont="1"/>
    <xf numFmtId="1" fontId="2" fillId="0" borderId="10" xfId="3" quotePrefix="1" applyNumberFormat="1" applyFont="1" applyBorder="1" applyAlignment="1">
      <alignment horizontal="center"/>
    </xf>
    <xf numFmtId="1" fontId="2" fillId="0" borderId="10" xfId="3" applyNumberFormat="1" applyFont="1" applyBorder="1" applyAlignment="1">
      <alignment horizontal="center"/>
    </xf>
    <xf numFmtId="1" fontId="8" fillId="0" borderId="0" xfId="2" applyNumberFormat="1" applyFont="1"/>
    <xf numFmtId="0" fontId="1" fillId="0" borderId="0" xfId="2" applyAlignment="1">
      <alignment horizontal="right"/>
    </xf>
    <xf numFmtId="1" fontId="2" fillId="0" borderId="0" xfId="2" applyNumberFormat="1" applyFont="1"/>
    <xf numFmtId="166" fontId="8" fillId="0" borderId="0" xfId="2" applyNumberFormat="1" applyFont="1"/>
    <xf numFmtId="0" fontId="2" fillId="0" borderId="9" xfId="1" applyFont="1" applyBorder="1" applyAlignment="1">
      <alignment horizontal="right"/>
    </xf>
    <xf numFmtId="0" fontId="2" fillId="0" borderId="0" xfId="1" applyFont="1"/>
    <xf numFmtId="2" fontId="2" fillId="0" borderId="0" xfId="1" applyNumberFormat="1" applyFont="1"/>
    <xf numFmtId="165" fontId="1" fillId="0" borderId="0" xfId="2" applyNumberFormat="1"/>
    <xf numFmtId="166" fontId="1" fillId="0" borderId="0" xfId="2" applyNumberFormat="1"/>
    <xf numFmtId="0" fontId="6" fillId="0" borderId="9" xfId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4 2" xfId="2" xr:uid="{00000000-0005-0000-0000-000004000000}"/>
  </cellStyles>
  <dxfs count="6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8211430231989"/>
          <c:y val="0.14818662484095846"/>
          <c:w val="0.8262348812705026"/>
          <c:h val="0.685867467369577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'32'!$B$26</c:f>
              <c:strCache>
                <c:ptCount val="1"/>
                <c:pt idx="0">
                  <c:v>residential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'32'!$I$26:$L$26</c:f>
              <c:numCache>
                <c:formatCode>0</c:formatCode>
                <c:ptCount val="4"/>
                <c:pt idx="0">
                  <c:v>90.445316800000001</c:v>
                </c:pt>
                <c:pt idx="1">
                  <c:v>-33.945862699999907</c:v>
                </c:pt>
                <c:pt idx="2">
                  <c:v>-20.918489700000009</c:v>
                </c:pt>
                <c:pt idx="3">
                  <c:v>9.5558931999999004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B-4F7F-A0D2-B3A866BBE018}"/>
            </c:ext>
          </c:extLst>
        </c:ser>
        <c:ser>
          <c:idx val="2"/>
          <c:order val="1"/>
          <c:tx>
            <c:strRef>
              <c:f>'32'!$B$27</c:f>
              <c:strCache>
                <c:ptCount val="1"/>
                <c:pt idx="0">
                  <c:v>industrial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'32'!$I$27:$L$27</c:f>
              <c:numCache>
                <c:formatCode>0</c:formatCode>
                <c:ptCount val="4"/>
                <c:pt idx="0">
                  <c:v>16.374607850000075</c:v>
                </c:pt>
                <c:pt idx="1">
                  <c:v>-48.523978320000083</c:v>
                </c:pt>
                <c:pt idx="2">
                  <c:v>-64.043612189999976</c:v>
                </c:pt>
                <c:pt idx="3">
                  <c:v>-3.1618726899999956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B-4F7F-A0D2-B3A866BBE018}"/>
            </c:ext>
          </c:extLst>
        </c:ser>
        <c:ser>
          <c:idx val="0"/>
          <c:order val="3"/>
          <c:tx>
            <c:strRef>
              <c:f>'32'!$B$28</c:f>
              <c:strCache>
                <c:ptCount val="1"/>
                <c:pt idx="0">
                  <c:v>commercial and transportation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'32'!$I$28:$L$28</c:f>
              <c:numCache>
                <c:formatCode>0</c:formatCode>
                <c:ptCount val="4"/>
                <c:pt idx="0">
                  <c:v>29.009363099999973</c:v>
                </c:pt>
                <c:pt idx="1">
                  <c:v>-27.177701300000081</c:v>
                </c:pt>
                <c:pt idx="2">
                  <c:v>-122.74130132169989</c:v>
                </c:pt>
                <c:pt idx="3">
                  <c:v>29.257368221700062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B-4F7F-A0D2-B3A866BBE018}"/>
            </c:ext>
          </c:extLst>
        </c:ser>
        <c:ser>
          <c:idx val="5"/>
          <c:order val="4"/>
          <c:tx>
            <c:strRef>
              <c:f>'32'!$B$29</c:f>
              <c:strCache>
                <c:ptCount val="1"/>
                <c:pt idx="0">
                  <c:v>direct use of electricity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'32'!$I$29:$L$29</c:f>
              <c:numCache>
                <c:formatCode>0</c:formatCode>
                <c:ptCount val="4"/>
                <c:pt idx="0">
                  <c:v>2.9995551599999999</c:v>
                </c:pt>
                <c:pt idx="1">
                  <c:v>1.9430732300000102</c:v>
                </c:pt>
                <c:pt idx="2">
                  <c:v>-13.384323160000008</c:v>
                </c:pt>
                <c:pt idx="3">
                  <c:v>1.2694175599999937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B-4F7F-A0D2-B3A866BB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73335808"/>
        <c:axId val="-1273327648"/>
      </c:barChart>
      <c:lineChart>
        <c:grouping val="stacked"/>
        <c:varyColors val="0"/>
        <c:ser>
          <c:idx val="4"/>
          <c:order val="2"/>
          <c:tx>
            <c:strRef>
              <c:f>'32'!$B$30</c:f>
              <c:strCache>
                <c:ptCount val="1"/>
                <c:pt idx="0">
                  <c:v>total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3499659588006638E-2"/>
                  <c:y val="-3.0869868540223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AB-4F7F-A0D2-B3A866BBE018}"/>
                </c:ext>
              </c:extLst>
            </c:dLbl>
            <c:dLbl>
              <c:idx val="1"/>
              <c:layout>
                <c:manualLayout>
                  <c:x val="-7.7165687989374593E-2"/>
                  <c:y val="4.3062683147414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AB-4F7F-A0D2-B3A866BBE018}"/>
                </c:ext>
              </c:extLst>
            </c:dLbl>
            <c:dLbl>
              <c:idx val="2"/>
              <c:layout>
                <c:manualLayout>
                  <c:x val="-7.9069170013688975E-2"/>
                  <c:y val="3.9180295123403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AB-4F7F-A0D2-B3A866BBE018}"/>
                </c:ext>
              </c:extLst>
            </c:dLbl>
            <c:dLbl>
              <c:idx val="3"/>
              <c:layout>
                <c:manualLayout>
                  <c:x val="-5.103459919787906E-2"/>
                  <c:y val="-4.7661072906485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AB-4F7F-A0D2-B3A866BBE01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'32'!$I$25:$L$25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'32'!$I$30:$L$30</c:f>
              <c:numCache>
                <c:formatCode>0</c:formatCode>
                <c:ptCount val="4"/>
                <c:pt idx="0">
                  <c:v>138.82884289999993</c:v>
                </c:pt>
                <c:pt idx="1">
                  <c:v>-107.70446919999995</c:v>
                </c:pt>
                <c:pt idx="2">
                  <c:v>-221.08781599999975</c:v>
                </c:pt>
                <c:pt idx="3">
                  <c:v>36.920915100000002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B-4F7F-A0D2-B3A866BB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3335808"/>
        <c:axId val="-1273327648"/>
      </c:lineChart>
      <c:scatterChart>
        <c:scatterStyle val="lineMarker"/>
        <c:varyColors val="0"/>
        <c:ser>
          <c:idx val="3"/>
          <c:order val="5"/>
          <c:tx>
            <c:strRef>
              <c:f>'32'!$B$99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'32'!$A$100:$A$101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'32'!$B$100:$B$102</c:f>
              <c:numCache>
                <c:formatCode>0.00</c:formatCode>
                <c:ptCount val="3"/>
                <c:pt idx="0">
                  <c:v>-0.3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AB-4F7F-A0D2-B3A866BB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317312"/>
        <c:axId val="-1273331456"/>
      </c:scatterChart>
      <c:catAx>
        <c:axId val="-1273335808"/>
        <c:scaling>
          <c:orientation val="minMax"/>
        </c:scaling>
        <c:delete val="0"/>
        <c:axPos val="b"/>
        <c:majorGridlines>
          <c:spPr>
            <a:ln w="12700">
              <a:noFill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27648"/>
        <c:crosses val="autoZero"/>
        <c:auto val="1"/>
        <c:lblAlgn val="ctr"/>
        <c:lblOffset val="100"/>
        <c:tickLblSkip val="1"/>
        <c:noMultiLvlLbl val="0"/>
      </c:catAx>
      <c:valAx>
        <c:axId val="-127332764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35808"/>
        <c:crosses val="autoZero"/>
        <c:crossBetween val="between"/>
        <c:majorUnit val="50"/>
      </c:valAx>
      <c:valAx>
        <c:axId val="-1273331456"/>
        <c:scaling>
          <c:orientation val="minMax"/>
          <c:max val="0.30000000000000004"/>
          <c:min val="-0.30000000000000004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1273317312"/>
        <c:crosses val="max"/>
        <c:crossBetween val="midCat"/>
      </c:valAx>
      <c:valAx>
        <c:axId val="-12733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73331456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79994167395748E-2"/>
          <c:y val="0.15391573193197383"/>
          <c:w val="0.73468410443620091"/>
          <c:h val="0.68452488262716216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'32'!$A$35:$A$94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'32'!$C$35:$C$94</c:f>
              <c:numCache>
                <c:formatCode>0</c:formatCode>
                <c:ptCount val="60"/>
                <c:pt idx="0">
                  <c:v>330.30133611000002</c:v>
                </c:pt>
                <c:pt idx="1">
                  <c:v>286.70627495999997</c:v>
                </c:pt>
                <c:pt idx="2">
                  <c:v>303.10037724</c:v>
                </c:pt>
                <c:pt idx="3">
                  <c:v>284.01519252000003</c:v>
                </c:pt>
                <c:pt idx="4">
                  <c:v>303.33792385999999</c:v>
                </c:pt>
                <c:pt idx="5">
                  <c:v>340.53408089999999</c:v>
                </c:pt>
                <c:pt idx="6">
                  <c:v>380.33567835000002</c:v>
                </c:pt>
                <c:pt idx="7">
                  <c:v>372.81042245999998</c:v>
                </c:pt>
                <c:pt idx="8">
                  <c:v>332.9225313</c:v>
                </c:pt>
                <c:pt idx="9">
                  <c:v>310.86397496000001</c:v>
                </c:pt>
                <c:pt idx="10">
                  <c:v>294.80914325999998</c:v>
                </c:pt>
                <c:pt idx="11">
                  <c:v>324.73329125999999</c:v>
                </c:pt>
                <c:pt idx="12">
                  <c:v>356.88225697000001</c:v>
                </c:pt>
                <c:pt idx="13">
                  <c:v>303.76812927999998</c:v>
                </c:pt>
                <c:pt idx="14">
                  <c:v>308.52071013</c:v>
                </c:pt>
                <c:pt idx="15">
                  <c:v>289.49132487000003</c:v>
                </c:pt>
                <c:pt idx="16">
                  <c:v>314.98784296000002</c:v>
                </c:pt>
                <c:pt idx="17">
                  <c:v>350.11040880000002</c:v>
                </c:pt>
                <c:pt idx="18">
                  <c:v>388.01737294999998</c:v>
                </c:pt>
                <c:pt idx="19">
                  <c:v>394.20936875000001</c:v>
                </c:pt>
                <c:pt idx="20">
                  <c:v>349.27097520000001</c:v>
                </c:pt>
                <c:pt idx="21">
                  <c:v>320.97873835000001</c:v>
                </c:pt>
                <c:pt idx="22">
                  <c:v>302.48385150000001</c:v>
                </c:pt>
                <c:pt idx="23">
                  <c:v>324.57809037999999</c:v>
                </c:pt>
                <c:pt idx="24">
                  <c:v>336.27925676000001</c:v>
                </c:pt>
                <c:pt idx="25">
                  <c:v>302.32349112000003</c:v>
                </c:pt>
                <c:pt idx="26">
                  <c:v>308.94247498999999</c:v>
                </c:pt>
                <c:pt idx="27">
                  <c:v>280.27353840000001</c:v>
                </c:pt>
                <c:pt idx="28">
                  <c:v>303.63094432000003</c:v>
                </c:pt>
                <c:pt idx="29">
                  <c:v>327.86994629999998</c:v>
                </c:pt>
                <c:pt idx="30">
                  <c:v>383.15744529</c:v>
                </c:pt>
                <c:pt idx="31">
                  <c:v>379.56741836999998</c:v>
                </c:pt>
                <c:pt idx="32">
                  <c:v>346.99921499999999</c:v>
                </c:pt>
                <c:pt idx="33">
                  <c:v>314.44213817999997</c:v>
                </c:pt>
                <c:pt idx="34">
                  <c:v>293.90890701000001</c:v>
                </c:pt>
                <c:pt idx="35">
                  <c:v>318.19982519000001</c:v>
                </c:pt>
                <c:pt idx="36">
                  <c:v>322.57823232999999</c:v>
                </c:pt>
                <c:pt idx="37">
                  <c:v>302.21247754000001</c:v>
                </c:pt>
                <c:pt idx="38">
                  <c:v>297.06267501000002</c:v>
                </c:pt>
                <c:pt idx="39">
                  <c:v>266.74369999999999</c:v>
                </c:pt>
                <c:pt idx="40">
                  <c:v>285.94650000000001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5D2-9834-DB6704DFF50D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'32'!$A$35:$A$94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'32'!$D$35:$D$94</c:f>
              <c:numCache>
                <c:formatCode>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285.94650000000001</c:v>
                </c:pt>
                <c:pt idx="41">
                  <c:v>314.3141</c:v>
                </c:pt>
                <c:pt idx="42">
                  <c:v>360.06939999999997</c:v>
                </c:pt>
                <c:pt idx="43">
                  <c:v>357.01409999999998</c:v>
                </c:pt>
                <c:pt idx="44">
                  <c:v>312.55189999999999</c:v>
                </c:pt>
                <c:pt idx="45">
                  <c:v>286.2353</c:v>
                </c:pt>
                <c:pt idx="46">
                  <c:v>269.27800000000002</c:v>
                </c:pt>
                <c:pt idx="47">
                  <c:v>300.50040000000001</c:v>
                </c:pt>
                <c:pt idx="48">
                  <c:v>313.15260000000001</c:v>
                </c:pt>
                <c:pt idx="49">
                  <c:v>282.05759999999998</c:v>
                </c:pt>
                <c:pt idx="50">
                  <c:v>289.43650000000002</c:v>
                </c:pt>
                <c:pt idx="51">
                  <c:v>267.6207</c:v>
                </c:pt>
                <c:pt idx="52">
                  <c:v>288.24369999999999</c:v>
                </c:pt>
                <c:pt idx="53">
                  <c:v>322.6413</c:v>
                </c:pt>
                <c:pt idx="54">
                  <c:v>370.9151</c:v>
                </c:pt>
                <c:pt idx="55">
                  <c:v>369.38830000000002</c:v>
                </c:pt>
                <c:pt idx="56">
                  <c:v>324.09190000000001</c:v>
                </c:pt>
                <c:pt idx="57">
                  <c:v>296.42129999999997</c:v>
                </c:pt>
                <c:pt idx="58">
                  <c:v>278.31529999999998</c:v>
                </c:pt>
                <c:pt idx="59">
                  <c:v>309.14339999999999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6-45D2-9834-DB6704DFF50D}"/>
            </c:ext>
          </c:extLst>
        </c:ser>
        <c:ser>
          <c:idx val="1"/>
          <c:order val="2"/>
          <c:tx>
            <c:strRef>
              <c:f>'32'!$E$34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'32'!$A$35:$A$94</c:f>
              <c:numCache>
                <c:formatCode>General</c:formatCode>
                <c:ptCount val="60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</c:numCache>
            </c:numRef>
          </c:cat>
          <c:val>
            <c:numRef>
              <c:f>'32'!$E$35:$E$94</c:f>
              <c:numCache>
                <c:formatCode>0</c:formatCode>
                <c:ptCount val="60"/>
                <c:pt idx="1">
                  <c:v>322.03918559833335</c:v>
                </c:pt>
                <c:pt idx="2">
                  <c:v>322.03918559833335</c:v>
                </c:pt>
                <c:pt idx="3">
                  <c:v>322.03918559833335</c:v>
                </c:pt>
                <c:pt idx="4">
                  <c:v>322.03918559833335</c:v>
                </c:pt>
                <c:pt idx="5">
                  <c:v>322.03918559833335</c:v>
                </c:pt>
                <c:pt idx="6">
                  <c:v>322.03918559833335</c:v>
                </c:pt>
                <c:pt idx="7">
                  <c:v>322.03918559833335</c:v>
                </c:pt>
                <c:pt idx="8">
                  <c:v>322.03918559833335</c:v>
                </c:pt>
                <c:pt idx="9">
                  <c:v>322.03918559833335</c:v>
                </c:pt>
                <c:pt idx="10">
                  <c:v>322.03918559833335</c:v>
                </c:pt>
                <c:pt idx="13">
                  <c:v>333.60825584500003</c:v>
                </c:pt>
                <c:pt idx="14">
                  <c:v>333.60825584500003</c:v>
                </c:pt>
                <c:pt idx="15">
                  <c:v>333.60825584500003</c:v>
                </c:pt>
                <c:pt idx="16">
                  <c:v>333.60825584500003</c:v>
                </c:pt>
                <c:pt idx="17">
                  <c:v>333.60825584500003</c:v>
                </c:pt>
                <c:pt idx="18">
                  <c:v>333.60825584500003</c:v>
                </c:pt>
                <c:pt idx="19">
                  <c:v>333.60825584500003</c:v>
                </c:pt>
                <c:pt idx="20">
                  <c:v>333.60825584500003</c:v>
                </c:pt>
                <c:pt idx="21">
                  <c:v>333.60825584500003</c:v>
                </c:pt>
                <c:pt idx="22">
                  <c:v>333.60825584500003</c:v>
                </c:pt>
                <c:pt idx="25">
                  <c:v>324.6328834108333</c:v>
                </c:pt>
                <c:pt idx="26">
                  <c:v>324.6328834108333</c:v>
                </c:pt>
                <c:pt idx="27">
                  <c:v>324.6328834108333</c:v>
                </c:pt>
                <c:pt idx="28">
                  <c:v>324.6328834108333</c:v>
                </c:pt>
                <c:pt idx="29">
                  <c:v>324.6328834108333</c:v>
                </c:pt>
                <c:pt idx="30">
                  <c:v>324.6328834108333</c:v>
                </c:pt>
                <c:pt idx="31">
                  <c:v>324.6328834108333</c:v>
                </c:pt>
                <c:pt idx="32">
                  <c:v>324.6328834108333</c:v>
                </c:pt>
                <c:pt idx="33">
                  <c:v>324.6328834108333</c:v>
                </c:pt>
                <c:pt idx="34">
                  <c:v>324.6328834108333</c:v>
                </c:pt>
                <c:pt idx="37">
                  <c:v>306.20889874</c:v>
                </c:pt>
                <c:pt idx="38">
                  <c:v>306.20889874</c:v>
                </c:pt>
                <c:pt idx="39">
                  <c:v>306.20889874</c:v>
                </c:pt>
                <c:pt idx="40">
                  <c:v>306.20889874</c:v>
                </c:pt>
                <c:pt idx="41">
                  <c:v>306.20889874</c:v>
                </c:pt>
                <c:pt idx="42">
                  <c:v>306.20889874</c:v>
                </c:pt>
                <c:pt idx="43">
                  <c:v>306.20889874</c:v>
                </c:pt>
                <c:pt idx="44">
                  <c:v>306.20889874</c:v>
                </c:pt>
                <c:pt idx="45">
                  <c:v>306.20889874</c:v>
                </c:pt>
                <c:pt idx="46">
                  <c:v>306.20889874</c:v>
                </c:pt>
                <c:pt idx="49">
                  <c:v>309.28564166666666</c:v>
                </c:pt>
                <c:pt idx="50">
                  <c:v>309.28564166666666</c:v>
                </c:pt>
                <c:pt idx="51">
                  <c:v>309.28564166666666</c:v>
                </c:pt>
                <c:pt idx="52">
                  <c:v>309.28564166666666</c:v>
                </c:pt>
                <c:pt idx="53">
                  <c:v>309.28564166666666</c:v>
                </c:pt>
                <c:pt idx="54">
                  <c:v>309.28564166666666</c:v>
                </c:pt>
                <c:pt idx="55">
                  <c:v>309.28564166666666</c:v>
                </c:pt>
                <c:pt idx="56">
                  <c:v>309.28564166666666</c:v>
                </c:pt>
                <c:pt idx="57">
                  <c:v>309.28564166666666</c:v>
                </c:pt>
                <c:pt idx="58">
                  <c:v>309.28564166666666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6-45D2-9834-DB6704DF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3315680"/>
        <c:axId val="-1273334720"/>
      </c:lineChart>
      <c:catAx>
        <c:axId val="-12733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3472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12733347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1273315680"/>
        <c:crosses val="autoZero"/>
        <c:crossBetween val="midCat"/>
        <c:minorUnit val="0.5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582594819115235"/>
          <c:y val="0.48763794805271954"/>
          <c:w val="0.50491046184904076"/>
          <c:h val="0.20453853151504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561756</xdr:colOff>
      <xdr:row>3</xdr:row>
      <xdr:rowOff>101630</xdr:rowOff>
    </xdr:from>
    <xdr:to>
      <xdr:col>9</xdr:col>
      <xdr:colOff>57399</xdr:colOff>
      <xdr:row>20</xdr:row>
      <xdr:rowOff>47155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61756" y="682655"/>
          <a:ext cx="5486868" cy="3184025"/>
          <a:chOff x="561756" y="682655"/>
          <a:chExt cx="5477343" cy="318402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3290885" y="682656"/>
          <a:ext cx="2748214" cy="3184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561756" y="682655"/>
          <a:ext cx="2748214" cy="3184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8326" y="3562351"/>
            <a:ext cx="381273" cy="290755"/>
          </a:xfrm>
          <a:prstGeom prst="rect">
            <a:avLst/>
          </a:prstGeom>
        </xdr:spPr>
      </xdr:pic>
      <xdr:sp macro="" textlink="$A$31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571749" y="3612943"/>
            <a:ext cx="3495426" cy="2320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5ADE00CA-5CF2-4AE5-AAB3-650035E26A23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Source: Short-Term Energy Outlook, June 2020</a:t>
            </a:fld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0.00516</cdr:x>
      <cdr:y>0</cdr:y>
    </cdr:from>
    <cdr:to>
      <cdr:x>1</cdr:x>
      <cdr:y>0.15195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37" y="0"/>
          <a:ext cx="2800349" cy="441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kilowatthours</a:t>
          </a:r>
        </a:p>
      </cdr:txBody>
    </cdr:sp>
  </cdr:relSizeAnchor>
  <cdr:relSizeAnchor xmlns:cdr="http://schemas.openxmlformats.org/drawingml/2006/chartDrawing">
    <cdr:from>
      <cdr:x>0.31317</cdr:x>
      <cdr:y>0.19404</cdr:y>
    </cdr:from>
    <cdr:to>
      <cdr:x>0.85968</cdr:x>
      <cdr:y>0.46653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07563" y="596869"/>
          <a:ext cx="1583747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residential sales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industrial sales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 and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transportation sales</a:t>
          </a:r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direct use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 baseline="0">
            <a:solidFill>
              <a:schemeClr val="accent5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5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0.68512</cdr:x>
      <cdr:y>0.13556</cdr:y>
    </cdr:from>
    <cdr:to>
      <cdr:x>0.90658</cdr:x>
      <cdr:y>0.21099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82" y="393669"/>
          <a:ext cx="6096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46" y="0"/>
          <a:ext cx="2585500" cy="42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electricity consumption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</a:t>
          </a:r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+mn-cs"/>
            </a:rPr>
            <a:t>kilowatthours</a:t>
          </a:r>
          <a:endParaRPr lang="en-US" sz="100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42"/>
  <sheetViews>
    <sheetView tabSelected="1" zoomScaleNormal="100" workbookViewId="0">
      <selection activeCell="G36" sqref="G36"/>
    </sheetView>
  </sheetViews>
  <sheetFormatPr defaultColWidth="9.140625" defaultRowHeight="15" x14ac:dyDescent="0.25"/>
  <cols>
    <col min="1" max="1" width="9.140625" style="2"/>
    <col min="2" max="2" width="14.85546875" style="2" customWidth="1"/>
    <col min="3" max="3" width="10.140625" style="2" bestFit="1" customWidth="1"/>
    <col min="4" max="4" width="9.140625" style="2"/>
    <col min="5" max="6" width="9.5703125" style="2" bestFit="1" customWidth="1"/>
    <col min="7" max="13" width="9.140625" style="2"/>
    <col min="14" max="15" width="9.140625" style="3"/>
    <col min="16" max="16" width="9.140625" style="2"/>
    <col min="17" max="17" width="25.42578125" style="2" customWidth="1"/>
    <col min="18" max="18" width="11.140625" style="2" customWidth="1"/>
    <col min="19" max="26" width="9.140625" style="2"/>
    <col min="27" max="28" width="9.140625" style="3"/>
    <col min="29" max="16384" width="9.140625" style="2"/>
  </cols>
  <sheetData>
    <row r="2" spans="1:18" ht="15.75" x14ac:dyDescent="0.25">
      <c r="A2" s="1" t="s">
        <v>0</v>
      </c>
    </row>
    <row r="3" spans="1:18" x14ac:dyDescent="0.25">
      <c r="A3" s="4"/>
      <c r="C3" s="5"/>
      <c r="D3" s="5"/>
      <c r="E3" s="5"/>
      <c r="F3" s="5"/>
      <c r="G3" s="5"/>
      <c r="H3" s="5"/>
      <c r="I3" s="5"/>
      <c r="J3" s="5"/>
      <c r="Q3" s="6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Q4" s="6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Q5" s="8" t="s">
        <v>1</v>
      </c>
      <c r="R5" s="9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Q6" s="10" t="s">
        <v>2</v>
      </c>
      <c r="R6" s="11" t="s">
        <v>3</v>
      </c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Q7" s="12" t="s">
        <v>4</v>
      </c>
      <c r="R7" s="13" t="s">
        <v>5</v>
      </c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Q8" s="12" t="s">
        <v>6</v>
      </c>
      <c r="R8" s="13" t="s">
        <v>7</v>
      </c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Q9" s="12" t="s">
        <v>8</v>
      </c>
      <c r="R9" s="13" t="s">
        <v>9</v>
      </c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Q10" s="12" t="s">
        <v>10</v>
      </c>
      <c r="R10" s="13" t="s">
        <v>11</v>
      </c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Q11" s="14" t="s">
        <v>12</v>
      </c>
      <c r="R11" s="15" t="s">
        <v>13</v>
      </c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4" spans="1:12" x14ac:dyDescent="0.25">
      <c r="A24" s="16"/>
      <c r="B24" s="16"/>
      <c r="C24" s="46" t="s">
        <v>14</v>
      </c>
      <c r="D24" s="46"/>
      <c r="E24" s="46"/>
      <c r="F24" s="46"/>
      <c r="G24" s="46"/>
      <c r="H24" s="17"/>
      <c r="I24" s="46" t="s">
        <v>15</v>
      </c>
      <c r="J24" s="46"/>
      <c r="K24" s="46"/>
      <c r="L24" s="46"/>
    </row>
    <row r="25" spans="1:12" x14ac:dyDescent="0.25">
      <c r="A25" s="18"/>
      <c r="B25" s="18"/>
      <c r="C25" s="19">
        <v>2017</v>
      </c>
      <c r="D25" s="19">
        <v>2018</v>
      </c>
      <c r="E25" s="19">
        <v>2019</v>
      </c>
      <c r="F25" s="19">
        <v>2020</v>
      </c>
      <c r="G25" s="19">
        <v>2021</v>
      </c>
      <c r="H25" s="20"/>
      <c r="I25" s="19">
        <v>2018</v>
      </c>
      <c r="J25" s="19">
        <v>2019</v>
      </c>
      <c r="K25" s="19">
        <v>2020</v>
      </c>
      <c r="L25" s="19">
        <v>2021</v>
      </c>
    </row>
    <row r="26" spans="1:12" x14ac:dyDescent="0.25">
      <c r="B26" s="21" t="s">
        <v>2</v>
      </c>
      <c r="C26" s="22">
        <v>1378.6477424</v>
      </c>
      <c r="D26" s="22">
        <v>1469.0930592</v>
      </c>
      <c r="E26" s="22">
        <v>1435.1471965000001</v>
      </c>
      <c r="F26" s="22">
        <v>1414.2287068000001</v>
      </c>
      <c r="G26" s="22">
        <v>1423.7846</v>
      </c>
      <c r="H26" s="23"/>
      <c r="I26" s="24">
        <f t="shared" ref="I26:L30" si="0">D26-C26</f>
        <v>90.445316800000001</v>
      </c>
      <c r="J26" s="24">
        <f t="shared" si="0"/>
        <v>-33.945862699999907</v>
      </c>
      <c r="K26" s="24">
        <f t="shared" si="0"/>
        <v>-20.918489700000009</v>
      </c>
      <c r="L26" s="24">
        <f t="shared" si="0"/>
        <v>9.5558931999999004</v>
      </c>
    </row>
    <row r="27" spans="1:12" x14ac:dyDescent="0.25">
      <c r="B27" s="21" t="s">
        <v>4</v>
      </c>
      <c r="C27" s="23">
        <v>984.29794534999996</v>
      </c>
      <c r="D27" s="23">
        <v>1000.6725532</v>
      </c>
      <c r="E27" s="23">
        <v>952.14857487999996</v>
      </c>
      <c r="F27" s="23">
        <v>888.10496268999998</v>
      </c>
      <c r="G27" s="23">
        <v>884.94308999999998</v>
      </c>
      <c r="H27" s="23"/>
      <c r="I27" s="24">
        <f t="shared" si="0"/>
        <v>16.374607850000075</v>
      </c>
      <c r="J27" s="24">
        <f t="shared" si="0"/>
        <v>-48.523978320000083</v>
      </c>
      <c r="K27" s="24">
        <f t="shared" si="0"/>
        <v>-64.043612189999976</v>
      </c>
      <c r="L27" s="24">
        <f t="shared" si="0"/>
        <v>-3.1618726899999956</v>
      </c>
    </row>
    <row r="28" spans="1:12" x14ac:dyDescent="0.25">
      <c r="A28" s="16"/>
      <c r="B28" s="21" t="s">
        <v>16</v>
      </c>
      <c r="C28" s="23">
        <v>1360.4102922</v>
      </c>
      <c r="D28" s="23">
        <v>1389.4196552999999</v>
      </c>
      <c r="E28" s="23">
        <v>1362.2419539999999</v>
      </c>
      <c r="F28" s="23">
        <v>1239.5006526783</v>
      </c>
      <c r="G28" s="23">
        <v>1268.7580209</v>
      </c>
      <c r="H28" s="23"/>
      <c r="I28" s="24">
        <f t="shared" si="0"/>
        <v>29.009363099999973</v>
      </c>
      <c r="J28" s="24">
        <f t="shared" si="0"/>
        <v>-27.177701300000081</v>
      </c>
      <c r="K28" s="24">
        <f t="shared" si="0"/>
        <v>-122.74130132169989</v>
      </c>
      <c r="L28" s="24">
        <f t="shared" si="0"/>
        <v>29.257368221700062</v>
      </c>
    </row>
    <row r="29" spans="1:12" x14ac:dyDescent="0.25">
      <c r="B29" s="21" t="s">
        <v>10</v>
      </c>
      <c r="C29" s="25">
        <v>141.11424721</v>
      </c>
      <c r="D29" s="25">
        <v>144.11380237</v>
      </c>
      <c r="E29" s="25">
        <v>146.05687560000001</v>
      </c>
      <c r="F29" s="25">
        <v>132.67255244</v>
      </c>
      <c r="G29" s="25">
        <v>133.94197</v>
      </c>
      <c r="H29" s="26"/>
      <c r="I29" s="25">
        <f t="shared" si="0"/>
        <v>2.9995551599999999</v>
      </c>
      <c r="J29" s="25">
        <f t="shared" si="0"/>
        <v>1.9430732300000102</v>
      </c>
      <c r="K29" s="25">
        <f t="shared" si="0"/>
        <v>-13.384323160000008</v>
      </c>
      <c r="L29" s="25">
        <f t="shared" si="0"/>
        <v>1.2694175599999937</v>
      </c>
    </row>
    <row r="30" spans="1:12" x14ac:dyDescent="0.25">
      <c r="B30" s="27" t="s">
        <v>12</v>
      </c>
      <c r="C30" s="23">
        <v>3864.4702272</v>
      </c>
      <c r="D30" s="23">
        <v>4003.2990700999999</v>
      </c>
      <c r="E30" s="23">
        <v>3895.5946008999999</v>
      </c>
      <c r="F30" s="23">
        <v>3674.5067849000002</v>
      </c>
      <c r="G30" s="23">
        <v>3711.4277000000002</v>
      </c>
      <c r="H30" s="28" t="s">
        <v>17</v>
      </c>
      <c r="I30" s="24">
        <f t="shared" si="0"/>
        <v>138.82884289999993</v>
      </c>
      <c r="J30" s="24">
        <f t="shared" si="0"/>
        <v>-107.70446919999995</v>
      </c>
      <c r="K30" s="24">
        <f t="shared" si="0"/>
        <v>-221.08781599999975</v>
      </c>
      <c r="L30" s="24">
        <f t="shared" si="0"/>
        <v>36.920915100000002</v>
      </c>
    </row>
    <row r="31" spans="1:12" x14ac:dyDescent="0.25">
      <c r="A31" s="29" t="s">
        <v>18</v>
      </c>
      <c r="B31" s="16"/>
      <c r="C31" s="16"/>
      <c r="D31" s="30"/>
      <c r="E31" s="16"/>
      <c r="F31" s="16"/>
      <c r="G31" s="16"/>
      <c r="H31" s="16"/>
      <c r="I31" s="31"/>
      <c r="J31" s="31"/>
      <c r="K31" s="31"/>
      <c r="L31" s="31"/>
    </row>
    <row r="34" spans="1:7" x14ac:dyDescent="0.25">
      <c r="A34" s="32"/>
      <c r="B34" s="32"/>
      <c r="C34" s="32" t="s">
        <v>19</v>
      </c>
      <c r="D34" s="32" t="s">
        <v>20</v>
      </c>
      <c r="E34" s="33" t="s">
        <v>21</v>
      </c>
      <c r="F34" s="33" t="s">
        <v>22</v>
      </c>
    </row>
    <row r="35" spans="1:7" x14ac:dyDescent="0.25">
      <c r="A35" s="32">
        <f t="shared" ref="A35:A94" si="1">YEAR(B35)</f>
        <v>2017</v>
      </c>
      <c r="B35" s="34">
        <v>42736</v>
      </c>
      <c r="C35" s="35">
        <v>330.30133611000002</v>
      </c>
      <c r="D35" s="36" t="e">
        <v>#N/A</v>
      </c>
      <c r="E35" s="37"/>
      <c r="F35" s="37">
        <v>330.30133611000002</v>
      </c>
      <c r="G35" s="38"/>
    </row>
    <row r="36" spans="1:7" x14ac:dyDescent="0.25">
      <c r="A36" s="32">
        <f t="shared" si="1"/>
        <v>2017</v>
      </c>
      <c r="B36" s="34">
        <v>42767</v>
      </c>
      <c r="C36" s="35">
        <v>286.70627495999997</v>
      </c>
      <c r="D36" s="36" t="e">
        <v>#N/A</v>
      </c>
      <c r="E36" s="39">
        <f t="shared" ref="E36:E45" si="2">AVERAGEIF($A$35:$A$46,A36,$F$35:$F$46)</f>
        <v>322.03918559833335</v>
      </c>
      <c r="F36" s="37">
        <v>286.70627495999997</v>
      </c>
      <c r="G36" s="38"/>
    </row>
    <row r="37" spans="1:7" x14ac:dyDescent="0.25">
      <c r="A37" s="32">
        <f t="shared" si="1"/>
        <v>2017</v>
      </c>
      <c r="B37" s="34">
        <v>42795</v>
      </c>
      <c r="C37" s="35">
        <v>303.10037724</v>
      </c>
      <c r="D37" s="36" t="e">
        <v>#N/A</v>
      </c>
      <c r="E37" s="39">
        <f t="shared" si="2"/>
        <v>322.03918559833335</v>
      </c>
      <c r="F37" s="37">
        <v>303.10037724</v>
      </c>
      <c r="G37" s="38"/>
    </row>
    <row r="38" spans="1:7" x14ac:dyDescent="0.25">
      <c r="A38" s="32">
        <f t="shared" si="1"/>
        <v>2017</v>
      </c>
      <c r="B38" s="34">
        <v>42826</v>
      </c>
      <c r="C38" s="35">
        <v>284.01519252000003</v>
      </c>
      <c r="D38" s="36" t="e">
        <v>#N/A</v>
      </c>
      <c r="E38" s="39">
        <f t="shared" si="2"/>
        <v>322.03918559833335</v>
      </c>
      <c r="F38" s="37">
        <v>284.01519252000003</v>
      </c>
      <c r="G38" s="38"/>
    </row>
    <row r="39" spans="1:7" x14ac:dyDescent="0.25">
      <c r="A39" s="32">
        <f t="shared" si="1"/>
        <v>2017</v>
      </c>
      <c r="B39" s="34">
        <v>42856</v>
      </c>
      <c r="C39" s="35">
        <v>303.33792385999999</v>
      </c>
      <c r="D39" s="36" t="e">
        <v>#N/A</v>
      </c>
      <c r="E39" s="39">
        <f t="shared" si="2"/>
        <v>322.03918559833335</v>
      </c>
      <c r="F39" s="37">
        <v>303.33792385999999</v>
      </c>
      <c r="G39" s="38"/>
    </row>
    <row r="40" spans="1:7" x14ac:dyDescent="0.25">
      <c r="A40" s="32">
        <f t="shared" si="1"/>
        <v>2017</v>
      </c>
      <c r="B40" s="34">
        <v>42887</v>
      </c>
      <c r="C40" s="35">
        <v>340.53408089999999</v>
      </c>
      <c r="D40" s="36" t="e">
        <v>#N/A</v>
      </c>
      <c r="E40" s="39">
        <f t="shared" si="2"/>
        <v>322.03918559833335</v>
      </c>
      <c r="F40" s="37">
        <v>340.53408089999999</v>
      </c>
      <c r="G40" s="38"/>
    </row>
    <row r="41" spans="1:7" x14ac:dyDescent="0.25">
      <c r="A41" s="32">
        <f t="shared" si="1"/>
        <v>2017</v>
      </c>
      <c r="B41" s="34">
        <v>42917</v>
      </c>
      <c r="C41" s="35">
        <v>380.33567835000002</v>
      </c>
      <c r="D41" s="36" t="e">
        <v>#N/A</v>
      </c>
      <c r="E41" s="39">
        <f t="shared" si="2"/>
        <v>322.03918559833335</v>
      </c>
      <c r="F41" s="37">
        <v>380.33567835000002</v>
      </c>
      <c r="G41" s="38"/>
    </row>
    <row r="42" spans="1:7" x14ac:dyDescent="0.25">
      <c r="A42" s="32">
        <f t="shared" si="1"/>
        <v>2017</v>
      </c>
      <c r="B42" s="34">
        <v>42948</v>
      </c>
      <c r="C42" s="35">
        <v>372.81042245999998</v>
      </c>
      <c r="D42" s="36" t="e">
        <v>#N/A</v>
      </c>
      <c r="E42" s="39">
        <f t="shared" si="2"/>
        <v>322.03918559833335</v>
      </c>
      <c r="F42" s="37">
        <v>372.81042245999998</v>
      </c>
      <c r="G42" s="38"/>
    </row>
    <row r="43" spans="1:7" x14ac:dyDescent="0.25">
      <c r="A43" s="32">
        <f t="shared" si="1"/>
        <v>2017</v>
      </c>
      <c r="B43" s="34">
        <v>42979</v>
      </c>
      <c r="C43" s="35">
        <v>332.9225313</v>
      </c>
      <c r="D43" s="36" t="e">
        <v>#N/A</v>
      </c>
      <c r="E43" s="39">
        <f t="shared" si="2"/>
        <v>322.03918559833335</v>
      </c>
      <c r="F43" s="37">
        <v>332.9225313</v>
      </c>
      <c r="G43" s="38"/>
    </row>
    <row r="44" spans="1:7" x14ac:dyDescent="0.25">
      <c r="A44" s="32">
        <f t="shared" si="1"/>
        <v>2017</v>
      </c>
      <c r="B44" s="34">
        <v>43009</v>
      </c>
      <c r="C44" s="35">
        <v>310.86397496000001</v>
      </c>
      <c r="D44" s="36" t="e">
        <v>#N/A</v>
      </c>
      <c r="E44" s="39">
        <f t="shared" si="2"/>
        <v>322.03918559833335</v>
      </c>
      <c r="F44" s="37">
        <v>310.86397496000001</v>
      </c>
      <c r="G44" s="38"/>
    </row>
    <row r="45" spans="1:7" x14ac:dyDescent="0.25">
      <c r="A45" s="32">
        <f t="shared" si="1"/>
        <v>2017</v>
      </c>
      <c r="B45" s="34">
        <v>43040</v>
      </c>
      <c r="C45" s="35">
        <v>294.80914325999998</v>
      </c>
      <c r="D45" s="36" t="e">
        <v>#N/A</v>
      </c>
      <c r="E45" s="39">
        <f t="shared" si="2"/>
        <v>322.03918559833335</v>
      </c>
      <c r="F45" s="37">
        <v>294.80914325999998</v>
      </c>
      <c r="G45" s="38"/>
    </row>
    <row r="46" spans="1:7" x14ac:dyDescent="0.25">
      <c r="A46" s="32">
        <f t="shared" si="1"/>
        <v>2017</v>
      </c>
      <c r="B46" s="34">
        <v>43070</v>
      </c>
      <c r="C46" s="35">
        <v>324.73329125999999</v>
      </c>
      <c r="D46" s="36" t="e">
        <v>#N/A</v>
      </c>
      <c r="E46" s="37"/>
      <c r="F46" s="37">
        <v>324.73329125999999</v>
      </c>
      <c r="G46" s="38"/>
    </row>
    <row r="47" spans="1:7" x14ac:dyDescent="0.25">
      <c r="A47" s="32">
        <f t="shared" si="1"/>
        <v>2018</v>
      </c>
      <c r="B47" s="34">
        <v>43101</v>
      </c>
      <c r="C47" s="35">
        <v>356.88225697000001</v>
      </c>
      <c r="D47" s="36" t="e">
        <v>#N/A</v>
      </c>
      <c r="E47" s="37"/>
      <c r="F47" s="37">
        <v>356.88225697000001</v>
      </c>
      <c r="G47" s="38"/>
    </row>
    <row r="48" spans="1:7" x14ac:dyDescent="0.25">
      <c r="A48" s="32">
        <f t="shared" si="1"/>
        <v>2018</v>
      </c>
      <c r="B48" s="34">
        <v>43132</v>
      </c>
      <c r="C48" s="35">
        <v>303.76812927999998</v>
      </c>
      <c r="D48" s="36" t="e">
        <v>#N/A</v>
      </c>
      <c r="E48" s="37">
        <f t="shared" ref="E48:E57" si="3">AVERAGEIF($A$47:$A$108,A48,$F$47:$F$108)</f>
        <v>333.60825584500003</v>
      </c>
      <c r="F48" s="37">
        <v>303.76812927999998</v>
      </c>
      <c r="G48" s="38"/>
    </row>
    <row r="49" spans="1:7" x14ac:dyDescent="0.25">
      <c r="A49" s="32">
        <f t="shared" si="1"/>
        <v>2018</v>
      </c>
      <c r="B49" s="34">
        <v>43160</v>
      </c>
      <c r="C49" s="35">
        <v>308.52071013</v>
      </c>
      <c r="D49" s="36" t="e">
        <v>#N/A</v>
      </c>
      <c r="E49" s="37">
        <f t="shared" si="3"/>
        <v>333.60825584500003</v>
      </c>
      <c r="F49" s="37">
        <v>308.52071013</v>
      </c>
      <c r="G49" s="38"/>
    </row>
    <row r="50" spans="1:7" x14ac:dyDescent="0.25">
      <c r="A50" s="32">
        <f t="shared" si="1"/>
        <v>2018</v>
      </c>
      <c r="B50" s="34">
        <v>43191</v>
      </c>
      <c r="C50" s="35">
        <v>289.49132487000003</v>
      </c>
      <c r="D50" s="36" t="e">
        <v>#N/A</v>
      </c>
      <c r="E50" s="37">
        <f t="shared" si="3"/>
        <v>333.60825584500003</v>
      </c>
      <c r="F50" s="37">
        <v>289.49132487000003</v>
      </c>
      <c r="G50" s="38"/>
    </row>
    <row r="51" spans="1:7" x14ac:dyDescent="0.25">
      <c r="A51" s="32">
        <f t="shared" si="1"/>
        <v>2018</v>
      </c>
      <c r="B51" s="34">
        <v>43221</v>
      </c>
      <c r="C51" s="35">
        <v>314.98784296000002</v>
      </c>
      <c r="D51" s="36" t="e">
        <v>#N/A</v>
      </c>
      <c r="E51" s="37">
        <f t="shared" si="3"/>
        <v>333.60825584500003</v>
      </c>
      <c r="F51" s="37">
        <v>314.98784296000002</v>
      </c>
      <c r="G51" s="38"/>
    </row>
    <row r="52" spans="1:7" x14ac:dyDescent="0.25">
      <c r="A52" s="32">
        <f t="shared" si="1"/>
        <v>2018</v>
      </c>
      <c r="B52" s="34">
        <v>43252</v>
      </c>
      <c r="C52" s="35">
        <v>350.11040880000002</v>
      </c>
      <c r="D52" s="36" t="e">
        <v>#N/A</v>
      </c>
      <c r="E52" s="37">
        <f t="shared" si="3"/>
        <v>333.60825584500003</v>
      </c>
      <c r="F52" s="37">
        <v>350.11040880000002</v>
      </c>
      <c r="G52" s="38"/>
    </row>
    <row r="53" spans="1:7" x14ac:dyDescent="0.25">
      <c r="A53" s="32">
        <f t="shared" si="1"/>
        <v>2018</v>
      </c>
      <c r="B53" s="34">
        <v>43282</v>
      </c>
      <c r="C53" s="35">
        <v>388.01737294999998</v>
      </c>
      <c r="D53" s="36" t="e">
        <v>#N/A</v>
      </c>
      <c r="E53" s="37">
        <f t="shared" si="3"/>
        <v>333.60825584500003</v>
      </c>
      <c r="F53" s="37">
        <v>388.01737294999998</v>
      </c>
      <c r="G53" s="38"/>
    </row>
    <row r="54" spans="1:7" x14ac:dyDescent="0.25">
      <c r="A54" s="32">
        <f t="shared" si="1"/>
        <v>2018</v>
      </c>
      <c r="B54" s="34">
        <v>43313</v>
      </c>
      <c r="C54" s="35">
        <v>394.20936875000001</v>
      </c>
      <c r="D54" s="36" t="e">
        <v>#N/A</v>
      </c>
      <c r="E54" s="37">
        <f t="shared" si="3"/>
        <v>333.60825584500003</v>
      </c>
      <c r="F54" s="37">
        <v>394.20936875000001</v>
      </c>
      <c r="G54" s="38"/>
    </row>
    <row r="55" spans="1:7" x14ac:dyDescent="0.25">
      <c r="A55" s="32">
        <f t="shared" si="1"/>
        <v>2018</v>
      </c>
      <c r="B55" s="34">
        <v>43344</v>
      </c>
      <c r="C55" s="35">
        <v>349.27097520000001</v>
      </c>
      <c r="D55" s="36" t="e">
        <v>#N/A</v>
      </c>
      <c r="E55" s="37">
        <f t="shared" si="3"/>
        <v>333.60825584500003</v>
      </c>
      <c r="F55" s="37">
        <v>349.27097520000001</v>
      </c>
      <c r="G55" s="38"/>
    </row>
    <row r="56" spans="1:7" x14ac:dyDescent="0.25">
      <c r="A56" s="32">
        <f t="shared" si="1"/>
        <v>2018</v>
      </c>
      <c r="B56" s="34">
        <v>43374</v>
      </c>
      <c r="C56" s="35">
        <v>320.97873835000001</v>
      </c>
      <c r="D56" s="36" t="e">
        <v>#N/A</v>
      </c>
      <c r="E56" s="37">
        <f t="shared" si="3"/>
        <v>333.60825584500003</v>
      </c>
      <c r="F56" s="37">
        <v>320.97873835000001</v>
      </c>
      <c r="G56" s="38"/>
    </row>
    <row r="57" spans="1:7" x14ac:dyDescent="0.25">
      <c r="A57" s="32">
        <f t="shared" si="1"/>
        <v>2018</v>
      </c>
      <c r="B57" s="34">
        <v>43405</v>
      </c>
      <c r="C57" s="35">
        <v>302.48385150000001</v>
      </c>
      <c r="D57" s="36" t="e">
        <v>#N/A</v>
      </c>
      <c r="E57" s="37">
        <f t="shared" si="3"/>
        <v>333.60825584500003</v>
      </c>
      <c r="F57" s="37">
        <v>302.48385150000001</v>
      </c>
      <c r="G57" s="38"/>
    </row>
    <row r="58" spans="1:7" x14ac:dyDescent="0.25">
      <c r="A58" s="32">
        <f t="shared" si="1"/>
        <v>2018</v>
      </c>
      <c r="B58" s="34">
        <v>43435</v>
      </c>
      <c r="C58" s="35">
        <v>324.57809037999999</v>
      </c>
      <c r="D58" s="36" t="e">
        <v>#N/A</v>
      </c>
      <c r="E58" s="37"/>
      <c r="F58" s="37">
        <v>324.57809037999999</v>
      </c>
      <c r="G58" s="38"/>
    </row>
    <row r="59" spans="1:7" x14ac:dyDescent="0.25">
      <c r="A59" s="32">
        <f t="shared" si="1"/>
        <v>2019</v>
      </c>
      <c r="B59" s="34">
        <v>43466</v>
      </c>
      <c r="C59" s="35">
        <v>336.27925676000001</v>
      </c>
      <c r="D59" s="36" t="e">
        <v>#N/A</v>
      </c>
      <c r="E59" s="37"/>
      <c r="F59" s="37">
        <v>336.27925676000001</v>
      </c>
      <c r="G59" s="38"/>
    </row>
    <row r="60" spans="1:7" x14ac:dyDescent="0.25">
      <c r="A60" s="32">
        <f t="shared" si="1"/>
        <v>2019</v>
      </c>
      <c r="B60" s="34">
        <v>43497</v>
      </c>
      <c r="C60" s="35">
        <v>302.32349112000003</v>
      </c>
      <c r="D60" s="36" t="e">
        <v>#N/A</v>
      </c>
      <c r="E60" s="37">
        <f t="shared" ref="E60:E69" si="4">AVERAGEIF($A$47:$A$108,A60,$F$47:$F$108)</f>
        <v>324.6328834108333</v>
      </c>
      <c r="F60" s="37">
        <v>302.32349112000003</v>
      </c>
      <c r="G60" s="38"/>
    </row>
    <row r="61" spans="1:7" x14ac:dyDescent="0.25">
      <c r="A61" s="32">
        <f t="shared" si="1"/>
        <v>2019</v>
      </c>
      <c r="B61" s="34">
        <v>43525</v>
      </c>
      <c r="C61" s="35">
        <v>308.94247498999999</v>
      </c>
      <c r="D61" s="36" t="e">
        <v>#N/A</v>
      </c>
      <c r="E61" s="37">
        <f t="shared" si="4"/>
        <v>324.6328834108333</v>
      </c>
      <c r="F61" s="37">
        <v>308.94247498999999</v>
      </c>
      <c r="G61" s="38"/>
    </row>
    <row r="62" spans="1:7" x14ac:dyDescent="0.25">
      <c r="A62" s="32">
        <f t="shared" si="1"/>
        <v>2019</v>
      </c>
      <c r="B62" s="34">
        <v>43556</v>
      </c>
      <c r="C62" s="35">
        <v>280.27353840000001</v>
      </c>
      <c r="D62" s="36" t="e">
        <v>#N/A</v>
      </c>
      <c r="E62" s="37">
        <f t="shared" si="4"/>
        <v>324.6328834108333</v>
      </c>
      <c r="F62" s="37">
        <v>280.27353840000001</v>
      </c>
      <c r="G62" s="38"/>
    </row>
    <row r="63" spans="1:7" x14ac:dyDescent="0.25">
      <c r="A63" s="32">
        <f t="shared" si="1"/>
        <v>2019</v>
      </c>
      <c r="B63" s="34">
        <v>43586</v>
      </c>
      <c r="C63" s="35">
        <v>303.63094432000003</v>
      </c>
      <c r="D63" s="36" t="e">
        <v>#N/A</v>
      </c>
      <c r="E63" s="37">
        <f t="shared" si="4"/>
        <v>324.6328834108333</v>
      </c>
      <c r="F63" s="37">
        <v>303.63094432000003</v>
      </c>
      <c r="G63" s="38"/>
    </row>
    <row r="64" spans="1:7" x14ac:dyDescent="0.25">
      <c r="A64" s="32">
        <f t="shared" si="1"/>
        <v>2019</v>
      </c>
      <c r="B64" s="34">
        <v>43617</v>
      </c>
      <c r="C64" s="35">
        <v>327.86994629999998</v>
      </c>
      <c r="D64" s="36" t="e">
        <v>#N/A</v>
      </c>
      <c r="E64" s="37">
        <f t="shared" si="4"/>
        <v>324.6328834108333</v>
      </c>
      <c r="F64" s="37">
        <v>327.86994629999998</v>
      </c>
      <c r="G64" s="38"/>
    </row>
    <row r="65" spans="1:7" x14ac:dyDescent="0.25">
      <c r="A65" s="32">
        <f t="shared" si="1"/>
        <v>2019</v>
      </c>
      <c r="B65" s="34">
        <v>43647</v>
      </c>
      <c r="C65" s="35">
        <v>383.15744529</v>
      </c>
      <c r="D65" s="36" t="e">
        <v>#N/A</v>
      </c>
      <c r="E65" s="37">
        <f t="shared" si="4"/>
        <v>324.6328834108333</v>
      </c>
      <c r="F65" s="37">
        <v>383.15744529</v>
      </c>
      <c r="G65" s="38"/>
    </row>
    <row r="66" spans="1:7" x14ac:dyDescent="0.25">
      <c r="A66" s="32">
        <f t="shared" si="1"/>
        <v>2019</v>
      </c>
      <c r="B66" s="34">
        <v>43678</v>
      </c>
      <c r="C66" s="35">
        <v>379.56741836999998</v>
      </c>
      <c r="D66" s="36" t="e">
        <v>#N/A</v>
      </c>
      <c r="E66" s="37">
        <f t="shared" si="4"/>
        <v>324.6328834108333</v>
      </c>
      <c r="F66" s="37">
        <v>379.56741836999998</v>
      </c>
      <c r="G66" s="38"/>
    </row>
    <row r="67" spans="1:7" x14ac:dyDescent="0.25">
      <c r="A67" s="32">
        <f t="shared" si="1"/>
        <v>2019</v>
      </c>
      <c r="B67" s="34">
        <v>43709</v>
      </c>
      <c r="C67" s="35">
        <v>346.99921499999999</v>
      </c>
      <c r="D67" s="36" t="e">
        <v>#N/A</v>
      </c>
      <c r="E67" s="37">
        <f t="shared" si="4"/>
        <v>324.6328834108333</v>
      </c>
      <c r="F67" s="37">
        <v>346.99921499999999</v>
      </c>
      <c r="G67" s="38"/>
    </row>
    <row r="68" spans="1:7" x14ac:dyDescent="0.25">
      <c r="A68" s="32">
        <f t="shared" si="1"/>
        <v>2019</v>
      </c>
      <c r="B68" s="34">
        <v>43739</v>
      </c>
      <c r="C68" s="35">
        <v>314.44213817999997</v>
      </c>
      <c r="D68" s="36" t="e">
        <v>#N/A</v>
      </c>
      <c r="E68" s="37">
        <f t="shared" si="4"/>
        <v>324.6328834108333</v>
      </c>
      <c r="F68" s="37">
        <v>314.44213817999997</v>
      </c>
      <c r="G68" s="38"/>
    </row>
    <row r="69" spans="1:7" x14ac:dyDescent="0.25">
      <c r="A69" s="32">
        <f t="shared" si="1"/>
        <v>2019</v>
      </c>
      <c r="B69" s="34">
        <v>43770</v>
      </c>
      <c r="C69" s="35">
        <v>293.90890701000001</v>
      </c>
      <c r="D69" s="36" t="e">
        <v>#N/A</v>
      </c>
      <c r="E69" s="37">
        <f t="shared" si="4"/>
        <v>324.6328834108333</v>
      </c>
      <c r="F69" s="37">
        <v>293.90890701000001</v>
      </c>
      <c r="G69" s="38"/>
    </row>
    <row r="70" spans="1:7" x14ac:dyDescent="0.25">
      <c r="A70" s="32">
        <f t="shared" si="1"/>
        <v>2019</v>
      </c>
      <c r="B70" s="34">
        <v>43800</v>
      </c>
      <c r="C70" s="35">
        <v>318.19982519000001</v>
      </c>
      <c r="D70" s="36" t="e">
        <v>#N/A</v>
      </c>
      <c r="E70" s="37"/>
      <c r="F70" s="37">
        <v>318.19982519000001</v>
      </c>
      <c r="G70" s="38"/>
    </row>
    <row r="71" spans="1:7" x14ac:dyDescent="0.25">
      <c r="A71" s="32">
        <f t="shared" si="1"/>
        <v>2020</v>
      </c>
      <c r="B71" s="34">
        <v>43831</v>
      </c>
      <c r="C71" s="35">
        <v>322.57823232999999</v>
      </c>
      <c r="D71" s="36" t="e">
        <v>#N/A</v>
      </c>
      <c r="E71" s="37"/>
      <c r="F71" s="37">
        <v>322.57823232999999</v>
      </c>
      <c r="G71" s="38"/>
    </row>
    <row r="72" spans="1:7" x14ac:dyDescent="0.25">
      <c r="A72" s="32">
        <f t="shared" si="1"/>
        <v>2020</v>
      </c>
      <c r="B72" s="34">
        <v>43862</v>
      </c>
      <c r="C72" s="35">
        <v>302.21247754000001</v>
      </c>
      <c r="D72" s="36" t="e">
        <v>#N/A</v>
      </c>
      <c r="E72" s="37">
        <f t="shared" ref="E72:E81" si="5">AVERAGEIF($A$47:$A$108,A72,$F$47:$F$108)</f>
        <v>306.20889874</v>
      </c>
      <c r="F72" s="37">
        <v>302.21247754000001</v>
      </c>
      <c r="G72" s="38"/>
    </row>
    <row r="73" spans="1:7" x14ac:dyDescent="0.25">
      <c r="A73" s="32">
        <f t="shared" si="1"/>
        <v>2020</v>
      </c>
      <c r="B73" s="34">
        <v>43891</v>
      </c>
      <c r="C73" s="35">
        <v>297.06267501000002</v>
      </c>
      <c r="D73" s="36" t="e">
        <v>#N/A</v>
      </c>
      <c r="E73" s="37">
        <f t="shared" si="5"/>
        <v>306.20889874</v>
      </c>
      <c r="F73" s="37">
        <v>297.06267501000002</v>
      </c>
      <c r="G73" s="38"/>
    </row>
    <row r="74" spans="1:7" x14ac:dyDescent="0.25">
      <c r="A74" s="32">
        <f t="shared" si="1"/>
        <v>2020</v>
      </c>
      <c r="B74" s="34">
        <v>43922</v>
      </c>
      <c r="C74" s="35">
        <v>266.74369999999999</v>
      </c>
      <c r="D74" s="36" t="e">
        <v>#N/A</v>
      </c>
      <c r="E74" s="37">
        <f t="shared" si="5"/>
        <v>306.20889874</v>
      </c>
      <c r="F74" s="37">
        <v>266.74369999999999</v>
      </c>
      <c r="G74" s="38"/>
    </row>
    <row r="75" spans="1:7" x14ac:dyDescent="0.25">
      <c r="A75" s="32">
        <f t="shared" si="1"/>
        <v>2020</v>
      </c>
      <c r="B75" s="34">
        <v>43952</v>
      </c>
      <c r="C75" s="35">
        <v>285.94650000000001</v>
      </c>
      <c r="D75" s="36">
        <v>285.94650000000001</v>
      </c>
      <c r="E75" s="37">
        <f t="shared" si="5"/>
        <v>306.20889874</v>
      </c>
      <c r="F75" s="37">
        <v>285.94650000000001</v>
      </c>
      <c r="G75" s="38"/>
    </row>
    <row r="76" spans="1:7" x14ac:dyDescent="0.25">
      <c r="A76" s="32">
        <f t="shared" si="1"/>
        <v>2020</v>
      </c>
      <c r="B76" s="34">
        <v>43983</v>
      </c>
      <c r="C76" s="35" t="e">
        <v>#N/A</v>
      </c>
      <c r="D76" s="36">
        <v>314.3141</v>
      </c>
      <c r="E76" s="37">
        <f t="shared" si="5"/>
        <v>306.20889874</v>
      </c>
      <c r="F76" s="37">
        <v>314.3141</v>
      </c>
      <c r="G76" s="38"/>
    </row>
    <row r="77" spans="1:7" x14ac:dyDescent="0.25">
      <c r="A77" s="32">
        <f t="shared" si="1"/>
        <v>2020</v>
      </c>
      <c r="B77" s="34">
        <v>44013</v>
      </c>
      <c r="C77" s="35" t="e">
        <v>#N/A</v>
      </c>
      <c r="D77" s="36">
        <v>360.06939999999997</v>
      </c>
      <c r="E77" s="37">
        <f t="shared" si="5"/>
        <v>306.20889874</v>
      </c>
      <c r="F77" s="37">
        <v>360.06939999999997</v>
      </c>
      <c r="G77" s="38"/>
    </row>
    <row r="78" spans="1:7" x14ac:dyDescent="0.25">
      <c r="A78" s="32">
        <f t="shared" si="1"/>
        <v>2020</v>
      </c>
      <c r="B78" s="34">
        <v>44044</v>
      </c>
      <c r="C78" s="35" t="e">
        <v>#N/A</v>
      </c>
      <c r="D78" s="36">
        <v>357.01409999999998</v>
      </c>
      <c r="E78" s="37">
        <f t="shared" si="5"/>
        <v>306.20889874</v>
      </c>
      <c r="F78" s="37">
        <v>357.01409999999998</v>
      </c>
      <c r="G78" s="38"/>
    </row>
    <row r="79" spans="1:7" x14ac:dyDescent="0.25">
      <c r="A79" s="32">
        <f t="shared" si="1"/>
        <v>2020</v>
      </c>
      <c r="B79" s="34">
        <v>44075</v>
      </c>
      <c r="C79" s="35" t="e">
        <v>#N/A</v>
      </c>
      <c r="D79" s="36">
        <v>312.55189999999999</v>
      </c>
      <c r="E79" s="37">
        <f t="shared" si="5"/>
        <v>306.20889874</v>
      </c>
      <c r="F79" s="37">
        <v>312.55189999999999</v>
      </c>
      <c r="G79" s="38"/>
    </row>
    <row r="80" spans="1:7" x14ac:dyDescent="0.25">
      <c r="A80" s="32">
        <f t="shared" si="1"/>
        <v>2020</v>
      </c>
      <c r="B80" s="34">
        <v>44105</v>
      </c>
      <c r="C80" s="35" t="e">
        <v>#N/A</v>
      </c>
      <c r="D80" s="36">
        <v>286.2353</v>
      </c>
      <c r="E80" s="37">
        <f t="shared" si="5"/>
        <v>306.20889874</v>
      </c>
      <c r="F80" s="37">
        <v>286.2353</v>
      </c>
      <c r="G80" s="38"/>
    </row>
    <row r="81" spans="1:7" x14ac:dyDescent="0.25">
      <c r="A81" s="32">
        <f t="shared" si="1"/>
        <v>2020</v>
      </c>
      <c r="B81" s="34">
        <v>44136</v>
      </c>
      <c r="C81" s="35" t="e">
        <v>#N/A</v>
      </c>
      <c r="D81" s="36">
        <v>269.27800000000002</v>
      </c>
      <c r="E81" s="37">
        <f t="shared" si="5"/>
        <v>306.20889874</v>
      </c>
      <c r="F81" s="37">
        <v>269.27800000000002</v>
      </c>
      <c r="G81" s="38"/>
    </row>
    <row r="82" spans="1:7" x14ac:dyDescent="0.25">
      <c r="A82" s="32">
        <f t="shared" si="1"/>
        <v>2020</v>
      </c>
      <c r="B82" s="34">
        <v>44166</v>
      </c>
      <c r="C82" s="35" t="e">
        <v>#N/A</v>
      </c>
      <c r="D82" s="36">
        <v>300.50040000000001</v>
      </c>
      <c r="E82" s="37"/>
      <c r="F82" s="37">
        <v>300.50040000000001</v>
      </c>
      <c r="G82" s="38"/>
    </row>
    <row r="83" spans="1:7" x14ac:dyDescent="0.25">
      <c r="A83" s="32">
        <f t="shared" si="1"/>
        <v>2021</v>
      </c>
      <c r="B83" s="34">
        <v>44197</v>
      </c>
      <c r="C83" s="35" t="e">
        <v>#N/A</v>
      </c>
      <c r="D83" s="36">
        <v>313.15260000000001</v>
      </c>
      <c r="E83" s="37"/>
      <c r="F83" s="37">
        <v>313.15260000000001</v>
      </c>
      <c r="G83" s="38"/>
    </row>
    <row r="84" spans="1:7" x14ac:dyDescent="0.25">
      <c r="A84" s="32">
        <f t="shared" si="1"/>
        <v>2021</v>
      </c>
      <c r="B84" s="34">
        <v>44228</v>
      </c>
      <c r="C84" s="35" t="e">
        <v>#N/A</v>
      </c>
      <c r="D84" s="36">
        <v>282.05759999999998</v>
      </c>
      <c r="E84" s="37">
        <f t="shared" ref="E84:E93" si="6">AVERAGEIF($A$47:$A$108,A84,$F$47:$F$108)</f>
        <v>309.28564166666666</v>
      </c>
      <c r="F84" s="37">
        <v>282.05759999999998</v>
      </c>
      <c r="G84" s="38"/>
    </row>
    <row r="85" spans="1:7" x14ac:dyDescent="0.25">
      <c r="A85" s="32">
        <f t="shared" si="1"/>
        <v>2021</v>
      </c>
      <c r="B85" s="34">
        <v>44256</v>
      </c>
      <c r="C85" s="35" t="e">
        <v>#N/A</v>
      </c>
      <c r="D85" s="36">
        <v>289.43650000000002</v>
      </c>
      <c r="E85" s="37">
        <f t="shared" si="6"/>
        <v>309.28564166666666</v>
      </c>
      <c r="F85" s="37">
        <v>289.43650000000002</v>
      </c>
      <c r="G85" s="38"/>
    </row>
    <row r="86" spans="1:7" x14ac:dyDescent="0.25">
      <c r="A86" s="32">
        <f t="shared" si="1"/>
        <v>2021</v>
      </c>
      <c r="B86" s="34">
        <v>44287</v>
      </c>
      <c r="C86" s="35" t="e">
        <v>#N/A</v>
      </c>
      <c r="D86" s="36">
        <v>267.6207</v>
      </c>
      <c r="E86" s="37">
        <f t="shared" si="6"/>
        <v>309.28564166666666</v>
      </c>
      <c r="F86" s="37">
        <v>267.6207</v>
      </c>
      <c r="G86" s="38"/>
    </row>
    <row r="87" spans="1:7" x14ac:dyDescent="0.25">
      <c r="A87" s="32">
        <f t="shared" si="1"/>
        <v>2021</v>
      </c>
      <c r="B87" s="34">
        <v>44317</v>
      </c>
      <c r="C87" s="35" t="e">
        <v>#N/A</v>
      </c>
      <c r="D87" s="36">
        <v>288.24369999999999</v>
      </c>
      <c r="E87" s="37">
        <f t="shared" si="6"/>
        <v>309.28564166666666</v>
      </c>
      <c r="F87" s="37">
        <v>288.24369999999999</v>
      </c>
      <c r="G87" s="38"/>
    </row>
    <row r="88" spans="1:7" x14ac:dyDescent="0.25">
      <c r="A88" s="32">
        <f t="shared" si="1"/>
        <v>2021</v>
      </c>
      <c r="B88" s="34">
        <v>44348</v>
      </c>
      <c r="C88" s="35" t="e">
        <v>#N/A</v>
      </c>
      <c r="D88" s="36">
        <v>322.6413</v>
      </c>
      <c r="E88" s="37">
        <f t="shared" si="6"/>
        <v>309.28564166666666</v>
      </c>
      <c r="F88" s="37">
        <v>322.6413</v>
      </c>
      <c r="G88" s="38"/>
    </row>
    <row r="89" spans="1:7" x14ac:dyDescent="0.25">
      <c r="A89" s="32">
        <f t="shared" si="1"/>
        <v>2021</v>
      </c>
      <c r="B89" s="34">
        <v>44378</v>
      </c>
      <c r="C89" s="35" t="e">
        <v>#N/A</v>
      </c>
      <c r="D89" s="36">
        <v>370.9151</v>
      </c>
      <c r="E89" s="37">
        <f t="shared" si="6"/>
        <v>309.28564166666666</v>
      </c>
      <c r="F89" s="37">
        <v>370.9151</v>
      </c>
      <c r="G89" s="38"/>
    </row>
    <row r="90" spans="1:7" x14ac:dyDescent="0.25">
      <c r="A90" s="32">
        <f t="shared" si="1"/>
        <v>2021</v>
      </c>
      <c r="B90" s="34">
        <v>44409</v>
      </c>
      <c r="C90" s="35" t="e">
        <v>#N/A</v>
      </c>
      <c r="D90" s="36">
        <v>369.38830000000002</v>
      </c>
      <c r="E90" s="37">
        <f t="shared" si="6"/>
        <v>309.28564166666666</v>
      </c>
      <c r="F90" s="37">
        <v>369.38830000000002</v>
      </c>
      <c r="G90" s="38"/>
    </row>
    <row r="91" spans="1:7" x14ac:dyDescent="0.25">
      <c r="A91" s="32">
        <f t="shared" si="1"/>
        <v>2021</v>
      </c>
      <c r="B91" s="34">
        <v>44440</v>
      </c>
      <c r="C91" s="35" t="e">
        <v>#N/A</v>
      </c>
      <c r="D91" s="36">
        <v>324.09190000000001</v>
      </c>
      <c r="E91" s="37">
        <f t="shared" si="6"/>
        <v>309.28564166666666</v>
      </c>
      <c r="F91" s="37">
        <v>324.09190000000001</v>
      </c>
      <c r="G91" s="38"/>
    </row>
    <row r="92" spans="1:7" x14ac:dyDescent="0.25">
      <c r="A92" s="32">
        <f t="shared" si="1"/>
        <v>2021</v>
      </c>
      <c r="B92" s="34">
        <v>44470</v>
      </c>
      <c r="C92" s="35" t="e">
        <v>#N/A</v>
      </c>
      <c r="D92" s="36">
        <v>296.42129999999997</v>
      </c>
      <c r="E92" s="37">
        <f t="shared" si="6"/>
        <v>309.28564166666666</v>
      </c>
      <c r="F92" s="37">
        <v>296.42129999999997</v>
      </c>
      <c r="G92" s="38"/>
    </row>
    <row r="93" spans="1:7" x14ac:dyDescent="0.25">
      <c r="A93" s="32">
        <f t="shared" si="1"/>
        <v>2021</v>
      </c>
      <c r="B93" s="34">
        <v>44501</v>
      </c>
      <c r="C93" s="35" t="e">
        <v>#N/A</v>
      </c>
      <c r="D93" s="36">
        <v>278.31529999999998</v>
      </c>
      <c r="E93" s="37">
        <f t="shared" si="6"/>
        <v>309.28564166666666</v>
      </c>
      <c r="F93" s="37">
        <v>278.31529999999998</v>
      </c>
      <c r="G93" s="38"/>
    </row>
    <row r="94" spans="1:7" x14ac:dyDescent="0.25">
      <c r="A94" s="32">
        <f t="shared" si="1"/>
        <v>2021</v>
      </c>
      <c r="B94" s="34">
        <v>44531</v>
      </c>
      <c r="C94" s="35" t="e">
        <v>#N/A</v>
      </c>
      <c r="D94" s="36">
        <v>309.14339999999999</v>
      </c>
      <c r="E94" s="37"/>
      <c r="F94" s="37">
        <v>309.14339999999999</v>
      </c>
      <c r="G94" s="38"/>
    </row>
    <row r="95" spans="1:7" x14ac:dyDescent="0.25">
      <c r="A95" s="32"/>
      <c r="B95" s="34"/>
      <c r="C95" s="32"/>
      <c r="D95" s="40"/>
      <c r="E95" s="32"/>
      <c r="F95" s="40"/>
      <c r="G95" s="38"/>
    </row>
    <row r="96" spans="1:7" x14ac:dyDescent="0.25">
      <c r="A96" s="32"/>
      <c r="B96" s="34"/>
      <c r="C96" s="32"/>
      <c r="D96" s="40"/>
      <c r="E96" s="32"/>
      <c r="F96" s="40"/>
      <c r="G96" s="38"/>
    </row>
    <row r="97" spans="1:7" x14ac:dyDescent="0.25">
      <c r="A97" s="32"/>
      <c r="B97" s="34"/>
      <c r="C97" s="32"/>
      <c r="D97" s="40"/>
      <c r="E97" s="32"/>
      <c r="F97" s="40"/>
      <c r="G97" s="38"/>
    </row>
    <row r="98" spans="1:7" x14ac:dyDescent="0.25">
      <c r="A98" s="32"/>
      <c r="B98" s="34"/>
      <c r="C98" s="32"/>
      <c r="D98" s="40"/>
      <c r="E98" s="32"/>
      <c r="F98" s="40"/>
      <c r="G98" s="38"/>
    </row>
    <row r="99" spans="1:7" x14ac:dyDescent="0.25">
      <c r="A99" s="41"/>
      <c r="B99" s="41" t="s">
        <v>23</v>
      </c>
      <c r="C99" s="32"/>
      <c r="D99" s="40"/>
      <c r="E99" s="32"/>
      <c r="F99" s="40"/>
      <c r="G99" s="38"/>
    </row>
    <row r="100" spans="1:7" x14ac:dyDescent="0.25">
      <c r="A100" s="42">
        <v>2.5</v>
      </c>
      <c r="B100" s="43">
        <v>-0.3</v>
      </c>
      <c r="C100" s="32"/>
      <c r="D100" s="40"/>
      <c r="E100" s="32"/>
      <c r="F100" s="40"/>
      <c r="G100" s="38"/>
    </row>
    <row r="101" spans="1:7" x14ac:dyDescent="0.25">
      <c r="A101" s="42">
        <v>2.5</v>
      </c>
      <c r="B101" s="43">
        <v>0.3</v>
      </c>
      <c r="C101" s="32"/>
      <c r="D101" s="40"/>
      <c r="E101" s="32"/>
      <c r="F101" s="40"/>
      <c r="G101" s="38"/>
    </row>
    <row r="102" spans="1:7" x14ac:dyDescent="0.25">
      <c r="B102" s="44"/>
      <c r="D102" s="45"/>
      <c r="F102" s="45"/>
      <c r="G102" s="38"/>
    </row>
    <row r="103" spans="1:7" x14ac:dyDescent="0.25">
      <c r="B103" s="44"/>
      <c r="D103" s="45"/>
      <c r="F103" s="45"/>
      <c r="G103" s="38"/>
    </row>
    <row r="104" spans="1:7" x14ac:dyDescent="0.25">
      <c r="B104" s="44"/>
      <c r="D104" s="45"/>
      <c r="F104" s="45"/>
      <c r="G104" s="38"/>
    </row>
    <row r="105" spans="1:7" x14ac:dyDescent="0.25">
      <c r="B105" s="44"/>
      <c r="D105" s="45"/>
      <c r="F105" s="45"/>
      <c r="G105" s="38"/>
    </row>
    <row r="106" spans="1:7" x14ac:dyDescent="0.25">
      <c r="B106" s="44"/>
      <c r="D106" s="45"/>
      <c r="F106" s="45"/>
      <c r="G106" s="38"/>
    </row>
    <row r="107" spans="1:7" x14ac:dyDescent="0.25">
      <c r="B107" s="44"/>
      <c r="D107" s="45"/>
      <c r="F107" s="45"/>
      <c r="G107" s="38"/>
    </row>
    <row r="108" spans="1:7" x14ac:dyDescent="0.25">
      <c r="B108" s="44"/>
      <c r="D108" s="45"/>
      <c r="F108" s="45"/>
      <c r="G108" s="38"/>
    </row>
    <row r="109" spans="1:7" x14ac:dyDescent="0.25">
      <c r="D109" s="45"/>
      <c r="F109" s="45"/>
      <c r="G109" s="38"/>
    </row>
    <row r="110" spans="1:7" x14ac:dyDescent="0.25">
      <c r="D110" s="45"/>
      <c r="F110" s="45"/>
      <c r="G110" s="38"/>
    </row>
    <row r="111" spans="1:7" x14ac:dyDescent="0.25">
      <c r="F111" s="45"/>
      <c r="G111" s="38"/>
    </row>
    <row r="112" spans="1:7" x14ac:dyDescent="0.25">
      <c r="F112" s="45"/>
      <c r="G112" s="38"/>
    </row>
    <row r="113" spans="6:7" x14ac:dyDescent="0.25">
      <c r="F113" s="45"/>
      <c r="G113" s="38"/>
    </row>
    <row r="114" spans="6:7" x14ac:dyDescent="0.25">
      <c r="F114" s="45"/>
      <c r="G114" s="38"/>
    </row>
    <row r="115" spans="6:7" x14ac:dyDescent="0.25">
      <c r="F115" s="45"/>
      <c r="G115" s="38"/>
    </row>
    <row r="116" spans="6:7" x14ac:dyDescent="0.25">
      <c r="F116" s="45"/>
      <c r="G116" s="38"/>
    </row>
    <row r="117" spans="6:7" x14ac:dyDescent="0.25">
      <c r="F117" s="45"/>
      <c r="G117" s="38"/>
    </row>
    <row r="118" spans="6:7" x14ac:dyDescent="0.25">
      <c r="F118" s="45"/>
    </row>
    <row r="119" spans="6:7" x14ac:dyDescent="0.25">
      <c r="F119" s="45"/>
    </row>
    <row r="120" spans="6:7" x14ac:dyDescent="0.25">
      <c r="F120" s="45"/>
    </row>
    <row r="121" spans="6:7" x14ac:dyDescent="0.25">
      <c r="F121" s="45"/>
    </row>
    <row r="122" spans="6:7" x14ac:dyDescent="0.25">
      <c r="F122" s="45"/>
    </row>
    <row r="123" spans="6:7" x14ac:dyDescent="0.25">
      <c r="F123" s="45"/>
    </row>
    <row r="124" spans="6:7" x14ac:dyDescent="0.25">
      <c r="F124" s="45"/>
    </row>
    <row r="125" spans="6:7" x14ac:dyDescent="0.25">
      <c r="F125" s="45"/>
    </row>
    <row r="126" spans="6:7" x14ac:dyDescent="0.25">
      <c r="F126" s="45"/>
    </row>
    <row r="127" spans="6:7" x14ac:dyDescent="0.25">
      <c r="F127" s="45"/>
    </row>
    <row r="128" spans="6:7" x14ac:dyDescent="0.25">
      <c r="F128" s="45"/>
    </row>
    <row r="129" spans="6:6" x14ac:dyDescent="0.25">
      <c r="F129" s="45"/>
    </row>
    <row r="130" spans="6:6" x14ac:dyDescent="0.25">
      <c r="F130" s="45"/>
    </row>
    <row r="131" spans="6:6" x14ac:dyDescent="0.25">
      <c r="F131" s="45"/>
    </row>
    <row r="132" spans="6:6" x14ac:dyDescent="0.25">
      <c r="F132" s="45"/>
    </row>
    <row r="133" spans="6:6" x14ac:dyDescent="0.25">
      <c r="F133" s="45"/>
    </row>
    <row r="134" spans="6:6" x14ac:dyDescent="0.25">
      <c r="F134" s="45"/>
    </row>
    <row r="135" spans="6:6" x14ac:dyDescent="0.25">
      <c r="F135" s="45"/>
    </row>
    <row r="136" spans="6:6" x14ac:dyDescent="0.25">
      <c r="F136" s="45"/>
    </row>
    <row r="137" spans="6:6" x14ac:dyDescent="0.25">
      <c r="F137" s="45"/>
    </row>
    <row r="138" spans="6:6" x14ac:dyDescent="0.25">
      <c r="F138" s="45"/>
    </row>
    <row r="139" spans="6:6" x14ac:dyDescent="0.25">
      <c r="F139" s="45"/>
    </row>
    <row r="140" spans="6:6" x14ac:dyDescent="0.25">
      <c r="F140" s="45"/>
    </row>
    <row r="141" spans="6:6" x14ac:dyDescent="0.25">
      <c r="F141" s="45"/>
    </row>
    <row r="142" spans="6:6" x14ac:dyDescent="0.25">
      <c r="F142" s="45"/>
    </row>
  </sheetData>
  <mergeCells count="2">
    <mergeCell ref="C24:G24"/>
    <mergeCell ref="I24:L24"/>
  </mergeCells>
  <conditionalFormatting sqref="C35:C94">
    <cfRule type="expression" dxfId="5" priority="6" stopIfTrue="1">
      <formula>ISNA(C35)</formula>
    </cfRule>
  </conditionalFormatting>
  <conditionalFormatting sqref="C35:C94">
    <cfRule type="expression" dxfId="4" priority="5" stopIfTrue="1">
      <formula>ISNA(C35)</formula>
    </cfRule>
  </conditionalFormatting>
  <conditionalFormatting sqref="D35:D94">
    <cfRule type="expression" dxfId="3" priority="4" stopIfTrue="1">
      <formula>ISNA(D35)</formula>
    </cfRule>
  </conditionalFormatting>
  <conditionalFormatting sqref="C36:C94">
    <cfRule type="expression" dxfId="2" priority="3" stopIfTrue="1">
      <formula>ISNA(C36)</formula>
    </cfRule>
  </conditionalFormatting>
  <conditionalFormatting sqref="C36:C94">
    <cfRule type="expression" dxfId="1" priority="2" stopIfTrue="1">
      <formula>ISNA(C36)</formula>
    </cfRule>
  </conditionalFormatting>
  <conditionalFormatting sqref="D36:D94">
    <cfRule type="expression" dxfId="0" priority="1" stopIfTrue="1">
      <formula>ISNA(D36)</formula>
    </cfRule>
  </conditionalFormatting>
  <pageMargins left="0.7" right="0.7" top="0.75" bottom="0.75" header="0.3" footer="0.3"/>
  <pageSetup orientation="landscape" verticalDpi="599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83C4A7FA03F44AA93CC0ACBA1BBF8" ma:contentTypeVersion="6" ma:contentTypeDescription="Create a new document." ma:contentTypeScope="" ma:versionID="36bd5e3b92ac4443d93a9853085086fb">
  <xsd:schema xmlns:xsd="http://www.w3.org/2001/XMLSchema" xmlns:xs="http://www.w3.org/2001/XMLSchema" xmlns:p="http://schemas.microsoft.com/office/2006/metadata/properties" xmlns:ns2="1f65b825-f2ad-4000-aa1e-6279a32a1239" xmlns:ns3="d30e0396-6780-4945-8c05-0a1d7055575b" targetNamespace="http://schemas.microsoft.com/office/2006/metadata/properties" ma:root="true" ma:fieldsID="0ea0449dff7d1e5a334266cadd46269e" ns2:_="" ns3:_="">
    <xsd:import namespace="1f65b825-f2ad-4000-aa1e-6279a32a1239"/>
    <xsd:import namespace="d30e0396-6780-4945-8c05-0a1d705557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5b825-f2ad-4000-aa1e-6279a32a1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e0396-6780-4945-8c05-0a1d70555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006A-C842-4FF1-A21D-039D1E87ACBE}"/>
</file>

<file path=customXml/itemProps2.xml><?xml version="1.0" encoding="utf-8"?>
<ds:datastoreItem xmlns:ds="http://schemas.openxmlformats.org/officeDocument/2006/customXml" ds:itemID="{452F1AFE-81B1-467A-9B7E-A22712F90B15}"/>
</file>

<file path=customXml/itemProps3.xml><?xml version="1.0" encoding="utf-8"?>
<ds:datastoreItem xmlns:ds="http://schemas.openxmlformats.org/officeDocument/2006/customXml" ds:itemID="{ED13AD52-0F29-4FFF-91E8-72DE90B85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arpita.paul31</cp:lastModifiedBy>
  <dcterms:created xsi:type="dcterms:W3CDTF">2020-06-08T21:02:34Z</dcterms:created>
  <dcterms:modified xsi:type="dcterms:W3CDTF">2020-06-15T07:32:56Z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0x01010014F83C4A7FA03F44AA93CC0ACBA1BBF8</vt:lpwstr>
  </property>
</Properties>
</file>