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pita.paul31\Videos\proj\AMI\load_country\"/>
    </mc:Choice>
  </mc:AlternateContent>
  <xr:revisionPtr revIDLastSave="0" documentId="8_{04ACDD51-9984-44D1-BF42-F0CBB1D77C84}" xr6:coauthVersionLast="44" xr6:coauthVersionMax="44" xr10:uidLastSave="{00000000-0000-0000-0000-000000000000}"/>
  <bookViews>
    <workbookView xWindow="810" yWindow="-120" windowWidth="19800" windowHeight="11760" xr2:uid="{00000000-000D-0000-FFFF-FFFF00000000}"/>
  </bookViews>
  <sheets>
    <sheet name="30" sheetId="2" r:id="rId1"/>
  </sheets>
  <definedNames>
    <definedName name="_Order1" hidden="1">255</definedName>
    <definedName name="_Order2" hidden="1">255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4" i="2" l="1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E51" i="2" s="1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L28" i="2"/>
  <c r="K28" i="2"/>
  <c r="J28" i="2"/>
  <c r="I28" i="2"/>
  <c r="L27" i="2"/>
  <c r="K27" i="2"/>
  <c r="J27" i="2"/>
  <c r="I27" i="2"/>
  <c r="L26" i="2"/>
  <c r="L29" i="2" s="1"/>
  <c r="K26" i="2"/>
  <c r="K29" i="2" s="1"/>
  <c r="J26" i="2"/>
  <c r="I26" i="2"/>
  <c r="E67" i="2" l="1"/>
  <c r="E75" i="2"/>
  <c r="E87" i="2"/>
  <c r="E40" i="2"/>
  <c r="E56" i="2"/>
  <c r="E64" i="2"/>
  <c r="E76" i="2"/>
  <c r="E92" i="2"/>
  <c r="E37" i="2"/>
  <c r="E61" i="2"/>
  <c r="E39" i="2"/>
  <c r="E43" i="2"/>
  <c r="E55" i="2"/>
  <c r="E63" i="2"/>
  <c r="E79" i="2"/>
  <c r="E91" i="2"/>
  <c r="E44" i="2"/>
  <c r="E52" i="2"/>
  <c r="E68" i="2"/>
  <c r="E80" i="2"/>
  <c r="E88" i="2"/>
  <c r="I29" i="2"/>
  <c r="E41" i="2"/>
  <c r="E49" i="2"/>
  <c r="E53" i="2"/>
  <c r="E65" i="2"/>
  <c r="E73" i="2"/>
  <c r="E77" i="2"/>
  <c r="E85" i="2"/>
  <c r="E89" i="2"/>
  <c r="J29" i="2"/>
  <c r="E38" i="2"/>
  <c r="E42" i="2"/>
  <c r="E50" i="2"/>
  <c r="E54" i="2"/>
  <c r="E62" i="2"/>
  <c r="E66" i="2"/>
  <c r="E74" i="2"/>
  <c r="E78" i="2"/>
  <c r="E86" i="2"/>
  <c r="E90" i="2"/>
</calcChain>
</file>

<file path=xl/sharedStrings.xml><?xml version="1.0" encoding="utf-8"?>
<sst xmlns="http://schemas.openxmlformats.org/spreadsheetml/2006/main" count="22" uniqueCount="18">
  <si>
    <t>Short-Term Energy Outlook, June 2020</t>
  </si>
  <si>
    <t>Series names for chart</t>
  </si>
  <si>
    <t>electric power</t>
  </si>
  <si>
    <t>CLEPCON_TON</t>
  </si>
  <si>
    <t>retail and other industry</t>
  </si>
  <si>
    <t>CLZCPUS_TON</t>
  </si>
  <si>
    <t>coke plants</t>
  </si>
  <si>
    <t>CLKCPUS_TON</t>
  </si>
  <si>
    <t>total</t>
  </si>
  <si>
    <t>CLTCPUS_TON</t>
  </si>
  <si>
    <t>U.S. coal consumption (million short tons)</t>
  </si>
  <si>
    <t>Consumption Growth (million short tons)</t>
  </si>
  <si>
    <t>Source: Short-Term Energy Outlook, June 2020</t>
  </si>
  <si>
    <t>monthly consumption</t>
  </si>
  <si>
    <t xml:space="preserve"> forecast</t>
  </si>
  <si>
    <t>annual average</t>
  </si>
  <si>
    <t>all months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</si>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</sst>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m\ yyyy"/>
    <numFmt numFmtId="165" formatCode="#,##0.000"/>
    <numFmt numFmtId="166" formatCode="0.000"/>
    <numFmt numFmtId="167" formatCode="0.0"/>
    <numFmt numFmtId="168" formatCode="0.0%"/>
    <numFmt numFmtId="169" formatCode="mmm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164" fontId="4" fillId="0" borderId="0" xfId="1" applyNumberFormat="1" applyFont="1"/>
    <xf numFmtId="0" fontId="1" fillId="0" borderId="0" xfId="2"/>
    <xf numFmtId="0" fontId="3" fillId="0" borderId="0" xfId="3"/>
    <xf numFmtId="0" fontId="5" fillId="0" borderId="0" xfId="4" applyAlignment="1" applyProtection="1"/>
    <xf numFmtId="0" fontId="1" fillId="0" borderId="0" xfId="2" quotePrefix="1" applyFont="1"/>
    <xf numFmtId="0" fontId="1" fillId="2" borderId="0" xfId="2" applyFill="1"/>
    <xf numFmtId="0" fontId="6" fillId="0" borderId="1" xfId="1" applyFont="1" applyBorder="1"/>
    <xf numFmtId="0" fontId="3" fillId="0" borderId="2" xfId="1" applyBorder="1"/>
    <xf numFmtId="0" fontId="3" fillId="0" borderId="3" xfId="1" applyNumberFormat="1" applyFont="1" applyBorder="1" applyAlignment="1"/>
    <xf numFmtId="0" fontId="3" fillId="3" borderId="4" xfId="1" applyFont="1" applyFill="1" applyBorder="1" applyAlignment="1"/>
    <xf numFmtId="0" fontId="3" fillId="0" borderId="5" xfId="1" applyNumberFormat="1" applyFont="1" applyBorder="1" applyAlignment="1"/>
    <xf numFmtId="0" fontId="3" fillId="3" borderId="6" xfId="1" applyFont="1" applyFill="1" applyBorder="1" applyAlignment="1"/>
    <xf numFmtId="0" fontId="3" fillId="3" borderId="6" xfId="1" applyFill="1" applyBorder="1" applyAlignment="1"/>
    <xf numFmtId="0" fontId="3" fillId="0" borderId="7" xfId="1" applyNumberFormat="1" applyFont="1" applyFill="1" applyBorder="1" applyAlignment="1"/>
    <xf numFmtId="0" fontId="3" fillId="0" borderId="8" xfId="1" applyBorder="1" applyAlignment="1"/>
    <xf numFmtId="0" fontId="2" fillId="2" borderId="0" xfId="2" applyFont="1" applyFill="1"/>
    <xf numFmtId="0" fontId="3" fillId="0" borderId="0" xfId="1"/>
    <xf numFmtId="0" fontId="8" fillId="0" borderId="0" xfId="1" applyFont="1"/>
    <xf numFmtId="0" fontId="3" fillId="0" borderId="9" xfId="1" applyBorder="1"/>
    <xf numFmtId="0" fontId="7" fillId="0" borderId="9" xfId="1" applyNumberFormat="1" applyFont="1" applyBorder="1"/>
    <xf numFmtId="0" fontId="8" fillId="0" borderId="0" xfId="1" applyNumberFormat="1" applyFont="1" applyBorder="1"/>
    <xf numFmtId="0" fontId="3" fillId="0" borderId="0" xfId="1" applyNumberFormat="1" applyFont="1" applyAlignment="1"/>
    <xf numFmtId="165" fontId="3" fillId="0" borderId="0" xfId="1" applyNumberFormat="1"/>
    <xf numFmtId="166" fontId="3" fillId="0" borderId="0" xfId="1" applyNumberFormat="1"/>
    <xf numFmtId="0" fontId="3" fillId="0" borderId="9" xfId="1" applyNumberFormat="1" applyFont="1" applyFill="1" applyBorder="1" applyAlignment="1">
      <alignment horizontal="right"/>
    </xf>
    <xf numFmtId="165" fontId="3" fillId="0" borderId="9" xfId="1" applyNumberFormat="1" applyBorder="1"/>
    <xf numFmtId="0" fontId="3" fillId="0" borderId="0" xfId="1" applyBorder="1"/>
    <xf numFmtId="167" fontId="3" fillId="0" borderId="9" xfId="1" applyNumberFormat="1" applyBorder="1"/>
    <xf numFmtId="0" fontId="8" fillId="0" borderId="0" xfId="1" quotePrefix="1" applyFont="1"/>
    <xf numFmtId="0" fontId="3" fillId="0" borderId="0" xfId="1" applyNumberFormat="1" applyAlignment="1">
      <alignment horizontal="right"/>
    </xf>
    <xf numFmtId="168" fontId="3" fillId="0" borderId="0" xfId="1" applyNumberFormat="1" applyAlignment="1">
      <alignment horizontal="right"/>
    </xf>
    <xf numFmtId="165" fontId="1" fillId="0" borderId="0" xfId="2" applyNumberFormat="1"/>
    <xf numFmtId="0" fontId="9" fillId="0" borderId="0" xfId="2" applyFont="1"/>
    <xf numFmtId="0" fontId="1" fillId="0" borderId="0" xfId="2" applyFont="1"/>
    <xf numFmtId="0" fontId="1" fillId="4" borderId="0" xfId="2" applyFont="1" applyFill="1"/>
    <xf numFmtId="0" fontId="1" fillId="5" borderId="0" xfId="2" applyFont="1" applyFill="1"/>
    <xf numFmtId="169" fontId="1" fillId="0" borderId="0" xfId="2" applyNumberFormat="1"/>
    <xf numFmtId="166" fontId="10" fillId="0" borderId="10" xfId="3" quotePrefix="1" applyNumberFormat="1" applyFont="1" applyBorder="1" applyAlignment="1">
      <alignment horizontal="center"/>
    </xf>
    <xf numFmtId="166" fontId="3" fillId="0" borderId="10" xfId="3" applyNumberFormat="1" applyFont="1" applyBorder="1" applyAlignment="1">
      <alignment horizontal="center"/>
    </xf>
    <xf numFmtId="166" fontId="1" fillId="0" borderId="0" xfId="2" applyNumberFormat="1"/>
    <xf numFmtId="0" fontId="1" fillId="0" borderId="0" xfId="2" applyAlignment="1">
      <alignment horizontal="right"/>
    </xf>
    <xf numFmtId="166" fontId="11" fillId="0" borderId="0" xfId="2" applyNumberFormat="1" applyFont="1"/>
    <xf numFmtId="0" fontId="3" fillId="0" borderId="9" xfId="1" applyBorder="1" applyAlignment="1">
      <alignment horizontal="right"/>
    </xf>
    <xf numFmtId="2" fontId="3" fillId="0" borderId="0" xfId="1" applyNumberFormat="1"/>
    <xf numFmtId="0" fontId="7" fillId="0" borderId="9" xfId="1" applyFont="1" applyBorder="1" applyAlignment="1">
      <alignment horizontal="center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 2" xfId="3" xr:uid="{00000000-0005-0000-0000-000003000000}"/>
    <cellStyle name="Normal 4 2" xfId="2" xr:uid="{00000000-0005-0000-0000-000004000000}"/>
  </cellStyles>
  <dxfs count="15"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98549139690869"/>
          <c:y val="0.12642753126884751"/>
          <c:w val="0.7893478419364246"/>
          <c:h val="0.6976465441819772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'30'!$B$26</c:f>
              <c:strCache>
                <c:ptCount val="1"/>
                <c:pt idx="0">
                  <c:v>electric power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'30'!$I$25:$L$25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'30'!$I$26:$L$26</c:f>
              <c:numCache>
                <c:formatCode>0.000</c:formatCode>
                <c:ptCount val="4"/>
                <c:pt idx="0">
                  <c:v>-27.776182850000055</c:v>
                </c:pt>
                <c:pt idx="1">
                  <c:v>-97.802117019999969</c:v>
                </c:pt>
                <c:pt idx="2">
                  <c:v>-188.88568670000001</c:v>
                </c:pt>
                <c:pt idx="3">
                  <c:v>74.864773730000024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DE-436D-B06E-7403C15494D1}"/>
            </c:ext>
          </c:extLst>
        </c:ser>
        <c:ser>
          <c:idx val="2"/>
          <c:order val="1"/>
          <c:tx>
            <c:strRef>
              <c:f>'30'!$B$27</c:f>
              <c:strCache>
                <c:ptCount val="1"/>
                <c:pt idx="0">
                  <c:v>retail and other industry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'30'!$I$25:$L$25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'30'!$I$27:$L$27</c:f>
              <c:numCache>
                <c:formatCode>0.000</c:formatCode>
                <c:ptCount val="4"/>
                <c:pt idx="0">
                  <c:v>-1.7731129159999952</c:v>
                </c:pt>
                <c:pt idx="1">
                  <c:v>-2.5469660320000003</c:v>
                </c:pt>
                <c:pt idx="2">
                  <c:v>-3.5015776470000013</c:v>
                </c:pt>
                <c:pt idx="3">
                  <c:v>-0.86776238499999891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DE-436D-B06E-7403C15494D1}"/>
            </c:ext>
          </c:extLst>
        </c:ser>
        <c:ser>
          <c:idx val="4"/>
          <c:order val="2"/>
          <c:tx>
            <c:strRef>
              <c:f>'30'!$B$28</c:f>
              <c:strCache>
                <c:ptCount val="1"/>
                <c:pt idx="0">
                  <c:v>coke plants</c:v>
                </c:pt>
              </c:strCache>
            </c:strRef>
          </c:tx>
          <c:spPr>
            <a:solidFill>
              <a:schemeClr val="accent5"/>
            </a:solidFill>
            <a:ln w="28575" cap="rnd">
              <a:noFill/>
              <a:round/>
            </a:ln>
            <a:effectLst/>
          </c:spPr>
          <c:invertIfNegative val="0"/>
          <c:cat>
            <c:numRef>
              <c:f>'30'!$I$25:$L$25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'30'!$I$28:$L$28</c:f>
              <c:numCache>
                <c:formatCode>0.000</c:formatCode>
                <c:ptCount val="4"/>
                <c:pt idx="0">
                  <c:v>0.79893899200000007</c:v>
                </c:pt>
                <c:pt idx="1">
                  <c:v>-0.41273098699999977</c:v>
                </c:pt>
                <c:pt idx="2">
                  <c:v>-1.3627471070000006</c:v>
                </c:pt>
                <c:pt idx="3">
                  <c:v>1.419772100000003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DE-436D-B06E-7403C1549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73335808"/>
        <c:axId val="-1273347232"/>
      </c:barChart>
      <c:lineChart>
        <c:grouping val="stacked"/>
        <c:varyColors val="0"/>
        <c:ser>
          <c:idx val="3"/>
          <c:order val="3"/>
          <c:tx>
            <c:strRef>
              <c:f>'30'!$B$29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marker>
            <c:symbol val="dot"/>
            <c:size val="5"/>
            <c:spPr>
              <a:solidFill>
                <a:schemeClr val="bg1"/>
              </a:solidFill>
              <a:ln w="38100">
                <a:solidFill>
                  <a:schemeClr val="tx1"/>
                </a:solidFill>
              </a:ln>
            </c:spPr>
          </c:marker>
          <c:dLbls>
            <c:dLbl>
              <c:idx val="3"/>
              <c:layout>
                <c:manualLayout>
                  <c:x val="-5.0937746823214634E-2"/>
                  <c:y val="-3.47526816907748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DE-436D-B06E-7403C15494D1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'30'!$I$25:$L$25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'30'!$I$29:$L$29</c:f>
              <c:numCache>
                <c:formatCode>0.0</c:formatCode>
                <c:ptCount val="4"/>
                <c:pt idx="0">
                  <c:v>-28.75035677400005</c:v>
                </c:pt>
                <c:pt idx="1">
                  <c:v>-100.76181403899997</c:v>
                </c:pt>
                <c:pt idx="2">
                  <c:v>-193.750011454</c:v>
                </c:pt>
                <c:pt idx="3">
                  <c:v>75.416783445000036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DE-436D-B06E-7403C1549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73335808"/>
        <c:axId val="-1273347232"/>
      </c:lineChart>
      <c:scatterChart>
        <c:scatterStyle val="lineMarker"/>
        <c:varyColors val="0"/>
        <c:ser>
          <c:idx val="0"/>
          <c:order val="4"/>
          <c:tx>
            <c:strRef>
              <c:f>'30'!$B$99</c:f>
              <c:strCache>
                <c:ptCount val="1"/>
                <c:pt idx="0">
                  <c:v>Forecast</c:v>
                </c:pt>
              </c:strCache>
            </c:strRef>
          </c:tx>
          <c:spPr>
            <a:ln w="9525" cap="flat">
              <a:solidFill>
                <a:schemeClr val="bg1">
                  <a:lumMod val="6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'30'!$A$100:$A$101</c:f>
              <c:numCache>
                <c:formatCode>General</c:formatCode>
                <c:ptCount val="2"/>
                <c:pt idx="0">
                  <c:v>2.5</c:v>
                </c:pt>
                <c:pt idx="1">
                  <c:v>2.5</c:v>
                </c:pt>
              </c:numCache>
            </c:numRef>
          </c:xVal>
          <c:yVal>
            <c:numRef>
              <c:f>'30'!$B$100:$B$101</c:f>
              <c:numCache>
                <c:formatCode>0.00</c:formatCode>
                <c:ptCount val="2"/>
                <c:pt idx="0">
                  <c:v>-80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DE-436D-B06E-7403C1549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73315680"/>
        <c:axId val="-1273346688"/>
      </c:scatterChart>
      <c:catAx>
        <c:axId val="-1273335808"/>
        <c:scaling>
          <c:orientation val="minMax"/>
        </c:scaling>
        <c:delete val="0"/>
        <c:axPos val="b"/>
        <c:majorGridlines>
          <c:spPr>
            <a:ln w="12700">
              <a:solidFill>
                <a:schemeClr val="bg1">
                  <a:lumMod val="95000"/>
                </a:schemeClr>
              </a:solidFill>
            </a:ln>
          </c:spPr>
        </c:majorGridlines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-1273347232"/>
        <c:crosses val="autoZero"/>
        <c:auto val="1"/>
        <c:lblAlgn val="ctr"/>
        <c:lblOffset val="100"/>
        <c:tickLblSkip val="1"/>
        <c:noMultiLvlLbl val="0"/>
      </c:catAx>
      <c:valAx>
        <c:axId val="-127334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-1273335808"/>
        <c:crosses val="autoZero"/>
        <c:crossBetween val="between"/>
        <c:majorUnit val="20"/>
      </c:valAx>
      <c:valAx>
        <c:axId val="-1273346688"/>
        <c:scaling>
          <c:orientation val="minMax"/>
          <c:max val="20"/>
          <c:min val="-80"/>
        </c:scaling>
        <c:delete val="0"/>
        <c:axPos val="r"/>
        <c:numFmt formatCode="0.00" sourceLinked="1"/>
        <c:majorTickMark val="none"/>
        <c:minorTickMark val="none"/>
        <c:tickLblPos val="none"/>
        <c:spPr>
          <a:ln>
            <a:solidFill>
              <a:schemeClr val="bg1">
                <a:lumMod val="85000"/>
              </a:schemeClr>
            </a:solidFill>
          </a:ln>
        </c:spPr>
        <c:crossAx val="-1273315680"/>
        <c:crosses val="max"/>
        <c:crossBetween val="midCat"/>
      </c:valAx>
      <c:valAx>
        <c:axId val="-1273315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7334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81356528355771"/>
          <c:y val="0.13146169228846391"/>
          <c:w val="0.80701659121172709"/>
          <c:h val="0.69330052493438321"/>
        </c:manualLayout>
      </c:layout>
      <c:lineChart>
        <c:grouping val="standard"/>
        <c:varyColors val="0"/>
        <c:ser>
          <c:idx val="0"/>
          <c:order val="0"/>
          <c:tx>
            <c:v>monthly history</c:v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'30'!$A$35:$A$94</c:f>
              <c:numCache>
                <c:formatCode>General</c:formatCode>
                <c:ptCount val="60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2018</c:v>
                </c:pt>
                <c:pt idx="21">
                  <c:v>2018</c:v>
                </c:pt>
                <c:pt idx="22">
                  <c:v>2018</c:v>
                </c:pt>
                <c:pt idx="23">
                  <c:v>2018</c:v>
                </c:pt>
                <c:pt idx="24">
                  <c:v>2019</c:v>
                </c:pt>
                <c:pt idx="25">
                  <c:v>2019</c:v>
                </c:pt>
                <c:pt idx="26">
                  <c:v>2019</c:v>
                </c:pt>
                <c:pt idx="27">
                  <c:v>2019</c:v>
                </c:pt>
                <c:pt idx="28">
                  <c:v>2019</c:v>
                </c:pt>
                <c:pt idx="29">
                  <c:v>2019</c:v>
                </c:pt>
                <c:pt idx="30">
                  <c:v>2019</c:v>
                </c:pt>
                <c:pt idx="31">
                  <c:v>2019</c:v>
                </c:pt>
                <c:pt idx="32">
                  <c:v>2019</c:v>
                </c:pt>
                <c:pt idx="33">
                  <c:v>2019</c:v>
                </c:pt>
                <c:pt idx="34">
                  <c:v>2019</c:v>
                </c:pt>
                <c:pt idx="35">
                  <c:v>2019</c:v>
                </c:pt>
                <c:pt idx="36">
                  <c:v>2020</c:v>
                </c:pt>
                <c:pt idx="37">
                  <c:v>2020</c:v>
                </c:pt>
                <c:pt idx="38">
                  <c:v>2020</c:v>
                </c:pt>
                <c:pt idx="39">
                  <c:v>2020</c:v>
                </c:pt>
                <c:pt idx="40">
                  <c:v>2020</c:v>
                </c:pt>
                <c:pt idx="41">
                  <c:v>2020</c:v>
                </c:pt>
                <c:pt idx="42">
                  <c:v>2020</c:v>
                </c:pt>
                <c:pt idx="43">
                  <c:v>2020</c:v>
                </c:pt>
                <c:pt idx="44">
                  <c:v>2020</c:v>
                </c:pt>
                <c:pt idx="45">
                  <c:v>2020</c:v>
                </c:pt>
                <c:pt idx="46">
                  <c:v>2020</c:v>
                </c:pt>
                <c:pt idx="47">
                  <c:v>2020</c:v>
                </c:pt>
                <c:pt idx="48">
                  <c:v>2021</c:v>
                </c:pt>
                <c:pt idx="49">
                  <c:v>2021</c:v>
                </c:pt>
                <c:pt idx="50">
                  <c:v>2021</c:v>
                </c:pt>
                <c:pt idx="51">
                  <c:v>2021</c:v>
                </c:pt>
                <c:pt idx="52">
                  <c:v>2021</c:v>
                </c:pt>
                <c:pt idx="53">
                  <c:v>2021</c:v>
                </c:pt>
                <c:pt idx="54">
                  <c:v>2021</c:v>
                </c:pt>
                <c:pt idx="55">
                  <c:v>2021</c:v>
                </c:pt>
                <c:pt idx="56">
                  <c:v>2021</c:v>
                </c:pt>
                <c:pt idx="57">
                  <c:v>2021</c:v>
                </c:pt>
                <c:pt idx="58">
                  <c:v>2021</c:v>
                </c:pt>
                <c:pt idx="59">
                  <c:v>2021</c:v>
                </c:pt>
              </c:numCache>
            </c:numRef>
          </c:cat>
          <c:val>
            <c:numRef>
              <c:f>'30'!$C$35:$C$94</c:f>
              <c:numCache>
                <c:formatCode>0.000</c:formatCode>
                <c:ptCount val="60"/>
                <c:pt idx="0">
                  <c:v>68.005594380999995</c:v>
                </c:pt>
                <c:pt idx="1">
                  <c:v>52.380923840000001</c:v>
                </c:pt>
                <c:pt idx="2">
                  <c:v>53.325237356999999</c:v>
                </c:pt>
                <c:pt idx="3">
                  <c:v>48.565446540000003</c:v>
                </c:pt>
                <c:pt idx="4">
                  <c:v>55.201684469</c:v>
                </c:pt>
                <c:pt idx="5">
                  <c:v>63.09854739</c:v>
                </c:pt>
                <c:pt idx="6">
                  <c:v>74.213783961000004</c:v>
                </c:pt>
                <c:pt idx="7">
                  <c:v>70.229130451000003</c:v>
                </c:pt>
                <c:pt idx="8">
                  <c:v>59.039437139999997</c:v>
                </c:pt>
                <c:pt idx="9">
                  <c:v>54.435841869000001</c:v>
                </c:pt>
                <c:pt idx="10">
                  <c:v>55.357275270000002</c:v>
                </c:pt>
                <c:pt idx="11">
                  <c:v>63.002781149</c:v>
                </c:pt>
                <c:pt idx="12">
                  <c:v>69.253774041</c:v>
                </c:pt>
                <c:pt idx="13">
                  <c:v>50.024953132</c:v>
                </c:pt>
                <c:pt idx="14">
                  <c:v>48.869908676999998</c:v>
                </c:pt>
                <c:pt idx="15">
                  <c:v>44.793441719999997</c:v>
                </c:pt>
                <c:pt idx="16">
                  <c:v>51.573590324000001</c:v>
                </c:pt>
                <c:pt idx="17">
                  <c:v>60.239975909999998</c:v>
                </c:pt>
                <c:pt idx="18">
                  <c:v>68.083151048999994</c:v>
                </c:pt>
                <c:pt idx="19">
                  <c:v>67.976370340000003</c:v>
                </c:pt>
                <c:pt idx="20">
                  <c:v>58.159414290000001</c:v>
                </c:pt>
                <c:pt idx="21">
                  <c:v>52.811207013000001</c:v>
                </c:pt>
                <c:pt idx="22">
                  <c:v>56.170449150000003</c:v>
                </c:pt>
                <c:pt idx="23">
                  <c:v>60.149091401</c:v>
                </c:pt>
                <c:pt idx="24">
                  <c:v>60.219019093</c:v>
                </c:pt>
                <c:pt idx="25">
                  <c:v>49.220422775999999</c:v>
                </c:pt>
                <c:pt idx="26">
                  <c:v>48.417438939</c:v>
                </c:pt>
                <c:pt idx="27">
                  <c:v>37.371611100000003</c:v>
                </c:pt>
                <c:pt idx="28">
                  <c:v>44.129009949999997</c:v>
                </c:pt>
                <c:pt idx="29">
                  <c:v>48.353478299999999</c:v>
                </c:pt>
                <c:pt idx="30">
                  <c:v>59.997894047000003</c:v>
                </c:pt>
                <c:pt idx="31">
                  <c:v>56.467564291999999</c:v>
                </c:pt>
                <c:pt idx="32">
                  <c:v>51.326178329999998</c:v>
                </c:pt>
                <c:pt idx="33">
                  <c:v>41.404697151999997</c:v>
                </c:pt>
                <c:pt idx="34">
                  <c:v>45.883513260000001</c:v>
                </c:pt>
                <c:pt idx="35">
                  <c:v>44.552685771999997</c:v>
                </c:pt>
                <c:pt idx="36">
                  <c:v>41.291145112999999</c:v>
                </c:pt>
                <c:pt idx="37">
                  <c:v>35.927346962999998</c:v>
                </c:pt>
                <c:pt idx="38">
                  <c:v>32.793821086999998</c:v>
                </c:pt>
                <c:pt idx="39">
                  <c:v>23.912136</c:v>
                </c:pt>
                <c:pt idx="40">
                  <c:v>28.152091689999999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2E-4706-AF61-79A67B08069A}"/>
            </c:ext>
          </c:extLst>
        </c:ser>
        <c:ser>
          <c:idx val="2"/>
          <c:order val="1"/>
          <c:tx>
            <c:v>monthly forecast</c:v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'30'!$A$35:$A$94</c:f>
              <c:numCache>
                <c:formatCode>General</c:formatCode>
                <c:ptCount val="60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2018</c:v>
                </c:pt>
                <c:pt idx="21">
                  <c:v>2018</c:v>
                </c:pt>
                <c:pt idx="22">
                  <c:v>2018</c:v>
                </c:pt>
                <c:pt idx="23">
                  <c:v>2018</c:v>
                </c:pt>
                <c:pt idx="24">
                  <c:v>2019</c:v>
                </c:pt>
                <c:pt idx="25">
                  <c:v>2019</c:v>
                </c:pt>
                <c:pt idx="26">
                  <c:v>2019</c:v>
                </c:pt>
                <c:pt idx="27">
                  <c:v>2019</c:v>
                </c:pt>
                <c:pt idx="28">
                  <c:v>2019</c:v>
                </c:pt>
                <c:pt idx="29">
                  <c:v>2019</c:v>
                </c:pt>
                <c:pt idx="30">
                  <c:v>2019</c:v>
                </c:pt>
                <c:pt idx="31">
                  <c:v>2019</c:v>
                </c:pt>
                <c:pt idx="32">
                  <c:v>2019</c:v>
                </c:pt>
                <c:pt idx="33">
                  <c:v>2019</c:v>
                </c:pt>
                <c:pt idx="34">
                  <c:v>2019</c:v>
                </c:pt>
                <c:pt idx="35">
                  <c:v>2019</c:v>
                </c:pt>
                <c:pt idx="36">
                  <c:v>2020</c:v>
                </c:pt>
                <c:pt idx="37">
                  <c:v>2020</c:v>
                </c:pt>
                <c:pt idx="38">
                  <c:v>2020</c:v>
                </c:pt>
                <c:pt idx="39">
                  <c:v>2020</c:v>
                </c:pt>
                <c:pt idx="40">
                  <c:v>2020</c:v>
                </c:pt>
                <c:pt idx="41">
                  <c:v>2020</c:v>
                </c:pt>
                <c:pt idx="42">
                  <c:v>2020</c:v>
                </c:pt>
                <c:pt idx="43">
                  <c:v>2020</c:v>
                </c:pt>
                <c:pt idx="44">
                  <c:v>2020</c:v>
                </c:pt>
                <c:pt idx="45">
                  <c:v>2020</c:v>
                </c:pt>
                <c:pt idx="46">
                  <c:v>2020</c:v>
                </c:pt>
                <c:pt idx="47">
                  <c:v>2020</c:v>
                </c:pt>
                <c:pt idx="48">
                  <c:v>2021</c:v>
                </c:pt>
                <c:pt idx="49">
                  <c:v>2021</c:v>
                </c:pt>
                <c:pt idx="50">
                  <c:v>2021</c:v>
                </c:pt>
                <c:pt idx="51">
                  <c:v>2021</c:v>
                </c:pt>
                <c:pt idx="52">
                  <c:v>2021</c:v>
                </c:pt>
                <c:pt idx="53">
                  <c:v>2021</c:v>
                </c:pt>
                <c:pt idx="54">
                  <c:v>2021</c:v>
                </c:pt>
                <c:pt idx="55">
                  <c:v>2021</c:v>
                </c:pt>
                <c:pt idx="56">
                  <c:v>2021</c:v>
                </c:pt>
                <c:pt idx="57">
                  <c:v>2021</c:v>
                </c:pt>
                <c:pt idx="58">
                  <c:v>2021</c:v>
                </c:pt>
                <c:pt idx="59">
                  <c:v>2021</c:v>
                </c:pt>
              </c:numCache>
            </c:numRef>
          </c:cat>
          <c:val>
            <c:numRef>
              <c:f>'30'!$D$35:$D$94</c:f>
              <c:numCache>
                <c:formatCode>0.000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28.152091689999999</c:v>
                </c:pt>
                <c:pt idx="41">
                  <c:v>31.51981</c:v>
                </c:pt>
                <c:pt idx="42">
                  <c:v>41.125590000000003</c:v>
                </c:pt>
                <c:pt idx="43">
                  <c:v>39.397770000000001</c:v>
                </c:pt>
                <c:pt idx="44">
                  <c:v>31.68685</c:v>
                </c:pt>
                <c:pt idx="45">
                  <c:v>22.831150000000001</c:v>
                </c:pt>
                <c:pt idx="46">
                  <c:v>27.39828</c:v>
                </c:pt>
                <c:pt idx="47">
                  <c:v>37.557499999999997</c:v>
                </c:pt>
                <c:pt idx="48">
                  <c:v>41.20091</c:v>
                </c:pt>
                <c:pt idx="49">
                  <c:v>33.56176</c:v>
                </c:pt>
                <c:pt idx="50">
                  <c:v>33.724200000000003</c:v>
                </c:pt>
                <c:pt idx="51">
                  <c:v>26.35332</c:v>
                </c:pt>
                <c:pt idx="52">
                  <c:v>33.28877</c:v>
                </c:pt>
                <c:pt idx="53">
                  <c:v>41.461410000000001</c:v>
                </c:pt>
                <c:pt idx="54">
                  <c:v>55.323390000000003</c:v>
                </c:pt>
                <c:pt idx="55">
                  <c:v>54.022930000000002</c:v>
                </c:pt>
                <c:pt idx="56">
                  <c:v>40.145479999999999</c:v>
                </c:pt>
                <c:pt idx="57">
                  <c:v>35.473010000000002</c:v>
                </c:pt>
                <c:pt idx="58">
                  <c:v>32.738169999999997</c:v>
                </c:pt>
                <c:pt idx="59">
                  <c:v>41.716929999999998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2E-4706-AF61-79A67B08069A}"/>
            </c:ext>
          </c:extLst>
        </c:ser>
        <c:ser>
          <c:idx val="1"/>
          <c:order val="2"/>
          <c:tx>
            <c:strRef>
              <c:f>'30'!$E$34</c:f>
              <c:strCache>
                <c:ptCount val="1"/>
                <c:pt idx="0">
                  <c:v>annual average</c:v>
                </c:pt>
              </c:strCache>
            </c:strRef>
          </c:tx>
          <c:spPr>
            <a:ln w="28575" cap="rnd">
              <a:solidFill>
                <a:schemeClr val="tx1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'30'!$A$35:$A$94</c:f>
              <c:numCache>
                <c:formatCode>General</c:formatCode>
                <c:ptCount val="60"/>
                <c:pt idx="0">
                  <c:v>2017</c:v>
                </c:pt>
                <c:pt idx="1">
                  <c:v>2017</c:v>
                </c:pt>
                <c:pt idx="2">
                  <c:v>2017</c:v>
                </c:pt>
                <c:pt idx="3">
                  <c:v>2017</c:v>
                </c:pt>
                <c:pt idx="4">
                  <c:v>2017</c:v>
                </c:pt>
                <c:pt idx="5">
                  <c:v>2017</c:v>
                </c:pt>
                <c:pt idx="6">
                  <c:v>2017</c:v>
                </c:pt>
                <c:pt idx="7">
                  <c:v>2017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2018</c:v>
                </c:pt>
                <c:pt idx="21">
                  <c:v>2018</c:v>
                </c:pt>
                <c:pt idx="22">
                  <c:v>2018</c:v>
                </c:pt>
                <c:pt idx="23">
                  <c:v>2018</c:v>
                </c:pt>
                <c:pt idx="24">
                  <c:v>2019</c:v>
                </c:pt>
                <c:pt idx="25">
                  <c:v>2019</c:v>
                </c:pt>
                <c:pt idx="26">
                  <c:v>2019</c:v>
                </c:pt>
                <c:pt idx="27">
                  <c:v>2019</c:v>
                </c:pt>
                <c:pt idx="28">
                  <c:v>2019</c:v>
                </c:pt>
                <c:pt idx="29">
                  <c:v>2019</c:v>
                </c:pt>
                <c:pt idx="30">
                  <c:v>2019</c:v>
                </c:pt>
                <c:pt idx="31">
                  <c:v>2019</c:v>
                </c:pt>
                <c:pt idx="32">
                  <c:v>2019</c:v>
                </c:pt>
                <c:pt idx="33">
                  <c:v>2019</c:v>
                </c:pt>
                <c:pt idx="34">
                  <c:v>2019</c:v>
                </c:pt>
                <c:pt idx="35">
                  <c:v>2019</c:v>
                </c:pt>
                <c:pt idx="36">
                  <c:v>2020</c:v>
                </c:pt>
                <c:pt idx="37">
                  <c:v>2020</c:v>
                </c:pt>
                <c:pt idx="38">
                  <c:v>2020</c:v>
                </c:pt>
                <c:pt idx="39">
                  <c:v>2020</c:v>
                </c:pt>
                <c:pt idx="40">
                  <c:v>2020</c:v>
                </c:pt>
                <c:pt idx="41">
                  <c:v>2020</c:v>
                </c:pt>
                <c:pt idx="42">
                  <c:v>2020</c:v>
                </c:pt>
                <c:pt idx="43">
                  <c:v>2020</c:v>
                </c:pt>
                <c:pt idx="44">
                  <c:v>2020</c:v>
                </c:pt>
                <c:pt idx="45">
                  <c:v>2020</c:v>
                </c:pt>
                <c:pt idx="46">
                  <c:v>2020</c:v>
                </c:pt>
                <c:pt idx="47">
                  <c:v>2020</c:v>
                </c:pt>
                <c:pt idx="48">
                  <c:v>2021</c:v>
                </c:pt>
                <c:pt idx="49">
                  <c:v>2021</c:v>
                </c:pt>
                <c:pt idx="50">
                  <c:v>2021</c:v>
                </c:pt>
                <c:pt idx="51">
                  <c:v>2021</c:v>
                </c:pt>
                <c:pt idx="52">
                  <c:v>2021</c:v>
                </c:pt>
                <c:pt idx="53">
                  <c:v>2021</c:v>
                </c:pt>
                <c:pt idx="54">
                  <c:v>2021</c:v>
                </c:pt>
                <c:pt idx="55">
                  <c:v>2021</c:v>
                </c:pt>
                <c:pt idx="56">
                  <c:v>2021</c:v>
                </c:pt>
                <c:pt idx="57">
                  <c:v>2021</c:v>
                </c:pt>
                <c:pt idx="58">
                  <c:v>2021</c:v>
                </c:pt>
                <c:pt idx="59">
                  <c:v>2021</c:v>
                </c:pt>
              </c:numCache>
            </c:numRef>
          </c:cat>
          <c:val>
            <c:numRef>
              <c:f>'30'!$E$35:$E$94</c:f>
              <c:numCache>
                <c:formatCode>0.000</c:formatCode>
                <c:ptCount val="60"/>
                <c:pt idx="2">
                  <c:v>59.737973651416674</c:v>
                </c:pt>
                <c:pt idx="3">
                  <c:v>59.737973651416674</c:v>
                </c:pt>
                <c:pt idx="4">
                  <c:v>59.737973651416674</c:v>
                </c:pt>
                <c:pt idx="5">
                  <c:v>59.737973651416674</c:v>
                </c:pt>
                <c:pt idx="6">
                  <c:v>59.737973651416674</c:v>
                </c:pt>
                <c:pt idx="7">
                  <c:v>59.737973651416674</c:v>
                </c:pt>
                <c:pt idx="8">
                  <c:v>59.737973651416674</c:v>
                </c:pt>
                <c:pt idx="9">
                  <c:v>59.737973651416674</c:v>
                </c:pt>
                <c:pt idx="14">
                  <c:v>57.342110587249984</c:v>
                </c:pt>
                <c:pt idx="15">
                  <c:v>57.342110587249984</c:v>
                </c:pt>
                <c:pt idx="16">
                  <c:v>57.342110587249984</c:v>
                </c:pt>
                <c:pt idx="17">
                  <c:v>57.342110587249984</c:v>
                </c:pt>
                <c:pt idx="18">
                  <c:v>57.342110587249984</c:v>
                </c:pt>
                <c:pt idx="19">
                  <c:v>57.342110587249984</c:v>
                </c:pt>
                <c:pt idx="20">
                  <c:v>57.342110587249984</c:v>
                </c:pt>
                <c:pt idx="21">
                  <c:v>57.342110587249984</c:v>
                </c:pt>
                <c:pt idx="26">
                  <c:v>48.945292750916671</c:v>
                </c:pt>
                <c:pt idx="27">
                  <c:v>48.945292750916671</c:v>
                </c:pt>
                <c:pt idx="28">
                  <c:v>48.945292750916671</c:v>
                </c:pt>
                <c:pt idx="29">
                  <c:v>48.945292750916671</c:v>
                </c:pt>
                <c:pt idx="30">
                  <c:v>48.945292750916671</c:v>
                </c:pt>
                <c:pt idx="31">
                  <c:v>48.945292750916671</c:v>
                </c:pt>
                <c:pt idx="32">
                  <c:v>48.945292750916671</c:v>
                </c:pt>
                <c:pt idx="33">
                  <c:v>48.945292750916671</c:v>
                </c:pt>
                <c:pt idx="38">
                  <c:v>32.79945757108333</c:v>
                </c:pt>
                <c:pt idx="39">
                  <c:v>32.79945757108333</c:v>
                </c:pt>
                <c:pt idx="40">
                  <c:v>32.79945757108333</c:v>
                </c:pt>
                <c:pt idx="41">
                  <c:v>32.79945757108333</c:v>
                </c:pt>
                <c:pt idx="42">
                  <c:v>32.79945757108333</c:v>
                </c:pt>
                <c:pt idx="43">
                  <c:v>32.79945757108333</c:v>
                </c:pt>
                <c:pt idx="44">
                  <c:v>32.79945757108333</c:v>
                </c:pt>
                <c:pt idx="45">
                  <c:v>32.79945757108333</c:v>
                </c:pt>
                <c:pt idx="50">
                  <c:v>39.08419</c:v>
                </c:pt>
                <c:pt idx="51">
                  <c:v>39.08419</c:v>
                </c:pt>
                <c:pt idx="52">
                  <c:v>39.08419</c:v>
                </c:pt>
                <c:pt idx="53">
                  <c:v>39.08419</c:v>
                </c:pt>
                <c:pt idx="54">
                  <c:v>39.08419</c:v>
                </c:pt>
                <c:pt idx="55">
                  <c:v>39.08419</c:v>
                </c:pt>
                <c:pt idx="56">
                  <c:v>39.08419</c:v>
                </c:pt>
                <c:pt idx="57">
                  <c:v>39.08419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2E-4706-AF61-79A67B080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73345600"/>
        <c:axId val="-1273327648"/>
      </c:lineChart>
      <c:catAx>
        <c:axId val="-127334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-1273327648"/>
        <c:crosses val="autoZero"/>
        <c:auto val="1"/>
        <c:lblAlgn val="ctr"/>
        <c:lblOffset val="100"/>
        <c:tickLblSkip val="12"/>
        <c:tickMarkSkip val="12"/>
        <c:noMultiLvlLbl val="0"/>
      </c:catAx>
      <c:valAx>
        <c:axId val="-1273327648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-1273345600"/>
        <c:crosses val="autoZero"/>
        <c:crossBetween val="midCat"/>
        <c:majorUnit val="10"/>
        <c:minorUnit val="0.5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13975629774606982"/>
          <c:y val="0.54311102224717356"/>
          <c:w val="0.45866807450291541"/>
          <c:h val="0.1732100760435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aseline="0">
          <a:solidFill>
            <a:schemeClr val="tx1"/>
          </a:solidFill>
          <a:latin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3</xdr:row>
      <xdr:rowOff>95195</xdr:rowOff>
    </xdr:from>
    <xdr:to>
      <xdr:col>9</xdr:col>
      <xdr:colOff>180842</xdr:colOff>
      <xdr:row>20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61975" y="676220"/>
          <a:ext cx="5486267" cy="3200455"/>
          <a:chOff x="561975" y="676220"/>
          <a:chExt cx="5476742" cy="3200455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>
            <a:graphicFrameLocks/>
          </xdr:cNvGraphicFramePr>
        </xdr:nvGraphicFramePr>
        <xdr:xfrm>
          <a:off x="3295517" y="676275"/>
          <a:ext cx="2743200" cy="3200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1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aphicFramePr>
            <a:graphicFrameLocks/>
          </xdr:cNvGraphicFramePr>
        </xdr:nvGraphicFramePr>
        <xdr:xfrm>
          <a:off x="561975" y="676220"/>
          <a:ext cx="2743198" cy="3200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$B$30">
        <xdr:nvSpPr>
          <xdr:cNvPr id="5" name="TextBox 1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571499" y="3619500"/>
            <a:ext cx="3629026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1841C7F4-3BAC-400D-AFCA-3C11C35CF51F}" type="TxLink">
              <a:rPr lang="en-US" sz="900" b="0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Source: Short-Term Energy Outlook, June 2020</a:t>
            </a:fld>
            <a:endParaRPr lang="en-US" sz="1100"/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48326" y="3571876"/>
            <a:ext cx="381273" cy="290755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0.03958</cdr:x>
      <cdr:y>0</cdr:y>
    </cdr:from>
    <cdr:to>
      <cdr:x>1</cdr:x>
      <cdr:y>0.21307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8576" y="0"/>
          <a:ext cx="2634624" cy="685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rtl="0"/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Components of annual change</a:t>
          </a:r>
        </a:p>
        <a:p xmlns:a="http://schemas.openxmlformats.org/drawingml/2006/main">
          <a:pPr rtl="0"/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million short tons 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0.19772</cdr:x>
      <cdr:y>0.13489</cdr:y>
    </cdr:from>
    <cdr:to>
      <cdr:x>0.55868</cdr:x>
      <cdr:y>0.33333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42395" y="431699"/>
          <a:ext cx="990185" cy="6351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9144" tIns="9144" rIns="9144" bIns="9144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accent5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coke plants</a:t>
          </a:r>
          <a:endParaRPr lang="en-US" sz="900">
            <a:solidFill>
              <a:schemeClr val="accent5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accent4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electric power</a:t>
          </a:r>
          <a:endParaRPr lang="en-US" sz="900">
            <a:solidFill>
              <a:schemeClr val="accent4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900" b="1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retail and  other industry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net change</a:t>
          </a:r>
          <a:endParaRPr lang="en-US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accent5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endParaRPr lang="en-US" sz="1000" b="1">
            <a:solidFill>
              <a:schemeClr val="accent4"/>
            </a:solidFill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1100"/>
            <a:t> </a:t>
          </a:r>
        </a:p>
      </cdr:txBody>
    </cdr:sp>
  </cdr:relSizeAnchor>
  <cdr:relSizeAnchor xmlns:cdr="http://schemas.openxmlformats.org/drawingml/2006/chartDrawing">
    <cdr:from>
      <cdr:x>0.60069</cdr:x>
      <cdr:y>0.12798</cdr:y>
    </cdr:from>
    <cdr:to>
      <cdr:x>1</cdr:x>
      <cdr:y>0.24107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1647813" y="409575"/>
          <a:ext cx="1095387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 b="0">
              <a:latin typeface="Arial" panose="020B0604020202020204" pitchFamily="34" charset="0"/>
              <a:cs typeface="Arial" panose="020B0604020202020204" pitchFamily="34" charset="0"/>
            </a:rPr>
            <a:t>forecast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0.01215</cdr:x>
      <cdr:y>3.12461E-7</cdr:y>
    </cdr:from>
    <cdr:to>
      <cdr:x>0.95139</cdr:x>
      <cdr:y>0.12799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4682" y="1"/>
          <a:ext cx="2681026" cy="4096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rtl="0"/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U.S. coal consumption  </a:t>
          </a:r>
        </a:p>
        <a:p xmlns:a="http://schemas.openxmlformats.org/drawingml/2006/main">
          <a:pPr rtl="0"/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million short tons 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142"/>
  <sheetViews>
    <sheetView tabSelected="1" zoomScaleNormal="100" workbookViewId="0"/>
  </sheetViews>
  <sheetFormatPr defaultColWidth="9.140625" defaultRowHeight="15" x14ac:dyDescent="0.25"/>
  <cols>
    <col min="1" max="1" width="9.140625" style="2"/>
    <col min="2" max="2" width="14.85546875" style="2" customWidth="1"/>
    <col min="3" max="13" width="9.140625" style="2"/>
    <col min="14" max="15" width="9.140625" style="3"/>
    <col min="16" max="16" width="9.140625" style="2"/>
    <col min="17" max="17" width="15.140625" style="2" customWidth="1"/>
    <col min="18" max="18" width="16.42578125" style="2" customWidth="1"/>
    <col min="19" max="19" width="19.85546875" style="2" customWidth="1"/>
    <col min="20" max="20" width="30.85546875" style="2" customWidth="1"/>
    <col min="21" max="26" width="9.140625" style="2"/>
    <col min="27" max="28" width="9.140625" style="3"/>
    <col min="29" max="16384" width="9.140625" style="2"/>
  </cols>
  <sheetData>
    <row r="2" spans="1:18" ht="15.75" x14ac:dyDescent="0.25">
      <c r="A2" s="1" t="s">
        <v>0</v>
      </c>
    </row>
    <row r="3" spans="1:18" x14ac:dyDescent="0.25">
      <c r="A3" s="4"/>
      <c r="Q3" s="5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Q4" s="5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Q5" s="7" t="s">
        <v>1</v>
      </c>
      <c r="R5" s="8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Q6" s="9" t="s">
        <v>2</v>
      </c>
      <c r="R6" s="10" t="s">
        <v>3</v>
      </c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Q7" s="11" t="s">
        <v>4</v>
      </c>
      <c r="R7" s="12" t="s">
        <v>5</v>
      </c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Q8" s="11" t="s">
        <v>6</v>
      </c>
      <c r="R8" s="13" t="s">
        <v>7</v>
      </c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Q9" s="14" t="s">
        <v>8</v>
      </c>
      <c r="R9" s="15" t="s">
        <v>9</v>
      </c>
    </row>
    <row r="10" spans="1:18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8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8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8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8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8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8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2" x14ac:dyDescent="0.25">
      <c r="A19" s="6"/>
      <c r="B19" s="6"/>
      <c r="C19" s="6"/>
      <c r="D19" s="6"/>
      <c r="E19" s="6"/>
      <c r="F19" s="6"/>
      <c r="G19" s="16"/>
      <c r="H19" s="16"/>
      <c r="I19" s="6"/>
      <c r="J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4" spans="1:12" x14ac:dyDescent="0.25">
      <c r="A24" s="17"/>
      <c r="B24" s="17"/>
      <c r="C24" s="45" t="s">
        <v>10</v>
      </c>
      <c r="D24" s="45"/>
      <c r="E24" s="45"/>
      <c r="F24" s="45"/>
      <c r="G24" s="45"/>
      <c r="H24" s="18"/>
      <c r="I24" s="45" t="s">
        <v>11</v>
      </c>
      <c r="J24" s="45"/>
      <c r="K24" s="45"/>
      <c r="L24" s="45"/>
    </row>
    <row r="25" spans="1:12" x14ac:dyDescent="0.25">
      <c r="A25" s="17"/>
      <c r="B25" s="19"/>
      <c r="C25" s="20">
        <v>2017</v>
      </c>
      <c r="D25" s="20">
        <v>2018</v>
      </c>
      <c r="E25" s="20">
        <v>2019</v>
      </c>
      <c r="F25" s="20">
        <v>2020</v>
      </c>
      <c r="G25" s="20">
        <v>2021</v>
      </c>
      <c r="H25" s="21"/>
      <c r="I25" s="20">
        <v>2018</v>
      </c>
      <c r="J25" s="20">
        <v>2019</v>
      </c>
      <c r="K25" s="20">
        <v>2020</v>
      </c>
      <c r="L25" s="20">
        <v>2021</v>
      </c>
    </row>
    <row r="26" spans="1:12" x14ac:dyDescent="0.25">
      <c r="A26" s="17"/>
      <c r="B26" s="22" t="s">
        <v>2</v>
      </c>
      <c r="C26" s="23">
        <v>664.99305284000002</v>
      </c>
      <c r="D26" s="23">
        <v>637.21686998999996</v>
      </c>
      <c r="E26" s="23">
        <v>539.41475297</v>
      </c>
      <c r="F26" s="23">
        <v>350.52906626999999</v>
      </c>
      <c r="G26" s="23">
        <v>425.39384000000001</v>
      </c>
      <c r="H26" s="22"/>
      <c r="I26" s="24">
        <f t="shared" ref="I26:L28" si="0">D26-C26</f>
        <v>-27.776182850000055</v>
      </c>
      <c r="J26" s="24">
        <f t="shared" si="0"/>
        <v>-97.802117019999969</v>
      </c>
      <c r="K26" s="24">
        <f t="shared" si="0"/>
        <v>-188.88568670000001</v>
      </c>
      <c r="L26" s="24">
        <f t="shared" si="0"/>
        <v>74.864773730000024</v>
      </c>
    </row>
    <row r="27" spans="1:12" x14ac:dyDescent="0.25">
      <c r="A27" s="17"/>
      <c r="B27" s="11" t="s">
        <v>4</v>
      </c>
      <c r="C27" s="23">
        <v>34.324967979999997</v>
      </c>
      <c r="D27" s="23">
        <v>32.551855064000002</v>
      </c>
      <c r="E27" s="23">
        <v>30.004889032000001</v>
      </c>
      <c r="F27" s="23">
        <v>26.503311385</v>
      </c>
      <c r="G27" s="23">
        <v>25.635549000000001</v>
      </c>
      <c r="H27" s="22"/>
      <c r="I27" s="24">
        <f t="shared" si="0"/>
        <v>-1.7731129159999952</v>
      </c>
      <c r="J27" s="24">
        <f t="shared" si="0"/>
        <v>-2.5469660320000003</v>
      </c>
      <c r="K27" s="24">
        <f t="shared" si="0"/>
        <v>-3.5015776470000013</v>
      </c>
      <c r="L27" s="24">
        <f t="shared" si="0"/>
        <v>-0.86776238499999891</v>
      </c>
    </row>
    <row r="28" spans="1:12" x14ac:dyDescent="0.25">
      <c r="A28" s="17"/>
      <c r="B28" s="22" t="s">
        <v>6</v>
      </c>
      <c r="C28" s="23">
        <v>17.537663001999999</v>
      </c>
      <c r="D28" s="23">
        <v>18.336601993999999</v>
      </c>
      <c r="E28" s="23">
        <v>17.923871006999999</v>
      </c>
      <c r="F28" s="23">
        <v>16.561123899999998</v>
      </c>
      <c r="G28" s="23">
        <v>17.980896000000001</v>
      </c>
      <c r="H28" s="22"/>
      <c r="I28" s="24">
        <f t="shared" si="0"/>
        <v>0.79893899200000007</v>
      </c>
      <c r="J28" s="24">
        <f t="shared" si="0"/>
        <v>-0.41273098699999977</v>
      </c>
      <c r="K28" s="24">
        <f t="shared" si="0"/>
        <v>-1.3627471070000006</v>
      </c>
      <c r="L28" s="24">
        <f t="shared" si="0"/>
        <v>1.419772100000003</v>
      </c>
    </row>
    <row r="29" spans="1:12" x14ac:dyDescent="0.25">
      <c r="A29" s="17"/>
      <c r="B29" s="25" t="s">
        <v>8</v>
      </c>
      <c r="C29" s="26">
        <v>716.85568381999997</v>
      </c>
      <c r="D29" s="26">
        <v>688.10532705000003</v>
      </c>
      <c r="E29" s="26">
        <v>587.34351301000004</v>
      </c>
      <c r="F29" s="26">
        <v>393.59349085000002</v>
      </c>
      <c r="G29" s="26">
        <v>469.01028000000002</v>
      </c>
      <c r="H29" s="27"/>
      <c r="I29" s="28">
        <f>+SUM(I26:I28)</f>
        <v>-28.75035677400005</v>
      </c>
      <c r="J29" s="28">
        <f>+SUM(J26:J28)</f>
        <v>-100.76181403899997</v>
      </c>
      <c r="K29" s="28">
        <f>+SUM(K26:K28)</f>
        <v>-193.750011454</v>
      </c>
      <c r="L29" s="28">
        <f>+SUM(L26:L28)</f>
        <v>75.416783445000036</v>
      </c>
    </row>
    <row r="30" spans="1:12" x14ac:dyDescent="0.25">
      <c r="B30" s="29" t="s">
        <v>12</v>
      </c>
      <c r="C30" s="17"/>
      <c r="D30" s="30"/>
      <c r="E30" s="17"/>
      <c r="F30" s="17"/>
      <c r="G30" s="17"/>
      <c r="H30" s="17"/>
      <c r="I30" s="30"/>
      <c r="J30" s="31"/>
      <c r="K30" s="31"/>
      <c r="L30" s="31"/>
    </row>
    <row r="31" spans="1:12" x14ac:dyDescent="0.25">
      <c r="C31" s="32"/>
      <c r="D31" s="32"/>
      <c r="E31" s="32"/>
      <c r="F31" s="32"/>
      <c r="G31" s="32"/>
    </row>
    <row r="33" spans="1:8" x14ac:dyDescent="0.25">
      <c r="E33" s="33"/>
    </row>
    <row r="34" spans="1:8" x14ac:dyDescent="0.25">
      <c r="C34" s="34" t="s">
        <v>13</v>
      </c>
      <c r="D34" s="34" t="s">
        <v>14</v>
      </c>
      <c r="E34" s="35" t="s">
        <v>15</v>
      </c>
      <c r="F34" s="36" t="s">
        <v>16</v>
      </c>
    </row>
    <row r="35" spans="1:8" x14ac:dyDescent="0.25">
      <c r="A35" s="2">
        <f t="shared" ref="A35:A94" si="1">YEAR(B35)</f>
        <v>2017</v>
      </c>
      <c r="B35" s="37">
        <v>42736</v>
      </c>
      <c r="C35" s="38">
        <v>68.005594380999995</v>
      </c>
      <c r="D35" s="39" t="e">
        <v>#N/A</v>
      </c>
      <c r="E35" s="40"/>
      <c r="F35" s="40">
        <v>68.005594380999995</v>
      </c>
      <c r="G35" s="41"/>
      <c r="H35" s="40"/>
    </row>
    <row r="36" spans="1:8" x14ac:dyDescent="0.25">
      <c r="A36" s="2">
        <f t="shared" si="1"/>
        <v>2017</v>
      </c>
      <c r="B36" s="37">
        <v>42767</v>
      </c>
      <c r="C36" s="38">
        <v>52.380923840000001</v>
      </c>
      <c r="D36" s="39" t="e">
        <v>#N/A</v>
      </c>
      <c r="E36" s="40"/>
      <c r="F36" s="40">
        <v>52.380923840000001</v>
      </c>
      <c r="G36" s="41"/>
    </row>
    <row r="37" spans="1:8" x14ac:dyDescent="0.25">
      <c r="A37" s="2">
        <f t="shared" si="1"/>
        <v>2017</v>
      </c>
      <c r="B37" s="37">
        <v>42795</v>
      </c>
      <c r="C37" s="38">
        <v>53.325237356999999</v>
      </c>
      <c r="D37" s="39" t="e">
        <v>#N/A</v>
      </c>
      <c r="E37" s="42">
        <f>AVERAGEIF($A$35:$A$46,A37,$F$35:$F$46)</f>
        <v>59.737973651416674</v>
      </c>
      <c r="F37" s="40">
        <v>53.325237356999999</v>
      </c>
      <c r="G37" s="41"/>
    </row>
    <row r="38" spans="1:8" x14ac:dyDescent="0.25">
      <c r="A38" s="2">
        <f t="shared" si="1"/>
        <v>2017</v>
      </c>
      <c r="B38" s="37">
        <v>42826</v>
      </c>
      <c r="C38" s="38">
        <v>48.565446540000003</v>
      </c>
      <c r="D38" s="39" t="e">
        <v>#N/A</v>
      </c>
      <c r="E38" s="42">
        <f t="shared" ref="E38:E44" si="2">AVERAGEIF($A$35:$A$46,A38,$F$35:$F$46)</f>
        <v>59.737973651416674</v>
      </c>
      <c r="F38" s="40">
        <v>48.565446540000003</v>
      </c>
      <c r="G38" s="41"/>
    </row>
    <row r="39" spans="1:8" x14ac:dyDescent="0.25">
      <c r="A39" s="2">
        <f t="shared" si="1"/>
        <v>2017</v>
      </c>
      <c r="B39" s="37">
        <v>42856</v>
      </c>
      <c r="C39" s="38">
        <v>55.201684469</v>
      </c>
      <c r="D39" s="39" t="e">
        <v>#N/A</v>
      </c>
      <c r="E39" s="42">
        <f t="shared" si="2"/>
        <v>59.737973651416674</v>
      </c>
      <c r="F39" s="40">
        <v>55.201684469</v>
      </c>
      <c r="G39" s="41"/>
    </row>
    <row r="40" spans="1:8" x14ac:dyDescent="0.25">
      <c r="A40" s="2">
        <f t="shared" si="1"/>
        <v>2017</v>
      </c>
      <c r="B40" s="37">
        <v>42887</v>
      </c>
      <c r="C40" s="38">
        <v>63.09854739</v>
      </c>
      <c r="D40" s="39" t="e">
        <v>#N/A</v>
      </c>
      <c r="E40" s="42">
        <f t="shared" si="2"/>
        <v>59.737973651416674</v>
      </c>
      <c r="F40" s="40">
        <v>63.09854739</v>
      </c>
      <c r="G40" s="41"/>
    </row>
    <row r="41" spans="1:8" x14ac:dyDescent="0.25">
      <c r="A41" s="2">
        <f t="shared" si="1"/>
        <v>2017</v>
      </c>
      <c r="B41" s="37">
        <v>42917</v>
      </c>
      <c r="C41" s="38">
        <v>74.213783961000004</v>
      </c>
      <c r="D41" s="39" t="e">
        <v>#N/A</v>
      </c>
      <c r="E41" s="42">
        <f t="shared" si="2"/>
        <v>59.737973651416674</v>
      </c>
      <c r="F41" s="40">
        <v>74.213783961000004</v>
      </c>
      <c r="G41" s="41"/>
    </row>
    <row r="42" spans="1:8" x14ac:dyDescent="0.25">
      <c r="A42" s="2">
        <f t="shared" si="1"/>
        <v>2017</v>
      </c>
      <c r="B42" s="37">
        <v>42948</v>
      </c>
      <c r="C42" s="38">
        <v>70.229130451000003</v>
      </c>
      <c r="D42" s="39" t="e">
        <v>#N/A</v>
      </c>
      <c r="E42" s="42">
        <f t="shared" si="2"/>
        <v>59.737973651416674</v>
      </c>
      <c r="F42" s="40">
        <v>70.229130451000003</v>
      </c>
      <c r="G42" s="41"/>
    </row>
    <row r="43" spans="1:8" x14ac:dyDescent="0.25">
      <c r="A43" s="2">
        <f t="shared" si="1"/>
        <v>2017</v>
      </c>
      <c r="B43" s="37">
        <v>42979</v>
      </c>
      <c r="C43" s="38">
        <v>59.039437139999997</v>
      </c>
      <c r="D43" s="39" t="e">
        <v>#N/A</v>
      </c>
      <c r="E43" s="42">
        <f t="shared" si="2"/>
        <v>59.737973651416674</v>
      </c>
      <c r="F43" s="40">
        <v>59.039437139999997</v>
      </c>
      <c r="G43" s="41"/>
    </row>
    <row r="44" spans="1:8" x14ac:dyDescent="0.25">
      <c r="A44" s="2">
        <f t="shared" si="1"/>
        <v>2017</v>
      </c>
      <c r="B44" s="37">
        <v>43009</v>
      </c>
      <c r="C44" s="38">
        <v>54.435841869000001</v>
      </c>
      <c r="D44" s="39" t="e">
        <v>#N/A</v>
      </c>
      <c r="E44" s="42">
        <f t="shared" si="2"/>
        <v>59.737973651416674</v>
      </c>
      <c r="F44" s="40">
        <v>54.435841869000001</v>
      </c>
      <c r="G44" s="41"/>
    </row>
    <row r="45" spans="1:8" x14ac:dyDescent="0.25">
      <c r="A45" s="2">
        <f t="shared" si="1"/>
        <v>2017</v>
      </c>
      <c r="B45" s="37">
        <v>43040</v>
      </c>
      <c r="C45" s="38">
        <v>55.357275270000002</v>
      </c>
      <c r="D45" s="39" t="e">
        <v>#N/A</v>
      </c>
      <c r="E45" s="40"/>
      <c r="F45" s="40">
        <v>55.357275270000002</v>
      </c>
      <c r="G45" s="41"/>
    </row>
    <row r="46" spans="1:8" x14ac:dyDescent="0.25">
      <c r="A46" s="2">
        <f t="shared" si="1"/>
        <v>2017</v>
      </c>
      <c r="B46" s="37">
        <v>43070</v>
      </c>
      <c r="C46" s="38">
        <v>63.002781149</v>
      </c>
      <c r="D46" s="39" t="e">
        <v>#N/A</v>
      </c>
      <c r="E46" s="40"/>
      <c r="F46" s="40">
        <v>63.002781149</v>
      </c>
      <c r="G46" s="41"/>
    </row>
    <row r="47" spans="1:8" x14ac:dyDescent="0.25">
      <c r="A47" s="2">
        <f t="shared" si="1"/>
        <v>2018</v>
      </c>
      <c r="B47" s="37">
        <v>43101</v>
      </c>
      <c r="C47" s="38">
        <v>69.253774041</v>
      </c>
      <c r="D47" s="39" t="e">
        <v>#N/A</v>
      </c>
      <c r="E47" s="40"/>
      <c r="F47" s="40">
        <v>69.253774041</v>
      </c>
      <c r="G47" s="41"/>
      <c r="H47" s="40"/>
    </row>
    <row r="48" spans="1:8" x14ac:dyDescent="0.25">
      <c r="A48" s="2">
        <f t="shared" si="1"/>
        <v>2018</v>
      </c>
      <c r="B48" s="37">
        <v>43132</v>
      </c>
      <c r="C48" s="38">
        <v>50.024953132</v>
      </c>
      <c r="D48" s="39" t="e">
        <v>#N/A</v>
      </c>
      <c r="E48" s="40"/>
      <c r="F48" s="40">
        <v>50.024953132</v>
      </c>
      <c r="G48" s="41"/>
    </row>
    <row r="49" spans="1:7" x14ac:dyDescent="0.25">
      <c r="A49" s="2">
        <f t="shared" si="1"/>
        <v>2018</v>
      </c>
      <c r="B49" s="37">
        <v>43160</v>
      </c>
      <c r="C49" s="38">
        <v>48.869908676999998</v>
      </c>
      <c r="D49" s="39" t="e">
        <v>#N/A</v>
      </c>
      <c r="E49" s="40">
        <f t="shared" ref="E49:E56" si="3">AVERAGEIF($A$47:$A$108,A49,$F$47:$F$108)</f>
        <v>57.342110587249984</v>
      </c>
      <c r="F49" s="40">
        <v>48.869908676999998</v>
      </c>
      <c r="G49" s="41"/>
    </row>
    <row r="50" spans="1:7" x14ac:dyDescent="0.25">
      <c r="A50" s="2">
        <f t="shared" si="1"/>
        <v>2018</v>
      </c>
      <c r="B50" s="37">
        <v>43191</v>
      </c>
      <c r="C50" s="38">
        <v>44.793441719999997</v>
      </c>
      <c r="D50" s="39" t="e">
        <v>#N/A</v>
      </c>
      <c r="E50" s="40">
        <f t="shared" si="3"/>
        <v>57.342110587249984</v>
      </c>
      <c r="F50" s="40">
        <v>44.793441719999997</v>
      </c>
      <c r="G50" s="41"/>
    </row>
    <row r="51" spans="1:7" x14ac:dyDescent="0.25">
      <c r="A51" s="2">
        <f t="shared" si="1"/>
        <v>2018</v>
      </c>
      <c r="B51" s="37">
        <v>43221</v>
      </c>
      <c r="C51" s="38">
        <v>51.573590324000001</v>
      </c>
      <c r="D51" s="39" t="e">
        <v>#N/A</v>
      </c>
      <c r="E51" s="40">
        <f t="shared" si="3"/>
        <v>57.342110587249984</v>
      </c>
      <c r="F51" s="40">
        <v>51.573590324000001</v>
      </c>
      <c r="G51" s="41"/>
    </row>
    <row r="52" spans="1:7" x14ac:dyDescent="0.25">
      <c r="A52" s="2">
        <f t="shared" si="1"/>
        <v>2018</v>
      </c>
      <c r="B52" s="37">
        <v>43252</v>
      </c>
      <c r="C52" s="38">
        <v>60.239975909999998</v>
      </c>
      <c r="D52" s="39" t="e">
        <v>#N/A</v>
      </c>
      <c r="E52" s="40">
        <f t="shared" si="3"/>
        <v>57.342110587249984</v>
      </c>
      <c r="F52" s="40">
        <v>60.239975909999998</v>
      </c>
      <c r="G52" s="41"/>
    </row>
    <row r="53" spans="1:7" x14ac:dyDescent="0.25">
      <c r="A53" s="2">
        <f t="shared" si="1"/>
        <v>2018</v>
      </c>
      <c r="B53" s="37">
        <v>43282</v>
      </c>
      <c r="C53" s="38">
        <v>68.083151048999994</v>
      </c>
      <c r="D53" s="39" t="e">
        <v>#N/A</v>
      </c>
      <c r="E53" s="40">
        <f t="shared" si="3"/>
        <v>57.342110587249984</v>
      </c>
      <c r="F53" s="40">
        <v>68.083151048999994</v>
      </c>
      <c r="G53" s="41"/>
    </row>
    <row r="54" spans="1:7" x14ac:dyDescent="0.25">
      <c r="A54" s="2">
        <f t="shared" si="1"/>
        <v>2018</v>
      </c>
      <c r="B54" s="37">
        <v>43313</v>
      </c>
      <c r="C54" s="38">
        <v>67.976370340000003</v>
      </c>
      <c r="D54" s="39" t="e">
        <v>#N/A</v>
      </c>
      <c r="E54" s="40">
        <f t="shared" si="3"/>
        <v>57.342110587249984</v>
      </c>
      <c r="F54" s="40">
        <v>67.976370340000003</v>
      </c>
      <c r="G54" s="41"/>
    </row>
    <row r="55" spans="1:7" x14ac:dyDescent="0.25">
      <c r="A55" s="2">
        <f t="shared" si="1"/>
        <v>2018</v>
      </c>
      <c r="B55" s="37">
        <v>43344</v>
      </c>
      <c r="C55" s="38">
        <v>58.159414290000001</v>
      </c>
      <c r="D55" s="39" t="e">
        <v>#N/A</v>
      </c>
      <c r="E55" s="40">
        <f t="shared" si="3"/>
        <v>57.342110587249984</v>
      </c>
      <c r="F55" s="40">
        <v>58.159414290000001</v>
      </c>
      <c r="G55" s="41"/>
    </row>
    <row r="56" spans="1:7" x14ac:dyDescent="0.25">
      <c r="A56" s="2">
        <f t="shared" si="1"/>
        <v>2018</v>
      </c>
      <c r="B56" s="37">
        <v>43374</v>
      </c>
      <c r="C56" s="38">
        <v>52.811207013000001</v>
      </c>
      <c r="D56" s="39" t="e">
        <v>#N/A</v>
      </c>
      <c r="E56" s="40">
        <f t="shared" si="3"/>
        <v>57.342110587249984</v>
      </c>
      <c r="F56" s="40">
        <v>52.811207013000001</v>
      </c>
      <c r="G56" s="41"/>
    </row>
    <row r="57" spans="1:7" x14ac:dyDescent="0.25">
      <c r="A57" s="2">
        <f t="shared" si="1"/>
        <v>2018</v>
      </c>
      <c r="B57" s="37">
        <v>43405</v>
      </c>
      <c r="C57" s="38">
        <v>56.170449150000003</v>
      </c>
      <c r="D57" s="39" t="e">
        <v>#N/A</v>
      </c>
      <c r="E57" s="40"/>
      <c r="F57" s="40">
        <v>56.170449150000003</v>
      </c>
      <c r="G57" s="41"/>
    </row>
    <row r="58" spans="1:7" x14ac:dyDescent="0.25">
      <c r="A58" s="2">
        <f t="shared" si="1"/>
        <v>2018</v>
      </c>
      <c r="B58" s="37">
        <v>43435</v>
      </c>
      <c r="C58" s="38">
        <v>60.149091401</v>
      </c>
      <c r="D58" s="39" t="e">
        <v>#N/A</v>
      </c>
      <c r="E58" s="40"/>
      <c r="F58" s="40">
        <v>60.149091401</v>
      </c>
      <c r="G58" s="41"/>
    </row>
    <row r="59" spans="1:7" x14ac:dyDescent="0.25">
      <c r="A59" s="2">
        <f t="shared" si="1"/>
        <v>2019</v>
      </c>
      <c r="B59" s="37">
        <v>43466</v>
      </c>
      <c r="C59" s="38">
        <v>60.219019093</v>
      </c>
      <c r="D59" s="39" t="e">
        <v>#N/A</v>
      </c>
      <c r="E59" s="40"/>
      <c r="F59" s="40">
        <v>60.219019093</v>
      </c>
      <c r="G59" s="41"/>
    </row>
    <row r="60" spans="1:7" x14ac:dyDescent="0.25">
      <c r="A60" s="2">
        <f t="shared" si="1"/>
        <v>2019</v>
      </c>
      <c r="B60" s="37">
        <v>43497</v>
      </c>
      <c r="C60" s="38">
        <v>49.220422775999999</v>
      </c>
      <c r="D60" s="39" t="e">
        <v>#N/A</v>
      </c>
      <c r="E60" s="40"/>
      <c r="F60" s="40">
        <v>49.220422775999999</v>
      </c>
      <c r="G60" s="41"/>
    </row>
    <row r="61" spans="1:7" x14ac:dyDescent="0.25">
      <c r="A61" s="2">
        <f t="shared" si="1"/>
        <v>2019</v>
      </c>
      <c r="B61" s="37">
        <v>43525</v>
      </c>
      <c r="C61" s="38">
        <v>48.417438939</v>
      </c>
      <c r="D61" s="39" t="e">
        <v>#N/A</v>
      </c>
      <c r="E61" s="40">
        <f t="shared" ref="E61:E68" si="4">AVERAGEIF($A$47:$A$108,A61,$F$47:$F$108)</f>
        <v>48.945292750916671</v>
      </c>
      <c r="F61" s="40">
        <v>48.417438939</v>
      </c>
      <c r="G61" s="41"/>
    </row>
    <row r="62" spans="1:7" x14ac:dyDescent="0.25">
      <c r="A62" s="2">
        <f t="shared" si="1"/>
        <v>2019</v>
      </c>
      <c r="B62" s="37">
        <v>43556</v>
      </c>
      <c r="C62" s="38">
        <v>37.371611100000003</v>
      </c>
      <c r="D62" s="39" t="e">
        <v>#N/A</v>
      </c>
      <c r="E62" s="40">
        <f t="shared" si="4"/>
        <v>48.945292750916671</v>
      </c>
      <c r="F62" s="40">
        <v>37.371611100000003</v>
      </c>
      <c r="G62" s="41"/>
    </row>
    <row r="63" spans="1:7" x14ac:dyDescent="0.25">
      <c r="A63" s="2">
        <f t="shared" si="1"/>
        <v>2019</v>
      </c>
      <c r="B63" s="37">
        <v>43586</v>
      </c>
      <c r="C63" s="38">
        <v>44.129009949999997</v>
      </c>
      <c r="D63" s="39" t="e">
        <v>#N/A</v>
      </c>
      <c r="E63" s="40">
        <f t="shared" si="4"/>
        <v>48.945292750916671</v>
      </c>
      <c r="F63" s="40">
        <v>44.129009949999997</v>
      </c>
      <c r="G63" s="41"/>
    </row>
    <row r="64" spans="1:7" x14ac:dyDescent="0.25">
      <c r="A64" s="2">
        <f t="shared" si="1"/>
        <v>2019</v>
      </c>
      <c r="B64" s="37">
        <v>43617</v>
      </c>
      <c r="C64" s="38">
        <v>48.353478299999999</v>
      </c>
      <c r="D64" s="39" t="e">
        <v>#N/A</v>
      </c>
      <c r="E64" s="40">
        <f t="shared" si="4"/>
        <v>48.945292750916671</v>
      </c>
      <c r="F64" s="40">
        <v>48.353478299999999</v>
      </c>
      <c r="G64" s="41"/>
    </row>
    <row r="65" spans="1:7" x14ac:dyDescent="0.25">
      <c r="A65" s="2">
        <f t="shared" si="1"/>
        <v>2019</v>
      </c>
      <c r="B65" s="37">
        <v>43647</v>
      </c>
      <c r="C65" s="38">
        <v>59.997894047000003</v>
      </c>
      <c r="D65" s="39" t="e">
        <v>#N/A</v>
      </c>
      <c r="E65" s="40">
        <f t="shared" si="4"/>
        <v>48.945292750916671</v>
      </c>
      <c r="F65" s="40">
        <v>59.997894047000003</v>
      </c>
      <c r="G65" s="41"/>
    </row>
    <row r="66" spans="1:7" x14ac:dyDescent="0.25">
      <c r="A66" s="2">
        <f t="shared" si="1"/>
        <v>2019</v>
      </c>
      <c r="B66" s="37">
        <v>43678</v>
      </c>
      <c r="C66" s="38">
        <v>56.467564291999999</v>
      </c>
      <c r="D66" s="39" t="e">
        <v>#N/A</v>
      </c>
      <c r="E66" s="40">
        <f t="shared" si="4"/>
        <v>48.945292750916671</v>
      </c>
      <c r="F66" s="40">
        <v>56.467564291999999</v>
      </c>
      <c r="G66" s="41"/>
    </row>
    <row r="67" spans="1:7" x14ac:dyDescent="0.25">
      <c r="A67" s="2">
        <f t="shared" si="1"/>
        <v>2019</v>
      </c>
      <c r="B67" s="37">
        <v>43709</v>
      </c>
      <c r="C67" s="38">
        <v>51.326178329999998</v>
      </c>
      <c r="D67" s="39" t="e">
        <v>#N/A</v>
      </c>
      <c r="E67" s="40">
        <f t="shared" si="4"/>
        <v>48.945292750916671</v>
      </c>
      <c r="F67" s="40">
        <v>51.326178329999998</v>
      </c>
      <c r="G67" s="41"/>
    </row>
    <row r="68" spans="1:7" x14ac:dyDescent="0.25">
      <c r="A68" s="2">
        <f t="shared" si="1"/>
        <v>2019</v>
      </c>
      <c r="B68" s="37">
        <v>43739</v>
      </c>
      <c r="C68" s="38">
        <v>41.404697151999997</v>
      </c>
      <c r="D68" s="39" t="e">
        <v>#N/A</v>
      </c>
      <c r="E68" s="40">
        <f t="shared" si="4"/>
        <v>48.945292750916671</v>
      </c>
      <c r="F68" s="40">
        <v>41.404697151999997</v>
      </c>
      <c r="G68" s="41"/>
    </row>
    <row r="69" spans="1:7" x14ac:dyDescent="0.25">
      <c r="A69" s="2">
        <f t="shared" si="1"/>
        <v>2019</v>
      </c>
      <c r="B69" s="37">
        <v>43770</v>
      </c>
      <c r="C69" s="38">
        <v>45.883513260000001</v>
      </c>
      <c r="D69" s="39" t="e">
        <v>#N/A</v>
      </c>
      <c r="E69" s="40"/>
      <c r="F69" s="40">
        <v>45.883513260000001</v>
      </c>
      <c r="G69" s="41"/>
    </row>
    <row r="70" spans="1:7" x14ac:dyDescent="0.25">
      <c r="A70" s="2">
        <f t="shared" si="1"/>
        <v>2019</v>
      </c>
      <c r="B70" s="37">
        <v>43800</v>
      </c>
      <c r="C70" s="38">
        <v>44.552685771999997</v>
      </c>
      <c r="D70" s="39" t="e">
        <v>#N/A</v>
      </c>
      <c r="E70" s="40"/>
      <c r="F70" s="40">
        <v>44.552685771999997</v>
      </c>
      <c r="G70" s="41"/>
    </row>
    <row r="71" spans="1:7" x14ac:dyDescent="0.25">
      <c r="A71" s="2">
        <f t="shared" si="1"/>
        <v>2020</v>
      </c>
      <c r="B71" s="37">
        <v>43831</v>
      </c>
      <c r="C71" s="38">
        <v>41.291145112999999</v>
      </c>
      <c r="D71" s="39" t="e">
        <v>#N/A</v>
      </c>
      <c r="E71" s="40"/>
      <c r="F71" s="40">
        <v>41.291145112999999</v>
      </c>
      <c r="G71" s="41"/>
    </row>
    <row r="72" spans="1:7" x14ac:dyDescent="0.25">
      <c r="A72" s="2">
        <f t="shared" si="1"/>
        <v>2020</v>
      </c>
      <c r="B72" s="37">
        <v>43862</v>
      </c>
      <c r="C72" s="38">
        <v>35.927346962999998</v>
      </c>
      <c r="D72" s="39" t="e">
        <v>#N/A</v>
      </c>
      <c r="E72" s="40"/>
      <c r="F72" s="40">
        <v>35.927346962999998</v>
      </c>
      <c r="G72" s="41"/>
    </row>
    <row r="73" spans="1:7" x14ac:dyDescent="0.25">
      <c r="A73" s="2">
        <f t="shared" si="1"/>
        <v>2020</v>
      </c>
      <c r="B73" s="37">
        <v>43891</v>
      </c>
      <c r="C73" s="38">
        <v>32.793821086999998</v>
      </c>
      <c r="D73" s="39" t="e">
        <v>#N/A</v>
      </c>
      <c r="E73" s="40">
        <f t="shared" ref="E73:E80" si="5">AVERAGEIF($A$47:$A$108,A73,$F$47:$F$108)</f>
        <v>32.79945757108333</v>
      </c>
      <c r="F73" s="40">
        <v>32.793821086999998</v>
      </c>
      <c r="G73" s="41"/>
    </row>
    <row r="74" spans="1:7" x14ac:dyDescent="0.25">
      <c r="A74" s="2">
        <f t="shared" si="1"/>
        <v>2020</v>
      </c>
      <c r="B74" s="37">
        <v>43922</v>
      </c>
      <c r="C74" s="38">
        <v>23.912136</v>
      </c>
      <c r="D74" s="39" t="e">
        <v>#N/A</v>
      </c>
      <c r="E74" s="40">
        <f t="shared" si="5"/>
        <v>32.79945757108333</v>
      </c>
      <c r="F74" s="40">
        <v>23.912136</v>
      </c>
      <c r="G74" s="41"/>
    </row>
    <row r="75" spans="1:7" x14ac:dyDescent="0.25">
      <c r="A75" s="2">
        <f t="shared" si="1"/>
        <v>2020</v>
      </c>
      <c r="B75" s="37">
        <v>43952</v>
      </c>
      <c r="C75" s="38">
        <v>28.152091689999999</v>
      </c>
      <c r="D75" s="39">
        <v>28.152091689999999</v>
      </c>
      <c r="E75" s="40">
        <f t="shared" si="5"/>
        <v>32.79945757108333</v>
      </c>
      <c r="F75" s="40">
        <v>28.152091689999999</v>
      </c>
      <c r="G75" s="41"/>
    </row>
    <row r="76" spans="1:7" x14ac:dyDescent="0.25">
      <c r="A76" s="2">
        <f t="shared" si="1"/>
        <v>2020</v>
      </c>
      <c r="B76" s="37">
        <v>43983</v>
      </c>
      <c r="C76" s="38" t="e">
        <v>#N/A</v>
      </c>
      <c r="D76" s="39">
        <v>31.51981</v>
      </c>
      <c r="E76" s="40">
        <f t="shared" si="5"/>
        <v>32.79945757108333</v>
      </c>
      <c r="F76" s="40">
        <v>31.51981</v>
      </c>
      <c r="G76" s="41"/>
    </row>
    <row r="77" spans="1:7" x14ac:dyDescent="0.25">
      <c r="A77" s="2">
        <f t="shared" si="1"/>
        <v>2020</v>
      </c>
      <c r="B77" s="37">
        <v>44013</v>
      </c>
      <c r="C77" s="38" t="e">
        <v>#N/A</v>
      </c>
      <c r="D77" s="39">
        <v>41.125590000000003</v>
      </c>
      <c r="E77" s="40">
        <f t="shared" si="5"/>
        <v>32.79945757108333</v>
      </c>
      <c r="F77" s="40">
        <v>41.125590000000003</v>
      </c>
      <c r="G77" s="41"/>
    </row>
    <row r="78" spans="1:7" x14ac:dyDescent="0.25">
      <c r="A78" s="2">
        <f t="shared" si="1"/>
        <v>2020</v>
      </c>
      <c r="B78" s="37">
        <v>44044</v>
      </c>
      <c r="C78" s="38" t="e">
        <v>#N/A</v>
      </c>
      <c r="D78" s="39">
        <v>39.397770000000001</v>
      </c>
      <c r="E78" s="40">
        <f t="shared" si="5"/>
        <v>32.79945757108333</v>
      </c>
      <c r="F78" s="40">
        <v>39.397770000000001</v>
      </c>
      <c r="G78" s="41"/>
    </row>
    <row r="79" spans="1:7" x14ac:dyDescent="0.25">
      <c r="A79" s="2">
        <f t="shared" si="1"/>
        <v>2020</v>
      </c>
      <c r="B79" s="37">
        <v>44075</v>
      </c>
      <c r="C79" s="38" t="e">
        <v>#N/A</v>
      </c>
      <c r="D79" s="39">
        <v>31.68685</v>
      </c>
      <c r="E79" s="40">
        <f t="shared" si="5"/>
        <v>32.79945757108333</v>
      </c>
      <c r="F79" s="40">
        <v>31.68685</v>
      </c>
      <c r="G79" s="41"/>
    </row>
    <row r="80" spans="1:7" x14ac:dyDescent="0.25">
      <c r="A80" s="2">
        <f t="shared" si="1"/>
        <v>2020</v>
      </c>
      <c r="B80" s="37">
        <v>44105</v>
      </c>
      <c r="C80" s="38" t="e">
        <v>#N/A</v>
      </c>
      <c r="D80" s="39">
        <v>22.831150000000001</v>
      </c>
      <c r="E80" s="40">
        <f t="shared" si="5"/>
        <v>32.79945757108333</v>
      </c>
      <c r="F80" s="40">
        <v>22.831150000000001</v>
      </c>
      <c r="G80" s="41"/>
    </row>
    <row r="81" spans="1:7" x14ac:dyDescent="0.25">
      <c r="A81" s="2">
        <f t="shared" si="1"/>
        <v>2020</v>
      </c>
      <c r="B81" s="37">
        <v>44136</v>
      </c>
      <c r="C81" s="38" t="e">
        <v>#N/A</v>
      </c>
      <c r="D81" s="39">
        <v>27.39828</v>
      </c>
      <c r="E81" s="40"/>
      <c r="F81" s="40">
        <v>27.39828</v>
      </c>
      <c r="G81" s="41"/>
    </row>
    <row r="82" spans="1:7" x14ac:dyDescent="0.25">
      <c r="A82" s="2">
        <f t="shared" si="1"/>
        <v>2020</v>
      </c>
      <c r="B82" s="37">
        <v>44166</v>
      </c>
      <c r="C82" s="38" t="e">
        <v>#N/A</v>
      </c>
      <c r="D82" s="39">
        <v>37.557499999999997</v>
      </c>
      <c r="E82" s="40"/>
      <c r="F82" s="40">
        <v>37.557499999999997</v>
      </c>
      <c r="G82" s="41"/>
    </row>
    <row r="83" spans="1:7" x14ac:dyDescent="0.25">
      <c r="A83" s="2">
        <f t="shared" si="1"/>
        <v>2021</v>
      </c>
      <c r="B83" s="37">
        <v>44197</v>
      </c>
      <c r="C83" s="38" t="e">
        <v>#N/A</v>
      </c>
      <c r="D83" s="39">
        <v>41.20091</v>
      </c>
      <c r="E83" s="40"/>
      <c r="F83" s="40">
        <v>41.20091</v>
      </c>
      <c r="G83" s="41"/>
    </row>
    <row r="84" spans="1:7" x14ac:dyDescent="0.25">
      <c r="A84" s="2">
        <f t="shared" si="1"/>
        <v>2021</v>
      </c>
      <c r="B84" s="37">
        <v>44228</v>
      </c>
      <c r="C84" s="38" t="e">
        <v>#N/A</v>
      </c>
      <c r="D84" s="39">
        <v>33.56176</v>
      </c>
      <c r="E84" s="40"/>
      <c r="F84" s="40">
        <v>33.56176</v>
      </c>
      <c r="G84" s="41"/>
    </row>
    <row r="85" spans="1:7" x14ac:dyDescent="0.25">
      <c r="A85" s="2">
        <f t="shared" si="1"/>
        <v>2021</v>
      </c>
      <c r="B85" s="37">
        <v>44256</v>
      </c>
      <c r="C85" s="38" t="e">
        <v>#N/A</v>
      </c>
      <c r="D85" s="39">
        <v>33.724200000000003</v>
      </c>
      <c r="E85" s="40">
        <f t="shared" ref="E85:E92" si="6">AVERAGEIF($A$47:$A$108,A85,$F$47:$F$108)</f>
        <v>39.08419</v>
      </c>
      <c r="F85" s="40">
        <v>33.724200000000003</v>
      </c>
      <c r="G85" s="41"/>
    </row>
    <row r="86" spans="1:7" x14ac:dyDescent="0.25">
      <c r="A86" s="2">
        <f t="shared" si="1"/>
        <v>2021</v>
      </c>
      <c r="B86" s="37">
        <v>44287</v>
      </c>
      <c r="C86" s="38" t="e">
        <v>#N/A</v>
      </c>
      <c r="D86" s="39">
        <v>26.35332</v>
      </c>
      <c r="E86" s="40">
        <f t="shared" si="6"/>
        <v>39.08419</v>
      </c>
      <c r="F86" s="40">
        <v>26.35332</v>
      </c>
      <c r="G86" s="41"/>
    </row>
    <row r="87" spans="1:7" x14ac:dyDescent="0.25">
      <c r="A87" s="2">
        <f t="shared" si="1"/>
        <v>2021</v>
      </c>
      <c r="B87" s="37">
        <v>44317</v>
      </c>
      <c r="C87" s="38" t="e">
        <v>#N/A</v>
      </c>
      <c r="D87" s="39">
        <v>33.28877</v>
      </c>
      <c r="E87" s="40">
        <f t="shared" si="6"/>
        <v>39.08419</v>
      </c>
      <c r="F87" s="40">
        <v>33.28877</v>
      </c>
      <c r="G87" s="41"/>
    </row>
    <row r="88" spans="1:7" x14ac:dyDescent="0.25">
      <c r="A88" s="2">
        <f t="shared" si="1"/>
        <v>2021</v>
      </c>
      <c r="B88" s="37">
        <v>44348</v>
      </c>
      <c r="C88" s="38" t="e">
        <v>#N/A</v>
      </c>
      <c r="D88" s="39">
        <v>41.461410000000001</v>
      </c>
      <c r="E88" s="40">
        <f t="shared" si="6"/>
        <v>39.08419</v>
      </c>
      <c r="F88" s="40">
        <v>41.461410000000001</v>
      </c>
      <c r="G88" s="41"/>
    </row>
    <row r="89" spans="1:7" x14ac:dyDescent="0.25">
      <c r="A89" s="2">
        <f t="shared" si="1"/>
        <v>2021</v>
      </c>
      <c r="B89" s="37">
        <v>44378</v>
      </c>
      <c r="C89" s="38" t="e">
        <v>#N/A</v>
      </c>
      <c r="D89" s="39">
        <v>55.323390000000003</v>
      </c>
      <c r="E89" s="40">
        <f t="shared" si="6"/>
        <v>39.08419</v>
      </c>
      <c r="F89" s="40">
        <v>55.323390000000003</v>
      </c>
      <c r="G89" s="41"/>
    </row>
    <row r="90" spans="1:7" x14ac:dyDescent="0.25">
      <c r="A90" s="2">
        <f t="shared" si="1"/>
        <v>2021</v>
      </c>
      <c r="B90" s="37">
        <v>44409</v>
      </c>
      <c r="C90" s="38" t="e">
        <v>#N/A</v>
      </c>
      <c r="D90" s="39">
        <v>54.022930000000002</v>
      </c>
      <c r="E90" s="40">
        <f t="shared" si="6"/>
        <v>39.08419</v>
      </c>
      <c r="F90" s="40">
        <v>54.022930000000002</v>
      </c>
      <c r="G90" s="41"/>
    </row>
    <row r="91" spans="1:7" x14ac:dyDescent="0.25">
      <c r="A91" s="2">
        <f t="shared" si="1"/>
        <v>2021</v>
      </c>
      <c r="B91" s="37">
        <v>44440</v>
      </c>
      <c r="C91" s="38" t="e">
        <v>#N/A</v>
      </c>
      <c r="D91" s="39">
        <v>40.145479999999999</v>
      </c>
      <c r="E91" s="40">
        <f t="shared" si="6"/>
        <v>39.08419</v>
      </c>
      <c r="F91" s="40">
        <v>40.145479999999999</v>
      </c>
      <c r="G91" s="41"/>
    </row>
    <row r="92" spans="1:7" x14ac:dyDescent="0.25">
      <c r="A92" s="2">
        <f t="shared" si="1"/>
        <v>2021</v>
      </c>
      <c r="B92" s="37">
        <v>44470</v>
      </c>
      <c r="C92" s="38" t="e">
        <v>#N/A</v>
      </c>
      <c r="D92" s="39">
        <v>35.473010000000002</v>
      </c>
      <c r="E92" s="40">
        <f t="shared" si="6"/>
        <v>39.08419</v>
      </c>
      <c r="F92" s="40">
        <v>35.473010000000002</v>
      </c>
      <c r="G92" s="41"/>
    </row>
    <row r="93" spans="1:7" x14ac:dyDescent="0.25">
      <c r="A93" s="2">
        <f t="shared" si="1"/>
        <v>2021</v>
      </c>
      <c r="B93" s="37">
        <v>44501</v>
      </c>
      <c r="C93" s="38" t="e">
        <v>#N/A</v>
      </c>
      <c r="D93" s="39">
        <v>32.738169999999997</v>
      </c>
      <c r="E93" s="40"/>
      <c r="F93" s="40">
        <v>32.738169999999997</v>
      </c>
      <c r="G93" s="41"/>
    </row>
    <row r="94" spans="1:7" x14ac:dyDescent="0.25">
      <c r="A94" s="2">
        <f t="shared" si="1"/>
        <v>2021</v>
      </c>
      <c r="B94" s="37">
        <v>44531</v>
      </c>
      <c r="C94" s="38" t="e">
        <v>#N/A</v>
      </c>
      <c r="D94" s="39">
        <v>41.716929999999998</v>
      </c>
      <c r="E94" s="40"/>
      <c r="F94" s="40">
        <v>41.716929999999998</v>
      </c>
      <c r="G94" s="41"/>
    </row>
    <row r="95" spans="1:7" x14ac:dyDescent="0.25">
      <c r="B95" s="37"/>
    </row>
    <row r="96" spans="1:7" x14ac:dyDescent="0.25">
      <c r="B96" s="37"/>
    </row>
    <row r="97" spans="1:7" x14ac:dyDescent="0.25">
      <c r="B97" s="37"/>
    </row>
    <row r="98" spans="1:7" x14ac:dyDescent="0.25">
      <c r="B98" s="37"/>
    </row>
    <row r="99" spans="1:7" x14ac:dyDescent="0.25">
      <c r="A99" s="43"/>
      <c r="B99" s="43" t="s">
        <v>17</v>
      </c>
    </row>
    <row r="100" spans="1:7" x14ac:dyDescent="0.25">
      <c r="A100" s="17">
        <v>2.5</v>
      </c>
      <c r="B100" s="44">
        <v>-80</v>
      </c>
    </row>
    <row r="101" spans="1:7" x14ac:dyDescent="0.25">
      <c r="A101" s="17">
        <v>2.5</v>
      </c>
      <c r="B101" s="44">
        <v>20</v>
      </c>
    </row>
    <row r="102" spans="1:7" x14ac:dyDescent="0.25">
      <c r="B102" s="37"/>
    </row>
    <row r="103" spans="1:7" x14ac:dyDescent="0.25">
      <c r="B103" s="37"/>
    </row>
    <row r="104" spans="1:7" x14ac:dyDescent="0.25">
      <c r="B104" s="37"/>
    </row>
    <row r="105" spans="1:7" x14ac:dyDescent="0.25">
      <c r="B105" s="37"/>
    </row>
    <row r="106" spans="1:7" x14ac:dyDescent="0.25">
      <c r="B106" s="37"/>
    </row>
    <row r="107" spans="1:7" x14ac:dyDescent="0.25">
      <c r="B107" s="37"/>
    </row>
    <row r="108" spans="1:7" x14ac:dyDescent="0.25">
      <c r="B108" s="37"/>
    </row>
    <row r="109" spans="1:7" x14ac:dyDescent="0.25">
      <c r="F109" s="40"/>
      <c r="G109" s="41"/>
    </row>
    <row r="110" spans="1:7" x14ac:dyDescent="0.25">
      <c r="F110" s="40"/>
      <c r="G110" s="41"/>
    </row>
    <row r="111" spans="1:7" x14ac:dyDescent="0.25">
      <c r="F111" s="40"/>
      <c r="G111" s="41"/>
    </row>
    <row r="112" spans="1:7" x14ac:dyDescent="0.25">
      <c r="F112" s="40"/>
      <c r="G112" s="41"/>
    </row>
    <row r="113" spans="6:7" x14ac:dyDescent="0.25">
      <c r="F113" s="40"/>
      <c r="G113" s="41"/>
    </row>
    <row r="114" spans="6:7" x14ac:dyDescent="0.25">
      <c r="F114" s="40"/>
      <c r="G114" s="41"/>
    </row>
    <row r="115" spans="6:7" x14ac:dyDescent="0.25">
      <c r="F115" s="40"/>
      <c r="G115" s="41"/>
    </row>
    <row r="116" spans="6:7" x14ac:dyDescent="0.25">
      <c r="F116" s="40"/>
      <c r="G116" s="41"/>
    </row>
    <row r="117" spans="6:7" x14ac:dyDescent="0.25">
      <c r="F117" s="40"/>
      <c r="G117" s="41"/>
    </row>
    <row r="118" spans="6:7" x14ac:dyDescent="0.25">
      <c r="F118" s="40"/>
    </row>
    <row r="119" spans="6:7" x14ac:dyDescent="0.25">
      <c r="F119" s="40"/>
    </row>
    <row r="120" spans="6:7" x14ac:dyDescent="0.25">
      <c r="F120" s="40"/>
    </row>
    <row r="121" spans="6:7" x14ac:dyDescent="0.25">
      <c r="F121" s="40"/>
    </row>
    <row r="122" spans="6:7" x14ac:dyDescent="0.25">
      <c r="F122" s="40"/>
    </row>
    <row r="123" spans="6:7" x14ac:dyDescent="0.25">
      <c r="F123" s="40"/>
    </row>
    <row r="124" spans="6:7" x14ac:dyDescent="0.25">
      <c r="F124" s="40"/>
    </row>
    <row r="125" spans="6:7" x14ac:dyDescent="0.25">
      <c r="F125" s="40"/>
    </row>
    <row r="126" spans="6:7" x14ac:dyDescent="0.25">
      <c r="F126" s="40"/>
    </row>
    <row r="127" spans="6:7" x14ac:dyDescent="0.25">
      <c r="F127" s="40"/>
    </row>
    <row r="128" spans="6:7" x14ac:dyDescent="0.25">
      <c r="F128" s="40"/>
    </row>
    <row r="129" spans="6:6" x14ac:dyDescent="0.25">
      <c r="F129" s="40"/>
    </row>
    <row r="130" spans="6:6" x14ac:dyDescent="0.25">
      <c r="F130" s="40"/>
    </row>
    <row r="131" spans="6:6" x14ac:dyDescent="0.25">
      <c r="F131" s="40"/>
    </row>
    <row r="132" spans="6:6" x14ac:dyDescent="0.25">
      <c r="F132" s="40"/>
    </row>
    <row r="133" spans="6:6" x14ac:dyDescent="0.25">
      <c r="F133" s="40"/>
    </row>
    <row r="134" spans="6:6" x14ac:dyDescent="0.25">
      <c r="F134" s="40"/>
    </row>
    <row r="135" spans="6:6" x14ac:dyDescent="0.25">
      <c r="F135" s="40"/>
    </row>
    <row r="136" spans="6:6" x14ac:dyDescent="0.25">
      <c r="F136" s="40"/>
    </row>
    <row r="137" spans="6:6" x14ac:dyDescent="0.25">
      <c r="F137" s="40"/>
    </row>
    <row r="138" spans="6:6" x14ac:dyDescent="0.25">
      <c r="F138" s="40"/>
    </row>
    <row r="139" spans="6:6" x14ac:dyDescent="0.25">
      <c r="F139" s="40"/>
    </row>
    <row r="140" spans="6:6" x14ac:dyDescent="0.25">
      <c r="F140" s="40"/>
    </row>
    <row r="141" spans="6:6" x14ac:dyDescent="0.25">
      <c r="F141" s="40"/>
    </row>
    <row r="142" spans="6:6" x14ac:dyDescent="0.25">
      <c r="F142" s="40"/>
    </row>
  </sheetData>
  <mergeCells count="2">
    <mergeCell ref="C24:G24"/>
    <mergeCell ref="I24:L24"/>
  </mergeCells>
  <conditionalFormatting sqref="C47">
    <cfRule type="expression" dxfId="14" priority="15" stopIfTrue="1">
      <formula>ISNA(C47)</formula>
    </cfRule>
  </conditionalFormatting>
  <conditionalFormatting sqref="C47">
    <cfRule type="expression" dxfId="13" priority="14" stopIfTrue="1">
      <formula>ISNA(C47)</formula>
    </cfRule>
  </conditionalFormatting>
  <conditionalFormatting sqref="D47">
    <cfRule type="expression" dxfId="12" priority="13" stopIfTrue="1">
      <formula>ISNA(D47)</formula>
    </cfRule>
  </conditionalFormatting>
  <conditionalFormatting sqref="C48:C94">
    <cfRule type="expression" dxfId="11" priority="12" stopIfTrue="1">
      <formula>ISNA(C48)</formula>
    </cfRule>
  </conditionalFormatting>
  <conditionalFormatting sqref="C48:C94">
    <cfRule type="expression" dxfId="10" priority="11" stopIfTrue="1">
      <formula>ISNA(C48)</formula>
    </cfRule>
  </conditionalFormatting>
  <conditionalFormatting sqref="D48:D94">
    <cfRule type="expression" dxfId="9" priority="10" stopIfTrue="1">
      <formula>ISNA(D48)</formula>
    </cfRule>
  </conditionalFormatting>
  <conditionalFormatting sqref="C35">
    <cfRule type="expression" dxfId="8" priority="9" stopIfTrue="1">
      <formula>ISNA(C35)</formula>
    </cfRule>
  </conditionalFormatting>
  <conditionalFormatting sqref="C35">
    <cfRule type="expression" dxfId="7" priority="8" stopIfTrue="1">
      <formula>ISNA(C35)</formula>
    </cfRule>
  </conditionalFormatting>
  <conditionalFormatting sqref="D35">
    <cfRule type="expression" dxfId="6" priority="7" stopIfTrue="1">
      <formula>ISNA(D35)</formula>
    </cfRule>
  </conditionalFormatting>
  <conditionalFormatting sqref="C36:C45">
    <cfRule type="expression" dxfId="5" priority="6" stopIfTrue="1">
      <formula>ISNA(C36)</formula>
    </cfRule>
  </conditionalFormatting>
  <conditionalFormatting sqref="C36:C45">
    <cfRule type="expression" dxfId="4" priority="5" stopIfTrue="1">
      <formula>ISNA(C36)</formula>
    </cfRule>
  </conditionalFormatting>
  <conditionalFormatting sqref="D36:D45">
    <cfRule type="expression" dxfId="3" priority="4" stopIfTrue="1">
      <formula>ISNA(D36)</formula>
    </cfRule>
  </conditionalFormatting>
  <conditionalFormatting sqref="C46">
    <cfRule type="expression" dxfId="2" priority="3" stopIfTrue="1">
      <formula>ISNA(C46)</formula>
    </cfRule>
  </conditionalFormatting>
  <conditionalFormatting sqref="C46">
    <cfRule type="expression" dxfId="1" priority="2" stopIfTrue="1">
      <formula>ISNA(C46)</formula>
    </cfRule>
  </conditionalFormatting>
  <conditionalFormatting sqref="D46">
    <cfRule type="expression" dxfId="0" priority="1" stopIfTrue="1">
      <formula>ISNA(D46)</formula>
    </cfRule>
  </conditionalFormatting>
  <pageMargins left="0.7" right="0.7" top="0.75" bottom="0.75" header="0.3" footer="0.3"/>
  <pageSetup orientation="landscape" verticalDpi="599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83C4A7FA03F44AA93CC0ACBA1BBF8" ma:contentTypeVersion="6" ma:contentTypeDescription="Create a new document." ma:contentTypeScope="" ma:versionID="36bd5e3b92ac4443d93a9853085086fb">
  <xsd:schema xmlns:xsd="http://www.w3.org/2001/XMLSchema" xmlns:xs="http://www.w3.org/2001/XMLSchema" xmlns:p="http://schemas.microsoft.com/office/2006/metadata/properties" xmlns:ns2="1f65b825-f2ad-4000-aa1e-6279a32a1239" xmlns:ns3="d30e0396-6780-4945-8c05-0a1d7055575b" targetNamespace="http://schemas.microsoft.com/office/2006/metadata/properties" ma:root="true" ma:fieldsID="0ea0449dff7d1e5a334266cadd46269e" ns2:_="" ns3:_="">
    <xsd:import namespace="1f65b825-f2ad-4000-aa1e-6279a32a1239"/>
    <xsd:import namespace="d30e0396-6780-4945-8c05-0a1d705557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5b825-f2ad-4000-aa1e-6279a32a1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e0396-6780-4945-8c05-0a1d7055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8A0D2-1DCB-4FA9-BFA3-4E315BB9E76E}"/>
</file>

<file path=customXml/itemProps2.xml><?xml version="1.0" encoding="utf-8"?>
<ds:datastoreItem xmlns:ds="http://schemas.openxmlformats.org/officeDocument/2006/customXml" ds:itemID="{871C13AB-8788-4819-9B16-49078FF5FCD1}"/>
</file>

<file path=customXml/itemProps3.xml><?xml version="1.0" encoding="utf-8"?>
<ds:datastoreItem xmlns:ds="http://schemas.openxmlformats.org/officeDocument/2006/customXml" ds:itemID="{1778D4AB-8416-483B-9716-347808652D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Shane B.</dc:creator>
  <cp:lastModifiedBy>arpita.paul31</cp:lastModifiedBy>
  <dcterms:created xsi:type="dcterms:W3CDTF">2020-06-08T21:02:14Z</dcterms:created>
  <dcterms:modified xsi:type="dcterms:W3CDTF">2020-06-15T07:27:32Z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0x01010014F83C4A7FA03F44AA93CC0ACBA1BBF8</vt:lpwstr>
  </property>
</Properties>
</file>