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pita.paul31\Videos\proj\AMI\load_country\"/>
    </mc:Choice>
  </mc:AlternateContent>
  <xr:revisionPtr revIDLastSave="0" documentId="8_{C7FE5AB3-AF54-435A-9902-8E251C27EE97}" xr6:coauthVersionLast="44" xr6:coauthVersionMax="44" xr10:uidLastSave="{00000000-0000-0000-0000-000000000000}"/>
  <bookViews>
    <workbookView xWindow="810" yWindow="-120" windowWidth="19800" windowHeight="11760" xr2:uid="{00000000-000D-0000-FFFF-FFFF00000000}"/>
  </bookViews>
  <sheets>
    <sheet name="29" sheetId="2" r:id="rId1"/>
  </sheet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3" i="2" l="1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E91" i="2" s="1"/>
  <c r="A45" i="2"/>
  <c r="A44" i="2"/>
  <c r="A43" i="2"/>
  <c r="A42" i="2"/>
  <c r="A41" i="2"/>
  <c r="E41" i="2" s="1"/>
  <c r="A40" i="2"/>
  <c r="A39" i="2"/>
  <c r="A38" i="2"/>
  <c r="E35" i="2" s="1"/>
  <c r="A37" i="2"/>
  <c r="E37" i="2" s="1"/>
  <c r="A36" i="2"/>
  <c r="A35" i="2"/>
  <c r="A34" i="2"/>
  <c r="L28" i="2"/>
  <c r="K28" i="2"/>
  <c r="J28" i="2"/>
  <c r="I28" i="2"/>
  <c r="L27" i="2"/>
  <c r="K27" i="2"/>
  <c r="J27" i="2"/>
  <c r="I27" i="2"/>
  <c r="L26" i="2"/>
  <c r="K26" i="2"/>
  <c r="K29" i="2" s="1"/>
  <c r="J26" i="2"/>
  <c r="J29" i="2" s="1"/>
  <c r="I26" i="2"/>
  <c r="I29" i="2" s="1"/>
  <c r="L29" i="2" l="1"/>
  <c r="E36" i="2"/>
  <c r="E42" i="2"/>
  <c r="E62" i="2"/>
  <c r="E66" i="2"/>
  <c r="E86" i="2"/>
  <c r="E90" i="2"/>
  <c r="E40" i="2"/>
  <c r="E47" i="2"/>
  <c r="E51" i="2"/>
  <c r="E55" i="2"/>
  <c r="E71" i="2"/>
  <c r="E75" i="2"/>
  <c r="E79" i="2"/>
  <c r="E44" i="2"/>
  <c r="E60" i="2"/>
  <c r="E64" i="2"/>
  <c r="E68" i="2"/>
  <c r="E84" i="2"/>
  <c r="E88" i="2"/>
  <c r="E92" i="2"/>
  <c r="E49" i="2"/>
  <c r="E53" i="2"/>
  <c r="E73" i="2"/>
  <c r="E77" i="2"/>
  <c r="E80" i="2"/>
  <c r="E38" i="2"/>
  <c r="E50" i="2"/>
  <c r="E63" i="2"/>
  <c r="E76" i="2"/>
  <c r="E43" i="2"/>
  <c r="E56" i="2"/>
  <c r="E83" i="2"/>
  <c r="E59" i="2"/>
  <c r="E67" i="2"/>
  <c r="E89" i="2"/>
  <c r="E39" i="2"/>
  <c r="E48" i="2"/>
  <c r="E61" i="2"/>
  <c r="E74" i="2"/>
  <c r="E87" i="2"/>
  <c r="E54" i="2"/>
  <c r="E72" i="2"/>
  <c r="E85" i="2"/>
  <c r="E52" i="2"/>
  <c r="E65" i="2"/>
  <c r="E78" i="2"/>
</calcChain>
</file>

<file path=xl/sharedStrings.xml><?xml version="1.0" encoding="utf-8"?>
<sst xmlns="http://schemas.openxmlformats.org/spreadsheetml/2006/main" count="22" uniqueCount="18">
  <si>
    <t>Short-Term Energy Outlook, June 2020</t>
  </si>
  <si>
    <t>Series names for chart</t>
  </si>
  <si>
    <t>Western region</t>
  </si>
  <si>
    <t>CLPRPWR_TON</t>
  </si>
  <si>
    <t>Appalachian region</t>
  </si>
  <si>
    <t>CLPRPAR_TON</t>
  </si>
  <si>
    <t>Interior region</t>
  </si>
  <si>
    <t>CLPRPIR_TON</t>
  </si>
  <si>
    <t>Total production</t>
  </si>
  <si>
    <t>CLPRPUS_TON</t>
  </si>
  <si>
    <t>Production (million short tons)</t>
  </si>
  <si>
    <t>Production Growth (million short tons)</t>
  </si>
  <si>
    <t>Source: Short-Term Energy Outlook, June 2020</t>
  </si>
  <si>
    <t>monthly production</t>
  </si>
  <si>
    <t xml:space="preserve">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</si>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</sst>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#,##0.000"/>
    <numFmt numFmtId="166" formatCode="0.000"/>
    <numFmt numFmtId="167" formatCode="0.0"/>
    <numFmt numFmtId="168" formatCode="0.0%"/>
    <numFmt numFmtId="169" formatCode="mmm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49">
    <xf numFmtId="0" fontId="0" fillId="0" borderId="0" xfId="0"/>
    <xf numFmtId="0" fontId="1" fillId="0" borderId="0" xfId="1" applyFont="1"/>
    <xf numFmtId="0" fontId="1" fillId="0" borderId="0" xfId="1"/>
    <xf numFmtId="0" fontId="3" fillId="0" borderId="0" xfId="2"/>
    <xf numFmtId="164" fontId="4" fillId="0" borderId="0" xfId="2" applyNumberFormat="1" applyFont="1" applyFill="1"/>
    <xf numFmtId="0" fontId="5" fillId="0" borderId="0" xfId="3" applyAlignment="1" applyProtection="1"/>
    <xf numFmtId="0" fontId="1" fillId="0" borderId="0" xfId="1" applyFill="1"/>
    <xf numFmtId="0" fontId="1" fillId="0" borderId="0" xfId="1" quotePrefix="1" applyFont="1"/>
    <xf numFmtId="0" fontId="1" fillId="2" borderId="0" xfId="1" applyFill="1"/>
    <xf numFmtId="0" fontId="6" fillId="0" borderId="1" xfId="4" applyFont="1" applyBorder="1"/>
    <xf numFmtId="0" fontId="3" fillId="0" borderId="2" xfId="4" applyBorder="1"/>
    <xf numFmtId="0" fontId="3" fillId="0" borderId="3" xfId="2" applyNumberFormat="1" applyBorder="1" applyAlignment="1"/>
    <xf numFmtId="0" fontId="3" fillId="0" borderId="4" xfId="2" applyBorder="1" applyAlignment="1"/>
    <xf numFmtId="0" fontId="1" fillId="0" borderId="0" xfId="1" applyAlignment="1"/>
    <xf numFmtId="0" fontId="3" fillId="0" borderId="5" xfId="2" applyNumberFormat="1" applyBorder="1" applyAlignment="1"/>
    <xf numFmtId="0" fontId="3" fillId="0" borderId="6" xfId="2" applyBorder="1" applyAlignment="1"/>
    <xf numFmtId="0" fontId="3" fillId="0" borderId="7" xfId="2" applyNumberFormat="1" applyBorder="1" applyAlignment="1"/>
    <xf numFmtId="0" fontId="3" fillId="0" borderId="8" xfId="2" applyBorder="1" applyAlignment="1"/>
    <xf numFmtId="0" fontId="3" fillId="0" borderId="0" xfId="2" applyBorder="1" applyAlignment="1">
      <alignment horizontal="center"/>
    </xf>
    <xf numFmtId="0" fontId="2" fillId="2" borderId="0" xfId="1" applyFont="1" applyFill="1"/>
    <xf numFmtId="0" fontId="8" fillId="0" borderId="0" xfId="2" applyFont="1"/>
    <xf numFmtId="0" fontId="3" fillId="0" borderId="9" xfId="2" applyBorder="1"/>
    <xf numFmtId="0" fontId="7" fillId="0" borderId="9" xfId="2" applyNumberFormat="1" applyFont="1" applyBorder="1"/>
    <xf numFmtId="0" fontId="8" fillId="0" borderId="0" xfId="2" applyNumberFormat="1" applyFont="1" applyBorder="1"/>
    <xf numFmtId="0" fontId="3" fillId="0" borderId="0" xfId="2" applyNumberFormat="1" applyAlignment="1">
      <alignment horizontal="right"/>
    </xf>
    <xf numFmtId="165" fontId="3" fillId="0" borderId="0" xfId="2" applyNumberFormat="1"/>
    <xf numFmtId="0" fontId="3" fillId="0" borderId="0" xfId="2" applyNumberFormat="1" applyFont="1" applyAlignment="1"/>
    <xf numFmtId="166" fontId="3" fillId="0" borderId="0" xfId="2" applyNumberFormat="1"/>
    <xf numFmtId="0" fontId="3" fillId="0" borderId="10" xfId="2" applyNumberFormat="1" applyBorder="1" applyAlignment="1">
      <alignment horizontal="right"/>
    </xf>
    <xf numFmtId="165" fontId="3" fillId="0" borderId="10" xfId="2" applyNumberFormat="1" applyBorder="1"/>
    <xf numFmtId="167" fontId="3" fillId="0" borderId="10" xfId="2" applyNumberFormat="1" applyBorder="1"/>
    <xf numFmtId="0" fontId="8" fillId="0" borderId="0" xfId="2" quotePrefix="1" applyFont="1"/>
    <xf numFmtId="168" fontId="3" fillId="0" borderId="0" xfId="2" applyNumberFormat="1" applyAlignment="1">
      <alignment horizontal="right"/>
    </xf>
    <xf numFmtId="0" fontId="9" fillId="0" borderId="0" xfId="1" applyFont="1"/>
    <xf numFmtId="0" fontId="10" fillId="0" borderId="0" xfId="1" applyFont="1"/>
    <xf numFmtId="0" fontId="10" fillId="0" borderId="9" xfId="1" applyFont="1" applyFill="1" applyBorder="1"/>
    <xf numFmtId="169" fontId="10" fillId="0" borderId="0" xfId="1" applyNumberFormat="1" applyFont="1"/>
    <xf numFmtId="166" fontId="3" fillId="0" borderId="11" xfId="2" quotePrefix="1" applyNumberFormat="1" applyFont="1" applyBorder="1" applyAlignment="1">
      <alignment horizontal="center"/>
    </xf>
    <xf numFmtId="166" fontId="3" fillId="0" borderId="11" xfId="2" applyNumberFormat="1" applyFont="1" applyBorder="1" applyAlignment="1">
      <alignment horizontal="center"/>
    </xf>
    <xf numFmtId="166" fontId="10" fillId="0" borderId="0" xfId="1" applyNumberFormat="1" applyFont="1"/>
    <xf numFmtId="0" fontId="1" fillId="0" borderId="0" xfId="1" applyAlignment="1">
      <alignment horizontal="right"/>
    </xf>
    <xf numFmtId="166" fontId="3" fillId="0" borderId="0" xfId="1" applyNumberFormat="1" applyFont="1"/>
    <xf numFmtId="166" fontId="1" fillId="0" borderId="0" xfId="1" applyNumberFormat="1" applyAlignment="1">
      <alignment horizontal="right"/>
    </xf>
    <xf numFmtId="0" fontId="3" fillId="0" borderId="9" xfId="2" applyFont="1" applyBorder="1" applyAlignment="1">
      <alignment horizontal="right"/>
    </xf>
    <xf numFmtId="0" fontId="3" fillId="0" borderId="0" xfId="2" applyFont="1"/>
    <xf numFmtId="2" fontId="3" fillId="0" borderId="0" xfId="2" applyNumberFormat="1" applyFont="1"/>
    <xf numFmtId="169" fontId="1" fillId="0" borderId="0" xfId="1" applyNumberFormat="1"/>
    <xf numFmtId="166" fontId="1" fillId="0" borderId="0" xfId="1" applyNumberFormat="1"/>
    <xf numFmtId="0" fontId="7" fillId="0" borderId="9" xfId="2" applyFont="1" applyBorder="1" applyAlignment="1">
      <alignment horizontal="center"/>
    </xf>
  </cellXfs>
  <cellStyles count="5">
    <cellStyle name="Hyperlink" xfId="3" builtinId="8"/>
    <cellStyle name="Normal" xfId="0" builtinId="0"/>
    <cellStyle name="Normal 2" xfId="4" xr:uid="{00000000-0005-0000-0000-000002000000}"/>
    <cellStyle name="Normal 3 2" xfId="2" xr:uid="{00000000-0005-0000-0000-000003000000}"/>
    <cellStyle name="Normal 4 2" xfId="1" xr:uid="{00000000-0005-0000-0000-000004000000}"/>
  </cellStyles>
  <dxfs count="12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475357247011"/>
          <c:y val="0.13024530491927147"/>
          <c:w val="0.79394548491803707"/>
          <c:h val="0.71336659470184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'29'!$B$26</c:f>
              <c:strCache>
                <c:ptCount val="1"/>
                <c:pt idx="0">
                  <c:v>Western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'29'!$I$25:$L$25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'29'!$I$26:$L$26</c:f>
              <c:numCache>
                <c:formatCode>0.000</c:formatCode>
                <c:ptCount val="4"/>
                <c:pt idx="0">
                  <c:v>-12.540697000000023</c:v>
                </c:pt>
                <c:pt idx="1">
                  <c:v>-36.670246999999961</c:v>
                </c:pt>
                <c:pt idx="2">
                  <c:v>-93.957018080000012</c:v>
                </c:pt>
                <c:pt idx="3">
                  <c:v>17.40582907999999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98F-9229-6724991174B2}"/>
            </c:ext>
          </c:extLst>
        </c:ser>
        <c:ser>
          <c:idx val="2"/>
          <c:order val="1"/>
          <c:tx>
            <c:strRef>
              <c:f>'29'!$B$27</c:f>
              <c:strCache>
                <c:ptCount val="1"/>
                <c:pt idx="0">
                  <c:v>Appalachian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'29'!$I$25:$L$25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'29'!$I$27:$L$27</c:f>
              <c:numCache>
                <c:formatCode>0.000</c:formatCode>
                <c:ptCount val="4"/>
                <c:pt idx="0">
                  <c:v>2.4321230000000185</c:v>
                </c:pt>
                <c:pt idx="1">
                  <c:v>-7.9161569999999983</c:v>
                </c:pt>
                <c:pt idx="2">
                  <c:v>-67.232227200000011</c:v>
                </c:pt>
                <c:pt idx="3">
                  <c:v>-8.481400800000003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E-498F-9229-6724991174B2}"/>
            </c:ext>
          </c:extLst>
        </c:ser>
        <c:ser>
          <c:idx val="4"/>
          <c:order val="2"/>
          <c:tx>
            <c:strRef>
              <c:f>'29'!$B$28</c:f>
              <c:strCache>
                <c:ptCount val="1"/>
                <c:pt idx="0">
                  <c:v>Interior region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'29'!$I$25:$L$25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'29'!$I$28:$L$28</c:f>
              <c:numCache>
                <c:formatCode>0.000</c:formatCode>
                <c:ptCount val="4"/>
                <c:pt idx="0">
                  <c:v>-8.3336879999999951</c:v>
                </c:pt>
                <c:pt idx="1">
                  <c:v>-6.3095629999999971</c:v>
                </c:pt>
                <c:pt idx="2">
                  <c:v>-14.067692480000005</c:v>
                </c:pt>
                <c:pt idx="3">
                  <c:v>9.7117914800000023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E-498F-9229-67249911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73343424"/>
        <c:axId val="-1273317312"/>
      </c:barChart>
      <c:lineChart>
        <c:grouping val="stacked"/>
        <c:varyColors val="0"/>
        <c:ser>
          <c:idx val="3"/>
          <c:order val="3"/>
          <c:tx>
            <c:strRef>
              <c:f>'29'!$B$29</c:f>
              <c:strCache>
                <c:ptCount val="1"/>
                <c:pt idx="0">
                  <c:v>Total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6.3782178397884234E-2"/>
                  <c:y val="3.4799865532243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AE-498F-9229-6724991174B2}"/>
                </c:ext>
              </c:extLst>
            </c:dLbl>
            <c:dLbl>
              <c:idx val="1"/>
              <c:layout>
                <c:manualLayout>
                  <c:x val="-6.7314479396347091E-2"/>
                  <c:y val="3.2295351411474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AE-498F-9229-6724991174B2}"/>
                </c:ext>
              </c:extLst>
            </c:dLbl>
            <c:dLbl>
              <c:idx val="2"/>
              <c:layout>
                <c:manualLayout>
                  <c:x val="-7.444683074512902E-2"/>
                  <c:y val="3.628119194835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AE-498F-9229-6724991174B2}"/>
                </c:ext>
              </c:extLst>
            </c:dLbl>
            <c:dLbl>
              <c:idx val="3"/>
              <c:layout>
                <c:manualLayout>
                  <c:x val="-6.0818859480697145E-2"/>
                  <c:y val="-5.3723441400153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AE-498F-9229-6724991174B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'29'!$I$25:$L$25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'29'!$I$29:$L$29</c:f>
              <c:numCache>
                <c:formatCode>0.0</c:formatCode>
                <c:ptCount val="4"/>
                <c:pt idx="0">
                  <c:v>-18.442261999999999</c:v>
                </c:pt>
                <c:pt idx="1">
                  <c:v>-50.895966999999956</c:v>
                </c:pt>
                <c:pt idx="2">
                  <c:v>-175.25693776000003</c:v>
                </c:pt>
                <c:pt idx="3">
                  <c:v>18.636219759999989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E-498F-9229-67249911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3343424"/>
        <c:axId val="-1273317312"/>
      </c:lineChart>
      <c:scatterChart>
        <c:scatterStyle val="lineMarker"/>
        <c:varyColors val="0"/>
        <c:ser>
          <c:idx val="0"/>
          <c:order val="4"/>
          <c:tx>
            <c:strRef>
              <c:f>'29'!$B$98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'29'!$A$99:$A$100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'29'!$B$99:$B$100</c:f>
              <c:numCache>
                <c:formatCode>0.00</c:formatCode>
                <c:ptCount val="2"/>
                <c:pt idx="0">
                  <c:v>-200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AE-498F-9229-67249911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347232"/>
        <c:axId val="-1273315680"/>
      </c:scatterChart>
      <c:catAx>
        <c:axId val="-127334342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17312"/>
        <c:crosses val="autoZero"/>
        <c:auto val="1"/>
        <c:lblAlgn val="ctr"/>
        <c:lblOffset val="100"/>
        <c:tickLblSkip val="1"/>
        <c:noMultiLvlLbl val="0"/>
      </c:catAx>
      <c:valAx>
        <c:axId val="-12733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43424"/>
        <c:crosses val="autoZero"/>
        <c:crossBetween val="between"/>
        <c:majorUnit val="25"/>
      </c:valAx>
      <c:valAx>
        <c:axId val="-1273315680"/>
        <c:scaling>
          <c:orientation val="minMax"/>
          <c:max val="70"/>
          <c:min val="-200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1273347232"/>
        <c:crosses val="max"/>
        <c:crossBetween val="midCat"/>
        <c:majorUnit val="30"/>
      </c:valAx>
      <c:valAx>
        <c:axId val="-12733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733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3925342665501"/>
          <c:y val="0.13132716877586678"/>
          <c:w val="0.79568498432835466"/>
          <c:h val="0.71705742026985086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flat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'29'!$A$34:$A$93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'29'!$C$34:$C$93</c:f>
              <c:numCache>
                <c:formatCode>0.000</c:formatCode>
                <c:ptCount val="60"/>
                <c:pt idx="0">
                  <c:v>68.414385999999993</c:v>
                </c:pt>
                <c:pt idx="1">
                  <c:v>64.389031000000003</c:v>
                </c:pt>
                <c:pt idx="2">
                  <c:v>64.335048</c:v>
                </c:pt>
                <c:pt idx="3">
                  <c:v>58.753723000000001</c:v>
                </c:pt>
                <c:pt idx="4">
                  <c:v>62.115414000000001</c:v>
                </c:pt>
                <c:pt idx="5">
                  <c:v>66.228987000000004</c:v>
                </c:pt>
                <c:pt idx="6">
                  <c:v>62.966363999999999</c:v>
                </c:pt>
                <c:pt idx="7">
                  <c:v>70.582329999999999</c:v>
                </c:pt>
                <c:pt idx="8">
                  <c:v>62.891468000000003</c:v>
                </c:pt>
                <c:pt idx="9">
                  <c:v>66.367608000000004</c:v>
                </c:pt>
                <c:pt idx="10">
                  <c:v>64.345232999999993</c:v>
                </c:pt>
                <c:pt idx="11">
                  <c:v>63.219765000000002</c:v>
                </c:pt>
                <c:pt idx="12">
                  <c:v>61.936683000000002</c:v>
                </c:pt>
                <c:pt idx="13">
                  <c:v>60.235142000000003</c:v>
                </c:pt>
                <c:pt idx="14">
                  <c:v>65.467141999999996</c:v>
                </c:pt>
                <c:pt idx="15">
                  <c:v>58.032114</c:v>
                </c:pt>
                <c:pt idx="16">
                  <c:v>61.195974999999997</c:v>
                </c:pt>
                <c:pt idx="17">
                  <c:v>61.557372000000001</c:v>
                </c:pt>
                <c:pt idx="18">
                  <c:v>62.945245999999997</c:v>
                </c:pt>
                <c:pt idx="19">
                  <c:v>69.301237999999998</c:v>
                </c:pt>
                <c:pt idx="20">
                  <c:v>62.416694</c:v>
                </c:pt>
                <c:pt idx="21">
                  <c:v>66.384384999999995</c:v>
                </c:pt>
                <c:pt idx="22">
                  <c:v>62.717784999999999</c:v>
                </c:pt>
                <c:pt idx="23">
                  <c:v>63.332763999999997</c:v>
                </c:pt>
                <c:pt idx="24">
                  <c:v>65.732791000000006</c:v>
                </c:pt>
                <c:pt idx="25">
                  <c:v>58.223570000000002</c:v>
                </c:pt>
                <c:pt idx="26">
                  <c:v>55.580039999999997</c:v>
                </c:pt>
                <c:pt idx="27">
                  <c:v>61.007258999999998</c:v>
                </c:pt>
                <c:pt idx="28">
                  <c:v>61.653404000000002</c:v>
                </c:pt>
                <c:pt idx="29">
                  <c:v>56.515031</c:v>
                </c:pt>
                <c:pt idx="30">
                  <c:v>59.034596000000001</c:v>
                </c:pt>
                <c:pt idx="31">
                  <c:v>63.757680000000001</c:v>
                </c:pt>
                <c:pt idx="32">
                  <c:v>58.563501000000002</c:v>
                </c:pt>
                <c:pt idx="33">
                  <c:v>57.142977999999999</c:v>
                </c:pt>
                <c:pt idx="34">
                  <c:v>54.361009000000003</c:v>
                </c:pt>
                <c:pt idx="35">
                  <c:v>53.699269000000001</c:v>
                </c:pt>
                <c:pt idx="36">
                  <c:v>55.612462000000001</c:v>
                </c:pt>
                <c:pt idx="37">
                  <c:v>47.378791999999997</c:v>
                </c:pt>
                <c:pt idx="38">
                  <c:v>46.060924999999997</c:v>
                </c:pt>
                <c:pt idx="39">
                  <c:v>38.281796</c:v>
                </c:pt>
                <c:pt idx="40">
                  <c:v>36.534694238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B-4EE6-90A9-AF2A904966A4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'29'!$A$34:$A$93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'29'!$D$34:$D$93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36.534694238</c:v>
                </c:pt>
                <c:pt idx="41">
                  <c:v>38.630609999999997</c:v>
                </c:pt>
                <c:pt idx="42">
                  <c:v>48.21246</c:v>
                </c:pt>
                <c:pt idx="43">
                  <c:v>51.002319999999997</c:v>
                </c:pt>
                <c:pt idx="44">
                  <c:v>38.098370000000003</c:v>
                </c:pt>
                <c:pt idx="45">
                  <c:v>43.284370000000003</c:v>
                </c:pt>
                <c:pt idx="46">
                  <c:v>41.539850000000001</c:v>
                </c:pt>
                <c:pt idx="47">
                  <c:v>45.377540000000003</c:v>
                </c:pt>
                <c:pt idx="48">
                  <c:v>47.542540000000002</c:v>
                </c:pt>
                <c:pt idx="49">
                  <c:v>41.448630000000001</c:v>
                </c:pt>
                <c:pt idx="50">
                  <c:v>47.64555</c:v>
                </c:pt>
                <c:pt idx="51">
                  <c:v>30.082789999999999</c:v>
                </c:pt>
                <c:pt idx="52">
                  <c:v>36.688479999999998</c:v>
                </c:pt>
                <c:pt idx="53">
                  <c:v>39.015329999999999</c:v>
                </c:pt>
                <c:pt idx="54">
                  <c:v>52.292160000000003</c:v>
                </c:pt>
                <c:pt idx="55">
                  <c:v>57.708820000000003</c:v>
                </c:pt>
                <c:pt idx="56">
                  <c:v>45.059130000000003</c:v>
                </c:pt>
                <c:pt idx="57">
                  <c:v>51.157200000000003</c:v>
                </c:pt>
                <c:pt idx="58">
                  <c:v>48.572589999999998</c:v>
                </c:pt>
                <c:pt idx="59">
                  <c:v>51.437170000000002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B-4EE6-90A9-AF2A904966A4}"/>
            </c:ext>
          </c:extLst>
        </c:ser>
        <c:ser>
          <c:idx val="1"/>
          <c:order val="2"/>
          <c:tx>
            <c:strRef>
              <c:f>'29'!$E$33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'29'!$A$34:$A$93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'29'!$E$34:$E$93</c:f>
              <c:numCache>
                <c:formatCode>0.000</c:formatCode>
                <c:ptCount val="60"/>
                <c:pt idx="1">
                  <c:v>64.550779750000018</c:v>
                </c:pt>
                <c:pt idx="2">
                  <c:v>64.550779750000018</c:v>
                </c:pt>
                <c:pt idx="3">
                  <c:v>64.550779750000018</c:v>
                </c:pt>
                <c:pt idx="4">
                  <c:v>64.550779750000018</c:v>
                </c:pt>
                <c:pt idx="5">
                  <c:v>64.550779750000018</c:v>
                </c:pt>
                <c:pt idx="6">
                  <c:v>64.550779750000018</c:v>
                </c:pt>
                <c:pt idx="7">
                  <c:v>64.550779750000018</c:v>
                </c:pt>
                <c:pt idx="8">
                  <c:v>64.550779750000018</c:v>
                </c:pt>
                <c:pt idx="9">
                  <c:v>64.550779750000018</c:v>
                </c:pt>
                <c:pt idx="10">
                  <c:v>64.550779750000018</c:v>
                </c:pt>
                <c:pt idx="13">
                  <c:v>62.960211666666659</c:v>
                </c:pt>
                <c:pt idx="14">
                  <c:v>62.960211666666659</c:v>
                </c:pt>
                <c:pt idx="15">
                  <c:v>62.960211666666659</c:v>
                </c:pt>
                <c:pt idx="16">
                  <c:v>62.960211666666659</c:v>
                </c:pt>
                <c:pt idx="17">
                  <c:v>62.960211666666659</c:v>
                </c:pt>
                <c:pt idx="18">
                  <c:v>62.960211666666659</c:v>
                </c:pt>
                <c:pt idx="19">
                  <c:v>62.960211666666659</c:v>
                </c:pt>
                <c:pt idx="20">
                  <c:v>62.960211666666659</c:v>
                </c:pt>
                <c:pt idx="21">
                  <c:v>62.960211666666659</c:v>
                </c:pt>
                <c:pt idx="22">
                  <c:v>62.960211666666659</c:v>
                </c:pt>
                <c:pt idx="25">
                  <c:v>58.772593999999998</c:v>
                </c:pt>
                <c:pt idx="26">
                  <c:v>58.772593999999998</c:v>
                </c:pt>
                <c:pt idx="27">
                  <c:v>58.772593999999998</c:v>
                </c:pt>
                <c:pt idx="28">
                  <c:v>58.772593999999998</c:v>
                </c:pt>
                <c:pt idx="29">
                  <c:v>58.772593999999998</c:v>
                </c:pt>
                <c:pt idx="30">
                  <c:v>58.772593999999998</c:v>
                </c:pt>
                <c:pt idx="31">
                  <c:v>58.772593999999998</c:v>
                </c:pt>
                <c:pt idx="32">
                  <c:v>58.772593999999998</c:v>
                </c:pt>
                <c:pt idx="33">
                  <c:v>58.772593999999998</c:v>
                </c:pt>
                <c:pt idx="34">
                  <c:v>58.772593999999998</c:v>
                </c:pt>
                <c:pt idx="37">
                  <c:v>44.167849103166667</c:v>
                </c:pt>
                <c:pt idx="38">
                  <c:v>44.167849103166667</c:v>
                </c:pt>
                <c:pt idx="39">
                  <c:v>44.167849103166667</c:v>
                </c:pt>
                <c:pt idx="40">
                  <c:v>44.167849103166667</c:v>
                </c:pt>
                <c:pt idx="41">
                  <c:v>44.167849103166667</c:v>
                </c:pt>
                <c:pt idx="42">
                  <c:v>44.167849103166667</c:v>
                </c:pt>
                <c:pt idx="43">
                  <c:v>44.167849103166667</c:v>
                </c:pt>
                <c:pt idx="44">
                  <c:v>44.167849103166667</c:v>
                </c:pt>
                <c:pt idx="45">
                  <c:v>44.167849103166667</c:v>
                </c:pt>
                <c:pt idx="46">
                  <c:v>44.167849103166667</c:v>
                </c:pt>
                <c:pt idx="49">
                  <c:v>45.720865833333335</c:v>
                </c:pt>
                <c:pt idx="50">
                  <c:v>45.720865833333335</c:v>
                </c:pt>
                <c:pt idx="51">
                  <c:v>45.720865833333335</c:v>
                </c:pt>
                <c:pt idx="52">
                  <c:v>45.720865833333335</c:v>
                </c:pt>
                <c:pt idx="53">
                  <c:v>45.720865833333335</c:v>
                </c:pt>
                <c:pt idx="54">
                  <c:v>45.720865833333335</c:v>
                </c:pt>
                <c:pt idx="55">
                  <c:v>45.720865833333335</c:v>
                </c:pt>
                <c:pt idx="56">
                  <c:v>45.720865833333335</c:v>
                </c:pt>
                <c:pt idx="57">
                  <c:v>45.720865833333335</c:v>
                </c:pt>
                <c:pt idx="58">
                  <c:v>45.720865833333335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B-4EE6-90A9-AF2A9049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3346688"/>
        <c:axId val="-1273346144"/>
      </c:lineChart>
      <c:catAx>
        <c:axId val="-12733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4614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27334614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46688"/>
        <c:crosses val="autoZero"/>
        <c:crossBetween val="midCat"/>
        <c:majorUnit val="10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034025955088947"/>
          <c:y val="0.5386201724784403"/>
          <c:w val="0.53108850976961208"/>
          <c:h val="0.2048625171853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104721</xdr:rowOff>
    </xdr:from>
    <xdr:to>
      <xdr:col>9</xdr:col>
      <xdr:colOff>219075</xdr:colOff>
      <xdr:row>20</xdr:row>
      <xdr:rowOff>66621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8650" y="685746"/>
          <a:ext cx="5457825" cy="3200400"/>
          <a:chOff x="628650" y="685746"/>
          <a:chExt cx="5448300" cy="3200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3352603" y="685800"/>
          <a:ext cx="2724347" cy="3186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637848" y="685746"/>
          <a:ext cx="2724347" cy="3186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0">
        <xdr:nvSpPr>
          <xdr:cNvPr id="5" name="TextBox 2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628650" y="3653970"/>
            <a:ext cx="3409950" cy="2321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7EF8E3B6-523F-4EE3-9E3C-B987A9D55CCB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Source: Short-Term Energy Outlook, June 2020</a:t>
            </a:fld>
            <a:endParaRPr lang="en-US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86426" y="3571876"/>
            <a:ext cx="381273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0.14947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30" y="0"/>
          <a:ext cx="261651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0.13992</cdr:x>
      <cdr:y>0.55304</cdr:y>
    </cdr:from>
    <cdr:to>
      <cdr:x>0.50004</cdr:x>
      <cdr:y>0.84599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1191" y="1762125"/>
          <a:ext cx="981081" cy="933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45720" rIns="4572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Western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region</a:t>
          </a:r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Appalachian </a:t>
          </a: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region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Interior region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 baseline="0">
            <a:solidFill>
              <a:schemeClr val="accent5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0.60417</cdr:x>
      <cdr:y>0.11837</cdr:y>
    </cdr:from>
    <cdr:to>
      <cdr:x>0.93403</cdr:x>
      <cdr:y>0.22786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57350" y="381000"/>
          <a:ext cx="9048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0.13393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0" y="0"/>
          <a:ext cx="2576523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coal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A56" zoomScaleNormal="100" workbookViewId="0"/>
  </sheetViews>
  <sheetFormatPr defaultColWidth="9.140625" defaultRowHeight="15" x14ac:dyDescent="0.25"/>
  <cols>
    <col min="1" max="1" width="9.140625" style="2"/>
    <col min="2" max="2" width="14.85546875" style="2" customWidth="1"/>
    <col min="3" max="13" width="9.140625" style="2"/>
    <col min="14" max="15" width="9.140625" style="3"/>
    <col min="16" max="16" width="9.140625" style="2"/>
    <col min="17" max="17" width="16.85546875" style="2" customWidth="1"/>
    <col min="18" max="18" width="15.5703125" style="2" customWidth="1"/>
    <col min="19" max="26" width="9.140625" style="2"/>
    <col min="27" max="28" width="9.140625" style="3"/>
    <col min="29" max="16384" width="9.140625" style="2"/>
  </cols>
  <sheetData>
    <row r="1" spans="1:19" x14ac:dyDescent="0.25">
      <c r="A1" s="1"/>
    </row>
    <row r="2" spans="1:19" ht="15.75" x14ac:dyDescent="0.25">
      <c r="A2" s="4" t="s">
        <v>0</v>
      </c>
      <c r="L2" s="3"/>
    </row>
    <row r="3" spans="1:19" x14ac:dyDescent="0.25">
      <c r="A3" s="5"/>
      <c r="C3" s="6"/>
      <c r="D3" s="6"/>
      <c r="E3" s="6"/>
      <c r="F3" s="6"/>
      <c r="G3" s="6"/>
      <c r="H3" s="6"/>
      <c r="I3" s="6"/>
      <c r="J3" s="6"/>
      <c r="L3" s="3"/>
      <c r="Q3" s="7"/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L4" s="3"/>
      <c r="Q4" s="7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L5" s="3"/>
      <c r="Q5" s="9" t="s">
        <v>1</v>
      </c>
      <c r="R5" s="10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Q6" s="11" t="s">
        <v>2</v>
      </c>
      <c r="R6" s="12" t="s">
        <v>3</v>
      </c>
      <c r="S6" s="13"/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Q7" s="14" t="s">
        <v>4</v>
      </c>
      <c r="R7" s="15" t="s">
        <v>5</v>
      </c>
      <c r="S7" s="13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Q8" s="14" t="s">
        <v>6</v>
      </c>
      <c r="R8" s="15" t="s">
        <v>7</v>
      </c>
      <c r="S8" s="13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Q9" s="16" t="s">
        <v>8</v>
      </c>
      <c r="R9" s="17" t="s">
        <v>9</v>
      </c>
      <c r="S9" s="13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R10" s="1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2" x14ac:dyDescent="0.25">
      <c r="A19" s="8"/>
      <c r="B19" s="8"/>
      <c r="C19" s="8"/>
      <c r="D19" s="8"/>
      <c r="E19" s="8"/>
      <c r="F19" s="8"/>
      <c r="G19" s="19"/>
      <c r="H19" s="19"/>
      <c r="I19" s="8"/>
      <c r="J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4" spans="1:12" x14ac:dyDescent="0.25">
      <c r="A24" s="3"/>
      <c r="B24" s="3"/>
      <c r="C24" s="48" t="s">
        <v>10</v>
      </c>
      <c r="D24" s="48"/>
      <c r="E24" s="48"/>
      <c r="F24" s="48"/>
      <c r="G24" s="48"/>
      <c r="H24" s="20"/>
      <c r="I24" s="48" t="s">
        <v>11</v>
      </c>
      <c r="J24" s="48"/>
      <c r="K24" s="48"/>
      <c r="L24" s="48"/>
    </row>
    <row r="25" spans="1:12" x14ac:dyDescent="0.25">
      <c r="A25" s="3"/>
      <c r="B25" s="21"/>
      <c r="C25" s="22">
        <v>2017</v>
      </c>
      <c r="D25" s="22">
        <v>2018</v>
      </c>
      <c r="E25" s="22">
        <v>2019</v>
      </c>
      <c r="F25" s="22">
        <v>2020</v>
      </c>
      <c r="G25" s="22">
        <v>2021</v>
      </c>
      <c r="H25" s="23"/>
      <c r="I25" s="22">
        <v>2018</v>
      </c>
      <c r="J25" s="22">
        <v>2019</v>
      </c>
      <c r="K25" s="22">
        <v>2020</v>
      </c>
      <c r="L25" s="22">
        <v>2021</v>
      </c>
    </row>
    <row r="26" spans="1:12" x14ac:dyDescent="0.25">
      <c r="A26" s="3"/>
      <c r="B26" s="24" t="s">
        <v>2</v>
      </c>
      <c r="C26" s="25">
        <v>430.870183</v>
      </c>
      <c r="D26" s="25">
        <v>418.32948599999997</v>
      </c>
      <c r="E26" s="25">
        <v>381.65923900000001</v>
      </c>
      <c r="F26" s="25">
        <v>287.70222092</v>
      </c>
      <c r="G26" s="25">
        <v>305.10804999999999</v>
      </c>
      <c r="H26" s="26"/>
      <c r="I26" s="27">
        <f t="shared" ref="I26:L28" si="0">D26-C26</f>
        <v>-12.540697000000023</v>
      </c>
      <c r="J26" s="27">
        <f t="shared" si="0"/>
        <v>-36.670246999999961</v>
      </c>
      <c r="K26" s="27">
        <f t="shared" si="0"/>
        <v>-93.957018080000012</v>
      </c>
      <c r="L26" s="27">
        <f t="shared" si="0"/>
        <v>17.40582907999999</v>
      </c>
    </row>
    <row r="27" spans="1:12" x14ac:dyDescent="0.25">
      <c r="A27" s="3"/>
      <c r="B27" s="24" t="s">
        <v>4</v>
      </c>
      <c r="C27" s="25">
        <v>198.44550699999999</v>
      </c>
      <c r="D27" s="25">
        <v>200.87763000000001</v>
      </c>
      <c r="E27" s="25">
        <v>192.96147300000001</v>
      </c>
      <c r="F27" s="25">
        <v>125.7292458</v>
      </c>
      <c r="G27" s="25">
        <v>117.247845</v>
      </c>
      <c r="H27" s="26"/>
      <c r="I27" s="27">
        <f t="shared" si="0"/>
        <v>2.4321230000000185</v>
      </c>
      <c r="J27" s="27">
        <f t="shared" si="0"/>
        <v>-7.9161569999999983</v>
      </c>
      <c r="K27" s="27">
        <f t="shared" si="0"/>
        <v>-67.232227200000011</v>
      </c>
      <c r="L27" s="27">
        <f t="shared" si="0"/>
        <v>-8.481400800000003</v>
      </c>
    </row>
    <row r="28" spans="1:12" x14ac:dyDescent="0.25">
      <c r="A28" s="3"/>
      <c r="B28" s="24" t="s">
        <v>6</v>
      </c>
      <c r="C28" s="25">
        <v>145.293667</v>
      </c>
      <c r="D28" s="25">
        <v>136.959979</v>
      </c>
      <c r="E28" s="25">
        <v>130.65041600000001</v>
      </c>
      <c r="F28" s="25">
        <v>116.58272352</v>
      </c>
      <c r="G28" s="25">
        <v>126.294515</v>
      </c>
      <c r="H28" s="26"/>
      <c r="I28" s="27">
        <f t="shared" si="0"/>
        <v>-8.3336879999999951</v>
      </c>
      <c r="J28" s="27">
        <f t="shared" si="0"/>
        <v>-6.3095629999999971</v>
      </c>
      <c r="K28" s="27">
        <f t="shared" si="0"/>
        <v>-14.067692480000005</v>
      </c>
      <c r="L28" s="27">
        <f t="shared" si="0"/>
        <v>9.7117914800000023</v>
      </c>
    </row>
    <row r="29" spans="1:12" x14ac:dyDescent="0.25">
      <c r="A29" s="3"/>
      <c r="B29" s="28" t="s">
        <v>8</v>
      </c>
      <c r="C29" s="29">
        <v>774.60935700000005</v>
      </c>
      <c r="D29" s="29">
        <v>755.52254000000005</v>
      </c>
      <c r="E29" s="29">
        <v>705.27112799999998</v>
      </c>
      <c r="F29" s="29">
        <v>530.01418923999995</v>
      </c>
      <c r="G29" s="29">
        <v>548.65039000000002</v>
      </c>
      <c r="H29" s="21"/>
      <c r="I29" s="30">
        <f>+SUM(I26:I28)</f>
        <v>-18.442261999999999</v>
      </c>
      <c r="J29" s="30">
        <f>+SUM(J26:J28)</f>
        <v>-50.895966999999956</v>
      </c>
      <c r="K29" s="30">
        <f>+SUM(K26:K28)</f>
        <v>-175.25693776000003</v>
      </c>
      <c r="L29" s="30">
        <f>+SUM(L26:L28)</f>
        <v>18.636219759999989</v>
      </c>
    </row>
    <row r="30" spans="1:12" x14ac:dyDescent="0.25">
      <c r="A30" s="31" t="s">
        <v>12</v>
      </c>
      <c r="B30" s="3"/>
      <c r="C30" s="3"/>
      <c r="D30" s="24"/>
      <c r="E30" s="3"/>
      <c r="F30" s="3"/>
      <c r="G30" s="3"/>
      <c r="H30" s="3"/>
      <c r="I30" s="24"/>
      <c r="J30" s="32"/>
      <c r="K30" s="32"/>
      <c r="L30" s="32"/>
    </row>
    <row r="32" spans="1:12" x14ac:dyDescent="0.25">
      <c r="E32" s="33"/>
    </row>
    <row r="33" spans="1:7" x14ac:dyDescent="0.25">
      <c r="A33" s="34"/>
      <c r="B33" s="34"/>
      <c r="C33" s="34" t="s">
        <v>13</v>
      </c>
      <c r="D33" s="34" t="s">
        <v>14</v>
      </c>
      <c r="E33" s="35" t="s">
        <v>15</v>
      </c>
      <c r="F33" s="35" t="s">
        <v>16</v>
      </c>
    </row>
    <row r="34" spans="1:7" x14ac:dyDescent="0.25">
      <c r="A34" s="34">
        <f t="shared" ref="A34:A93" si="1">YEAR(B34)</f>
        <v>2017</v>
      </c>
      <c r="B34" s="36">
        <v>42736</v>
      </c>
      <c r="C34" s="37">
        <v>68.414385999999993</v>
      </c>
      <c r="D34" s="38" t="e">
        <v>#N/A</v>
      </c>
      <c r="E34" s="39"/>
      <c r="F34" s="39">
        <v>68.414385999999993</v>
      </c>
      <c r="G34" s="40"/>
    </row>
    <row r="35" spans="1:7" x14ac:dyDescent="0.25">
      <c r="A35" s="34">
        <f t="shared" si="1"/>
        <v>2017</v>
      </c>
      <c r="B35" s="36">
        <v>42767</v>
      </c>
      <c r="C35" s="37">
        <v>64.389031000000003</v>
      </c>
      <c r="D35" s="38" t="e">
        <v>#N/A</v>
      </c>
      <c r="E35" s="41">
        <f>AVERAGEIF($A$34:$A$45,A35,$F$34:$F$45)</f>
        <v>64.550779750000018</v>
      </c>
      <c r="F35" s="39">
        <v>64.389031000000003</v>
      </c>
      <c r="G35" s="40"/>
    </row>
    <row r="36" spans="1:7" x14ac:dyDescent="0.25">
      <c r="A36" s="34">
        <f t="shared" si="1"/>
        <v>2017</v>
      </c>
      <c r="B36" s="36">
        <v>42795</v>
      </c>
      <c r="C36" s="37">
        <v>64.335048</v>
      </c>
      <c r="D36" s="38" t="e">
        <v>#N/A</v>
      </c>
      <c r="E36" s="41">
        <f>AVERAGEIF($A$34:$A$45,A36,$F$34:$F$45)</f>
        <v>64.550779750000018</v>
      </c>
      <c r="F36" s="39">
        <v>64.335048</v>
      </c>
      <c r="G36" s="42"/>
    </row>
    <row r="37" spans="1:7" x14ac:dyDescent="0.25">
      <c r="A37" s="34">
        <f t="shared" si="1"/>
        <v>2017</v>
      </c>
      <c r="B37" s="36">
        <v>42826</v>
      </c>
      <c r="C37" s="37">
        <v>58.753723000000001</v>
      </c>
      <c r="D37" s="38" t="e">
        <v>#N/A</v>
      </c>
      <c r="E37" s="41">
        <f t="shared" ref="E37:E43" si="2">AVERAGEIF($A$34:$A$45,A37,$F$34:$F$45)</f>
        <v>64.550779750000018</v>
      </c>
      <c r="F37" s="39">
        <v>58.753723000000001</v>
      </c>
      <c r="G37" s="40"/>
    </row>
    <row r="38" spans="1:7" x14ac:dyDescent="0.25">
      <c r="A38" s="34">
        <f t="shared" si="1"/>
        <v>2017</v>
      </c>
      <c r="B38" s="36">
        <v>42856</v>
      </c>
      <c r="C38" s="37">
        <v>62.115414000000001</v>
      </c>
      <c r="D38" s="38" t="e">
        <v>#N/A</v>
      </c>
      <c r="E38" s="41">
        <f t="shared" si="2"/>
        <v>64.550779750000018</v>
      </c>
      <c r="F38" s="39">
        <v>62.115414000000001</v>
      </c>
      <c r="G38" s="40"/>
    </row>
    <row r="39" spans="1:7" x14ac:dyDescent="0.25">
      <c r="A39" s="34">
        <f t="shared" si="1"/>
        <v>2017</v>
      </c>
      <c r="B39" s="36">
        <v>42887</v>
      </c>
      <c r="C39" s="37">
        <v>66.228987000000004</v>
      </c>
      <c r="D39" s="38" t="e">
        <v>#N/A</v>
      </c>
      <c r="E39" s="41">
        <f t="shared" si="2"/>
        <v>64.550779750000018</v>
      </c>
      <c r="F39" s="39">
        <v>66.228987000000004</v>
      </c>
      <c r="G39" s="40"/>
    </row>
    <row r="40" spans="1:7" x14ac:dyDescent="0.25">
      <c r="A40" s="34">
        <f t="shared" si="1"/>
        <v>2017</v>
      </c>
      <c r="B40" s="36">
        <v>42917</v>
      </c>
      <c r="C40" s="37">
        <v>62.966363999999999</v>
      </c>
      <c r="D40" s="38" t="e">
        <v>#N/A</v>
      </c>
      <c r="E40" s="41">
        <f t="shared" si="2"/>
        <v>64.550779750000018</v>
      </c>
      <c r="F40" s="39">
        <v>62.966363999999999</v>
      </c>
      <c r="G40" s="40"/>
    </row>
    <row r="41" spans="1:7" x14ac:dyDescent="0.25">
      <c r="A41" s="34">
        <f t="shared" si="1"/>
        <v>2017</v>
      </c>
      <c r="B41" s="36">
        <v>42948</v>
      </c>
      <c r="C41" s="37">
        <v>70.582329999999999</v>
      </c>
      <c r="D41" s="38" t="e">
        <v>#N/A</v>
      </c>
      <c r="E41" s="41">
        <f t="shared" si="2"/>
        <v>64.550779750000018</v>
      </c>
      <c r="F41" s="39">
        <v>70.582329999999999</v>
      </c>
      <c r="G41" s="40"/>
    </row>
    <row r="42" spans="1:7" x14ac:dyDescent="0.25">
      <c r="A42" s="34">
        <f t="shared" si="1"/>
        <v>2017</v>
      </c>
      <c r="B42" s="36">
        <v>42979</v>
      </c>
      <c r="C42" s="37">
        <v>62.891468000000003</v>
      </c>
      <c r="D42" s="38" t="e">
        <v>#N/A</v>
      </c>
      <c r="E42" s="41">
        <f t="shared" si="2"/>
        <v>64.550779750000018</v>
      </c>
      <c r="F42" s="39">
        <v>62.891468000000003</v>
      </c>
      <c r="G42" s="40"/>
    </row>
    <row r="43" spans="1:7" x14ac:dyDescent="0.25">
      <c r="A43" s="34">
        <f t="shared" si="1"/>
        <v>2017</v>
      </c>
      <c r="B43" s="36">
        <v>43009</v>
      </c>
      <c r="C43" s="37">
        <v>66.367608000000004</v>
      </c>
      <c r="D43" s="38" t="e">
        <v>#N/A</v>
      </c>
      <c r="E43" s="41">
        <f t="shared" si="2"/>
        <v>64.550779750000018</v>
      </c>
      <c r="F43" s="39">
        <v>66.367608000000004</v>
      </c>
      <c r="G43" s="40"/>
    </row>
    <row r="44" spans="1:7" x14ac:dyDescent="0.25">
      <c r="A44" s="34">
        <f t="shared" si="1"/>
        <v>2017</v>
      </c>
      <c r="B44" s="36">
        <v>43040</v>
      </c>
      <c r="C44" s="37">
        <v>64.345232999999993</v>
      </c>
      <c r="D44" s="38" t="e">
        <v>#N/A</v>
      </c>
      <c r="E44" s="41">
        <f>AVERAGEIF($A$34:$A$45,A44,$F$34:$F$45)</f>
        <v>64.550779750000018</v>
      </c>
      <c r="F44" s="39">
        <v>64.345232999999993</v>
      </c>
      <c r="G44" s="40"/>
    </row>
    <row r="45" spans="1:7" x14ac:dyDescent="0.25">
      <c r="A45" s="34">
        <f t="shared" si="1"/>
        <v>2017</v>
      </c>
      <c r="B45" s="36">
        <v>43070</v>
      </c>
      <c r="C45" s="37">
        <v>63.219765000000002</v>
      </c>
      <c r="D45" s="38" t="e">
        <v>#N/A</v>
      </c>
      <c r="E45" s="39"/>
      <c r="F45" s="39">
        <v>63.219765000000002</v>
      </c>
      <c r="G45" s="40"/>
    </row>
    <row r="46" spans="1:7" x14ac:dyDescent="0.25">
      <c r="A46" s="34">
        <f t="shared" si="1"/>
        <v>2018</v>
      </c>
      <c r="B46" s="36">
        <v>43101</v>
      </c>
      <c r="C46" s="37">
        <v>61.936683000000002</v>
      </c>
      <c r="D46" s="38" t="e">
        <v>#N/A</v>
      </c>
      <c r="E46" s="39"/>
      <c r="F46" s="39">
        <v>61.936683000000002</v>
      </c>
      <c r="G46" s="40"/>
    </row>
    <row r="47" spans="1:7" x14ac:dyDescent="0.25">
      <c r="A47" s="34">
        <f t="shared" si="1"/>
        <v>2018</v>
      </c>
      <c r="B47" s="36">
        <v>43132</v>
      </c>
      <c r="C47" s="37">
        <v>60.235142000000003</v>
      </c>
      <c r="D47" s="38" t="e">
        <v>#N/A</v>
      </c>
      <c r="E47" s="39">
        <f t="shared" ref="E47:E56" si="3">AVERAGEIF($A$46:$A$107,A47,$F$46:$F$107)</f>
        <v>62.960211666666659</v>
      </c>
      <c r="F47" s="39">
        <v>60.235142000000003</v>
      </c>
      <c r="G47" s="40"/>
    </row>
    <row r="48" spans="1:7" x14ac:dyDescent="0.25">
      <c r="A48" s="34">
        <f t="shared" si="1"/>
        <v>2018</v>
      </c>
      <c r="B48" s="36">
        <v>43160</v>
      </c>
      <c r="C48" s="37">
        <v>65.467141999999996</v>
      </c>
      <c r="D48" s="38" t="e">
        <v>#N/A</v>
      </c>
      <c r="E48" s="39">
        <f t="shared" si="3"/>
        <v>62.960211666666659</v>
      </c>
      <c r="F48" s="39">
        <v>65.467141999999996</v>
      </c>
      <c r="G48" s="42"/>
    </row>
    <row r="49" spans="1:7" x14ac:dyDescent="0.25">
      <c r="A49" s="34">
        <f t="shared" si="1"/>
        <v>2018</v>
      </c>
      <c r="B49" s="36">
        <v>43191</v>
      </c>
      <c r="C49" s="37">
        <v>58.032114</v>
      </c>
      <c r="D49" s="38" t="e">
        <v>#N/A</v>
      </c>
      <c r="E49" s="39">
        <f t="shared" si="3"/>
        <v>62.960211666666659</v>
      </c>
      <c r="F49" s="39">
        <v>58.032114</v>
      </c>
      <c r="G49" s="40"/>
    </row>
    <row r="50" spans="1:7" x14ac:dyDescent="0.25">
      <c r="A50" s="34">
        <f t="shared" si="1"/>
        <v>2018</v>
      </c>
      <c r="B50" s="36">
        <v>43221</v>
      </c>
      <c r="C50" s="37">
        <v>61.195974999999997</v>
      </c>
      <c r="D50" s="38" t="e">
        <v>#N/A</v>
      </c>
      <c r="E50" s="39">
        <f t="shared" si="3"/>
        <v>62.960211666666659</v>
      </c>
      <c r="F50" s="39">
        <v>61.195974999999997</v>
      </c>
      <c r="G50" s="40"/>
    </row>
    <row r="51" spans="1:7" x14ac:dyDescent="0.25">
      <c r="A51" s="34">
        <f t="shared" si="1"/>
        <v>2018</v>
      </c>
      <c r="B51" s="36">
        <v>43252</v>
      </c>
      <c r="C51" s="37">
        <v>61.557372000000001</v>
      </c>
      <c r="D51" s="38" t="e">
        <v>#N/A</v>
      </c>
      <c r="E51" s="39">
        <f t="shared" si="3"/>
        <v>62.960211666666659</v>
      </c>
      <c r="F51" s="39">
        <v>61.557372000000001</v>
      </c>
      <c r="G51" s="40"/>
    </row>
    <row r="52" spans="1:7" x14ac:dyDescent="0.25">
      <c r="A52" s="34">
        <f t="shared" si="1"/>
        <v>2018</v>
      </c>
      <c r="B52" s="36">
        <v>43282</v>
      </c>
      <c r="C52" s="37">
        <v>62.945245999999997</v>
      </c>
      <c r="D52" s="38" t="e">
        <v>#N/A</v>
      </c>
      <c r="E52" s="39">
        <f t="shared" si="3"/>
        <v>62.960211666666659</v>
      </c>
      <c r="F52" s="39">
        <v>62.945245999999997</v>
      </c>
      <c r="G52" s="40"/>
    </row>
    <row r="53" spans="1:7" x14ac:dyDescent="0.25">
      <c r="A53" s="34">
        <f t="shared" si="1"/>
        <v>2018</v>
      </c>
      <c r="B53" s="36">
        <v>43313</v>
      </c>
      <c r="C53" s="37">
        <v>69.301237999999998</v>
      </c>
      <c r="D53" s="38" t="e">
        <v>#N/A</v>
      </c>
      <c r="E53" s="39">
        <f t="shared" si="3"/>
        <v>62.960211666666659</v>
      </c>
      <c r="F53" s="39">
        <v>69.301237999999998</v>
      </c>
      <c r="G53" s="40"/>
    </row>
    <row r="54" spans="1:7" x14ac:dyDescent="0.25">
      <c r="A54" s="34">
        <f t="shared" si="1"/>
        <v>2018</v>
      </c>
      <c r="B54" s="36">
        <v>43344</v>
      </c>
      <c r="C54" s="37">
        <v>62.416694</v>
      </c>
      <c r="D54" s="38" t="e">
        <v>#N/A</v>
      </c>
      <c r="E54" s="39">
        <f t="shared" si="3"/>
        <v>62.960211666666659</v>
      </c>
      <c r="F54" s="39">
        <v>62.416694</v>
      </c>
      <c r="G54" s="40"/>
    </row>
    <row r="55" spans="1:7" x14ac:dyDescent="0.25">
      <c r="A55" s="34">
        <f t="shared" si="1"/>
        <v>2018</v>
      </c>
      <c r="B55" s="36">
        <v>43374</v>
      </c>
      <c r="C55" s="37">
        <v>66.384384999999995</v>
      </c>
      <c r="D55" s="38" t="e">
        <v>#N/A</v>
      </c>
      <c r="E55" s="39">
        <f t="shared" si="3"/>
        <v>62.960211666666659</v>
      </c>
      <c r="F55" s="39">
        <v>66.384384999999995</v>
      </c>
      <c r="G55" s="40"/>
    </row>
    <row r="56" spans="1:7" x14ac:dyDescent="0.25">
      <c r="A56" s="34">
        <f t="shared" si="1"/>
        <v>2018</v>
      </c>
      <c r="B56" s="36">
        <v>43405</v>
      </c>
      <c r="C56" s="37">
        <v>62.717784999999999</v>
      </c>
      <c r="D56" s="38" t="e">
        <v>#N/A</v>
      </c>
      <c r="E56" s="39">
        <f t="shared" si="3"/>
        <v>62.960211666666659</v>
      </c>
      <c r="F56" s="39">
        <v>62.717784999999999</v>
      </c>
      <c r="G56" s="40"/>
    </row>
    <row r="57" spans="1:7" x14ac:dyDescent="0.25">
      <c r="A57" s="34">
        <f t="shared" si="1"/>
        <v>2018</v>
      </c>
      <c r="B57" s="36">
        <v>43435</v>
      </c>
      <c r="C57" s="37">
        <v>63.332763999999997</v>
      </c>
      <c r="D57" s="38" t="e">
        <v>#N/A</v>
      </c>
      <c r="E57" s="39"/>
      <c r="F57" s="39">
        <v>63.332763999999997</v>
      </c>
      <c r="G57" s="40"/>
    </row>
    <row r="58" spans="1:7" x14ac:dyDescent="0.25">
      <c r="A58" s="34">
        <f t="shared" si="1"/>
        <v>2019</v>
      </c>
      <c r="B58" s="36">
        <v>43466</v>
      </c>
      <c r="C58" s="37">
        <v>65.732791000000006</v>
      </c>
      <c r="D58" s="38" t="e">
        <v>#N/A</v>
      </c>
      <c r="E58" s="39"/>
      <c r="F58" s="39">
        <v>65.732791000000006</v>
      </c>
      <c r="G58" s="40"/>
    </row>
    <row r="59" spans="1:7" x14ac:dyDescent="0.25">
      <c r="A59" s="34">
        <f t="shared" si="1"/>
        <v>2019</v>
      </c>
      <c r="B59" s="36">
        <v>43497</v>
      </c>
      <c r="C59" s="37">
        <v>58.223570000000002</v>
      </c>
      <c r="D59" s="38" t="e">
        <v>#N/A</v>
      </c>
      <c r="E59" s="39">
        <f t="shared" ref="E59:E68" si="4">AVERAGEIF($A$46:$A$107,A59,$F$46:$F$107)</f>
        <v>58.772593999999998</v>
      </c>
      <c r="F59" s="39">
        <v>58.223570000000002</v>
      </c>
      <c r="G59" s="40"/>
    </row>
    <row r="60" spans="1:7" x14ac:dyDescent="0.25">
      <c r="A60" s="34">
        <f t="shared" si="1"/>
        <v>2019</v>
      </c>
      <c r="B60" s="36">
        <v>43525</v>
      </c>
      <c r="C60" s="37">
        <v>55.580039999999997</v>
      </c>
      <c r="D60" s="38" t="e">
        <v>#N/A</v>
      </c>
      <c r="E60" s="39">
        <f t="shared" si="4"/>
        <v>58.772593999999998</v>
      </c>
      <c r="F60" s="39">
        <v>55.580039999999997</v>
      </c>
      <c r="G60" s="42"/>
    </row>
    <row r="61" spans="1:7" x14ac:dyDescent="0.25">
      <c r="A61" s="34">
        <f t="shared" si="1"/>
        <v>2019</v>
      </c>
      <c r="B61" s="36">
        <v>43556</v>
      </c>
      <c r="C61" s="37">
        <v>61.007258999999998</v>
      </c>
      <c r="D61" s="38" t="e">
        <v>#N/A</v>
      </c>
      <c r="E61" s="39">
        <f t="shared" si="4"/>
        <v>58.772593999999998</v>
      </c>
      <c r="F61" s="39">
        <v>61.007258999999998</v>
      </c>
      <c r="G61" s="40"/>
    </row>
    <row r="62" spans="1:7" x14ac:dyDescent="0.25">
      <c r="A62" s="34">
        <f t="shared" si="1"/>
        <v>2019</v>
      </c>
      <c r="B62" s="36">
        <v>43586</v>
      </c>
      <c r="C62" s="37">
        <v>61.653404000000002</v>
      </c>
      <c r="D62" s="38" t="e">
        <v>#N/A</v>
      </c>
      <c r="E62" s="39">
        <f t="shared" si="4"/>
        <v>58.772593999999998</v>
      </c>
      <c r="F62" s="39">
        <v>61.653404000000002</v>
      </c>
      <c r="G62" s="40"/>
    </row>
    <row r="63" spans="1:7" x14ac:dyDescent="0.25">
      <c r="A63" s="34">
        <f t="shared" si="1"/>
        <v>2019</v>
      </c>
      <c r="B63" s="36">
        <v>43617</v>
      </c>
      <c r="C63" s="37">
        <v>56.515031</v>
      </c>
      <c r="D63" s="38" t="e">
        <v>#N/A</v>
      </c>
      <c r="E63" s="39">
        <f t="shared" si="4"/>
        <v>58.772593999999998</v>
      </c>
      <c r="F63" s="39">
        <v>56.515031</v>
      </c>
      <c r="G63" s="40"/>
    </row>
    <row r="64" spans="1:7" x14ac:dyDescent="0.25">
      <c r="A64" s="34">
        <f t="shared" si="1"/>
        <v>2019</v>
      </c>
      <c r="B64" s="36">
        <v>43647</v>
      </c>
      <c r="C64" s="37">
        <v>59.034596000000001</v>
      </c>
      <c r="D64" s="38" t="e">
        <v>#N/A</v>
      </c>
      <c r="E64" s="39">
        <f t="shared" si="4"/>
        <v>58.772593999999998</v>
      </c>
      <c r="F64" s="39">
        <v>59.034596000000001</v>
      </c>
      <c r="G64" s="40"/>
    </row>
    <row r="65" spans="1:7" x14ac:dyDescent="0.25">
      <c r="A65" s="34">
        <f t="shared" si="1"/>
        <v>2019</v>
      </c>
      <c r="B65" s="36">
        <v>43678</v>
      </c>
      <c r="C65" s="37">
        <v>63.757680000000001</v>
      </c>
      <c r="D65" s="38" t="e">
        <v>#N/A</v>
      </c>
      <c r="E65" s="39">
        <f t="shared" si="4"/>
        <v>58.772593999999998</v>
      </c>
      <c r="F65" s="39">
        <v>63.757680000000001</v>
      </c>
      <c r="G65" s="40"/>
    </row>
    <row r="66" spans="1:7" x14ac:dyDescent="0.25">
      <c r="A66" s="34">
        <f t="shared" si="1"/>
        <v>2019</v>
      </c>
      <c r="B66" s="36">
        <v>43709</v>
      </c>
      <c r="C66" s="37">
        <v>58.563501000000002</v>
      </c>
      <c r="D66" s="38" t="e">
        <v>#N/A</v>
      </c>
      <c r="E66" s="39">
        <f t="shared" si="4"/>
        <v>58.772593999999998</v>
      </c>
      <c r="F66" s="39">
        <v>58.563501000000002</v>
      </c>
      <c r="G66" s="40"/>
    </row>
    <row r="67" spans="1:7" x14ac:dyDescent="0.25">
      <c r="A67" s="34">
        <f t="shared" si="1"/>
        <v>2019</v>
      </c>
      <c r="B67" s="36">
        <v>43739</v>
      </c>
      <c r="C67" s="37">
        <v>57.142977999999999</v>
      </c>
      <c r="D67" s="38" t="e">
        <v>#N/A</v>
      </c>
      <c r="E67" s="39">
        <f t="shared" si="4"/>
        <v>58.772593999999998</v>
      </c>
      <c r="F67" s="39">
        <v>57.142977999999999</v>
      </c>
      <c r="G67" s="40"/>
    </row>
    <row r="68" spans="1:7" x14ac:dyDescent="0.25">
      <c r="A68" s="34">
        <f t="shared" si="1"/>
        <v>2019</v>
      </c>
      <c r="B68" s="36">
        <v>43770</v>
      </c>
      <c r="C68" s="37">
        <v>54.361009000000003</v>
      </c>
      <c r="D68" s="38" t="e">
        <v>#N/A</v>
      </c>
      <c r="E68" s="39">
        <f t="shared" si="4"/>
        <v>58.772593999999998</v>
      </c>
      <c r="F68" s="39">
        <v>54.361009000000003</v>
      </c>
      <c r="G68" s="40"/>
    </row>
    <row r="69" spans="1:7" x14ac:dyDescent="0.25">
      <c r="A69" s="34">
        <f t="shared" si="1"/>
        <v>2019</v>
      </c>
      <c r="B69" s="36">
        <v>43800</v>
      </c>
      <c r="C69" s="37">
        <v>53.699269000000001</v>
      </c>
      <c r="D69" s="38" t="e">
        <v>#N/A</v>
      </c>
      <c r="E69" s="39"/>
      <c r="F69" s="39">
        <v>53.699269000000001</v>
      </c>
      <c r="G69" s="40"/>
    </row>
    <row r="70" spans="1:7" x14ac:dyDescent="0.25">
      <c r="A70" s="34">
        <f t="shared" si="1"/>
        <v>2020</v>
      </c>
      <c r="B70" s="36">
        <v>43831</v>
      </c>
      <c r="C70" s="37">
        <v>55.612462000000001</v>
      </c>
      <c r="D70" s="38" t="e">
        <v>#N/A</v>
      </c>
      <c r="E70" s="39"/>
      <c r="F70" s="39">
        <v>55.612462000000001</v>
      </c>
      <c r="G70" s="40"/>
    </row>
    <row r="71" spans="1:7" x14ac:dyDescent="0.25">
      <c r="A71" s="34">
        <f t="shared" si="1"/>
        <v>2020</v>
      </c>
      <c r="B71" s="36">
        <v>43862</v>
      </c>
      <c r="C71" s="37">
        <v>47.378791999999997</v>
      </c>
      <c r="D71" s="38" t="e">
        <v>#N/A</v>
      </c>
      <c r="E71" s="39">
        <f t="shared" ref="E71:E80" si="5">AVERAGEIF($A$46:$A$107,A71,$F$46:$F$107)</f>
        <v>44.167849103166667</v>
      </c>
      <c r="F71" s="39">
        <v>47.378791999999997</v>
      </c>
      <c r="G71" s="40"/>
    </row>
    <row r="72" spans="1:7" x14ac:dyDescent="0.25">
      <c r="A72" s="34">
        <f t="shared" si="1"/>
        <v>2020</v>
      </c>
      <c r="B72" s="36">
        <v>43891</v>
      </c>
      <c r="C72" s="37">
        <v>46.060924999999997</v>
      </c>
      <c r="D72" s="38" t="e">
        <v>#N/A</v>
      </c>
      <c r="E72" s="39">
        <f t="shared" si="5"/>
        <v>44.167849103166667</v>
      </c>
      <c r="F72" s="39">
        <v>46.060924999999997</v>
      </c>
      <c r="G72" s="42"/>
    </row>
    <row r="73" spans="1:7" x14ac:dyDescent="0.25">
      <c r="A73" s="34">
        <f t="shared" si="1"/>
        <v>2020</v>
      </c>
      <c r="B73" s="36">
        <v>43922</v>
      </c>
      <c r="C73" s="37">
        <v>38.281796</v>
      </c>
      <c r="D73" s="38" t="e">
        <v>#N/A</v>
      </c>
      <c r="E73" s="39">
        <f t="shared" si="5"/>
        <v>44.167849103166667</v>
      </c>
      <c r="F73" s="39">
        <v>38.281796</v>
      </c>
      <c r="G73" s="40"/>
    </row>
    <row r="74" spans="1:7" x14ac:dyDescent="0.25">
      <c r="A74" s="34">
        <f t="shared" si="1"/>
        <v>2020</v>
      </c>
      <c r="B74" s="36">
        <v>43952</v>
      </c>
      <c r="C74" s="37">
        <v>36.534694238</v>
      </c>
      <c r="D74" s="38">
        <v>36.534694238</v>
      </c>
      <c r="E74" s="39">
        <f t="shared" si="5"/>
        <v>44.167849103166667</v>
      </c>
      <c r="F74" s="39">
        <v>36.534694238</v>
      </c>
      <c r="G74" s="40"/>
    </row>
    <row r="75" spans="1:7" x14ac:dyDescent="0.25">
      <c r="A75" s="34">
        <f t="shared" si="1"/>
        <v>2020</v>
      </c>
      <c r="B75" s="36">
        <v>43983</v>
      </c>
      <c r="C75" s="37" t="e">
        <v>#N/A</v>
      </c>
      <c r="D75" s="38">
        <v>38.630609999999997</v>
      </c>
      <c r="E75" s="39">
        <f t="shared" si="5"/>
        <v>44.167849103166667</v>
      </c>
      <c r="F75" s="39">
        <v>38.630609999999997</v>
      </c>
      <c r="G75" s="40"/>
    </row>
    <row r="76" spans="1:7" x14ac:dyDescent="0.25">
      <c r="A76" s="34">
        <f t="shared" si="1"/>
        <v>2020</v>
      </c>
      <c r="B76" s="36">
        <v>44013</v>
      </c>
      <c r="C76" s="37" t="e">
        <v>#N/A</v>
      </c>
      <c r="D76" s="38">
        <v>48.21246</v>
      </c>
      <c r="E76" s="39">
        <f t="shared" si="5"/>
        <v>44.167849103166667</v>
      </c>
      <c r="F76" s="39">
        <v>48.21246</v>
      </c>
      <c r="G76" s="40"/>
    </row>
    <row r="77" spans="1:7" x14ac:dyDescent="0.25">
      <c r="A77" s="34">
        <f t="shared" si="1"/>
        <v>2020</v>
      </c>
      <c r="B77" s="36">
        <v>44044</v>
      </c>
      <c r="C77" s="37" t="e">
        <v>#N/A</v>
      </c>
      <c r="D77" s="38">
        <v>51.002319999999997</v>
      </c>
      <c r="E77" s="39">
        <f t="shared" si="5"/>
        <v>44.167849103166667</v>
      </c>
      <c r="F77" s="39">
        <v>51.002319999999997</v>
      </c>
      <c r="G77" s="40"/>
    </row>
    <row r="78" spans="1:7" x14ac:dyDescent="0.25">
      <c r="A78" s="34">
        <f t="shared" si="1"/>
        <v>2020</v>
      </c>
      <c r="B78" s="36">
        <v>44075</v>
      </c>
      <c r="C78" s="37" t="e">
        <v>#N/A</v>
      </c>
      <c r="D78" s="38">
        <v>38.098370000000003</v>
      </c>
      <c r="E78" s="39">
        <f t="shared" si="5"/>
        <v>44.167849103166667</v>
      </c>
      <c r="F78" s="39">
        <v>38.098370000000003</v>
      </c>
      <c r="G78" s="40"/>
    </row>
    <row r="79" spans="1:7" x14ac:dyDescent="0.25">
      <c r="A79" s="34">
        <f t="shared" si="1"/>
        <v>2020</v>
      </c>
      <c r="B79" s="36">
        <v>44105</v>
      </c>
      <c r="C79" s="37" t="e">
        <v>#N/A</v>
      </c>
      <c r="D79" s="38">
        <v>43.284370000000003</v>
      </c>
      <c r="E79" s="39">
        <f t="shared" si="5"/>
        <v>44.167849103166667</v>
      </c>
      <c r="F79" s="39">
        <v>43.284370000000003</v>
      </c>
      <c r="G79" s="40"/>
    </row>
    <row r="80" spans="1:7" x14ac:dyDescent="0.25">
      <c r="A80" s="34">
        <f t="shared" si="1"/>
        <v>2020</v>
      </c>
      <c r="B80" s="36">
        <v>44136</v>
      </c>
      <c r="C80" s="37" t="e">
        <v>#N/A</v>
      </c>
      <c r="D80" s="38">
        <v>41.539850000000001</v>
      </c>
      <c r="E80" s="39">
        <f t="shared" si="5"/>
        <v>44.167849103166667</v>
      </c>
      <c r="F80" s="39">
        <v>41.539850000000001</v>
      </c>
      <c r="G80" s="40"/>
    </row>
    <row r="81" spans="1:7" x14ac:dyDescent="0.25">
      <c r="A81" s="34">
        <f t="shared" si="1"/>
        <v>2020</v>
      </c>
      <c r="B81" s="36">
        <v>44166</v>
      </c>
      <c r="C81" s="37" t="e">
        <v>#N/A</v>
      </c>
      <c r="D81" s="38">
        <v>45.377540000000003</v>
      </c>
      <c r="E81" s="39"/>
      <c r="F81" s="39">
        <v>45.377540000000003</v>
      </c>
      <c r="G81" s="40"/>
    </row>
    <row r="82" spans="1:7" x14ac:dyDescent="0.25">
      <c r="A82" s="34">
        <f t="shared" si="1"/>
        <v>2021</v>
      </c>
      <c r="B82" s="36">
        <v>44197</v>
      </c>
      <c r="C82" s="37" t="e">
        <v>#N/A</v>
      </c>
      <c r="D82" s="38">
        <v>47.542540000000002</v>
      </c>
      <c r="E82" s="39"/>
      <c r="F82" s="39">
        <v>47.542540000000002</v>
      </c>
      <c r="G82" s="40"/>
    </row>
    <row r="83" spans="1:7" x14ac:dyDescent="0.25">
      <c r="A83" s="34">
        <f t="shared" si="1"/>
        <v>2021</v>
      </c>
      <c r="B83" s="36">
        <v>44228</v>
      </c>
      <c r="C83" s="37" t="e">
        <v>#N/A</v>
      </c>
      <c r="D83" s="38">
        <v>41.448630000000001</v>
      </c>
      <c r="E83" s="39">
        <f t="shared" ref="E83:E92" si="6">AVERAGEIF($A$46:$A$107,A83,$F$46:$F$107)</f>
        <v>45.720865833333335</v>
      </c>
      <c r="F83" s="39">
        <v>41.448630000000001</v>
      </c>
      <c r="G83" s="40"/>
    </row>
    <row r="84" spans="1:7" x14ac:dyDescent="0.25">
      <c r="A84" s="34">
        <f t="shared" si="1"/>
        <v>2021</v>
      </c>
      <c r="B84" s="36">
        <v>44256</v>
      </c>
      <c r="C84" s="37" t="e">
        <v>#N/A</v>
      </c>
      <c r="D84" s="38">
        <v>47.64555</v>
      </c>
      <c r="E84" s="39">
        <f t="shared" si="6"/>
        <v>45.720865833333335</v>
      </c>
      <c r="F84" s="39">
        <v>47.64555</v>
      </c>
      <c r="G84" s="42"/>
    </row>
    <row r="85" spans="1:7" x14ac:dyDescent="0.25">
      <c r="A85" s="34">
        <f t="shared" si="1"/>
        <v>2021</v>
      </c>
      <c r="B85" s="36">
        <v>44287</v>
      </c>
      <c r="C85" s="37" t="e">
        <v>#N/A</v>
      </c>
      <c r="D85" s="38">
        <v>30.082789999999999</v>
      </c>
      <c r="E85" s="39">
        <f t="shared" si="6"/>
        <v>45.720865833333335</v>
      </c>
      <c r="F85" s="39">
        <v>30.082789999999999</v>
      </c>
      <c r="G85" s="40"/>
    </row>
    <row r="86" spans="1:7" x14ac:dyDescent="0.25">
      <c r="A86" s="34">
        <f t="shared" si="1"/>
        <v>2021</v>
      </c>
      <c r="B86" s="36">
        <v>44317</v>
      </c>
      <c r="C86" s="37" t="e">
        <v>#N/A</v>
      </c>
      <c r="D86" s="38">
        <v>36.688479999999998</v>
      </c>
      <c r="E86" s="39">
        <f t="shared" si="6"/>
        <v>45.720865833333335</v>
      </c>
      <c r="F86" s="39">
        <v>36.688479999999998</v>
      </c>
      <c r="G86" s="40"/>
    </row>
    <row r="87" spans="1:7" x14ac:dyDescent="0.25">
      <c r="A87" s="34">
        <f t="shared" si="1"/>
        <v>2021</v>
      </c>
      <c r="B87" s="36">
        <v>44348</v>
      </c>
      <c r="C87" s="37" t="e">
        <v>#N/A</v>
      </c>
      <c r="D87" s="38">
        <v>39.015329999999999</v>
      </c>
      <c r="E87" s="39">
        <f t="shared" si="6"/>
        <v>45.720865833333335</v>
      </c>
      <c r="F87" s="39">
        <v>39.015329999999999</v>
      </c>
      <c r="G87" s="40"/>
    </row>
    <row r="88" spans="1:7" x14ac:dyDescent="0.25">
      <c r="A88" s="34">
        <f t="shared" si="1"/>
        <v>2021</v>
      </c>
      <c r="B88" s="36">
        <v>44378</v>
      </c>
      <c r="C88" s="37" t="e">
        <v>#N/A</v>
      </c>
      <c r="D88" s="38">
        <v>52.292160000000003</v>
      </c>
      <c r="E88" s="39">
        <f t="shared" si="6"/>
        <v>45.720865833333335</v>
      </c>
      <c r="F88" s="39">
        <v>52.292160000000003</v>
      </c>
      <c r="G88" s="40"/>
    </row>
    <row r="89" spans="1:7" x14ac:dyDescent="0.25">
      <c r="A89" s="34">
        <f t="shared" si="1"/>
        <v>2021</v>
      </c>
      <c r="B89" s="36">
        <v>44409</v>
      </c>
      <c r="C89" s="37" t="e">
        <v>#N/A</v>
      </c>
      <c r="D89" s="38">
        <v>57.708820000000003</v>
      </c>
      <c r="E89" s="39">
        <f t="shared" si="6"/>
        <v>45.720865833333335</v>
      </c>
      <c r="F89" s="39">
        <v>57.708820000000003</v>
      </c>
      <c r="G89" s="40"/>
    </row>
    <row r="90" spans="1:7" x14ac:dyDescent="0.25">
      <c r="A90" s="34">
        <f t="shared" si="1"/>
        <v>2021</v>
      </c>
      <c r="B90" s="36">
        <v>44440</v>
      </c>
      <c r="C90" s="37" t="e">
        <v>#N/A</v>
      </c>
      <c r="D90" s="38">
        <v>45.059130000000003</v>
      </c>
      <c r="E90" s="39">
        <f t="shared" si="6"/>
        <v>45.720865833333335</v>
      </c>
      <c r="F90" s="39">
        <v>45.059130000000003</v>
      </c>
      <c r="G90" s="40"/>
    </row>
    <row r="91" spans="1:7" x14ac:dyDescent="0.25">
      <c r="A91" s="34">
        <f t="shared" si="1"/>
        <v>2021</v>
      </c>
      <c r="B91" s="36">
        <v>44470</v>
      </c>
      <c r="C91" s="37" t="e">
        <v>#N/A</v>
      </c>
      <c r="D91" s="38">
        <v>51.157200000000003</v>
      </c>
      <c r="E91" s="39">
        <f t="shared" si="6"/>
        <v>45.720865833333335</v>
      </c>
      <c r="F91" s="39">
        <v>51.157200000000003</v>
      </c>
      <c r="G91" s="40"/>
    </row>
    <row r="92" spans="1:7" x14ac:dyDescent="0.25">
      <c r="A92" s="34">
        <f t="shared" si="1"/>
        <v>2021</v>
      </c>
      <c r="B92" s="36">
        <v>44501</v>
      </c>
      <c r="C92" s="37" t="e">
        <v>#N/A</v>
      </c>
      <c r="D92" s="38">
        <v>48.572589999999998</v>
      </c>
      <c r="E92" s="39">
        <f t="shared" si="6"/>
        <v>45.720865833333335</v>
      </c>
      <c r="F92" s="39">
        <v>48.572589999999998</v>
      </c>
      <c r="G92" s="40"/>
    </row>
    <row r="93" spans="1:7" x14ac:dyDescent="0.25">
      <c r="A93" s="34">
        <f t="shared" si="1"/>
        <v>2021</v>
      </c>
      <c r="B93" s="36">
        <v>44531</v>
      </c>
      <c r="C93" s="37" t="e">
        <v>#N/A</v>
      </c>
      <c r="D93" s="38">
        <v>51.437170000000002</v>
      </c>
      <c r="E93" s="39"/>
      <c r="F93" s="39">
        <v>51.437170000000002</v>
      </c>
      <c r="G93" s="40"/>
    </row>
    <row r="94" spans="1:7" x14ac:dyDescent="0.25">
      <c r="A94" s="34"/>
      <c r="B94" s="36"/>
      <c r="C94" s="34"/>
      <c r="D94" s="34"/>
      <c r="E94" s="34"/>
      <c r="F94" s="39"/>
      <c r="G94" s="40"/>
    </row>
    <row r="95" spans="1:7" x14ac:dyDescent="0.25">
      <c r="A95" s="34"/>
      <c r="B95" s="36"/>
      <c r="C95" s="34"/>
      <c r="D95" s="34"/>
      <c r="E95" s="34"/>
      <c r="F95" s="39"/>
      <c r="G95" s="40"/>
    </row>
    <row r="96" spans="1:7" x14ac:dyDescent="0.25">
      <c r="A96" s="34"/>
      <c r="B96" s="36"/>
      <c r="C96" s="34"/>
      <c r="D96" s="34"/>
      <c r="E96" s="34"/>
      <c r="F96" s="39"/>
      <c r="G96" s="40"/>
    </row>
    <row r="97" spans="1:7" x14ac:dyDescent="0.25">
      <c r="A97" s="34"/>
      <c r="B97" s="36"/>
      <c r="C97" s="34"/>
      <c r="D97" s="34"/>
      <c r="E97" s="34"/>
      <c r="F97" s="39"/>
      <c r="G97" s="40"/>
    </row>
    <row r="98" spans="1:7" x14ac:dyDescent="0.25">
      <c r="A98" s="43"/>
      <c r="B98" s="43" t="s">
        <v>17</v>
      </c>
      <c r="C98" s="34"/>
      <c r="D98" s="34"/>
      <c r="E98" s="34"/>
      <c r="F98" s="39"/>
      <c r="G98" s="40"/>
    </row>
    <row r="99" spans="1:7" x14ac:dyDescent="0.25">
      <c r="A99" s="44">
        <v>2.5</v>
      </c>
      <c r="B99" s="45">
        <v>-200</v>
      </c>
      <c r="C99" s="34"/>
      <c r="D99" s="34"/>
      <c r="E99" s="34"/>
      <c r="F99" s="39"/>
      <c r="G99" s="40"/>
    </row>
    <row r="100" spans="1:7" x14ac:dyDescent="0.25">
      <c r="A100" s="44">
        <v>2.5</v>
      </c>
      <c r="B100" s="45">
        <v>70</v>
      </c>
      <c r="C100" s="34"/>
      <c r="D100" s="34"/>
      <c r="E100" s="34"/>
      <c r="F100" s="39"/>
      <c r="G100" s="40"/>
    </row>
    <row r="101" spans="1:7" x14ac:dyDescent="0.25">
      <c r="A101" s="34"/>
      <c r="B101" s="36"/>
      <c r="C101" s="34"/>
      <c r="D101" s="34"/>
      <c r="E101" s="34"/>
      <c r="F101" s="39"/>
      <c r="G101" s="40"/>
    </row>
    <row r="102" spans="1:7" x14ac:dyDescent="0.25">
      <c r="A102" s="34"/>
      <c r="B102" s="36"/>
      <c r="C102" s="34"/>
      <c r="D102" s="34"/>
      <c r="E102" s="34"/>
      <c r="F102" s="39"/>
      <c r="G102" s="40"/>
    </row>
    <row r="103" spans="1:7" x14ac:dyDescent="0.25">
      <c r="A103" s="34"/>
      <c r="B103" s="36"/>
      <c r="C103" s="34"/>
      <c r="D103" s="34"/>
      <c r="E103" s="34"/>
      <c r="F103" s="39"/>
      <c r="G103" s="40"/>
    </row>
    <row r="104" spans="1:7" x14ac:dyDescent="0.25">
      <c r="A104" s="34"/>
      <c r="B104" s="36"/>
      <c r="C104" s="34"/>
      <c r="D104" s="34"/>
      <c r="E104" s="34"/>
      <c r="F104" s="39"/>
      <c r="G104" s="40"/>
    </row>
    <row r="105" spans="1:7" x14ac:dyDescent="0.25">
      <c r="A105" s="34"/>
      <c r="B105" s="36"/>
      <c r="C105" s="34"/>
      <c r="D105" s="34"/>
      <c r="E105" s="34"/>
      <c r="F105" s="39"/>
      <c r="G105" s="40"/>
    </row>
    <row r="106" spans="1:7" x14ac:dyDescent="0.25">
      <c r="A106" s="34"/>
      <c r="B106" s="36"/>
      <c r="C106" s="39"/>
      <c r="D106" s="40"/>
      <c r="E106" s="34"/>
      <c r="F106" s="39"/>
      <c r="G106" s="40"/>
    </row>
    <row r="107" spans="1:7" x14ac:dyDescent="0.25">
      <c r="B107" s="46"/>
      <c r="C107" s="39"/>
      <c r="D107" s="40"/>
      <c r="F107" s="47"/>
      <c r="G107" s="40"/>
    </row>
    <row r="108" spans="1:7" x14ac:dyDescent="0.25">
      <c r="F108" s="47"/>
      <c r="G108" s="40"/>
    </row>
    <row r="109" spans="1:7" x14ac:dyDescent="0.25">
      <c r="F109" s="47"/>
      <c r="G109" s="40"/>
    </row>
    <row r="110" spans="1:7" x14ac:dyDescent="0.25">
      <c r="F110" s="47"/>
      <c r="G110" s="40"/>
    </row>
    <row r="111" spans="1:7" x14ac:dyDescent="0.25">
      <c r="F111" s="47"/>
      <c r="G111" s="40"/>
    </row>
    <row r="112" spans="1:7" x14ac:dyDescent="0.25">
      <c r="F112" s="47"/>
      <c r="G112" s="40"/>
    </row>
    <row r="113" spans="6:7" x14ac:dyDescent="0.25">
      <c r="F113" s="47"/>
      <c r="G113" s="40"/>
    </row>
    <row r="114" spans="6:7" x14ac:dyDescent="0.25">
      <c r="F114" s="47"/>
      <c r="G114" s="40"/>
    </row>
    <row r="115" spans="6:7" x14ac:dyDescent="0.25">
      <c r="F115" s="47"/>
      <c r="G115" s="40"/>
    </row>
    <row r="116" spans="6:7" x14ac:dyDescent="0.25">
      <c r="F116" s="47"/>
      <c r="G116" s="40"/>
    </row>
    <row r="117" spans="6:7" x14ac:dyDescent="0.25">
      <c r="F117" s="47"/>
    </row>
    <row r="118" spans="6:7" x14ac:dyDescent="0.25">
      <c r="F118" s="47"/>
    </row>
    <row r="119" spans="6:7" x14ac:dyDescent="0.25">
      <c r="F119" s="47"/>
    </row>
    <row r="120" spans="6:7" x14ac:dyDescent="0.25">
      <c r="F120" s="47"/>
    </row>
    <row r="121" spans="6:7" x14ac:dyDescent="0.25">
      <c r="F121" s="47"/>
    </row>
    <row r="122" spans="6:7" x14ac:dyDescent="0.25">
      <c r="F122" s="47"/>
    </row>
    <row r="123" spans="6:7" x14ac:dyDescent="0.25">
      <c r="F123" s="47"/>
    </row>
    <row r="124" spans="6:7" x14ac:dyDescent="0.25">
      <c r="F124" s="47"/>
    </row>
    <row r="125" spans="6:7" x14ac:dyDescent="0.25">
      <c r="F125" s="47"/>
    </row>
    <row r="126" spans="6:7" x14ac:dyDescent="0.25">
      <c r="F126" s="47"/>
    </row>
    <row r="127" spans="6:7" x14ac:dyDescent="0.25">
      <c r="F127" s="47"/>
    </row>
    <row r="128" spans="6:7" x14ac:dyDescent="0.25">
      <c r="F128" s="47"/>
    </row>
    <row r="129" spans="6:6" x14ac:dyDescent="0.25">
      <c r="F129" s="47"/>
    </row>
    <row r="130" spans="6:6" x14ac:dyDescent="0.25">
      <c r="F130" s="47"/>
    </row>
    <row r="131" spans="6:6" x14ac:dyDescent="0.25">
      <c r="F131" s="47"/>
    </row>
    <row r="132" spans="6:6" x14ac:dyDescent="0.25">
      <c r="F132" s="47"/>
    </row>
    <row r="133" spans="6:6" x14ac:dyDescent="0.25">
      <c r="F133" s="47"/>
    </row>
    <row r="134" spans="6:6" x14ac:dyDescent="0.25">
      <c r="F134" s="47"/>
    </row>
    <row r="135" spans="6:6" x14ac:dyDescent="0.25">
      <c r="F135" s="47"/>
    </row>
    <row r="136" spans="6:6" x14ac:dyDescent="0.25">
      <c r="F136" s="47"/>
    </row>
    <row r="137" spans="6:6" x14ac:dyDescent="0.25">
      <c r="F137" s="47"/>
    </row>
    <row r="138" spans="6:6" x14ac:dyDescent="0.25">
      <c r="F138" s="47"/>
    </row>
    <row r="139" spans="6:6" x14ac:dyDescent="0.25">
      <c r="F139" s="47"/>
    </row>
    <row r="140" spans="6:6" x14ac:dyDescent="0.25">
      <c r="F140" s="47"/>
    </row>
    <row r="141" spans="6:6" x14ac:dyDescent="0.25">
      <c r="F141" s="47"/>
    </row>
  </sheetData>
  <mergeCells count="2">
    <mergeCell ref="C24:G24"/>
    <mergeCell ref="I24:L24"/>
  </mergeCells>
  <conditionalFormatting sqref="C46">
    <cfRule type="expression" dxfId="11" priority="12" stopIfTrue="1">
      <formula>ISNA(C46)</formula>
    </cfRule>
  </conditionalFormatting>
  <conditionalFormatting sqref="C46">
    <cfRule type="expression" dxfId="10" priority="11" stopIfTrue="1">
      <formula>ISNA(C46)</formula>
    </cfRule>
  </conditionalFormatting>
  <conditionalFormatting sqref="D46">
    <cfRule type="expression" dxfId="9" priority="10" stopIfTrue="1">
      <formula>ISNA(D46)</formula>
    </cfRule>
  </conditionalFormatting>
  <conditionalFormatting sqref="C47:C93">
    <cfRule type="expression" dxfId="8" priority="9" stopIfTrue="1">
      <formula>ISNA(C47)</formula>
    </cfRule>
  </conditionalFormatting>
  <conditionalFormatting sqref="C47:C93">
    <cfRule type="expression" dxfId="7" priority="8" stopIfTrue="1">
      <formula>ISNA(C47)</formula>
    </cfRule>
  </conditionalFormatting>
  <conditionalFormatting sqref="D47:D93">
    <cfRule type="expression" dxfId="6" priority="7" stopIfTrue="1">
      <formula>ISNA(D47)</formula>
    </cfRule>
  </conditionalFormatting>
  <conditionalFormatting sqref="C34">
    <cfRule type="expression" dxfId="5" priority="6" stopIfTrue="1">
      <formula>ISNA(C34)</formula>
    </cfRule>
  </conditionalFormatting>
  <conditionalFormatting sqref="C34">
    <cfRule type="expression" dxfId="4" priority="5" stopIfTrue="1">
      <formula>ISNA(C34)</formula>
    </cfRule>
  </conditionalFormatting>
  <conditionalFormatting sqref="D34">
    <cfRule type="expression" dxfId="3" priority="4" stopIfTrue="1">
      <formula>ISNA(D34)</formula>
    </cfRule>
  </conditionalFormatting>
  <conditionalFormatting sqref="C35:C45">
    <cfRule type="expression" dxfId="2" priority="3" stopIfTrue="1">
      <formula>ISNA(C35)</formula>
    </cfRule>
  </conditionalFormatting>
  <conditionalFormatting sqref="C35:C45">
    <cfRule type="expression" dxfId="1" priority="2" stopIfTrue="1">
      <formula>ISNA(C35)</formula>
    </cfRule>
  </conditionalFormatting>
  <conditionalFormatting sqref="D35:D45">
    <cfRule type="expression" dxfId="0" priority="1" stopIfTrue="1">
      <formula>ISNA(D35)</formula>
    </cfRule>
  </conditionalFormatting>
  <pageMargins left="0.7" right="0.7" top="0.75" bottom="0.75" header="0.3" footer="0.3"/>
  <pageSetup orientation="landscape" verticalDpi="599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83C4A7FA03F44AA93CC0ACBA1BBF8" ma:contentTypeVersion="6" ma:contentTypeDescription="Create a new document." ma:contentTypeScope="" ma:versionID="36bd5e3b92ac4443d93a9853085086fb">
  <xsd:schema xmlns:xsd="http://www.w3.org/2001/XMLSchema" xmlns:xs="http://www.w3.org/2001/XMLSchema" xmlns:p="http://schemas.microsoft.com/office/2006/metadata/properties" xmlns:ns2="1f65b825-f2ad-4000-aa1e-6279a32a1239" xmlns:ns3="d30e0396-6780-4945-8c05-0a1d7055575b" targetNamespace="http://schemas.microsoft.com/office/2006/metadata/properties" ma:root="true" ma:fieldsID="0ea0449dff7d1e5a334266cadd46269e" ns2:_="" ns3:_="">
    <xsd:import namespace="1f65b825-f2ad-4000-aa1e-6279a32a1239"/>
    <xsd:import namespace="d30e0396-6780-4945-8c05-0a1d705557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5b825-f2ad-4000-aa1e-6279a32a1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e0396-6780-4945-8c05-0a1d70555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385B5D-A608-4031-8EE8-C714220C73F8}"/>
</file>

<file path=customXml/itemProps2.xml><?xml version="1.0" encoding="utf-8"?>
<ds:datastoreItem xmlns:ds="http://schemas.openxmlformats.org/officeDocument/2006/customXml" ds:itemID="{4AD7EEAE-E56E-4938-987A-E672563DC1F6}"/>
</file>

<file path=customXml/itemProps3.xml><?xml version="1.0" encoding="utf-8"?>
<ds:datastoreItem xmlns:ds="http://schemas.openxmlformats.org/officeDocument/2006/customXml" ds:itemID="{FB87FEDC-489F-45AA-B76E-4B525C1A8F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arpita.paul31</cp:lastModifiedBy>
  <dcterms:created xsi:type="dcterms:W3CDTF">2020-06-08T21:02:04Z</dcterms:created>
  <dcterms:modified xsi:type="dcterms:W3CDTF">2020-06-15T07:28:47Z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0x01010014F83C4A7FA03F44AA93CC0ACBA1BBF8</vt:lpwstr>
  </property>
</Properties>
</file>