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cuments\Mini Optma\"/>
    </mc:Choice>
  </mc:AlternateContent>
  <xr:revisionPtr revIDLastSave="0" documentId="13_ncr:1_{8CD4E774-F19D-46C1-B9AC-9688F43A4AB9}" xr6:coauthVersionLast="40" xr6:coauthVersionMax="40" xr10:uidLastSave="{00000000-0000-0000-0000-000000000000}"/>
  <bookViews>
    <workbookView xWindow="0" yWindow="0" windowWidth="17970" windowHeight="6075" xr2:uid="{8B5F7569-859A-4354-8557-D8F862E540F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1" l="1"/>
  <c r="E13" i="1"/>
  <c r="F12" i="1"/>
  <c r="E12" i="1"/>
  <c r="F11" i="1"/>
  <c r="E11" i="1"/>
  <c r="F10" i="1"/>
  <c r="E10" i="1"/>
  <c r="F9" i="1"/>
  <c r="E9" i="1"/>
  <c r="F8" i="1"/>
  <c r="E8" i="1"/>
  <c r="F7" i="1"/>
  <c r="E7" i="1"/>
  <c r="F6" i="1"/>
  <c r="E6" i="1"/>
  <c r="F5" i="1"/>
  <c r="E5" i="1"/>
  <c r="F4" i="1"/>
  <c r="E4" i="1"/>
  <c r="F3" i="1"/>
  <c r="E3" i="1"/>
  <c r="F2" i="1"/>
  <c r="F14" i="1" s="1"/>
  <c r="E2" i="1"/>
  <c r="E14" i="1" s="1"/>
  <c r="J12" i="1" l="1"/>
  <c r="J10" i="1"/>
  <c r="J4" i="1"/>
  <c r="J2" i="1"/>
  <c r="G13" i="1"/>
  <c r="G11" i="1"/>
  <c r="G9" i="1"/>
  <c r="H9" i="1" s="1"/>
  <c r="G7" i="1"/>
  <c r="H7" i="1" s="1"/>
  <c r="G5" i="1"/>
  <c r="G3" i="1"/>
  <c r="J13" i="1"/>
  <c r="J11" i="1"/>
  <c r="J5" i="1"/>
  <c r="J3" i="1"/>
  <c r="G12" i="1"/>
  <c r="G10" i="1"/>
  <c r="G8" i="1"/>
  <c r="H8" i="1" s="1"/>
  <c r="G6" i="1"/>
  <c r="H6" i="1" s="1"/>
  <c r="G4" i="1"/>
  <c r="G2" i="1"/>
  <c r="H13" i="1"/>
  <c r="H11" i="1"/>
  <c r="H5" i="1"/>
  <c r="H3" i="1"/>
  <c r="I12" i="1"/>
  <c r="I10" i="1"/>
  <c r="I8" i="1"/>
  <c r="J8" i="1" s="1"/>
  <c r="I6" i="1"/>
  <c r="J6" i="1" s="1"/>
  <c r="I4" i="1"/>
  <c r="I2" i="1"/>
  <c r="H12" i="1"/>
  <c r="H10" i="1"/>
  <c r="H4" i="1"/>
  <c r="H2" i="1"/>
  <c r="I13" i="1"/>
  <c r="I11" i="1"/>
  <c r="I9" i="1"/>
  <c r="J9" i="1" s="1"/>
  <c r="I7" i="1"/>
  <c r="J7" i="1" s="1"/>
  <c r="I5" i="1"/>
  <c r="I3" i="1"/>
</calcChain>
</file>

<file path=xl/sharedStrings.xml><?xml version="1.0" encoding="utf-8"?>
<sst xmlns="http://schemas.openxmlformats.org/spreadsheetml/2006/main" count="13" uniqueCount="12">
  <si>
    <t>Produto</t>
  </si>
  <si>
    <t>Custo</t>
  </si>
  <si>
    <t># Vendas</t>
  </si>
  <si>
    <t>Custo Unt Produção</t>
  </si>
  <si>
    <t>Lucro</t>
  </si>
  <si>
    <t>lucro/custo</t>
  </si>
  <si>
    <t>Total</t>
  </si>
  <si>
    <t xml:space="preserve"># Vendas </t>
  </si>
  <si>
    <t>Custo Total</t>
  </si>
  <si>
    <t>Lucro Total</t>
  </si>
  <si>
    <t>Meta Lucro</t>
  </si>
  <si>
    <t>Meta Custo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</si>
</sst>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43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5" tint="-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3">
    <xf numFmtId="0" fontId="0" fillId="0" borderId="0" xfId="0"/>
    <xf numFmtId="9" fontId="0" fillId="0" borderId="0" xfId="3" applyFont="1"/>
    <xf numFmtId="44" fontId="0" fillId="0" borderId="0" xfId="2" applyFont="1"/>
    <xf numFmtId="0" fontId="2" fillId="0" borderId="0" xfId="0" applyFont="1" applyAlignment="1">
      <alignment horizontal="right" vertical="center"/>
    </xf>
    <xf numFmtId="0" fontId="2" fillId="2" borderId="1" xfId="0" applyFont="1" applyFill="1" applyBorder="1" applyAlignment="1">
      <alignment horizontal="center" vertical="center"/>
    </xf>
    <xf numFmtId="44" fontId="2" fillId="2" borderId="2" xfId="2" applyFont="1" applyFill="1" applyBorder="1" applyAlignment="1">
      <alignment horizontal="center" vertical="center"/>
    </xf>
    <xf numFmtId="9" fontId="2" fillId="2" borderId="2" xfId="3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1" fontId="2" fillId="2" borderId="3" xfId="1" applyNumberFormat="1" applyFont="1" applyFill="1" applyBorder="1" applyAlignment="1">
      <alignment horizontal="center" vertical="center"/>
    </xf>
    <xf numFmtId="0" fontId="2" fillId="2" borderId="0" xfId="0" applyFont="1" applyFill="1"/>
    <xf numFmtId="1" fontId="2" fillId="2" borderId="1" xfId="1" applyNumberFormat="1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44" fontId="0" fillId="2" borderId="0" xfId="2" applyFont="1" applyFill="1" applyAlignment="1">
      <alignment horizontal="center"/>
    </xf>
    <xf numFmtId="9" fontId="0" fillId="2" borderId="0" xfId="3" applyFont="1" applyFill="1" applyAlignment="1">
      <alignment horizontal="center"/>
    </xf>
    <xf numFmtId="0" fontId="3" fillId="2" borderId="0" xfId="0" applyFont="1" applyFill="1" applyAlignment="1">
      <alignment horizontal="center"/>
    </xf>
    <xf numFmtId="44" fontId="0" fillId="2" borderId="5" xfId="0" applyNumberFormat="1" applyFill="1" applyBorder="1" applyAlignment="1">
      <alignment horizontal="center"/>
    </xf>
    <xf numFmtId="1" fontId="4" fillId="2" borderId="5" xfId="1" applyNumberFormat="1" applyFont="1" applyFill="1" applyBorder="1" applyAlignment="1">
      <alignment horizontal="center"/>
    </xf>
    <xf numFmtId="44" fontId="0" fillId="2" borderId="6" xfId="0" applyNumberFormat="1" applyFill="1" applyBorder="1" applyAlignment="1">
      <alignment horizontal="center"/>
    </xf>
    <xf numFmtId="1" fontId="4" fillId="2" borderId="0" xfId="0" applyNumberFormat="1" applyFont="1" applyFill="1" applyBorder="1" applyAlignment="1">
      <alignment horizontal="center"/>
    </xf>
    <xf numFmtId="44" fontId="4" fillId="2" borderId="6" xfId="2" applyFont="1" applyFill="1" applyBorder="1" applyAlignment="1">
      <alignment horizontal="center"/>
    </xf>
    <xf numFmtId="0" fontId="2" fillId="2" borderId="1" xfId="0" applyFont="1" applyFill="1" applyBorder="1" applyAlignment="1">
      <alignment horizontal="right" vertical="center"/>
    </xf>
    <xf numFmtId="44" fontId="0" fillId="2" borderId="7" xfId="0" applyNumberFormat="1" applyFill="1" applyBorder="1"/>
    <xf numFmtId="44" fontId="0" fillId="2" borderId="7" xfId="2" applyFont="1" applyFill="1" applyBorder="1"/>
    <xf numFmtId="1" fontId="0" fillId="2" borderId="5" xfId="1" applyNumberFormat="1" applyFont="1" applyFill="1" applyBorder="1"/>
    <xf numFmtId="0" fontId="0" fillId="2" borderId="6" xfId="0" applyFill="1" applyBorder="1"/>
    <xf numFmtId="0" fontId="0" fillId="2" borderId="0" xfId="0" applyFill="1" applyBorder="1"/>
    <xf numFmtId="44" fontId="2" fillId="2" borderId="8" xfId="2" applyFont="1" applyFill="1" applyBorder="1" applyAlignment="1">
      <alignment horizontal="right" vertical="center"/>
    </xf>
    <xf numFmtId="44" fontId="0" fillId="3" borderId="8" xfId="2" applyFont="1" applyFill="1" applyBorder="1" applyAlignment="1">
      <alignment horizontal="right" vertical="center"/>
    </xf>
    <xf numFmtId="44" fontId="0" fillId="3" borderId="9" xfId="2" applyFont="1" applyFill="1" applyBorder="1" applyAlignment="1">
      <alignment horizontal="right" vertical="center"/>
    </xf>
    <xf numFmtId="0" fontId="2" fillId="2" borderId="8" xfId="0" applyFont="1" applyFill="1" applyBorder="1" applyAlignment="1">
      <alignment horizontal="right"/>
    </xf>
    <xf numFmtId="44" fontId="0" fillId="3" borderId="7" xfId="2" applyFont="1" applyFill="1" applyBorder="1" applyAlignment="1">
      <alignment horizontal="center"/>
    </xf>
    <xf numFmtId="44" fontId="0" fillId="3" borderId="9" xfId="2" applyFont="1" applyFill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98E77-EDC9-42E9-927A-0AED6A3F9248}">
  <dimension ref="A1:J16"/>
  <sheetViews>
    <sheetView tabSelected="1" workbookViewId="0">
      <selection activeCell="K10" sqref="K10"/>
    </sheetView>
  </sheetViews>
  <sheetFormatPr defaultRowHeight="15" x14ac:dyDescent="0.25"/>
  <cols>
    <col min="2" max="2" width="18.5703125" style="2" bestFit="1" customWidth="1"/>
    <col min="3" max="3" width="11" style="1" bestFit="1" customWidth="1"/>
    <col min="5" max="5" width="12.140625" style="2" bestFit="1" customWidth="1"/>
    <col min="6" max="6" width="17.42578125" bestFit="1" customWidth="1"/>
    <col min="8" max="8" width="13.28515625" bestFit="1" customWidth="1"/>
    <col min="9" max="10" width="12.140625" bestFit="1" customWidth="1"/>
  </cols>
  <sheetData>
    <row r="1" spans="1:10" s="3" customFormat="1" x14ac:dyDescent="0.25">
      <c r="A1" s="4" t="s">
        <v>0</v>
      </c>
      <c r="B1" s="5" t="s">
        <v>3</v>
      </c>
      <c r="C1" s="6" t="s">
        <v>5</v>
      </c>
      <c r="D1" s="7" t="s">
        <v>2</v>
      </c>
      <c r="E1" s="4" t="s">
        <v>1</v>
      </c>
      <c r="F1" s="5" t="s">
        <v>4</v>
      </c>
      <c r="G1" s="8" t="s">
        <v>7</v>
      </c>
      <c r="H1" s="9" t="s">
        <v>8</v>
      </c>
      <c r="I1" s="10" t="s">
        <v>7</v>
      </c>
      <c r="J1" s="11" t="s">
        <v>9</v>
      </c>
    </row>
    <row r="2" spans="1:10" x14ac:dyDescent="0.25">
      <c r="A2" s="12">
        <v>1</v>
      </c>
      <c r="B2" s="13">
        <v>30</v>
      </c>
      <c r="C2" s="14">
        <v>0.25</v>
      </c>
      <c r="D2" s="15">
        <v>15</v>
      </c>
      <c r="E2" s="16">
        <f>D2*B2</f>
        <v>450</v>
      </c>
      <c r="F2" s="13">
        <f>D2*B2*(C2)</f>
        <v>112.5</v>
      </c>
      <c r="G2" s="17">
        <f t="shared" ref="G2:G12" si="0">D2+($G$15-$F$14)/(B2*C2)</f>
        <v>69.037333333333294</v>
      </c>
      <c r="H2" s="18">
        <f>$E$14+(G2-D2)*B2</f>
        <v>10938.119999999999</v>
      </c>
      <c r="I2" s="19">
        <f>D2-($E$14-$I$16)/B2</f>
        <v>4.4333333333333336</v>
      </c>
      <c r="J2" s="20">
        <f>$F$14-(D2-I2)*B2*C2</f>
        <v>2015.4700000000003</v>
      </c>
    </row>
    <row r="3" spans="1:10" x14ac:dyDescent="0.25">
      <c r="A3" s="12">
        <v>2</v>
      </c>
      <c r="B3" s="13">
        <v>20</v>
      </c>
      <c r="C3" s="14">
        <v>0.21</v>
      </c>
      <c r="D3" s="15">
        <v>12</v>
      </c>
      <c r="E3" s="16">
        <f t="shared" ref="E3:E13" si="1">D3*B3</f>
        <v>240</v>
      </c>
      <c r="F3" s="13">
        <f>D3*B3*(C3)</f>
        <v>50.4</v>
      </c>
      <c r="G3" s="17">
        <f t="shared" si="0"/>
        <v>108.49523809523804</v>
      </c>
      <c r="H3" s="18">
        <f>$E$14+(G3-D3)*B3</f>
        <v>11246.904761904761</v>
      </c>
      <c r="I3" s="19">
        <f>D3-($E$14-$I$16)/B3</f>
        <v>-3.8499999999999996</v>
      </c>
      <c r="J3" s="20">
        <f>$F$14-(D3-I3)*B3*C3</f>
        <v>2028.1500000000003</v>
      </c>
    </row>
    <row r="4" spans="1:10" x14ac:dyDescent="0.25">
      <c r="A4" s="12">
        <v>3</v>
      </c>
      <c r="B4" s="13">
        <v>40</v>
      </c>
      <c r="C4" s="14">
        <v>0.34</v>
      </c>
      <c r="D4" s="15">
        <v>10</v>
      </c>
      <c r="E4" s="16">
        <f t="shared" si="1"/>
        <v>400</v>
      </c>
      <c r="F4" s="13">
        <f>D4*B4*(C4)</f>
        <v>136</v>
      </c>
      <c r="G4" s="17">
        <f t="shared" si="0"/>
        <v>39.799999999999983</v>
      </c>
      <c r="H4" s="18">
        <f t="shared" ref="H4:H13" si="2">$E$14+(G4-D4)*B4</f>
        <v>10509</v>
      </c>
      <c r="I4" s="19">
        <f>D4-($E$14-$I$16)/B4</f>
        <v>2.0750000000000002</v>
      </c>
      <c r="J4" s="20">
        <f>$F$14-(D4-I4)*B4*C4</f>
        <v>1986.9400000000003</v>
      </c>
    </row>
    <row r="5" spans="1:10" x14ac:dyDescent="0.25">
      <c r="A5" s="12">
        <v>4</v>
      </c>
      <c r="B5" s="13">
        <v>30</v>
      </c>
      <c r="C5" s="14">
        <v>0.3</v>
      </c>
      <c r="D5" s="15">
        <v>16</v>
      </c>
      <c r="E5" s="16">
        <f t="shared" si="1"/>
        <v>480</v>
      </c>
      <c r="F5" s="13">
        <f>D5*B5*(C5)</f>
        <v>144</v>
      </c>
      <c r="G5" s="17">
        <f t="shared" si="0"/>
        <v>61.03111111111108</v>
      </c>
      <c r="H5" s="18">
        <f t="shared" si="2"/>
        <v>10667.933333333332</v>
      </c>
      <c r="I5" s="19">
        <f>D5-($E$14-$I$16)/B5</f>
        <v>5.4333333333333336</v>
      </c>
      <c r="J5" s="20">
        <f>$F$14-(D5-I5)*B5*C5</f>
        <v>1999.6200000000003</v>
      </c>
    </row>
    <row r="6" spans="1:10" x14ac:dyDescent="0.25">
      <c r="A6" s="12">
        <v>5</v>
      </c>
      <c r="B6" s="13">
        <v>50</v>
      </c>
      <c r="C6" s="14">
        <v>0.28999999999999998</v>
      </c>
      <c r="D6" s="15">
        <v>20</v>
      </c>
      <c r="E6" s="16">
        <f t="shared" si="1"/>
        <v>1000</v>
      </c>
      <c r="F6" s="13">
        <f>D6*B6*(C6)</f>
        <v>290</v>
      </c>
      <c r="G6" s="17">
        <f t="shared" si="0"/>
        <v>47.950344827586193</v>
      </c>
      <c r="H6" s="18">
        <f t="shared" si="2"/>
        <v>10714.51724137931</v>
      </c>
      <c r="I6" s="19">
        <f>D6-($E$14-$I$16)/B6</f>
        <v>13.66</v>
      </c>
      <c r="J6" s="20">
        <f>$F$14-(D6-I6)*B6*C6</f>
        <v>2002.7900000000002</v>
      </c>
    </row>
    <row r="7" spans="1:10" x14ac:dyDescent="0.25">
      <c r="A7" s="12">
        <v>6</v>
      </c>
      <c r="B7" s="13">
        <v>60</v>
      </c>
      <c r="C7" s="14">
        <v>0.15</v>
      </c>
      <c r="D7" s="15">
        <v>30</v>
      </c>
      <c r="E7" s="16">
        <f t="shared" si="1"/>
        <v>1800</v>
      </c>
      <c r="F7" s="13">
        <f>D7*B7*(C7)</f>
        <v>270</v>
      </c>
      <c r="G7" s="17">
        <f t="shared" si="0"/>
        <v>75.031111111111073</v>
      </c>
      <c r="H7" s="18">
        <f t="shared" si="2"/>
        <v>12018.866666666665</v>
      </c>
      <c r="I7" s="19">
        <f>D7-($E$14-$I$16)/B7</f>
        <v>24.716666666666669</v>
      </c>
      <c r="J7" s="20">
        <f>$F$14-(D7-I7)*B7*C7</f>
        <v>2047.1700000000003</v>
      </c>
    </row>
    <row r="8" spans="1:10" x14ac:dyDescent="0.25">
      <c r="A8" s="12">
        <v>7</v>
      </c>
      <c r="B8" s="13">
        <v>15</v>
      </c>
      <c r="C8" s="14">
        <v>0.25</v>
      </c>
      <c r="D8" s="15">
        <v>20</v>
      </c>
      <c r="E8" s="16">
        <f t="shared" si="1"/>
        <v>300</v>
      </c>
      <c r="F8" s="13">
        <f>D8*B8*(C8)</f>
        <v>75</v>
      </c>
      <c r="G8" s="17">
        <f t="shared" si="0"/>
        <v>128.07466666666659</v>
      </c>
      <c r="H8" s="18">
        <f t="shared" si="2"/>
        <v>10938.119999999999</v>
      </c>
      <c r="I8" s="19">
        <f>D8-($E$14-$I$16)/B8</f>
        <v>-1.1333333333333329</v>
      </c>
      <c r="J8" s="20">
        <f>$F$14-(D8-I8)*B8*C8</f>
        <v>2015.4700000000003</v>
      </c>
    </row>
    <row r="9" spans="1:10" x14ac:dyDescent="0.25">
      <c r="A9" s="12">
        <v>8</v>
      </c>
      <c r="B9" s="13">
        <v>18</v>
      </c>
      <c r="C9" s="14">
        <v>0.12</v>
      </c>
      <c r="D9" s="15">
        <v>100</v>
      </c>
      <c r="E9" s="16">
        <f t="shared" si="1"/>
        <v>1800</v>
      </c>
      <c r="F9" s="13">
        <f>D9*B9*(C9)</f>
        <v>216</v>
      </c>
      <c r="G9" s="17">
        <f t="shared" si="0"/>
        <v>287.62962962962951</v>
      </c>
      <c r="H9" s="18">
        <f t="shared" si="2"/>
        <v>12694.333333333332</v>
      </c>
      <c r="I9" s="19">
        <f>D9-($E$14-$I$16)/B9</f>
        <v>82.388888888888886</v>
      </c>
      <c r="J9" s="20">
        <f>$F$14-(D9-I9)*B9*C9</f>
        <v>2056.6800000000003</v>
      </c>
    </row>
    <row r="10" spans="1:10" x14ac:dyDescent="0.25">
      <c r="A10" s="12">
        <v>9</v>
      </c>
      <c r="B10" s="13">
        <v>26</v>
      </c>
      <c r="C10" s="14">
        <v>0.26</v>
      </c>
      <c r="D10" s="15">
        <v>50</v>
      </c>
      <c r="E10" s="16">
        <f t="shared" si="1"/>
        <v>1300</v>
      </c>
      <c r="F10" s="13">
        <f>D10*B10*(C10)</f>
        <v>338</v>
      </c>
      <c r="G10" s="17">
        <f t="shared" si="0"/>
        <v>109.95266272189346</v>
      </c>
      <c r="H10" s="18">
        <f t="shared" si="2"/>
        <v>10875.76923076923</v>
      </c>
      <c r="I10" s="19">
        <f>D10-($E$14-$I$16)/B10</f>
        <v>37.807692307692307</v>
      </c>
      <c r="J10" s="20">
        <f>$F$14-(D10-I10)*B10*C10</f>
        <v>2012.3000000000002</v>
      </c>
    </row>
    <row r="11" spans="1:10" x14ac:dyDescent="0.25">
      <c r="A11" s="12">
        <v>10</v>
      </c>
      <c r="B11" s="13">
        <v>31</v>
      </c>
      <c r="C11" s="14">
        <v>0.31</v>
      </c>
      <c r="D11" s="15">
        <v>12</v>
      </c>
      <c r="E11" s="16">
        <f t="shared" si="1"/>
        <v>372</v>
      </c>
      <c r="F11" s="13">
        <f>D11*B11*(C11)</f>
        <v>115.32</v>
      </c>
      <c r="G11" s="17">
        <f t="shared" si="0"/>
        <v>54.172736732570215</v>
      </c>
      <c r="H11" s="18">
        <f t="shared" si="2"/>
        <v>10624.354838709676</v>
      </c>
      <c r="I11" s="19">
        <f>D11-($E$14-$I$16)/B11</f>
        <v>1.7741935483870961</v>
      </c>
      <c r="J11" s="20">
        <f>$F$14-(D11-I11)*B11*C11</f>
        <v>1996.4500000000003</v>
      </c>
    </row>
    <row r="12" spans="1:10" x14ac:dyDescent="0.25">
      <c r="A12" s="12">
        <v>11</v>
      </c>
      <c r="B12" s="13">
        <v>10</v>
      </c>
      <c r="C12" s="14">
        <v>0.28999999999999998</v>
      </c>
      <c r="D12" s="15">
        <v>50</v>
      </c>
      <c r="E12" s="16">
        <f t="shared" si="1"/>
        <v>500</v>
      </c>
      <c r="F12" s="13">
        <f>D12*B12*(C12)</f>
        <v>145</v>
      </c>
      <c r="G12" s="17">
        <f t="shared" si="0"/>
        <v>189.75172413793095</v>
      </c>
      <c r="H12" s="18">
        <f t="shared" si="2"/>
        <v>10714.51724137931</v>
      </c>
      <c r="I12" s="19">
        <f>D12-($E$14-$I$16)/B12</f>
        <v>18.3</v>
      </c>
      <c r="J12" s="20">
        <f>$F$14-(D12-I12)*B12*C12</f>
        <v>2002.7900000000002</v>
      </c>
    </row>
    <row r="13" spans="1:10" x14ac:dyDescent="0.25">
      <c r="A13" s="12">
        <v>12</v>
      </c>
      <c r="B13" s="13">
        <v>45</v>
      </c>
      <c r="C13" s="14">
        <v>0.3</v>
      </c>
      <c r="D13" s="15">
        <v>15</v>
      </c>
      <c r="E13" s="16">
        <f t="shared" si="1"/>
        <v>675</v>
      </c>
      <c r="F13" s="13">
        <f>D13*B13*(C13)</f>
        <v>202.5</v>
      </c>
      <c r="G13" s="17">
        <f>D13+($G$15-$F$14)/(B13*C13)</f>
        <v>45.02074074074072</v>
      </c>
      <c r="H13" s="18">
        <f t="shared" si="2"/>
        <v>10667.933333333332</v>
      </c>
      <c r="I13" s="19">
        <f>D13-($E$14-$I$16)/B13</f>
        <v>7.9555555555555557</v>
      </c>
      <c r="J13" s="20">
        <f>$F$14-(D13-I13)*B13*C13</f>
        <v>1999.6200000000003</v>
      </c>
    </row>
    <row r="14" spans="1:10" x14ac:dyDescent="0.25">
      <c r="A14" s="3"/>
      <c r="D14" s="21" t="s">
        <v>6</v>
      </c>
      <c r="E14" s="22">
        <f>SUM(E2:E13)</f>
        <v>9317</v>
      </c>
      <c r="F14" s="23">
        <f>SUM(F2:F13)</f>
        <v>2094.7200000000003</v>
      </c>
      <c r="G14" s="24"/>
      <c r="H14" s="25"/>
      <c r="I14" s="26"/>
      <c r="J14" s="25"/>
    </row>
    <row r="15" spans="1:10" x14ac:dyDescent="0.25">
      <c r="E15"/>
      <c r="F15" s="27" t="s">
        <v>10</v>
      </c>
      <c r="G15" s="28">
        <v>2500</v>
      </c>
      <c r="H15" s="29"/>
      <c r="I15" s="26"/>
      <c r="J15" s="25"/>
    </row>
    <row r="16" spans="1:10" x14ac:dyDescent="0.25">
      <c r="B16"/>
      <c r="C16"/>
      <c r="E16"/>
      <c r="H16" s="30" t="s">
        <v>11</v>
      </c>
      <c r="I16" s="31">
        <v>9000</v>
      </c>
      <c r="J16" s="32"/>
    </row>
  </sheetData>
  <mergeCells count="2">
    <mergeCell ref="G15:H15"/>
    <mergeCell ref="I16:J1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2019-01-11T12:42:51Z</dcterms:created>
  <dcterms:modified xsi:type="dcterms:W3CDTF">2019-01-11T16:52:22Z</dcterms:modified>
</cp:coreProperties>
</file>