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celinekim/Library/CloudStorage/OneDrive-Personal/Fall 2023/TA/In class practice/"/>
    </mc:Choice>
  </mc:AlternateContent>
  <xr:revisionPtr revIDLastSave="0" documentId="13_ncr:1_{578567AC-8647-6E4E-8DD4-DD4A19F40602}" xr6:coauthVersionLast="47" xr6:coauthVersionMax="47" xr10:uidLastSave="{00000000-0000-0000-0000-000000000000}"/>
  <bookViews>
    <workbookView xWindow="760" yWindow="500" windowWidth="27640" windowHeight="15300" xr2:uid="{00000000-000D-0000-FFFF-FFFF00000000}"/>
  </bookViews>
  <sheets>
    <sheet name="Data on Central Bank Governors" sheetId="1" r:id="rId1"/>
    <sheet name="Practice Questions" sheetId="2" r:id="rId2"/>
    <sheet name="summary" sheetId="3" r:id="rId3"/>
    <sheet name="q1" sheetId="4" r:id="rId4"/>
    <sheet name="q3" sheetId="5" r:id="rId5"/>
    <sheet name="q4" sheetId="6" r:id="rId6"/>
    <sheet name="functions" sheetId="9" r:id="rId7"/>
  </sheets>
  <definedNames>
    <definedName name="_xlnm._FilterDatabase" localSheetId="0" hidden="1">'Data on Central Bank Governors'!$A$6:$J$380</definedName>
    <definedName name="_xlnm._FilterDatabase" localSheetId="3" hidden="1">'q1'!$A$3:$F$377</definedName>
    <definedName name="_xlnm._FilterDatabase" localSheetId="5" hidden="1">'q4'!$A$4:$A$129</definedName>
  </definedNames>
  <calcPr calcId="191028"/>
  <pivotCaches>
    <pivotCache cacheId="78" r:id="rId8"/>
    <pivotCache cacheId="9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46" i="2" l="1"/>
  <c r="C45" i="2"/>
  <c r="C44" i="2"/>
  <c r="C9" i="4"/>
  <c r="D9" i="4"/>
  <c r="E9" i="4"/>
  <c r="F9" i="4"/>
  <c r="C12" i="4"/>
  <c r="D12" i="4"/>
  <c r="E12" i="4"/>
  <c r="F12" i="4"/>
  <c r="C15" i="4"/>
  <c r="D15" i="4"/>
  <c r="E15" i="4"/>
  <c r="F15" i="4"/>
  <c r="C18" i="4"/>
  <c r="D18" i="4"/>
  <c r="E18" i="4"/>
  <c r="F18" i="4"/>
  <c r="C21" i="4"/>
  <c r="D21" i="4"/>
  <c r="E21" i="4"/>
  <c r="F21" i="4"/>
  <c r="C24" i="4"/>
  <c r="D24" i="4"/>
  <c r="E24" i="4"/>
  <c r="F24" i="4"/>
  <c r="C27" i="4"/>
  <c r="D27" i="4"/>
  <c r="E27" i="4"/>
  <c r="F27" i="4"/>
  <c r="C30" i="4"/>
  <c r="D30" i="4"/>
  <c r="E30" i="4"/>
  <c r="F30" i="4"/>
  <c r="C33" i="4"/>
  <c r="D33" i="4"/>
  <c r="E33" i="4"/>
  <c r="F33" i="4"/>
  <c r="C36" i="4"/>
  <c r="D36" i="4"/>
  <c r="E36" i="4"/>
  <c r="F36" i="4"/>
  <c r="C39" i="4"/>
  <c r="D39" i="4"/>
  <c r="E39" i="4"/>
  <c r="F39" i="4"/>
  <c r="C42" i="4"/>
  <c r="D42" i="4"/>
  <c r="E42" i="4"/>
  <c r="F42" i="4"/>
  <c r="C45" i="4"/>
  <c r="D45" i="4"/>
  <c r="E45" i="4"/>
  <c r="F45" i="4"/>
  <c r="C48" i="4"/>
  <c r="D48" i="4"/>
  <c r="E48" i="4"/>
  <c r="F48" i="4"/>
  <c r="C51" i="4"/>
  <c r="D51" i="4"/>
  <c r="E51" i="4"/>
  <c r="F51" i="4"/>
  <c r="C54" i="4"/>
  <c r="D54" i="4"/>
  <c r="E54" i="4"/>
  <c r="F54" i="4"/>
  <c r="C57" i="4"/>
  <c r="D57" i="4"/>
  <c r="E57" i="4"/>
  <c r="F57" i="4"/>
  <c r="C60" i="4"/>
  <c r="D60" i="4"/>
  <c r="E60" i="4"/>
  <c r="F60" i="4"/>
  <c r="C63" i="4"/>
  <c r="D63" i="4"/>
  <c r="E63" i="4"/>
  <c r="F63" i="4"/>
  <c r="C66" i="4"/>
  <c r="D66" i="4"/>
  <c r="E66" i="4"/>
  <c r="F66" i="4"/>
  <c r="C69" i="4"/>
  <c r="D69" i="4"/>
  <c r="E69" i="4"/>
  <c r="F69" i="4"/>
  <c r="C72" i="4"/>
  <c r="D72" i="4"/>
  <c r="E72" i="4"/>
  <c r="F72" i="4"/>
  <c r="C75" i="4"/>
  <c r="D75" i="4"/>
  <c r="E75" i="4"/>
  <c r="F75" i="4"/>
  <c r="C78" i="4"/>
  <c r="D78" i="4"/>
  <c r="E78" i="4"/>
  <c r="F78" i="4"/>
  <c r="C81" i="4"/>
  <c r="D81" i="4"/>
  <c r="E81" i="4"/>
  <c r="F81" i="4"/>
  <c r="C84" i="4"/>
  <c r="D84" i="4"/>
  <c r="E84" i="4"/>
  <c r="F84" i="4"/>
  <c r="C87" i="4"/>
  <c r="D87" i="4"/>
  <c r="E87" i="4"/>
  <c r="F87" i="4"/>
  <c r="C90" i="4"/>
  <c r="D90" i="4"/>
  <c r="E90" i="4"/>
  <c r="F90" i="4"/>
  <c r="C93" i="4"/>
  <c r="D93" i="4"/>
  <c r="E93" i="4"/>
  <c r="F93" i="4"/>
  <c r="C96" i="4"/>
  <c r="D96" i="4"/>
  <c r="E96" i="4"/>
  <c r="F96" i="4"/>
  <c r="C99" i="4"/>
  <c r="D99" i="4"/>
  <c r="E99" i="4"/>
  <c r="F99" i="4"/>
  <c r="C102" i="4"/>
  <c r="D102" i="4"/>
  <c r="E102" i="4"/>
  <c r="F102" i="4"/>
  <c r="C105" i="4"/>
  <c r="D105" i="4"/>
  <c r="E105" i="4"/>
  <c r="F105" i="4"/>
  <c r="C108" i="4"/>
  <c r="D108" i="4"/>
  <c r="E108" i="4"/>
  <c r="F108" i="4"/>
  <c r="C111" i="4"/>
  <c r="D111" i="4"/>
  <c r="E111" i="4"/>
  <c r="F111" i="4"/>
  <c r="C114" i="4"/>
  <c r="D114" i="4"/>
  <c r="E114" i="4"/>
  <c r="F114" i="4"/>
  <c r="C117" i="4"/>
  <c r="D117" i="4"/>
  <c r="E117" i="4"/>
  <c r="F117" i="4"/>
  <c r="C120" i="4"/>
  <c r="D120" i="4"/>
  <c r="E120" i="4"/>
  <c r="F120" i="4"/>
  <c r="C123" i="4"/>
  <c r="D123" i="4"/>
  <c r="E123" i="4"/>
  <c r="F123" i="4"/>
  <c r="C126" i="4"/>
  <c r="D126" i="4"/>
  <c r="E126" i="4"/>
  <c r="F126" i="4"/>
  <c r="C129" i="4"/>
  <c r="D129" i="4"/>
  <c r="E129" i="4"/>
  <c r="F129" i="4"/>
  <c r="C132" i="4"/>
  <c r="D132" i="4"/>
  <c r="E132" i="4"/>
  <c r="F132" i="4"/>
  <c r="C135" i="4"/>
  <c r="D135" i="4"/>
  <c r="E135" i="4"/>
  <c r="F135" i="4"/>
  <c r="C138" i="4"/>
  <c r="D138" i="4"/>
  <c r="E138" i="4"/>
  <c r="F138" i="4"/>
  <c r="C141" i="4"/>
  <c r="D141" i="4"/>
  <c r="E141" i="4"/>
  <c r="F141" i="4"/>
  <c r="C144" i="4"/>
  <c r="D144" i="4"/>
  <c r="E144" i="4"/>
  <c r="F144" i="4"/>
  <c r="C147" i="4"/>
  <c r="D147" i="4"/>
  <c r="E147" i="4"/>
  <c r="F147" i="4"/>
  <c r="C150" i="4"/>
  <c r="D150" i="4"/>
  <c r="E150" i="4"/>
  <c r="F150" i="4"/>
  <c r="C153" i="4"/>
  <c r="D153" i="4"/>
  <c r="E153" i="4"/>
  <c r="F153" i="4"/>
  <c r="C156" i="4"/>
  <c r="D156" i="4"/>
  <c r="E156" i="4"/>
  <c r="F156" i="4"/>
  <c r="C159" i="4"/>
  <c r="D159" i="4"/>
  <c r="E159" i="4"/>
  <c r="F159" i="4"/>
  <c r="C162" i="4"/>
  <c r="D162" i="4"/>
  <c r="E162" i="4"/>
  <c r="F162" i="4"/>
  <c r="C165" i="4"/>
  <c r="D165" i="4"/>
  <c r="E165" i="4"/>
  <c r="F165" i="4"/>
  <c r="C168" i="4"/>
  <c r="D168" i="4"/>
  <c r="E168" i="4"/>
  <c r="F168" i="4"/>
  <c r="C171" i="4"/>
  <c r="D171" i="4"/>
  <c r="E171" i="4"/>
  <c r="F171" i="4"/>
  <c r="C174" i="4"/>
  <c r="D174" i="4"/>
  <c r="E174" i="4"/>
  <c r="F174" i="4"/>
  <c r="C177" i="4"/>
  <c r="D177" i="4"/>
  <c r="E177" i="4"/>
  <c r="F177" i="4"/>
  <c r="C180" i="4"/>
  <c r="D180" i="4"/>
  <c r="E180" i="4"/>
  <c r="F180" i="4"/>
  <c r="C183" i="4"/>
  <c r="D183" i="4"/>
  <c r="E183" i="4"/>
  <c r="F183" i="4"/>
  <c r="C186" i="4"/>
  <c r="D186" i="4"/>
  <c r="E186" i="4"/>
  <c r="F186" i="4"/>
  <c r="C189" i="4"/>
  <c r="D189" i="4"/>
  <c r="E189" i="4"/>
  <c r="F189" i="4"/>
  <c r="C191" i="4"/>
  <c r="D191" i="4"/>
  <c r="E191" i="4"/>
  <c r="F191" i="4"/>
  <c r="C194" i="4"/>
  <c r="D194" i="4"/>
  <c r="E194" i="4"/>
  <c r="F194" i="4"/>
  <c r="C197" i="4"/>
  <c r="D197" i="4"/>
  <c r="E197" i="4"/>
  <c r="F197" i="4"/>
  <c r="C200" i="4"/>
  <c r="D200" i="4"/>
  <c r="E200" i="4"/>
  <c r="F200" i="4"/>
  <c r="C203" i="4"/>
  <c r="D203" i="4"/>
  <c r="E203" i="4"/>
  <c r="F203" i="4"/>
  <c r="C206" i="4"/>
  <c r="D206" i="4"/>
  <c r="E206" i="4"/>
  <c r="F206" i="4"/>
  <c r="C209" i="4"/>
  <c r="D209" i="4"/>
  <c r="E209" i="4"/>
  <c r="F209" i="4"/>
  <c r="C212" i="4"/>
  <c r="D212" i="4"/>
  <c r="E212" i="4"/>
  <c r="F212" i="4"/>
  <c r="C215" i="4"/>
  <c r="D215" i="4"/>
  <c r="E215" i="4"/>
  <c r="F215" i="4"/>
  <c r="C218" i="4"/>
  <c r="D218" i="4"/>
  <c r="E218" i="4"/>
  <c r="F218" i="4"/>
  <c r="C221" i="4"/>
  <c r="D221" i="4"/>
  <c r="E221" i="4"/>
  <c r="F221" i="4"/>
  <c r="C224" i="4"/>
  <c r="D224" i="4"/>
  <c r="E224" i="4"/>
  <c r="F224" i="4"/>
  <c r="C227" i="4"/>
  <c r="D227" i="4"/>
  <c r="E227" i="4"/>
  <c r="F227" i="4"/>
  <c r="C230" i="4"/>
  <c r="D230" i="4"/>
  <c r="E230" i="4"/>
  <c r="F230" i="4"/>
  <c r="C233" i="4"/>
  <c r="D233" i="4"/>
  <c r="E233" i="4"/>
  <c r="F233" i="4"/>
  <c r="C236" i="4"/>
  <c r="D236" i="4"/>
  <c r="E236" i="4"/>
  <c r="F236" i="4"/>
  <c r="C239" i="4"/>
  <c r="D239" i="4"/>
  <c r="E239" i="4"/>
  <c r="F239" i="4"/>
  <c r="C242" i="4"/>
  <c r="D242" i="4"/>
  <c r="E242" i="4"/>
  <c r="F242" i="4"/>
  <c r="C245" i="4"/>
  <c r="D245" i="4"/>
  <c r="E245" i="4"/>
  <c r="F245" i="4"/>
  <c r="C248" i="4"/>
  <c r="D248" i="4"/>
  <c r="E248" i="4"/>
  <c r="F248" i="4"/>
  <c r="C251" i="4"/>
  <c r="D251" i="4"/>
  <c r="E251" i="4"/>
  <c r="F251" i="4"/>
  <c r="C254" i="4"/>
  <c r="D254" i="4"/>
  <c r="E254" i="4"/>
  <c r="F254" i="4"/>
  <c r="C257" i="4"/>
  <c r="D257" i="4"/>
  <c r="E257" i="4"/>
  <c r="F257" i="4"/>
  <c r="C260" i="4"/>
  <c r="D260" i="4"/>
  <c r="E260" i="4"/>
  <c r="F260" i="4"/>
  <c r="C263" i="4"/>
  <c r="D263" i="4"/>
  <c r="E263" i="4"/>
  <c r="F263" i="4"/>
  <c r="C266" i="4"/>
  <c r="D266" i="4"/>
  <c r="E266" i="4"/>
  <c r="F266" i="4"/>
  <c r="C269" i="4"/>
  <c r="D269" i="4"/>
  <c r="E269" i="4"/>
  <c r="F269" i="4"/>
  <c r="C272" i="4"/>
  <c r="D272" i="4"/>
  <c r="E272" i="4"/>
  <c r="F272" i="4"/>
  <c r="C275" i="4"/>
  <c r="D275" i="4"/>
  <c r="E275" i="4"/>
  <c r="F275" i="4"/>
  <c r="C278" i="4"/>
  <c r="D278" i="4"/>
  <c r="E278" i="4"/>
  <c r="F278" i="4"/>
  <c r="C281" i="4"/>
  <c r="D281" i="4"/>
  <c r="E281" i="4"/>
  <c r="F281" i="4"/>
  <c r="C284" i="4"/>
  <c r="D284" i="4"/>
  <c r="E284" i="4"/>
  <c r="F284" i="4"/>
  <c r="C287" i="4"/>
  <c r="D287" i="4"/>
  <c r="E287" i="4"/>
  <c r="F287" i="4"/>
  <c r="C290" i="4"/>
  <c r="D290" i="4"/>
  <c r="E290" i="4"/>
  <c r="F290" i="4"/>
  <c r="C293" i="4"/>
  <c r="D293" i="4"/>
  <c r="E293" i="4"/>
  <c r="F293" i="4"/>
  <c r="C296" i="4"/>
  <c r="D296" i="4"/>
  <c r="E296" i="4"/>
  <c r="F296" i="4"/>
  <c r="C299" i="4"/>
  <c r="D299" i="4"/>
  <c r="E299" i="4"/>
  <c r="F299" i="4"/>
  <c r="C302" i="4"/>
  <c r="D302" i="4"/>
  <c r="E302" i="4"/>
  <c r="F302" i="4"/>
  <c r="C305" i="4"/>
  <c r="D305" i="4"/>
  <c r="E305" i="4"/>
  <c r="F305" i="4"/>
  <c r="C308" i="4"/>
  <c r="D308" i="4"/>
  <c r="E308" i="4"/>
  <c r="F308" i="4"/>
  <c r="C311" i="4"/>
  <c r="D311" i="4"/>
  <c r="E311" i="4"/>
  <c r="F311" i="4"/>
  <c r="C314" i="4"/>
  <c r="D314" i="4"/>
  <c r="E314" i="4"/>
  <c r="F314" i="4"/>
  <c r="C317" i="4"/>
  <c r="D317" i="4"/>
  <c r="E317" i="4"/>
  <c r="F317" i="4"/>
  <c r="C320" i="4"/>
  <c r="D320" i="4"/>
  <c r="E320" i="4"/>
  <c r="F320" i="4"/>
  <c r="C323" i="4"/>
  <c r="D323" i="4"/>
  <c r="E323" i="4"/>
  <c r="F323" i="4"/>
  <c r="C326" i="4"/>
  <c r="D326" i="4"/>
  <c r="E326" i="4"/>
  <c r="F326" i="4"/>
  <c r="C329" i="4"/>
  <c r="D329" i="4"/>
  <c r="E329" i="4"/>
  <c r="F329" i="4"/>
  <c r="C332" i="4"/>
  <c r="D332" i="4"/>
  <c r="E332" i="4"/>
  <c r="F332" i="4"/>
  <c r="C335" i="4"/>
  <c r="D335" i="4"/>
  <c r="E335" i="4"/>
  <c r="F335" i="4"/>
  <c r="C338" i="4"/>
  <c r="D338" i="4"/>
  <c r="E338" i="4"/>
  <c r="F338" i="4"/>
  <c r="C341" i="4"/>
  <c r="D341" i="4"/>
  <c r="E341" i="4"/>
  <c r="F341" i="4"/>
  <c r="C344" i="4"/>
  <c r="D344" i="4"/>
  <c r="E344" i="4"/>
  <c r="F344" i="4"/>
  <c r="C347" i="4"/>
  <c r="D347" i="4"/>
  <c r="E347" i="4"/>
  <c r="F347" i="4"/>
  <c r="C350" i="4"/>
  <c r="D350" i="4"/>
  <c r="E350" i="4"/>
  <c r="F350" i="4"/>
  <c r="C353" i="4"/>
  <c r="D353" i="4"/>
  <c r="E353" i="4"/>
  <c r="F353" i="4"/>
  <c r="C356" i="4"/>
  <c r="D356" i="4"/>
  <c r="E356" i="4"/>
  <c r="F356" i="4"/>
  <c r="C359" i="4"/>
  <c r="D359" i="4"/>
  <c r="E359" i="4"/>
  <c r="F359" i="4"/>
  <c r="C362" i="4"/>
  <c r="D362" i="4"/>
  <c r="E362" i="4"/>
  <c r="F362" i="4"/>
  <c r="C365" i="4"/>
  <c r="D365" i="4"/>
  <c r="E365" i="4"/>
  <c r="F365" i="4"/>
  <c r="C368" i="4"/>
  <c r="D368" i="4"/>
  <c r="E368" i="4"/>
  <c r="F368" i="4"/>
  <c r="C371" i="4"/>
  <c r="D371" i="4"/>
  <c r="E371" i="4"/>
  <c r="F371" i="4"/>
  <c r="C374" i="4"/>
  <c r="D374" i="4"/>
  <c r="E374" i="4"/>
  <c r="F374" i="4"/>
  <c r="C377" i="4"/>
  <c r="D377" i="4"/>
  <c r="E377" i="4"/>
  <c r="F377" i="4"/>
  <c r="F6" i="4"/>
  <c r="E6" i="4"/>
  <c r="D6" i="4"/>
  <c r="C6" i="4"/>
  <c r="C8" i="4"/>
  <c r="D8" i="4"/>
  <c r="E8" i="4"/>
  <c r="F8" i="4"/>
  <c r="C11" i="4"/>
  <c r="D11" i="4"/>
  <c r="E11" i="4"/>
  <c r="F11" i="4"/>
  <c r="C14" i="4"/>
  <c r="D14" i="4"/>
  <c r="E14" i="4"/>
  <c r="F14" i="4"/>
  <c r="C17" i="4"/>
  <c r="D17" i="4"/>
  <c r="E17" i="4"/>
  <c r="F17" i="4"/>
  <c r="C20" i="4"/>
  <c r="D20" i="4"/>
  <c r="E20" i="4"/>
  <c r="F20" i="4"/>
  <c r="C23" i="4"/>
  <c r="D23" i="4"/>
  <c r="E23" i="4"/>
  <c r="F23" i="4"/>
  <c r="C26" i="4"/>
  <c r="D26" i="4"/>
  <c r="E26" i="4"/>
  <c r="F26" i="4"/>
  <c r="C29" i="4"/>
  <c r="D29" i="4"/>
  <c r="E29" i="4"/>
  <c r="F29" i="4"/>
  <c r="C32" i="4"/>
  <c r="D32" i="4"/>
  <c r="E32" i="4"/>
  <c r="F32" i="4"/>
  <c r="C35" i="4"/>
  <c r="D35" i="4"/>
  <c r="E35" i="4"/>
  <c r="F35" i="4"/>
  <c r="C38" i="4"/>
  <c r="D38" i="4"/>
  <c r="E38" i="4"/>
  <c r="F38" i="4"/>
  <c r="C41" i="4"/>
  <c r="D41" i="4"/>
  <c r="E41" i="4"/>
  <c r="F41" i="4"/>
  <c r="C44" i="4"/>
  <c r="D44" i="4"/>
  <c r="E44" i="4"/>
  <c r="F44" i="4"/>
  <c r="C47" i="4"/>
  <c r="D47" i="4"/>
  <c r="E47" i="4"/>
  <c r="F47" i="4"/>
  <c r="C50" i="4"/>
  <c r="D50" i="4"/>
  <c r="E50" i="4"/>
  <c r="F50" i="4"/>
  <c r="C53" i="4"/>
  <c r="D53" i="4"/>
  <c r="E53" i="4"/>
  <c r="F53" i="4"/>
  <c r="C56" i="4"/>
  <c r="D56" i="4"/>
  <c r="E56" i="4"/>
  <c r="F56" i="4"/>
  <c r="C59" i="4"/>
  <c r="D59" i="4"/>
  <c r="E59" i="4"/>
  <c r="F59" i="4"/>
  <c r="C62" i="4"/>
  <c r="D62" i="4"/>
  <c r="E62" i="4"/>
  <c r="F62" i="4"/>
  <c r="C65" i="4"/>
  <c r="D65" i="4"/>
  <c r="E65" i="4"/>
  <c r="F65" i="4"/>
  <c r="C68" i="4"/>
  <c r="D68" i="4"/>
  <c r="E68" i="4"/>
  <c r="F68" i="4"/>
  <c r="C71" i="4"/>
  <c r="D71" i="4"/>
  <c r="E71" i="4"/>
  <c r="F71" i="4"/>
  <c r="C74" i="4"/>
  <c r="D74" i="4"/>
  <c r="E74" i="4"/>
  <c r="F74" i="4"/>
  <c r="C77" i="4"/>
  <c r="D77" i="4"/>
  <c r="E77" i="4"/>
  <c r="F77" i="4"/>
  <c r="C80" i="4"/>
  <c r="D80" i="4"/>
  <c r="E80" i="4"/>
  <c r="F80" i="4"/>
  <c r="C83" i="4"/>
  <c r="D83" i="4"/>
  <c r="E83" i="4"/>
  <c r="F83" i="4"/>
  <c r="C86" i="4"/>
  <c r="D86" i="4"/>
  <c r="E86" i="4"/>
  <c r="F86" i="4"/>
  <c r="C89" i="4"/>
  <c r="D89" i="4"/>
  <c r="E89" i="4"/>
  <c r="F89" i="4"/>
  <c r="C92" i="4"/>
  <c r="D92" i="4"/>
  <c r="E92" i="4"/>
  <c r="F92" i="4"/>
  <c r="C95" i="4"/>
  <c r="D95" i="4"/>
  <c r="E95" i="4"/>
  <c r="F95" i="4"/>
  <c r="C98" i="4"/>
  <c r="D98" i="4"/>
  <c r="E98" i="4"/>
  <c r="F98" i="4"/>
  <c r="C101" i="4"/>
  <c r="D101" i="4"/>
  <c r="E101" i="4"/>
  <c r="F101" i="4"/>
  <c r="C104" i="4"/>
  <c r="D104" i="4"/>
  <c r="E104" i="4"/>
  <c r="F104" i="4"/>
  <c r="C107" i="4"/>
  <c r="D107" i="4"/>
  <c r="E107" i="4"/>
  <c r="F107" i="4"/>
  <c r="C110" i="4"/>
  <c r="D110" i="4"/>
  <c r="E110" i="4"/>
  <c r="F110" i="4"/>
  <c r="C113" i="4"/>
  <c r="D113" i="4"/>
  <c r="E113" i="4"/>
  <c r="F113" i="4"/>
  <c r="C116" i="4"/>
  <c r="D116" i="4"/>
  <c r="E116" i="4"/>
  <c r="F116" i="4"/>
  <c r="C119" i="4"/>
  <c r="D119" i="4"/>
  <c r="E119" i="4"/>
  <c r="F119" i="4"/>
  <c r="C122" i="4"/>
  <c r="D122" i="4"/>
  <c r="E122" i="4"/>
  <c r="F122" i="4"/>
  <c r="C125" i="4"/>
  <c r="D125" i="4"/>
  <c r="E125" i="4"/>
  <c r="F125" i="4"/>
  <c r="C128" i="4"/>
  <c r="D128" i="4"/>
  <c r="E128" i="4"/>
  <c r="F128" i="4"/>
  <c r="C131" i="4"/>
  <c r="D131" i="4"/>
  <c r="E131" i="4"/>
  <c r="F131" i="4"/>
  <c r="C134" i="4"/>
  <c r="D134" i="4"/>
  <c r="E134" i="4"/>
  <c r="F134" i="4"/>
  <c r="C137" i="4"/>
  <c r="D137" i="4"/>
  <c r="E137" i="4"/>
  <c r="F137" i="4"/>
  <c r="C140" i="4"/>
  <c r="D140" i="4"/>
  <c r="E140" i="4"/>
  <c r="F140" i="4"/>
  <c r="C143" i="4"/>
  <c r="D143" i="4"/>
  <c r="E143" i="4"/>
  <c r="F143" i="4"/>
  <c r="C146" i="4"/>
  <c r="D146" i="4"/>
  <c r="E146" i="4"/>
  <c r="F146" i="4"/>
  <c r="C149" i="4"/>
  <c r="D149" i="4"/>
  <c r="E149" i="4"/>
  <c r="F149" i="4"/>
  <c r="C152" i="4"/>
  <c r="D152" i="4"/>
  <c r="E152" i="4"/>
  <c r="F152" i="4"/>
  <c r="C155" i="4"/>
  <c r="D155" i="4"/>
  <c r="E155" i="4"/>
  <c r="F155" i="4"/>
  <c r="C158" i="4"/>
  <c r="D158" i="4"/>
  <c r="E158" i="4"/>
  <c r="F158" i="4"/>
  <c r="C161" i="4"/>
  <c r="D161" i="4"/>
  <c r="E161" i="4"/>
  <c r="F161" i="4"/>
  <c r="C164" i="4"/>
  <c r="D164" i="4"/>
  <c r="E164" i="4"/>
  <c r="F164" i="4"/>
  <c r="C167" i="4"/>
  <c r="D167" i="4"/>
  <c r="E167" i="4"/>
  <c r="F167" i="4"/>
  <c r="C170" i="4"/>
  <c r="D170" i="4"/>
  <c r="E170" i="4"/>
  <c r="F170" i="4"/>
  <c r="C173" i="4"/>
  <c r="D173" i="4"/>
  <c r="E173" i="4"/>
  <c r="F173" i="4"/>
  <c r="C176" i="4"/>
  <c r="D176" i="4"/>
  <c r="E176" i="4"/>
  <c r="F176" i="4"/>
  <c r="C179" i="4"/>
  <c r="D179" i="4"/>
  <c r="E179" i="4"/>
  <c r="F179" i="4"/>
  <c r="C182" i="4"/>
  <c r="D182" i="4"/>
  <c r="E182" i="4"/>
  <c r="F182" i="4"/>
  <c r="C185" i="4"/>
  <c r="D185" i="4"/>
  <c r="E185" i="4"/>
  <c r="F185" i="4"/>
  <c r="C188" i="4"/>
  <c r="D188" i="4"/>
  <c r="E188" i="4"/>
  <c r="F188" i="4"/>
  <c r="C193" i="4"/>
  <c r="D193" i="4"/>
  <c r="E193" i="4"/>
  <c r="F193" i="4"/>
  <c r="C196" i="4"/>
  <c r="D196" i="4"/>
  <c r="E196" i="4"/>
  <c r="F196" i="4"/>
  <c r="C199" i="4"/>
  <c r="D199" i="4"/>
  <c r="E199" i="4"/>
  <c r="F199" i="4"/>
  <c r="C202" i="4"/>
  <c r="D202" i="4"/>
  <c r="E202" i="4"/>
  <c r="F202" i="4"/>
  <c r="C205" i="4"/>
  <c r="D205" i="4"/>
  <c r="E205" i="4"/>
  <c r="F205" i="4"/>
  <c r="C208" i="4"/>
  <c r="D208" i="4"/>
  <c r="E208" i="4"/>
  <c r="F208" i="4"/>
  <c r="C211" i="4"/>
  <c r="D211" i="4"/>
  <c r="E211" i="4"/>
  <c r="F211" i="4"/>
  <c r="C214" i="4"/>
  <c r="D214" i="4"/>
  <c r="E214" i="4"/>
  <c r="F214" i="4"/>
  <c r="C217" i="4"/>
  <c r="D217" i="4"/>
  <c r="E217" i="4"/>
  <c r="F217" i="4"/>
  <c r="C220" i="4"/>
  <c r="D220" i="4"/>
  <c r="E220" i="4"/>
  <c r="F220" i="4"/>
  <c r="C223" i="4"/>
  <c r="D223" i="4"/>
  <c r="E223" i="4"/>
  <c r="F223" i="4"/>
  <c r="C226" i="4"/>
  <c r="D226" i="4"/>
  <c r="E226" i="4"/>
  <c r="F226" i="4"/>
  <c r="C229" i="4"/>
  <c r="D229" i="4"/>
  <c r="E229" i="4"/>
  <c r="F229" i="4"/>
  <c r="C232" i="4"/>
  <c r="D232" i="4"/>
  <c r="E232" i="4"/>
  <c r="F232" i="4"/>
  <c r="C235" i="4"/>
  <c r="D235" i="4"/>
  <c r="E235" i="4"/>
  <c r="F235" i="4"/>
  <c r="C238" i="4"/>
  <c r="D238" i="4"/>
  <c r="E238" i="4"/>
  <c r="F238" i="4"/>
  <c r="C241" i="4"/>
  <c r="D241" i="4"/>
  <c r="E241" i="4"/>
  <c r="F241" i="4"/>
  <c r="C244" i="4"/>
  <c r="D244" i="4"/>
  <c r="E244" i="4"/>
  <c r="F244" i="4"/>
  <c r="C247" i="4"/>
  <c r="D247" i="4"/>
  <c r="E247" i="4"/>
  <c r="F247" i="4"/>
  <c r="C250" i="4"/>
  <c r="D250" i="4"/>
  <c r="E250" i="4"/>
  <c r="F250" i="4"/>
  <c r="C253" i="4"/>
  <c r="D253" i="4"/>
  <c r="E253" i="4"/>
  <c r="F253" i="4"/>
  <c r="C256" i="4"/>
  <c r="D256" i="4"/>
  <c r="E256" i="4"/>
  <c r="F256" i="4"/>
  <c r="C259" i="4"/>
  <c r="D259" i="4"/>
  <c r="E259" i="4"/>
  <c r="F259" i="4"/>
  <c r="C262" i="4"/>
  <c r="D262" i="4"/>
  <c r="E262" i="4"/>
  <c r="F262" i="4"/>
  <c r="C265" i="4"/>
  <c r="D265" i="4"/>
  <c r="E265" i="4"/>
  <c r="F265" i="4"/>
  <c r="C268" i="4"/>
  <c r="D268" i="4"/>
  <c r="E268" i="4"/>
  <c r="F268" i="4"/>
  <c r="C271" i="4"/>
  <c r="D271" i="4"/>
  <c r="E271" i="4"/>
  <c r="F271" i="4"/>
  <c r="C274" i="4"/>
  <c r="D274" i="4"/>
  <c r="E274" i="4"/>
  <c r="F274" i="4"/>
  <c r="C277" i="4"/>
  <c r="D277" i="4"/>
  <c r="E277" i="4"/>
  <c r="F277" i="4"/>
  <c r="C280" i="4"/>
  <c r="D280" i="4"/>
  <c r="E280" i="4"/>
  <c r="F280" i="4"/>
  <c r="C283" i="4"/>
  <c r="D283" i="4"/>
  <c r="E283" i="4"/>
  <c r="F283" i="4"/>
  <c r="C286" i="4"/>
  <c r="D286" i="4"/>
  <c r="E286" i="4"/>
  <c r="F286" i="4"/>
  <c r="C289" i="4"/>
  <c r="D289" i="4"/>
  <c r="E289" i="4"/>
  <c r="F289" i="4"/>
  <c r="C292" i="4"/>
  <c r="D292" i="4"/>
  <c r="E292" i="4"/>
  <c r="F292" i="4"/>
  <c r="C295" i="4"/>
  <c r="D295" i="4"/>
  <c r="E295" i="4"/>
  <c r="F295" i="4"/>
  <c r="C298" i="4"/>
  <c r="D298" i="4"/>
  <c r="E298" i="4"/>
  <c r="F298" i="4"/>
  <c r="C301" i="4"/>
  <c r="D301" i="4"/>
  <c r="E301" i="4"/>
  <c r="F301" i="4"/>
  <c r="C304" i="4"/>
  <c r="D304" i="4"/>
  <c r="E304" i="4"/>
  <c r="F304" i="4"/>
  <c r="C307" i="4"/>
  <c r="D307" i="4"/>
  <c r="E307" i="4"/>
  <c r="F307" i="4"/>
  <c r="C310" i="4"/>
  <c r="D310" i="4"/>
  <c r="E310" i="4"/>
  <c r="F310" i="4"/>
  <c r="C313" i="4"/>
  <c r="D313" i="4"/>
  <c r="E313" i="4"/>
  <c r="F313" i="4"/>
  <c r="C316" i="4"/>
  <c r="D316" i="4"/>
  <c r="E316" i="4"/>
  <c r="F316" i="4"/>
  <c r="C319" i="4"/>
  <c r="D319" i="4"/>
  <c r="E319" i="4"/>
  <c r="F319" i="4"/>
  <c r="C322" i="4"/>
  <c r="D322" i="4"/>
  <c r="E322" i="4"/>
  <c r="F322" i="4"/>
  <c r="C325" i="4"/>
  <c r="D325" i="4"/>
  <c r="E325" i="4"/>
  <c r="F325" i="4"/>
  <c r="C328" i="4"/>
  <c r="D328" i="4"/>
  <c r="E328" i="4"/>
  <c r="F328" i="4"/>
  <c r="C331" i="4"/>
  <c r="D331" i="4"/>
  <c r="E331" i="4"/>
  <c r="F331" i="4"/>
  <c r="C334" i="4"/>
  <c r="D334" i="4"/>
  <c r="E334" i="4"/>
  <c r="F334" i="4"/>
  <c r="C337" i="4"/>
  <c r="D337" i="4"/>
  <c r="E337" i="4"/>
  <c r="F337" i="4"/>
  <c r="C340" i="4"/>
  <c r="D340" i="4"/>
  <c r="E340" i="4"/>
  <c r="F340" i="4"/>
  <c r="C343" i="4"/>
  <c r="D343" i="4"/>
  <c r="E343" i="4"/>
  <c r="F343" i="4"/>
  <c r="C346" i="4"/>
  <c r="D346" i="4"/>
  <c r="E346" i="4"/>
  <c r="F346" i="4"/>
  <c r="C349" i="4"/>
  <c r="D349" i="4"/>
  <c r="E349" i="4"/>
  <c r="F349" i="4"/>
  <c r="C352" i="4"/>
  <c r="D352" i="4"/>
  <c r="E352" i="4"/>
  <c r="F352" i="4"/>
  <c r="C355" i="4"/>
  <c r="D355" i="4"/>
  <c r="E355" i="4"/>
  <c r="F355" i="4"/>
  <c r="C358" i="4"/>
  <c r="D358" i="4"/>
  <c r="E358" i="4"/>
  <c r="F358" i="4"/>
  <c r="C361" i="4"/>
  <c r="D361" i="4"/>
  <c r="E361" i="4"/>
  <c r="F361" i="4"/>
  <c r="C364" i="4"/>
  <c r="D364" i="4"/>
  <c r="E364" i="4"/>
  <c r="F364" i="4"/>
  <c r="C367" i="4"/>
  <c r="D367" i="4"/>
  <c r="E367" i="4"/>
  <c r="F367" i="4"/>
  <c r="C370" i="4"/>
  <c r="D370" i="4"/>
  <c r="E370" i="4"/>
  <c r="F370" i="4"/>
  <c r="C373" i="4"/>
  <c r="D373" i="4"/>
  <c r="E373" i="4"/>
  <c r="F373" i="4"/>
  <c r="C376" i="4"/>
  <c r="D376" i="4"/>
  <c r="E376" i="4"/>
  <c r="F376" i="4"/>
  <c r="F5" i="4"/>
  <c r="E5" i="4"/>
  <c r="D5" i="4"/>
  <c r="C5" i="4"/>
  <c r="C7" i="4"/>
  <c r="D7" i="4"/>
  <c r="E7" i="4"/>
  <c r="F7" i="4"/>
  <c r="C10" i="4"/>
  <c r="D10" i="4"/>
  <c r="E10" i="4"/>
  <c r="F10" i="4"/>
  <c r="C13" i="4"/>
  <c r="D13" i="4"/>
  <c r="E13" i="4"/>
  <c r="F13" i="4"/>
  <c r="C16" i="4"/>
  <c r="D16" i="4"/>
  <c r="E16" i="4"/>
  <c r="F16" i="4"/>
  <c r="C19" i="4"/>
  <c r="D19" i="4"/>
  <c r="E19" i="4"/>
  <c r="F19" i="4"/>
  <c r="C22" i="4"/>
  <c r="D22" i="4"/>
  <c r="E22" i="4"/>
  <c r="F22" i="4"/>
  <c r="C25" i="4"/>
  <c r="D25" i="4"/>
  <c r="E25" i="4"/>
  <c r="F25" i="4"/>
  <c r="C28" i="4"/>
  <c r="D28" i="4"/>
  <c r="E28" i="4"/>
  <c r="F28" i="4"/>
  <c r="C31" i="4"/>
  <c r="D31" i="4"/>
  <c r="E31" i="4"/>
  <c r="F31" i="4"/>
  <c r="C34" i="4"/>
  <c r="D34" i="4"/>
  <c r="E34" i="4"/>
  <c r="F34" i="4"/>
  <c r="C37" i="4"/>
  <c r="D37" i="4"/>
  <c r="E37" i="4"/>
  <c r="F37" i="4"/>
  <c r="C40" i="4"/>
  <c r="D40" i="4"/>
  <c r="E40" i="4"/>
  <c r="F40" i="4"/>
  <c r="C43" i="4"/>
  <c r="D43" i="4"/>
  <c r="E43" i="4"/>
  <c r="F43" i="4"/>
  <c r="C46" i="4"/>
  <c r="D46" i="4"/>
  <c r="E46" i="4"/>
  <c r="F46" i="4"/>
  <c r="C49" i="4"/>
  <c r="D49" i="4"/>
  <c r="E49" i="4"/>
  <c r="F49" i="4"/>
  <c r="C52" i="4"/>
  <c r="D52" i="4"/>
  <c r="E52" i="4"/>
  <c r="F52" i="4"/>
  <c r="C55" i="4"/>
  <c r="D55" i="4"/>
  <c r="E55" i="4"/>
  <c r="F55" i="4"/>
  <c r="C58" i="4"/>
  <c r="D58" i="4"/>
  <c r="E58" i="4"/>
  <c r="F58" i="4"/>
  <c r="C61" i="4"/>
  <c r="D61" i="4"/>
  <c r="E61" i="4"/>
  <c r="F61" i="4"/>
  <c r="C64" i="4"/>
  <c r="D64" i="4"/>
  <c r="E64" i="4"/>
  <c r="F64" i="4"/>
  <c r="C67" i="4"/>
  <c r="D67" i="4"/>
  <c r="E67" i="4"/>
  <c r="F67" i="4"/>
  <c r="C70" i="4"/>
  <c r="D70" i="4"/>
  <c r="E70" i="4"/>
  <c r="F70" i="4"/>
  <c r="C73" i="4"/>
  <c r="D73" i="4"/>
  <c r="E73" i="4"/>
  <c r="F73" i="4"/>
  <c r="C76" i="4"/>
  <c r="D76" i="4"/>
  <c r="E76" i="4"/>
  <c r="F76" i="4"/>
  <c r="C79" i="4"/>
  <c r="D79" i="4"/>
  <c r="E79" i="4"/>
  <c r="F79" i="4"/>
  <c r="C82" i="4"/>
  <c r="D82" i="4"/>
  <c r="E82" i="4"/>
  <c r="F82" i="4"/>
  <c r="C85" i="4"/>
  <c r="D85" i="4"/>
  <c r="E85" i="4"/>
  <c r="F85" i="4"/>
  <c r="C88" i="4"/>
  <c r="D88" i="4"/>
  <c r="E88" i="4"/>
  <c r="F88" i="4"/>
  <c r="C91" i="4"/>
  <c r="D91" i="4"/>
  <c r="E91" i="4"/>
  <c r="F91" i="4"/>
  <c r="C94" i="4"/>
  <c r="D94" i="4"/>
  <c r="E94" i="4"/>
  <c r="F94" i="4"/>
  <c r="C97" i="4"/>
  <c r="D97" i="4"/>
  <c r="E97" i="4"/>
  <c r="F97" i="4"/>
  <c r="C100" i="4"/>
  <c r="D100" i="4"/>
  <c r="E100" i="4"/>
  <c r="F100" i="4"/>
  <c r="C103" i="4"/>
  <c r="D103" i="4"/>
  <c r="E103" i="4"/>
  <c r="F103" i="4"/>
  <c r="C106" i="4"/>
  <c r="D106" i="4"/>
  <c r="E106" i="4"/>
  <c r="F106" i="4"/>
  <c r="C109" i="4"/>
  <c r="D109" i="4"/>
  <c r="E109" i="4"/>
  <c r="F109" i="4"/>
  <c r="C112" i="4"/>
  <c r="D112" i="4"/>
  <c r="E112" i="4"/>
  <c r="F112" i="4"/>
  <c r="C115" i="4"/>
  <c r="D115" i="4"/>
  <c r="E115" i="4"/>
  <c r="F115" i="4"/>
  <c r="C118" i="4"/>
  <c r="D118" i="4"/>
  <c r="E118" i="4"/>
  <c r="F118" i="4"/>
  <c r="C121" i="4"/>
  <c r="D121" i="4"/>
  <c r="E121" i="4"/>
  <c r="F121" i="4"/>
  <c r="C124" i="4"/>
  <c r="D124" i="4"/>
  <c r="E124" i="4"/>
  <c r="F124" i="4"/>
  <c r="C127" i="4"/>
  <c r="D127" i="4"/>
  <c r="E127" i="4"/>
  <c r="F127" i="4"/>
  <c r="C130" i="4"/>
  <c r="D130" i="4"/>
  <c r="E130" i="4"/>
  <c r="F130" i="4"/>
  <c r="C133" i="4"/>
  <c r="D133" i="4"/>
  <c r="E133" i="4"/>
  <c r="F133" i="4"/>
  <c r="C136" i="4"/>
  <c r="D136" i="4"/>
  <c r="E136" i="4"/>
  <c r="F136" i="4"/>
  <c r="C139" i="4"/>
  <c r="D139" i="4"/>
  <c r="E139" i="4"/>
  <c r="F139" i="4"/>
  <c r="C142" i="4"/>
  <c r="D142" i="4"/>
  <c r="E142" i="4"/>
  <c r="F142" i="4"/>
  <c r="C145" i="4"/>
  <c r="D145" i="4"/>
  <c r="E145" i="4"/>
  <c r="F145" i="4"/>
  <c r="C148" i="4"/>
  <c r="D148" i="4"/>
  <c r="E148" i="4"/>
  <c r="F148" i="4"/>
  <c r="C151" i="4"/>
  <c r="D151" i="4"/>
  <c r="E151" i="4"/>
  <c r="F151" i="4"/>
  <c r="C154" i="4"/>
  <c r="D154" i="4"/>
  <c r="E154" i="4"/>
  <c r="F154" i="4"/>
  <c r="C157" i="4"/>
  <c r="D157" i="4"/>
  <c r="E157" i="4"/>
  <c r="F157" i="4"/>
  <c r="C160" i="4"/>
  <c r="D160" i="4"/>
  <c r="E160" i="4"/>
  <c r="F160" i="4"/>
  <c r="C163" i="4"/>
  <c r="D163" i="4"/>
  <c r="E163" i="4"/>
  <c r="F163" i="4"/>
  <c r="C166" i="4"/>
  <c r="D166" i="4"/>
  <c r="E166" i="4"/>
  <c r="F166" i="4"/>
  <c r="C169" i="4"/>
  <c r="D169" i="4"/>
  <c r="E169" i="4"/>
  <c r="F169" i="4"/>
  <c r="C172" i="4"/>
  <c r="D172" i="4"/>
  <c r="E172" i="4"/>
  <c r="F172" i="4"/>
  <c r="C175" i="4"/>
  <c r="D175" i="4"/>
  <c r="E175" i="4"/>
  <c r="F175" i="4"/>
  <c r="C178" i="4"/>
  <c r="D178" i="4"/>
  <c r="E178" i="4"/>
  <c r="F178" i="4"/>
  <c r="C181" i="4"/>
  <c r="D181" i="4"/>
  <c r="E181" i="4"/>
  <c r="F181" i="4"/>
  <c r="C184" i="4"/>
  <c r="D184" i="4"/>
  <c r="E184" i="4"/>
  <c r="F184" i="4"/>
  <c r="C187" i="4"/>
  <c r="D187" i="4"/>
  <c r="E187" i="4"/>
  <c r="F187" i="4"/>
  <c r="C190" i="4"/>
  <c r="D190" i="4"/>
  <c r="E190" i="4"/>
  <c r="F190" i="4"/>
  <c r="C192" i="4"/>
  <c r="D192" i="4"/>
  <c r="E192" i="4"/>
  <c r="F192" i="4"/>
  <c r="C195" i="4"/>
  <c r="D195" i="4"/>
  <c r="E195" i="4"/>
  <c r="F195" i="4"/>
  <c r="C198" i="4"/>
  <c r="D198" i="4"/>
  <c r="E198" i="4"/>
  <c r="F198" i="4"/>
  <c r="C201" i="4"/>
  <c r="D201" i="4"/>
  <c r="E201" i="4"/>
  <c r="F201" i="4"/>
  <c r="C204" i="4"/>
  <c r="D204" i="4"/>
  <c r="E204" i="4"/>
  <c r="F204" i="4"/>
  <c r="C207" i="4"/>
  <c r="D207" i="4"/>
  <c r="E207" i="4"/>
  <c r="F207" i="4"/>
  <c r="C210" i="4"/>
  <c r="D210" i="4"/>
  <c r="E210" i="4"/>
  <c r="F210" i="4"/>
  <c r="C213" i="4"/>
  <c r="D213" i="4"/>
  <c r="E213" i="4"/>
  <c r="F213" i="4"/>
  <c r="C216" i="4"/>
  <c r="D216" i="4"/>
  <c r="E216" i="4"/>
  <c r="F216" i="4"/>
  <c r="C219" i="4"/>
  <c r="D219" i="4"/>
  <c r="E219" i="4"/>
  <c r="F219" i="4"/>
  <c r="C222" i="4"/>
  <c r="D222" i="4"/>
  <c r="E222" i="4"/>
  <c r="F222" i="4"/>
  <c r="C225" i="4"/>
  <c r="D225" i="4"/>
  <c r="E225" i="4"/>
  <c r="F225" i="4"/>
  <c r="C228" i="4"/>
  <c r="D228" i="4"/>
  <c r="E228" i="4"/>
  <c r="F228" i="4"/>
  <c r="C231" i="4"/>
  <c r="D231" i="4"/>
  <c r="E231" i="4"/>
  <c r="F231" i="4"/>
  <c r="C234" i="4"/>
  <c r="D234" i="4"/>
  <c r="E234" i="4"/>
  <c r="F234" i="4"/>
  <c r="C237" i="4"/>
  <c r="D237" i="4"/>
  <c r="E237" i="4"/>
  <c r="F237" i="4"/>
  <c r="C240" i="4"/>
  <c r="D240" i="4"/>
  <c r="E240" i="4"/>
  <c r="F240" i="4"/>
  <c r="C243" i="4"/>
  <c r="D243" i="4"/>
  <c r="E243" i="4"/>
  <c r="F243" i="4"/>
  <c r="C246" i="4"/>
  <c r="D246" i="4"/>
  <c r="E246" i="4"/>
  <c r="F246" i="4"/>
  <c r="C249" i="4"/>
  <c r="D249" i="4"/>
  <c r="E249" i="4"/>
  <c r="F249" i="4"/>
  <c r="C252" i="4"/>
  <c r="D252" i="4"/>
  <c r="E252" i="4"/>
  <c r="F252" i="4"/>
  <c r="C255" i="4"/>
  <c r="D255" i="4"/>
  <c r="E255" i="4"/>
  <c r="F255" i="4"/>
  <c r="C258" i="4"/>
  <c r="D258" i="4"/>
  <c r="E258" i="4"/>
  <c r="F258" i="4"/>
  <c r="C261" i="4"/>
  <c r="D261" i="4"/>
  <c r="E261" i="4"/>
  <c r="F261" i="4"/>
  <c r="C264" i="4"/>
  <c r="D264" i="4"/>
  <c r="E264" i="4"/>
  <c r="F264" i="4"/>
  <c r="C267" i="4"/>
  <c r="D267" i="4"/>
  <c r="E267" i="4"/>
  <c r="F267" i="4"/>
  <c r="C270" i="4"/>
  <c r="D270" i="4"/>
  <c r="E270" i="4"/>
  <c r="F270" i="4"/>
  <c r="C273" i="4"/>
  <c r="D273" i="4"/>
  <c r="E273" i="4"/>
  <c r="F273" i="4"/>
  <c r="C276" i="4"/>
  <c r="D276" i="4"/>
  <c r="E276" i="4"/>
  <c r="F276" i="4"/>
  <c r="C279" i="4"/>
  <c r="D279" i="4"/>
  <c r="E279" i="4"/>
  <c r="F279" i="4"/>
  <c r="C282" i="4"/>
  <c r="D282" i="4"/>
  <c r="E282" i="4"/>
  <c r="F282" i="4"/>
  <c r="C285" i="4"/>
  <c r="D285" i="4"/>
  <c r="E285" i="4"/>
  <c r="F285" i="4"/>
  <c r="C288" i="4"/>
  <c r="D288" i="4"/>
  <c r="E288" i="4"/>
  <c r="F288" i="4"/>
  <c r="C291" i="4"/>
  <c r="D291" i="4"/>
  <c r="E291" i="4"/>
  <c r="F291" i="4"/>
  <c r="C294" i="4"/>
  <c r="D294" i="4"/>
  <c r="E294" i="4"/>
  <c r="F294" i="4"/>
  <c r="C297" i="4"/>
  <c r="D297" i="4"/>
  <c r="E297" i="4"/>
  <c r="F297" i="4"/>
  <c r="C300" i="4"/>
  <c r="D300" i="4"/>
  <c r="E300" i="4"/>
  <c r="F300" i="4"/>
  <c r="C303" i="4"/>
  <c r="D303" i="4"/>
  <c r="E303" i="4"/>
  <c r="F303" i="4"/>
  <c r="C306" i="4"/>
  <c r="D306" i="4"/>
  <c r="E306" i="4"/>
  <c r="F306" i="4"/>
  <c r="C309" i="4"/>
  <c r="D309" i="4"/>
  <c r="E309" i="4"/>
  <c r="F309" i="4"/>
  <c r="C312" i="4"/>
  <c r="D312" i="4"/>
  <c r="E312" i="4"/>
  <c r="F312" i="4"/>
  <c r="C315" i="4"/>
  <c r="D315" i="4"/>
  <c r="E315" i="4"/>
  <c r="F315" i="4"/>
  <c r="C318" i="4"/>
  <c r="D318" i="4"/>
  <c r="E318" i="4"/>
  <c r="F318" i="4"/>
  <c r="C321" i="4"/>
  <c r="D321" i="4"/>
  <c r="E321" i="4"/>
  <c r="F321" i="4"/>
  <c r="C324" i="4"/>
  <c r="D324" i="4"/>
  <c r="E324" i="4"/>
  <c r="F324" i="4"/>
  <c r="C327" i="4"/>
  <c r="D327" i="4"/>
  <c r="E327" i="4"/>
  <c r="F327" i="4"/>
  <c r="C330" i="4"/>
  <c r="D330" i="4"/>
  <c r="E330" i="4"/>
  <c r="F330" i="4"/>
  <c r="C333" i="4"/>
  <c r="D333" i="4"/>
  <c r="E333" i="4"/>
  <c r="F333" i="4"/>
  <c r="C336" i="4"/>
  <c r="D336" i="4"/>
  <c r="E336" i="4"/>
  <c r="F336" i="4"/>
  <c r="C339" i="4"/>
  <c r="D339" i="4"/>
  <c r="E339" i="4"/>
  <c r="F339" i="4"/>
  <c r="C342" i="4"/>
  <c r="D342" i="4"/>
  <c r="E342" i="4"/>
  <c r="F342" i="4"/>
  <c r="C345" i="4"/>
  <c r="D345" i="4"/>
  <c r="E345" i="4"/>
  <c r="F345" i="4"/>
  <c r="C348" i="4"/>
  <c r="D348" i="4"/>
  <c r="E348" i="4"/>
  <c r="F348" i="4"/>
  <c r="C351" i="4"/>
  <c r="D351" i="4"/>
  <c r="E351" i="4"/>
  <c r="F351" i="4"/>
  <c r="C354" i="4"/>
  <c r="D354" i="4"/>
  <c r="E354" i="4"/>
  <c r="F354" i="4"/>
  <c r="C357" i="4"/>
  <c r="D357" i="4"/>
  <c r="E357" i="4"/>
  <c r="F357" i="4"/>
  <c r="C360" i="4"/>
  <c r="D360" i="4"/>
  <c r="E360" i="4"/>
  <c r="F360" i="4"/>
  <c r="C363" i="4"/>
  <c r="D363" i="4"/>
  <c r="E363" i="4"/>
  <c r="F363" i="4"/>
  <c r="C366" i="4"/>
  <c r="D366" i="4"/>
  <c r="E366" i="4"/>
  <c r="F366" i="4"/>
  <c r="C369" i="4"/>
  <c r="D369" i="4"/>
  <c r="E369" i="4"/>
  <c r="F369" i="4"/>
  <c r="C372" i="4"/>
  <c r="D372" i="4"/>
  <c r="E372" i="4"/>
  <c r="F372" i="4"/>
  <c r="C375" i="4"/>
  <c r="D375" i="4"/>
  <c r="E375" i="4"/>
  <c r="F375" i="4"/>
  <c r="E4" i="4"/>
  <c r="F4" i="4"/>
  <c r="D4" i="4"/>
  <c r="C4" i="4"/>
</calcChain>
</file>

<file path=xl/sharedStrings.xml><?xml version="1.0" encoding="utf-8"?>
<sst xmlns="http://schemas.openxmlformats.org/spreadsheetml/2006/main" count="2136" uniqueCount="430">
  <si>
    <r>
      <rPr>
        <b/>
        <sz val="12"/>
        <color theme="1"/>
        <rFont val="Calibri"/>
        <family val="2"/>
        <scheme val="minor"/>
      </rPr>
      <t>Data on Central Bank Governors</t>
    </r>
    <r>
      <rPr>
        <sz val="12"/>
        <color theme="1"/>
        <rFont val="Calibri"/>
        <family val="2"/>
        <scheme val="minor"/>
      </rPr>
      <t xml:space="preserve">, https://kof.ethz.ch/en/data/data-on-central-bank-governors.html </t>
    </r>
  </si>
  <si>
    <r>
      <t xml:space="preserve">Dreher, Axel, Jan-Egbert Sturm and Jakob de Haan (2010), When is a Central Bank Governor Replaced? Evidence Based on a New Data Set, </t>
    </r>
    <r>
      <rPr>
        <i/>
        <sz val="12"/>
        <rFont val="Calibri"/>
        <family val="2"/>
      </rPr>
      <t>Journal of Macroeconomics</t>
    </r>
    <r>
      <rPr>
        <sz val="12"/>
        <rFont val="Calibri"/>
        <family val="2"/>
      </rPr>
      <t xml:space="preserve">, 32, 766-781. </t>
    </r>
  </si>
  <si>
    <r>
      <t xml:space="preserve">Dreher, Axel, Jan-Egbert Sturm and Jakob de Haan (2008), Does high inflation cause central bankers to lose their job? Evidence based on a new data set, </t>
    </r>
    <r>
      <rPr>
        <i/>
        <sz val="12"/>
        <rFont val="Calibri"/>
        <family val="2"/>
      </rPr>
      <t>European Journal of Political Economy</t>
    </r>
    <r>
      <rPr>
        <sz val="12"/>
        <rFont val="Calibri"/>
        <family val="2"/>
      </rPr>
      <t>, 24:4, 778-787.</t>
    </r>
  </si>
  <si>
    <r>
      <t xml:space="preserve">Sturm, Jan-Egbert and Jakob de Haan (2001), Inflation in developing countries: does central bank independence matter?, </t>
    </r>
    <r>
      <rPr>
        <i/>
        <sz val="12"/>
        <rFont val="Calibri"/>
        <family val="2"/>
      </rPr>
      <t>Ifo Studien</t>
    </r>
    <r>
      <rPr>
        <sz val="12"/>
        <rFont val="Calibri"/>
        <family val="2"/>
      </rPr>
      <t>, 47:4, 389-403.</t>
    </r>
  </si>
  <si>
    <t>country</t>
  </si>
  <si>
    <t>year</t>
  </si>
  <si>
    <t>gwno</t>
  </si>
  <si>
    <t>ccode</t>
  </si>
  <si>
    <t>ifscode</t>
  </si>
  <si>
    <t>ifs</t>
  </si>
  <si>
    <t>gwabbrev</t>
  </si>
  <si>
    <t>num_centralbank</t>
  </si>
  <si>
    <t>timetoturnover</t>
  </si>
  <si>
    <t>num_turnover</t>
  </si>
  <si>
    <t>Colombia</t>
  </si>
  <si>
    <t>COL</t>
  </si>
  <si>
    <t>Venezuela</t>
  </si>
  <si>
    <t>VEN</t>
  </si>
  <si>
    <t>Guyana</t>
  </si>
  <si>
    <t>GUY</t>
  </si>
  <si>
    <t>Surinam</t>
  </si>
  <si>
    <t>SUR</t>
  </si>
  <si>
    <t>Bolivia</t>
  </si>
  <si>
    <t>BOL</t>
  </si>
  <si>
    <t>Paraguay</t>
  </si>
  <si>
    <t>PRY</t>
  </si>
  <si>
    <t>PAR</t>
  </si>
  <si>
    <t>Chile</t>
  </si>
  <si>
    <t>CHL</t>
  </si>
  <si>
    <t>Argentina</t>
  </si>
  <si>
    <t>ARG</t>
  </si>
  <si>
    <t>Uruguay</t>
  </si>
  <si>
    <t>URY</t>
  </si>
  <si>
    <t>URU</t>
  </si>
  <si>
    <t>United Sta</t>
  </si>
  <si>
    <t>USA</t>
  </si>
  <si>
    <t>Canada</t>
  </si>
  <si>
    <t>CAN</t>
  </si>
  <si>
    <t>United Kin</t>
  </si>
  <si>
    <t>GBR</t>
  </si>
  <si>
    <t>UKG</t>
  </si>
  <si>
    <t>Ireland</t>
  </si>
  <si>
    <t>IRL</t>
  </si>
  <si>
    <t>IRE</t>
  </si>
  <si>
    <t>Netherland</t>
  </si>
  <si>
    <t>NLD</t>
  </si>
  <si>
    <t>NTH</t>
  </si>
  <si>
    <t>Belgium</t>
  </si>
  <si>
    <t>BEL</t>
  </si>
  <si>
    <t>Luxembourg</t>
  </si>
  <si>
    <t>LUX</t>
  </si>
  <si>
    <t>France</t>
  </si>
  <si>
    <t>FRA</t>
  </si>
  <si>
    <t>FRN</t>
  </si>
  <si>
    <t>Switzerlan</t>
  </si>
  <si>
    <t>CHE</t>
  </si>
  <si>
    <t>SWZ</t>
  </si>
  <si>
    <t>Spain</t>
  </si>
  <si>
    <t>ESP</t>
  </si>
  <si>
    <t>SPN</t>
  </si>
  <si>
    <t>German Fed</t>
  </si>
  <si>
    <t>DEU</t>
  </si>
  <si>
    <t>GFR</t>
  </si>
  <si>
    <t>Poland</t>
  </si>
  <si>
    <t>POL</t>
  </si>
  <si>
    <t>Austria</t>
  </si>
  <si>
    <t>AUT</t>
  </si>
  <si>
    <t>AUS</t>
  </si>
  <si>
    <t>Bahamas</t>
  </si>
  <si>
    <t>BHS</t>
  </si>
  <si>
    <t>BHM</t>
  </si>
  <si>
    <t>Hungary</t>
  </si>
  <si>
    <t>HUN</t>
  </si>
  <si>
    <t>Czech Repu</t>
  </si>
  <si>
    <t>CZE</t>
  </si>
  <si>
    <t>CZR</t>
  </si>
  <si>
    <t>Slovakia</t>
  </si>
  <si>
    <t>SVK</t>
  </si>
  <si>
    <t>SLO</t>
  </si>
  <si>
    <t>Italy/Sard</t>
  </si>
  <si>
    <t>ITA</t>
  </si>
  <si>
    <t>Malta</t>
  </si>
  <si>
    <t>MLT</t>
  </si>
  <si>
    <t>Albania</t>
  </si>
  <si>
    <t>ALB</t>
  </si>
  <si>
    <t>Serbia</t>
  </si>
  <si>
    <t>SRB</t>
  </si>
  <si>
    <t>SER</t>
  </si>
  <si>
    <t>Montenegro</t>
  </si>
  <si>
    <t>MNE</t>
  </si>
  <si>
    <t>MNG</t>
  </si>
  <si>
    <t xml:space="preserve">Macedonia </t>
  </si>
  <si>
    <t>MKD</t>
  </si>
  <si>
    <t>MAC</t>
  </si>
  <si>
    <t>Croatia</t>
  </si>
  <si>
    <t>HRV</t>
  </si>
  <si>
    <t>CRO</t>
  </si>
  <si>
    <t>Bosnia-Her</t>
  </si>
  <si>
    <t>BIH</t>
  </si>
  <si>
    <t>BOS</t>
  </si>
  <si>
    <t>Slovenia</t>
  </si>
  <si>
    <t>SVN</t>
  </si>
  <si>
    <t>SLV</t>
  </si>
  <si>
    <t>Greece</t>
  </si>
  <si>
    <t>GRC</t>
  </si>
  <si>
    <t>Cyprus</t>
  </si>
  <si>
    <t>CYP</t>
  </si>
  <si>
    <t>Bulgaria</t>
  </si>
  <si>
    <t>BGR</t>
  </si>
  <si>
    <t>BUL</t>
  </si>
  <si>
    <t>Rumania</t>
  </si>
  <si>
    <t>ROM</t>
  </si>
  <si>
    <t>RUM</t>
  </si>
  <si>
    <t>Russia (So</t>
  </si>
  <si>
    <t>RUS</t>
  </si>
  <si>
    <t>Latvia</t>
  </si>
  <si>
    <t>LVA</t>
  </si>
  <si>
    <t>LAT</t>
  </si>
  <si>
    <t>Ukraine</t>
  </si>
  <si>
    <t>UKR</t>
  </si>
  <si>
    <t>Belarus (B</t>
  </si>
  <si>
    <t>BLR</t>
  </si>
  <si>
    <t>Armenia</t>
  </si>
  <si>
    <t>ARM</t>
  </si>
  <si>
    <t>Georgia</t>
  </si>
  <si>
    <t>GEO</t>
  </si>
  <si>
    <t>GRG</t>
  </si>
  <si>
    <t>Azerbaijan</t>
  </si>
  <si>
    <t>AZE</t>
  </si>
  <si>
    <t>Finland</t>
  </si>
  <si>
    <t>FIN</t>
  </si>
  <si>
    <t>Sweden</t>
  </si>
  <si>
    <t>SWE</t>
  </si>
  <si>
    <t>SWD</t>
  </si>
  <si>
    <t>Norway</t>
  </si>
  <si>
    <t>NOR</t>
  </si>
  <si>
    <t>Denmark</t>
  </si>
  <si>
    <t>DNK</t>
  </si>
  <si>
    <t>DEN</t>
  </si>
  <si>
    <t>Iceland</t>
  </si>
  <si>
    <t>ISL</t>
  </si>
  <si>
    <t>ICE</t>
  </si>
  <si>
    <t>Cuba</t>
  </si>
  <si>
    <t>CUB</t>
  </si>
  <si>
    <t>Cape Verde</t>
  </si>
  <si>
    <t>CPV</t>
  </si>
  <si>
    <t>CAP</t>
  </si>
  <si>
    <t>S„o TomÈ a</t>
  </si>
  <si>
    <t>STP</t>
  </si>
  <si>
    <t>Haiti</t>
  </si>
  <si>
    <t>HTI</t>
  </si>
  <si>
    <t>HAI</t>
  </si>
  <si>
    <t xml:space="preserve">Dominican </t>
  </si>
  <si>
    <t>DOM</t>
  </si>
  <si>
    <t>Ghana</t>
  </si>
  <si>
    <t>GHA</t>
  </si>
  <si>
    <t>Nigeria</t>
  </si>
  <si>
    <t>NGA</t>
  </si>
  <si>
    <t>NIG</t>
  </si>
  <si>
    <t>Congo, Dem</t>
  </si>
  <si>
    <t>ZAR</t>
  </si>
  <si>
    <t>DRC</t>
  </si>
  <si>
    <t>Kenya</t>
  </si>
  <si>
    <t>KEN</t>
  </si>
  <si>
    <t>Tanzania/T</t>
  </si>
  <si>
    <t>TZA</t>
  </si>
  <si>
    <t>TAZ</t>
  </si>
  <si>
    <t>Rwanda</t>
  </si>
  <si>
    <t>RWA</t>
  </si>
  <si>
    <t>Trinidad a</t>
  </si>
  <si>
    <t>TTO</t>
  </si>
  <si>
    <t>TRI</t>
  </si>
  <si>
    <t>Djibouti</t>
  </si>
  <si>
    <t>DJI</t>
  </si>
  <si>
    <t>Barbados</t>
  </si>
  <si>
    <t>BRB</t>
  </si>
  <si>
    <t>BAR</t>
  </si>
  <si>
    <t>Ethiopia</t>
  </si>
  <si>
    <t>ETH</t>
  </si>
  <si>
    <t>Angola</t>
  </si>
  <si>
    <t>AGO</t>
  </si>
  <si>
    <t>ANG</t>
  </si>
  <si>
    <t>Mozambique</t>
  </si>
  <si>
    <t>MOZ</t>
  </si>
  <si>
    <t>MZM</t>
  </si>
  <si>
    <t>Zambia</t>
  </si>
  <si>
    <t>ZMB</t>
  </si>
  <si>
    <t>ZAM</t>
  </si>
  <si>
    <t>Zimbabwe (</t>
  </si>
  <si>
    <t>ZWE</t>
  </si>
  <si>
    <t>ZIM</t>
  </si>
  <si>
    <t>Malawi</t>
  </si>
  <si>
    <t>MWI</t>
  </si>
  <si>
    <t>MAW</t>
  </si>
  <si>
    <t>South Afri</t>
  </si>
  <si>
    <t>ZAF</t>
  </si>
  <si>
    <t>SAF</t>
  </si>
  <si>
    <t>Namibia</t>
  </si>
  <si>
    <t>NAM</t>
  </si>
  <si>
    <t>Botswana</t>
  </si>
  <si>
    <t>BWA</t>
  </si>
  <si>
    <t>BOT</t>
  </si>
  <si>
    <t>Swaziland</t>
  </si>
  <si>
    <t>SWA</t>
  </si>
  <si>
    <t>Madagascar</t>
  </si>
  <si>
    <t>MDG</t>
  </si>
  <si>
    <t>MAG</t>
  </si>
  <si>
    <t>Mauritius</t>
  </si>
  <si>
    <t>MUS</t>
  </si>
  <si>
    <t>MAS</t>
  </si>
  <si>
    <t>Seychelles</t>
  </si>
  <si>
    <t>SYC</t>
  </si>
  <si>
    <t>SEY</t>
  </si>
  <si>
    <t>Morocco</t>
  </si>
  <si>
    <t>MAR</t>
  </si>
  <si>
    <t>MOR</t>
  </si>
  <si>
    <t>Algeria</t>
  </si>
  <si>
    <t>DZA</t>
  </si>
  <si>
    <t>ALG</t>
  </si>
  <si>
    <t>Tunisia</t>
  </si>
  <si>
    <t>TUN</t>
  </si>
  <si>
    <t>Libya</t>
  </si>
  <si>
    <t>LBY</t>
  </si>
  <si>
    <t>LIB</t>
  </si>
  <si>
    <t>Sudan</t>
  </si>
  <si>
    <t>SDN</t>
  </si>
  <si>
    <t>SUD</t>
  </si>
  <si>
    <t>Iran (Pers</t>
  </si>
  <si>
    <t>IRN</t>
  </si>
  <si>
    <t>Turkey (Ot</t>
  </si>
  <si>
    <t>TUR</t>
  </si>
  <si>
    <t>Iraq</t>
  </si>
  <si>
    <t>IRQ</t>
  </si>
  <si>
    <t>Egypt</t>
  </si>
  <si>
    <t>EGY</t>
  </si>
  <si>
    <t>Syria</t>
  </si>
  <si>
    <t>SYR</t>
  </si>
  <si>
    <t>Israel</t>
  </si>
  <si>
    <t>ISR</t>
  </si>
  <si>
    <t>Saudi Arab</t>
  </si>
  <si>
    <t>SAU</t>
  </si>
  <si>
    <t>Yemen (Ara</t>
  </si>
  <si>
    <t>YEM</t>
  </si>
  <si>
    <t>Bahrain</t>
  </si>
  <si>
    <t>BHR</t>
  </si>
  <si>
    <t>BAH</t>
  </si>
  <si>
    <t>Qatar</t>
  </si>
  <si>
    <t>QAT</t>
  </si>
  <si>
    <t>Mexico</t>
  </si>
  <si>
    <t>MEX</t>
  </si>
  <si>
    <t>Afghanista</t>
  </si>
  <si>
    <t>AFG</t>
  </si>
  <si>
    <t>Kyrgyz Rep</t>
  </si>
  <si>
    <t>KGZ</t>
  </si>
  <si>
    <t>KYR</t>
  </si>
  <si>
    <t>Kazakhstan</t>
  </si>
  <si>
    <t>KAZ</t>
  </si>
  <si>
    <t>KZK</t>
  </si>
  <si>
    <t>Macao</t>
  </si>
  <si>
    <t>NA</t>
  </si>
  <si>
    <t>China</t>
  </si>
  <si>
    <t>CHN</t>
  </si>
  <si>
    <t>Mongolia</t>
  </si>
  <si>
    <t>MON</t>
  </si>
  <si>
    <t>Korea, Rep</t>
  </si>
  <si>
    <t>KOR</t>
  </si>
  <si>
    <t>ROK</t>
  </si>
  <si>
    <t>Japan</t>
  </si>
  <si>
    <t>JPN</t>
  </si>
  <si>
    <t>India</t>
  </si>
  <si>
    <t>IND</t>
  </si>
  <si>
    <t>Pakistan</t>
  </si>
  <si>
    <t>PAK</t>
  </si>
  <si>
    <t>Bangladesh</t>
  </si>
  <si>
    <t>BGD</t>
  </si>
  <si>
    <t>BNG</t>
  </si>
  <si>
    <t>Myanmar (B</t>
  </si>
  <si>
    <t>MMR</t>
  </si>
  <si>
    <t>MYA</t>
  </si>
  <si>
    <t xml:space="preserve">Sri Lanka </t>
  </si>
  <si>
    <t>LKA</t>
  </si>
  <si>
    <t>SRI</t>
  </si>
  <si>
    <t>Maldives</t>
  </si>
  <si>
    <t>MDV</t>
  </si>
  <si>
    <t>MAD</t>
  </si>
  <si>
    <t>Nepal</t>
  </si>
  <si>
    <t>NPL</t>
  </si>
  <si>
    <t>NEP</t>
  </si>
  <si>
    <t>Belize</t>
  </si>
  <si>
    <t>BLZ</t>
  </si>
  <si>
    <t>Thailand</t>
  </si>
  <si>
    <t>THA</t>
  </si>
  <si>
    <t>THI</t>
  </si>
  <si>
    <t>Vietnam, D</t>
  </si>
  <si>
    <t>VNM</t>
  </si>
  <si>
    <t>DRV</t>
  </si>
  <si>
    <t>Malaysia</t>
  </si>
  <si>
    <t>MYS</t>
  </si>
  <si>
    <t>MAL</t>
  </si>
  <si>
    <t>Philippine</t>
  </si>
  <si>
    <t>PHL</t>
  </si>
  <si>
    <t>PHI</t>
  </si>
  <si>
    <t>Indonesia</t>
  </si>
  <si>
    <t>IDN</t>
  </si>
  <si>
    <t>INS</t>
  </si>
  <si>
    <t>Guatemala</t>
  </si>
  <si>
    <t>GTM</t>
  </si>
  <si>
    <t>GUA</t>
  </si>
  <si>
    <t>Australia</t>
  </si>
  <si>
    <t>AUL</t>
  </si>
  <si>
    <t>Honduras</t>
  </si>
  <si>
    <t>HND</t>
  </si>
  <si>
    <t>HON</t>
  </si>
  <si>
    <t xml:space="preserve">Papua New </t>
  </si>
  <si>
    <t>PNG</t>
  </si>
  <si>
    <t>El Salvado</t>
  </si>
  <si>
    <t>SAL</t>
  </si>
  <si>
    <t>New Zealan</t>
  </si>
  <si>
    <t>NZL</t>
  </si>
  <si>
    <t>NEW</t>
  </si>
  <si>
    <t>Nicaragua</t>
  </si>
  <si>
    <t>NIC</t>
  </si>
  <si>
    <t>Vanuatu</t>
  </si>
  <si>
    <t>VUT</t>
  </si>
  <si>
    <t>VAN</t>
  </si>
  <si>
    <t>Costa Rica</t>
  </si>
  <si>
    <t>CRI</t>
  </si>
  <si>
    <t>COS</t>
  </si>
  <si>
    <t>Solomon Is</t>
  </si>
  <si>
    <t>SLB</t>
  </si>
  <si>
    <t>SOL</t>
  </si>
  <si>
    <r>
      <rPr>
        <b/>
        <sz val="12"/>
        <color theme="1"/>
        <rFont val="Calibri"/>
        <family val="2"/>
        <scheme val="minor"/>
      </rPr>
      <t xml:space="preserve">Q1a: </t>
    </r>
    <r>
      <rPr>
        <sz val="12"/>
        <color theme="1"/>
        <rFont val="Calibri"/>
        <family val="2"/>
        <scheme val="minor"/>
      </rPr>
      <t xml:space="preserve">Calculate summary statistics (Min, Max, Average and SD) by country for the last 10 years for the following variables: </t>
    </r>
    <r>
      <rPr>
        <i/>
        <sz val="12"/>
        <color theme="1"/>
        <rFont val="Calibri"/>
        <family val="2"/>
        <scheme val="minor"/>
      </rPr>
      <t>num_centralbank (number of central banks), timetoturnover (time to regular turnover), num_turnover (number of actual turnovers)</t>
    </r>
    <r>
      <rPr>
        <sz val="12"/>
        <color theme="1"/>
        <rFont val="Calibri"/>
        <family val="2"/>
        <scheme val="minor"/>
      </rPr>
      <t>. Follow the format below.</t>
    </r>
  </si>
  <si>
    <t>Indicator</t>
  </si>
  <si>
    <t>Min</t>
  </si>
  <si>
    <t>Max</t>
  </si>
  <si>
    <t>Average</t>
  </si>
  <si>
    <t>SD</t>
  </si>
  <si>
    <r>
      <t xml:space="preserve">Q1b: </t>
    </r>
    <r>
      <rPr>
        <sz val="12"/>
        <color theme="1"/>
        <rFont val="Calibri"/>
        <family val="2"/>
        <scheme val="minor"/>
      </rPr>
      <t>What is the minimum time to regular turnover? Minimum number of actual turnovers? Based on the codebook provided below, how would you interpret these values?</t>
    </r>
  </si>
  <si>
    <t>Value:</t>
  </si>
  <si>
    <t>Description</t>
  </si>
  <si>
    <t>.</t>
  </si>
  <si>
    <t>no information available</t>
  </si>
  <si>
    <t>no central bank exists</t>
  </si>
  <si>
    <t>first governor after unavailable data</t>
  </si>
  <si>
    <t>first governor of this central bank</t>
  </si>
  <si>
    <t>first two governors of this central bank</t>
  </si>
  <si>
    <t>fourth reappointment</t>
  </si>
  <si>
    <t>third reappointment</t>
  </si>
  <si>
    <t>second reappointment</t>
  </si>
  <si>
    <t>first reappointment</t>
  </si>
  <si>
    <t>indefinite term of office</t>
  </si>
  <si>
    <t>position vacant</t>
  </si>
  <si>
    <r>
      <rPr>
        <b/>
        <sz val="12"/>
        <color theme="1"/>
        <rFont val="Calibri"/>
        <family val="2"/>
        <scheme val="minor"/>
      </rPr>
      <t xml:space="preserve">Q2: </t>
    </r>
    <r>
      <rPr>
        <sz val="12"/>
        <color theme="1"/>
        <rFont val="Calibri"/>
        <family val="2"/>
        <scheme val="minor"/>
      </rPr>
      <t>Which country has the largest average # of central banks from 2016-2018? Which countries are tied for the longest time to regular turnover in 2018?</t>
    </r>
  </si>
  <si>
    <r>
      <t>Q3b:</t>
    </r>
    <r>
      <rPr>
        <sz val="12"/>
        <color theme="1"/>
        <rFont val="Calibri"/>
        <family val="2"/>
        <scheme val="minor"/>
      </rPr>
      <t xml:space="preserve"> What is the mode of the distribution?</t>
    </r>
  </si>
  <si>
    <r>
      <t xml:space="preserve">Q4a: </t>
    </r>
    <r>
      <rPr>
        <sz val="12"/>
        <color theme="1"/>
        <rFont val="Calibri"/>
        <family val="2"/>
        <scheme val="minor"/>
      </rPr>
      <t xml:space="preserve">Create a histogram for the distribution of average # of central banks for the last 3 years (use a bin interval of 10 and consider a range from 0-170). </t>
    </r>
  </si>
  <si>
    <r>
      <t xml:space="preserve">Q4b: </t>
    </r>
    <r>
      <rPr>
        <sz val="12"/>
        <color theme="1"/>
        <rFont val="Calibri"/>
        <family val="2"/>
        <scheme val="minor"/>
      </rPr>
      <t>What is the mode of the distribution?</t>
    </r>
  </si>
  <si>
    <r>
      <t xml:space="preserve">Q4c: </t>
    </r>
    <r>
      <rPr>
        <sz val="12"/>
        <color theme="1"/>
        <rFont val="Calibri"/>
        <family val="2"/>
        <scheme val="minor"/>
      </rPr>
      <t>Is the distribution symmetrical, right-skewed (positive) , or left-skewed (negative)?</t>
    </r>
  </si>
  <si>
    <r>
      <t xml:space="preserve">Q4d: </t>
    </r>
    <r>
      <rPr>
        <sz val="12"/>
        <color theme="1"/>
        <rFont val="Calibri"/>
        <family val="2"/>
        <scheme val="minor"/>
      </rPr>
      <t>For this question, do not perform additional calculations. By looking only at the histogram, would you say that the mean is higher than the median or is the median higher than the mean? What does this mean?</t>
    </r>
  </si>
  <si>
    <t>Row Labels</t>
  </si>
  <si>
    <t>Grand Total</t>
  </si>
  <si>
    <t>Min of num_centralbank</t>
  </si>
  <si>
    <t>Max of num_centralbank</t>
  </si>
  <si>
    <t>Average of num_centralbank2</t>
  </si>
  <si>
    <t>StdDev of num_centralbank</t>
  </si>
  <si>
    <t>Min of timetoturnover</t>
  </si>
  <si>
    <t>Max of timetoturnover</t>
  </si>
  <si>
    <t>Average of timetoturnover</t>
  </si>
  <si>
    <t>StdDev of timetoturnover</t>
  </si>
  <si>
    <t>Min of num_turnover</t>
  </si>
  <si>
    <t>Max of num_turnover</t>
  </si>
  <si>
    <t>Average of num_turnover</t>
  </si>
  <si>
    <t>StdDev of num_turnover</t>
  </si>
  <si>
    <t>indicator</t>
  </si>
  <si>
    <t>min</t>
  </si>
  <si>
    <t>max</t>
  </si>
  <si>
    <t>avg</t>
  </si>
  <si>
    <t>stdev</t>
  </si>
  <si>
    <t>Count of timetoturnover</t>
  </si>
  <si>
    <t>US</t>
  </si>
  <si>
    <t>bin</t>
  </si>
  <si>
    <t>More</t>
  </si>
  <si>
    <t>Frequency</t>
  </si>
  <si>
    <t>zimbabwe</t>
  </si>
  <si>
    <t>algeria, australia, georgia, maldives, papua, ukraine, venezuela</t>
  </si>
  <si>
    <t>141-150</t>
  </si>
  <si>
    <t>Country</t>
  </si>
  <si>
    <t>1. see pivot table in new sheet: 'summary'</t>
  </si>
  <si>
    <t>2. &lt;- see this table format in new sheet: 'q1'</t>
  </si>
  <si>
    <t>minimum time to regular turnover: -666. According to the table, this means that countries with this value for time to regular governor turnover actually have indefinite terms (there is no regular turnover)</t>
  </si>
  <si>
    <t>minimum # of governor turnovers: -771. According to this table, this means that the country in question saw its first reappointment of central bank governor that year.</t>
  </si>
  <si>
    <t>*try Ireland for some variety</t>
  </si>
  <si>
    <t>see pivot table in sheet 'q3'</t>
  </si>
  <si>
    <t>minimum number of governor turnovers: -771. According to this table, this means that the country in question saw its first reappointment of central bank governor that year.</t>
  </si>
  <si>
    <t>see histogram in sheet 'q4'</t>
  </si>
  <si>
    <t xml:space="preserve">The distribution looks symmetrical </t>
  </si>
  <si>
    <t>*you can try a histogram with a bin interval of 5 to see if you can see more skewness</t>
  </si>
  <si>
    <t>Because it looks roughly symmetrical, we may assume that the mean is probably close to the median.</t>
  </si>
  <si>
    <t>Note: The sheet "Data on Central Bank Governors" contains data about the number of central banks, time remaining until regular turnover of central bank governors, and the number of central bank governor turnovers that year. The data spans from 2016 to 2018. This data would be relevant for (but not limited to!) public administration-related questions. Keep in mind that the data has been altered (missings removed, time span of dataset reduced, etc.) Through this exercise you can practice computing mean, standard deviation, mode, frequency tables, and histograms. These can give you a good idea of the data composition, and give you a means for comparing between units of analyses, or different time periods.</t>
  </si>
  <si>
    <t>Note: pivot tables are a great way to get key statistics like min, max, average, counts (frequency). Feel free to play around with the pivot table fields and field value settings to see what other information you can glean from them. Here, we are interested in finding the min, max, average, and st. deviations in each country (across all 3 years of data provided in the original dataset).</t>
  </si>
  <si>
    <t>Note: This sheet allows us to see the min, max, average, and standard deviation in a different format than sheet 'summary'. In Excel, viewing it in a pivot table may be more intuitive and allow you to tweak it quickly. However, you will need to know how to display this data in the format shown in this sheet for the quantitative exam (and demonstrate your ability to use the vlookup function appropriately).</t>
  </si>
  <si>
    <r>
      <t xml:space="preserve">Q3c: </t>
    </r>
    <r>
      <rPr>
        <sz val="12"/>
        <color theme="1"/>
        <rFont val="Calibri"/>
        <family val="2"/>
        <scheme val="minor"/>
      </rPr>
      <t>What is the percentile for time to regular turnover for the US, Spain, and Japan? Filter by year 2016.</t>
    </r>
  </si>
  <si>
    <r>
      <rPr>
        <b/>
        <sz val="12"/>
        <color theme="1"/>
        <rFont val="Calibri"/>
        <family val="2"/>
        <scheme val="minor"/>
      </rPr>
      <t xml:space="preserve">Q3a: </t>
    </r>
    <r>
      <rPr>
        <sz val="12"/>
        <color theme="1"/>
        <rFont val="Calibri"/>
        <family val="2"/>
        <scheme val="minor"/>
      </rPr>
      <t>Build a frequency table for time to regular turnover. Filter by year in 2016.</t>
    </r>
  </si>
  <si>
    <t>Note: This sheet displays the frequency of the time to regular governor turnover in two ways: using a pivot table and using the data analysis &gt; histogram tool. Pivot tables are not just useful for mean and stdev. It can also provide counts within variables you specify (i.e. frequency tables). For this variable, we see that the mode is 2. We can say that in 2016, most of the countries had 2 years until governor turnover. We can also use the data analysis tool in the "data" tab. The "histogram" option also provides a frequency table. As you can see, the output are the same in both tables.</t>
  </si>
  <si>
    <t>Note: this sheet contains histograms highlighting the frequency of avg. # of central banks (from 2016-2018). For extra demonstration purposes, we can also see if there is variation if we bin by intervals of 5 instead of 10. Both look relatively symmetrical. We can see that the data is distributed evenly across the range, whichever way we bin it. This has implications for where the mean would lie relative to the median.</t>
  </si>
  <si>
    <t>pivot table</t>
  </si>
  <si>
    <t>percentrank.inc()</t>
  </si>
  <si>
    <t>data&gt;analysis&gt;histogram</t>
  </si>
  <si>
    <t>question</t>
  </si>
  <si>
    <t>functions</t>
  </si>
  <si>
    <t>step-by-step</t>
  </si>
  <si>
    <t>q1a</t>
  </si>
  <si>
    <t>q1b</t>
  </si>
  <si>
    <t>q2</t>
  </si>
  <si>
    <t>q3a</t>
  </si>
  <si>
    <t>q3b</t>
  </si>
  <si>
    <t>q3c</t>
  </si>
  <si>
    <t>q4a</t>
  </si>
  <si>
    <t>q4b</t>
  </si>
  <si>
    <t>q4c</t>
  </si>
  <si>
    <t>q4d</t>
  </si>
  <si>
    <t>1. go back to the pivot table you created and click the filter button next to the "row labels" heading.
2. you can now sort the pivot table by lowest to highest value of "min of ..."</t>
  </si>
  <si>
    <t>^see above, but sort by highest to lowest for the values of interest</t>
  </si>
  <si>
    <t>^see table created above for mode</t>
  </si>
  <si>
    <t>1. filter the original dataset by 2016
2. use percentrank.inc() function – the array should be the filtered data for timetoturnover, x should be the cell holding the value for timetoturnover in the country you are interested in.</t>
  </si>
  <si>
    <t>steps to use data analysis toolpak</t>
  </si>
  <si>
    <t>n/a</t>
  </si>
  <si>
    <t>1. identify in the frequency table produced with your histogram.</t>
  </si>
  <si>
    <t>1. insert pivot table (into new sheet) using data in "data on central bank governors". INSERT&gt;PIVOTTABLE
2. drag country to the rows field, min,max,avg.stdev of the 3 variables of interest to the values field.
3. create new sheet with a table in the desired format (copying and pasting country column, copying and transpose-pasting indicator names)
4. sort the table by indicator then by country 
5. use vlookup function to input the values (min, max, avg. stdev) in the pivot table you created. see the formulas in each cell in the answer key and see how they differ between each variable and each value you're asking for (min, max, etc.)</t>
  </si>
  <si>
    <t>1. filter the original dataset to only show data for year 2016
2. copy and paste the filtered values for "time to turnover" into a new sheet
3. insert a pivot table using the copied data for 2016
4. drag the data for variable timetoturnover from the new sheet into both the row and value fields.
5. right click time to turnover in the value field and click field options. ask for count of timetoturnover</t>
  </si>
  <si>
    <t>1. go to the summary statistics table you created in 1a. 
2. filter for the indicator&gt;num_centralbanks
3. create a new sheet. copy and paste the "average" column into the new sheet.
4. create a bin column to use when creating the histogram (as seen in sheet 'q4')
5. go to Data tab&gt; data analysis&gt; histogram, selecting the copied and pasted average column for input range, and selecting thee bin column for bin range. 
*if you go to the data tab and don't see "data analysis", follow the steps in the cell -&gt;
**make sure to select "chart output" when specifying the ranges for your instagram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</si>
</sst>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name val="Calibri"/>
      <family val="2"/>
    </font>
    <font>
      <i/>
      <sz val="12"/>
      <color theme="1"/>
      <name val="Calibri"/>
      <family val="2"/>
      <scheme val="minor"/>
    </font>
    <font>
      <sz val="11"/>
      <color theme="1"/>
      <name val="Calibri"/>
      <family val="2"/>
      <scheme val="minor"/>
    </font>
    <font>
      <sz val="11"/>
      <color rgb="FF000000"/>
      <name val="Calibri"/>
      <family val="2"/>
      <scheme val="minor"/>
    </font>
    <font>
      <b/>
      <sz val="12"/>
      <name val="Calibri"/>
      <family val="2"/>
    </font>
    <font>
      <i/>
      <sz val="12"/>
      <name val="Calibri"/>
      <family val="2"/>
    </font>
    <font>
      <sz val="12"/>
      <color rgb="FFFF0000"/>
      <name val="Calibri (Body)"/>
    </font>
    <font>
      <sz val="12"/>
      <color rgb="FF000000"/>
      <name val="Calibri"/>
      <family val="2"/>
      <scheme val="minor"/>
    </font>
    <font>
      <u/>
      <sz val="12"/>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top/>
      <bottom style="medium">
        <color indexed="64"/>
      </bottom>
      <diagonal/>
    </border>
    <border>
      <left/>
      <right/>
      <top style="medium">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6" fillId="0" borderId="0" applyNumberFormat="0" applyFill="0" applyBorder="0" applyAlignment="0" applyProtection="0"/>
  </cellStyleXfs>
  <cellXfs count="29">
    <xf numFmtId="0" fontId="0" fillId="0" borderId="0" xfId="0"/>
    <xf numFmtId="0" fontId="18" fillId="0" borderId="0" xfId="0" applyFont="1" applyAlignment="1">
      <alignment horizontal="right"/>
    </xf>
    <xf numFmtId="0" fontId="18" fillId="0" borderId="0" xfId="0" applyFont="1"/>
    <xf numFmtId="0" fontId="20" fillId="0" borderId="11" xfId="0" applyFont="1" applyBorder="1" applyAlignment="1">
      <alignment vertical="center" wrapText="1"/>
    </xf>
    <xf numFmtId="0" fontId="21" fillId="0" borderId="11" xfId="0" applyFont="1" applyBorder="1" applyAlignment="1">
      <alignment vertical="center" wrapText="1"/>
    </xf>
    <xf numFmtId="0" fontId="21" fillId="0" borderId="12" xfId="0" applyFont="1" applyBorder="1" applyAlignment="1">
      <alignment vertical="center" wrapText="1"/>
    </xf>
    <xf numFmtId="0" fontId="20" fillId="0" borderId="12" xfId="0" applyFont="1" applyBorder="1" applyAlignment="1">
      <alignment vertical="center" wrapText="1"/>
    </xf>
    <xf numFmtId="0" fontId="16" fillId="0" borderId="0" xfId="0" applyFont="1"/>
    <xf numFmtId="0" fontId="22" fillId="0" borderId="0" xfId="0" applyFont="1"/>
    <xf numFmtId="0" fontId="20" fillId="0" borderId="0" xfId="0" applyFont="1" applyAlignment="1">
      <alignment vertical="center" wrapText="1"/>
    </xf>
    <xf numFmtId="0" fontId="22" fillId="0" borderId="0" xfId="0" applyFont="1" applyAlignment="1">
      <alignment horizontal="right"/>
    </xf>
    <xf numFmtId="0" fontId="20" fillId="0" borderId="10" xfId="0" applyFont="1" applyBorder="1" applyAlignment="1">
      <alignment vertical="center" wrapText="1"/>
    </xf>
    <xf numFmtId="0" fontId="20" fillId="0" borderId="11" xfId="0" applyFont="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0" fontId="0" fillId="0" borderId="0" xfId="0" applyNumberFormat="1" applyFill="1" applyBorder="1" applyAlignment="1"/>
    <xf numFmtId="0" fontId="0" fillId="0" borderId="0" xfId="0" applyFill="1" applyBorder="1" applyAlignment="1"/>
    <xf numFmtId="0" fontId="0" fillId="0" borderId="13" xfId="0" applyFill="1" applyBorder="1" applyAlignment="1"/>
    <xf numFmtId="0" fontId="19" fillId="0" borderId="14" xfId="0" applyFont="1" applyFill="1" applyBorder="1" applyAlignment="1">
      <alignment horizontal="center"/>
    </xf>
    <xf numFmtId="0" fontId="24" fillId="0" borderId="0" xfId="0" applyFont="1"/>
    <xf numFmtId="0" fontId="14" fillId="0" borderId="0" xfId="0" applyFont="1"/>
    <xf numFmtId="10" fontId="14" fillId="0" borderId="0" xfId="0" applyNumberFormat="1" applyFont="1"/>
    <xf numFmtId="0" fontId="0" fillId="0" borderId="0" xfId="0" applyAlignment="1">
      <alignment wrapText="1"/>
    </xf>
    <xf numFmtId="0" fontId="0" fillId="0" borderId="0" xfId="0" applyAlignment="1">
      <alignment horizontal="left" wrapText="1"/>
    </xf>
    <xf numFmtId="0" fontId="14" fillId="0" borderId="0" xfId="0" applyFont="1" applyAlignment="1">
      <alignment horizontal="left" wrapText="1"/>
    </xf>
    <xf numFmtId="0" fontId="24" fillId="0" borderId="0" xfId="0" applyFont="1" applyAlignment="1">
      <alignment horizontal="left" wrapText="1"/>
    </xf>
    <xf numFmtId="0" fontId="25" fillId="0" borderId="0" xfId="0" applyFont="1"/>
    <xf numFmtId="0" fontId="26"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invertIfNegative val="0"/>
          <c:cat>
            <c:strRef>
              <c:f>'q4'!$E$5:$E$22</c:f>
              <c:strCache>
                <c:ptCount val="18"/>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More</c:v>
                </c:pt>
              </c:strCache>
            </c:strRef>
          </c:cat>
          <c:val>
            <c:numRef>
              <c:f>'q4'!$F$5:$F$22</c:f>
              <c:numCache>
                <c:formatCode>General</c:formatCode>
                <c:ptCount val="18"/>
                <c:pt idx="0">
                  <c:v>9</c:v>
                </c:pt>
                <c:pt idx="1">
                  <c:v>7</c:v>
                </c:pt>
                <c:pt idx="2">
                  <c:v>6</c:v>
                </c:pt>
                <c:pt idx="3">
                  <c:v>9</c:v>
                </c:pt>
                <c:pt idx="4">
                  <c:v>6</c:v>
                </c:pt>
                <c:pt idx="5">
                  <c:v>6</c:v>
                </c:pt>
                <c:pt idx="6">
                  <c:v>7</c:v>
                </c:pt>
                <c:pt idx="7">
                  <c:v>8</c:v>
                </c:pt>
                <c:pt idx="8">
                  <c:v>5</c:v>
                </c:pt>
                <c:pt idx="9">
                  <c:v>9</c:v>
                </c:pt>
                <c:pt idx="10">
                  <c:v>9</c:v>
                </c:pt>
                <c:pt idx="11">
                  <c:v>7</c:v>
                </c:pt>
                <c:pt idx="12">
                  <c:v>8</c:v>
                </c:pt>
                <c:pt idx="13">
                  <c:v>9</c:v>
                </c:pt>
                <c:pt idx="14">
                  <c:v>10</c:v>
                </c:pt>
                <c:pt idx="15">
                  <c:v>9</c:v>
                </c:pt>
                <c:pt idx="16">
                  <c:v>1</c:v>
                </c:pt>
                <c:pt idx="17">
                  <c:v>0</c:v>
                </c:pt>
              </c:numCache>
            </c:numRef>
          </c:val>
          <c:extLst>
            <c:ext xmlns:c16="http://schemas.microsoft.com/office/drawing/2014/chart" uri="{C3380CC4-5D6E-409C-BE32-E72D297353CC}">
              <c16:uniqueId val="{00000001-0868-0E4D-A0E5-1AFB87F47A5F}"/>
            </c:ext>
          </c:extLst>
        </c:ser>
        <c:dLbls>
          <c:showLegendKey val="0"/>
          <c:showVal val="0"/>
          <c:showCatName val="0"/>
          <c:showSerName val="0"/>
          <c:showPercent val="0"/>
          <c:showBubbleSize val="0"/>
        </c:dLbls>
        <c:gapWidth val="150"/>
        <c:axId val="1267999504"/>
        <c:axId val="1661154384"/>
      </c:barChart>
      <c:catAx>
        <c:axId val="1267999504"/>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1661154384"/>
        <c:crosses val="autoZero"/>
        <c:auto val="1"/>
        <c:lblAlgn val="ctr"/>
        <c:lblOffset val="100"/>
        <c:noMultiLvlLbl val="0"/>
      </c:catAx>
      <c:valAx>
        <c:axId val="1661154384"/>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1267999504"/>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invertIfNegative val="0"/>
          <c:cat>
            <c:strRef>
              <c:f>'q4'!$E$28:$E$62</c:f>
              <c:strCache>
                <c:ptCount val="35"/>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pt idx="30">
                  <c:v>155</c:v>
                </c:pt>
                <c:pt idx="31">
                  <c:v>160</c:v>
                </c:pt>
                <c:pt idx="32">
                  <c:v>165</c:v>
                </c:pt>
                <c:pt idx="33">
                  <c:v>170</c:v>
                </c:pt>
                <c:pt idx="34">
                  <c:v>More</c:v>
                </c:pt>
              </c:strCache>
            </c:strRef>
          </c:cat>
          <c:val>
            <c:numRef>
              <c:f>'q4'!$F$28:$F$62</c:f>
              <c:numCache>
                <c:formatCode>General</c:formatCode>
                <c:ptCount val="35"/>
                <c:pt idx="0">
                  <c:v>5</c:v>
                </c:pt>
                <c:pt idx="1">
                  <c:v>4</c:v>
                </c:pt>
                <c:pt idx="2">
                  <c:v>4</c:v>
                </c:pt>
                <c:pt idx="3">
                  <c:v>3</c:v>
                </c:pt>
                <c:pt idx="4">
                  <c:v>3</c:v>
                </c:pt>
                <c:pt idx="5">
                  <c:v>3</c:v>
                </c:pt>
                <c:pt idx="6">
                  <c:v>4</c:v>
                </c:pt>
                <c:pt idx="7">
                  <c:v>5</c:v>
                </c:pt>
                <c:pt idx="8">
                  <c:v>3</c:v>
                </c:pt>
                <c:pt idx="9">
                  <c:v>3</c:v>
                </c:pt>
                <c:pt idx="10">
                  <c:v>2</c:v>
                </c:pt>
                <c:pt idx="11">
                  <c:v>4</c:v>
                </c:pt>
                <c:pt idx="12">
                  <c:v>3</c:v>
                </c:pt>
                <c:pt idx="13">
                  <c:v>4</c:v>
                </c:pt>
                <c:pt idx="14">
                  <c:v>5</c:v>
                </c:pt>
                <c:pt idx="15">
                  <c:v>3</c:v>
                </c:pt>
                <c:pt idx="16">
                  <c:v>3</c:v>
                </c:pt>
                <c:pt idx="17">
                  <c:v>2</c:v>
                </c:pt>
                <c:pt idx="18">
                  <c:v>4</c:v>
                </c:pt>
                <c:pt idx="19">
                  <c:v>5</c:v>
                </c:pt>
                <c:pt idx="20">
                  <c:v>5</c:v>
                </c:pt>
                <c:pt idx="21">
                  <c:v>4</c:v>
                </c:pt>
                <c:pt idx="22">
                  <c:v>4</c:v>
                </c:pt>
                <c:pt idx="23">
                  <c:v>3</c:v>
                </c:pt>
                <c:pt idx="24">
                  <c:v>4</c:v>
                </c:pt>
                <c:pt idx="25">
                  <c:v>4</c:v>
                </c:pt>
                <c:pt idx="26">
                  <c:v>4</c:v>
                </c:pt>
                <c:pt idx="27">
                  <c:v>5</c:v>
                </c:pt>
                <c:pt idx="28">
                  <c:v>7</c:v>
                </c:pt>
                <c:pt idx="29">
                  <c:v>3</c:v>
                </c:pt>
                <c:pt idx="30">
                  <c:v>4</c:v>
                </c:pt>
                <c:pt idx="31">
                  <c:v>5</c:v>
                </c:pt>
                <c:pt idx="32">
                  <c:v>1</c:v>
                </c:pt>
                <c:pt idx="33">
                  <c:v>0</c:v>
                </c:pt>
                <c:pt idx="34">
                  <c:v>0</c:v>
                </c:pt>
              </c:numCache>
            </c:numRef>
          </c:val>
          <c:extLst>
            <c:ext xmlns:c16="http://schemas.microsoft.com/office/drawing/2014/chart" uri="{C3380CC4-5D6E-409C-BE32-E72D297353CC}">
              <c16:uniqueId val="{00000001-74C3-E341-9FA1-DD9682DE4509}"/>
            </c:ext>
          </c:extLst>
        </c:ser>
        <c:dLbls>
          <c:showLegendKey val="0"/>
          <c:showVal val="0"/>
          <c:showCatName val="0"/>
          <c:showSerName val="0"/>
          <c:showPercent val="0"/>
          <c:showBubbleSize val="0"/>
        </c:dLbls>
        <c:gapWidth val="150"/>
        <c:axId val="1661362848"/>
        <c:axId val="1661365968"/>
      </c:barChart>
      <c:catAx>
        <c:axId val="1661362848"/>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1661365968"/>
        <c:crosses val="autoZero"/>
        <c:auto val="1"/>
        <c:lblAlgn val="ctr"/>
        <c:lblOffset val="100"/>
        <c:noMultiLvlLbl val="0"/>
      </c:catAx>
      <c:valAx>
        <c:axId val="1661365968"/>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166136284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279400</xdr:colOff>
      <xdr:row>4</xdr:row>
      <xdr:rowOff>63500</xdr:rowOff>
    </xdr:from>
    <xdr:to>
      <xdr:col>13</xdr:col>
      <xdr:colOff>279400</xdr:colOff>
      <xdr:row>14</xdr:row>
      <xdr:rowOff>63500</xdr:rowOff>
    </xdr:to>
    <xdr:graphicFrame macro="">
      <xdr:nvGraphicFramePr>
        <xdr:cNvPr id="6" name="Chart 5">
          <a:extLst>
            <a:ext uri="{FF2B5EF4-FFF2-40B4-BE49-F238E27FC236}">
              <a16:creationId xmlns:a16="http://schemas.microsoft.com/office/drawing/2014/main" id="{4B6950E5-85DD-B29F-FCB5-655E0AF6F8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279400</xdr:colOff>
      <xdr:row>27</xdr:row>
      <xdr:rowOff>63500</xdr:rowOff>
    </xdr:from>
    <xdr:to>
      <xdr:col>13</xdr:col>
      <xdr:colOff>279400</xdr:colOff>
      <xdr:row>37</xdr:row>
      <xdr:rowOff>63500</xdr:rowOff>
    </xdr:to>
    <xdr:graphicFrame macro="">
      <xdr:nvGraphicFramePr>
        <xdr:cNvPr id="7" name="Chart 6">
          <a:extLst>
            <a:ext uri="{FF2B5EF4-FFF2-40B4-BE49-F238E27FC236}">
              <a16:creationId xmlns:a16="http://schemas.microsoft.com/office/drawing/2014/main" id="{304C82BB-838A-3997-FBD1-2D7BE74D8B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90.305810879632" createdVersion="8" refreshedVersion="8" minRefreshableVersion="3" recordCount="374" xr:uid="{EA65FC5E-5A3B-F547-A5A9-E1D090070A74}">
  <cacheSource type="worksheet">
    <worksheetSource ref="A6:J380" sheet="Data on Central Bank Governors"/>
  </cacheSource>
  <cacheFields count="10">
    <cacheField name="country" numFmtId="0">
      <sharedItems count="125">
        <s v="Afghanista"/>
        <s v="Albania"/>
        <s v="Algeria"/>
        <s v="Angola"/>
        <s v="Argentina"/>
        <s v="Armenia"/>
        <s v="Australia"/>
        <s v="Austria"/>
        <s v="Azerbaijan"/>
        <s v="Bahamas"/>
        <s v="Bahrain"/>
        <s v="Bangladesh"/>
        <s v="Barbados"/>
        <s v="Belarus (B"/>
        <s v="Belgium"/>
        <s v="Belize"/>
        <s v="Bolivia"/>
        <s v="Bosnia-Her"/>
        <s v="Botswana"/>
        <s v="Bulgaria"/>
        <s v="Canada"/>
        <s v="Cape Verde"/>
        <s v="Chile"/>
        <s v="China"/>
        <s v="Colombia"/>
        <s v="Congo, Dem"/>
        <s v="Costa Rica"/>
        <s v="Croatia"/>
        <s v="Cuba"/>
        <s v="Cyprus"/>
        <s v="Czech Repu"/>
        <s v="Denmark"/>
        <s v="Djibouti"/>
        <s v="Dominican "/>
        <s v="Egypt"/>
        <s v="El Salvado"/>
        <s v="Ethiopia"/>
        <s v="Finland"/>
        <s v="France"/>
        <s v="Georgia"/>
        <s v="German Fed"/>
        <s v="Ghana"/>
        <s v="Greece"/>
        <s v="Guatemala"/>
        <s v="Guyana"/>
        <s v="Haiti"/>
        <s v="Honduras"/>
        <s v="Hungary"/>
        <s v="Iceland"/>
        <s v="India"/>
        <s v="Indonesia"/>
        <s v="Iran (Pers"/>
        <s v="Iraq"/>
        <s v="Ireland"/>
        <s v="Israel"/>
        <s v="Italy/Sard"/>
        <s v="Japan"/>
        <s v="Kazakhstan"/>
        <s v="Kenya"/>
        <s v="Korea, Rep"/>
        <s v="Kyrgyz Rep"/>
        <s v="Latvia"/>
        <s v="Libya"/>
        <s v="Luxembourg"/>
        <s v="Macao"/>
        <s v="Macedonia "/>
        <s v="Madagascar"/>
        <s v="Malawi"/>
        <s v="Malaysia"/>
        <s v="Maldives"/>
        <s v="Malta"/>
        <s v="Mauritius"/>
        <s v="Mexico"/>
        <s v="Mongolia"/>
        <s v="Montenegro"/>
        <s v="Morocco"/>
        <s v="Mozambique"/>
        <s v="Myanmar (B"/>
        <s v="Namibia"/>
        <s v="Nepal"/>
        <s v="Netherland"/>
        <s v="New Zealan"/>
        <s v="Nicaragua"/>
        <s v="Nigeria"/>
        <s v="Norway"/>
        <s v="Pakistan"/>
        <s v="Papua New "/>
        <s v="Paraguay"/>
        <s v="Philippine"/>
        <s v="Poland"/>
        <s v="Qatar"/>
        <s v="Rumania"/>
        <s v="Russia (So"/>
        <s v="Rwanda"/>
        <s v="S„o TomÈ a"/>
        <s v="Saudi Arab"/>
        <s v="Serbia"/>
        <s v="Seychelles"/>
        <s v="Slovakia"/>
        <s v="Slovenia"/>
        <s v="Solomon Is"/>
        <s v="South Afri"/>
        <s v="Spain"/>
        <s v="Sri Lanka "/>
        <s v="Sudan"/>
        <s v="Surinam"/>
        <s v="Swaziland"/>
        <s v="Sweden"/>
        <s v="Switzerlan"/>
        <s v="Syria"/>
        <s v="Tanzania/T"/>
        <s v="Thailand"/>
        <s v="Trinidad a"/>
        <s v="Tunisia"/>
        <s v="Turkey (Ot"/>
        <s v="Ukraine"/>
        <s v="United Kin"/>
        <s v="United Sta"/>
        <s v="Uruguay"/>
        <s v="Vanuatu"/>
        <s v="Venezuela"/>
        <s v="Vietnam, D"/>
        <s v="Yemen (Ara"/>
        <s v="Zambia"/>
        <s v="Zimbabwe ("/>
      </sharedItems>
    </cacheField>
    <cacheField name="year" numFmtId="0">
      <sharedItems containsSemiMixedTypes="0" containsString="0" containsNumber="1" containsInteger="1" minValue="2016" maxValue="2018"/>
    </cacheField>
    <cacheField name="gwno" numFmtId="0">
      <sharedItems containsSemiMixedTypes="0" containsString="0" containsNumber="1" containsInteger="1" minValue="2" maxValue="940"/>
    </cacheField>
    <cacheField name="ccode" numFmtId="0">
      <sharedItems containsMixedTypes="1" containsNumber="1" containsInteger="1" minValue="2" maxValue="940"/>
    </cacheField>
    <cacheField name="ifscode" numFmtId="0">
      <sharedItems containsSemiMixedTypes="0" containsString="0" containsNumber="1" containsInteger="1" minValue="111" maxValue="968"/>
    </cacheField>
    <cacheField name="ifs" numFmtId="0">
      <sharedItems/>
    </cacheField>
    <cacheField name="gwabbrev" numFmtId="0">
      <sharedItems/>
    </cacheField>
    <cacheField name="num_centralbank" numFmtId="0">
      <sharedItems containsSemiMixedTypes="0" containsString="0" containsNumber="1" containsInteger="1" minValue="1" maxValue="161" count="123">
        <n v="1"/>
        <n v="2"/>
        <n v="3"/>
        <n v="4"/>
        <n v="5"/>
        <n v="6"/>
        <n v="8"/>
        <n v="9"/>
        <n v="10"/>
        <n v="11"/>
        <n v="12"/>
        <n v="13"/>
        <n v="15"/>
        <n v="16"/>
        <n v="17"/>
        <n v="18"/>
        <n v="21"/>
        <n v="22"/>
        <n v="23"/>
        <n v="26"/>
        <n v="28"/>
        <n v="29"/>
        <n v="32"/>
        <n v="33"/>
        <n v="34"/>
        <n v="35"/>
        <n v="36"/>
        <n v="37"/>
        <n v="38"/>
        <n v="39"/>
        <n v="40"/>
        <n v="41"/>
        <n v="42"/>
        <n v="43"/>
        <n v="46"/>
        <n v="47"/>
        <n v="50"/>
        <n v="53"/>
        <n v="54"/>
        <n v="57"/>
        <n v="58"/>
        <n v="59"/>
        <n v="60"/>
        <n v="61"/>
        <n v="64"/>
        <n v="65"/>
        <n v="66"/>
        <n v="68"/>
        <n v="69"/>
        <n v="70"/>
        <n v="71"/>
        <n v="72"/>
        <n v="73"/>
        <n v="74"/>
        <n v="75"/>
        <n v="76"/>
        <n v="78"/>
        <n v="80"/>
        <n v="81"/>
        <n v="83"/>
        <n v="85"/>
        <n v="87"/>
        <n v="90"/>
        <n v="92"/>
        <n v="93"/>
        <n v="94"/>
        <n v="95"/>
        <n v="96"/>
        <n v="97"/>
        <n v="98"/>
        <n v="99"/>
        <n v="100"/>
        <n v="101"/>
        <n v="102"/>
        <n v="103"/>
        <n v="104"/>
        <n v="105"/>
        <n v="106"/>
        <n v="107"/>
        <n v="108"/>
        <n v="109"/>
        <n v="111"/>
        <n v="112"/>
        <n v="113"/>
        <n v="114"/>
        <n v="116"/>
        <n v="118"/>
        <n v="119"/>
        <n v="121"/>
        <n v="122"/>
        <n v="124"/>
        <n v="125"/>
        <n v="126"/>
        <n v="127"/>
        <n v="129"/>
        <n v="130"/>
        <n v="131"/>
        <n v="132"/>
        <n v="134"/>
        <n v="135"/>
        <n v="136"/>
        <n v="137"/>
        <n v="138"/>
        <n v="139"/>
        <n v="140"/>
        <n v="141"/>
        <n v="142"/>
        <n v="143"/>
        <n v="144"/>
        <n v="145"/>
        <n v="148"/>
        <n v="149"/>
        <n v="150"/>
        <n v="152"/>
        <n v="153"/>
        <n v="154"/>
        <n v="155"/>
        <n v="156"/>
        <n v="157"/>
        <n v="158"/>
        <n v="159"/>
        <n v="160"/>
        <n v="161"/>
      </sharedItems>
    </cacheField>
    <cacheField name="timetoturnover" numFmtId="0">
      <sharedItems containsSemiMixedTypes="0" containsString="0" containsNumber="1" containsInteger="1" minValue="-666" maxValue="7" count="9">
        <n v="4"/>
        <n v="3"/>
        <n v="2"/>
        <n v="6"/>
        <n v="5"/>
        <n v="7"/>
        <n v="1"/>
        <n v="-666"/>
        <n v="0"/>
      </sharedItems>
    </cacheField>
    <cacheField name="num_turnover" numFmtId="0">
      <sharedItems containsSemiMixedTypes="0" containsString="0" containsNumber="1" containsInteger="1" minValue="-771" maxValue="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90.87890787037" createdVersion="8" refreshedVersion="8" minRefreshableVersion="3" recordCount="124" xr:uid="{2699DFF6-04DC-8F43-924D-6F790B4EDF3E}">
  <cacheSource type="worksheet">
    <worksheetSource ref="A2:A126" sheet="q3"/>
  </cacheSource>
  <cacheFields count="1">
    <cacheField name="timetoturnover" numFmtId="0">
      <sharedItems containsSemiMixedTypes="0" containsString="0" containsNumber="1" containsInteger="1" minValue="-666" maxValue="7" count="9">
        <n v="4"/>
        <n v="6"/>
        <n v="7"/>
        <n v="5"/>
        <n v="3"/>
        <n v="-666"/>
        <n v="0"/>
        <n v="1"/>
        <n v="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4">
  <r>
    <x v="0"/>
    <n v="2016"/>
    <n v="700"/>
    <n v="700"/>
    <n v="512"/>
    <s v="AFG"/>
    <s v="AFG"/>
    <x v="0"/>
    <x v="0"/>
    <n v="0"/>
  </r>
  <r>
    <x v="0"/>
    <n v="2017"/>
    <n v="700"/>
    <n v="700"/>
    <n v="512"/>
    <s v="AFG"/>
    <s v="AFG"/>
    <x v="0"/>
    <x v="1"/>
    <n v="0"/>
  </r>
  <r>
    <x v="0"/>
    <n v="2018"/>
    <n v="700"/>
    <n v="700"/>
    <n v="512"/>
    <s v="AFG"/>
    <s v="AFG"/>
    <x v="0"/>
    <x v="2"/>
    <n v="0"/>
  </r>
  <r>
    <x v="1"/>
    <n v="2016"/>
    <n v="339"/>
    <n v="339"/>
    <n v="914"/>
    <s v="ALB"/>
    <s v="ALB"/>
    <x v="1"/>
    <x v="3"/>
    <n v="0"/>
  </r>
  <r>
    <x v="1"/>
    <n v="2017"/>
    <n v="339"/>
    <n v="339"/>
    <n v="914"/>
    <s v="ALB"/>
    <s v="ALB"/>
    <x v="1"/>
    <x v="4"/>
    <n v="0"/>
  </r>
  <r>
    <x v="1"/>
    <n v="2018"/>
    <n v="339"/>
    <n v="339"/>
    <n v="914"/>
    <s v="ALB"/>
    <s v="ALB"/>
    <x v="1"/>
    <x v="0"/>
    <n v="0"/>
  </r>
  <r>
    <x v="2"/>
    <n v="2016"/>
    <n v="615"/>
    <n v="615"/>
    <n v="612"/>
    <s v="DZA"/>
    <s v="ALG"/>
    <x v="2"/>
    <x v="5"/>
    <n v="1"/>
  </r>
  <r>
    <x v="2"/>
    <n v="2017"/>
    <n v="615"/>
    <n v="615"/>
    <n v="612"/>
    <s v="DZA"/>
    <s v="ALG"/>
    <x v="2"/>
    <x v="3"/>
    <n v="0"/>
  </r>
  <r>
    <x v="2"/>
    <n v="2018"/>
    <n v="615"/>
    <n v="615"/>
    <n v="612"/>
    <s v="DZA"/>
    <s v="ALG"/>
    <x v="2"/>
    <x v="4"/>
    <n v="0"/>
  </r>
  <r>
    <x v="3"/>
    <n v="2016"/>
    <n v="540"/>
    <n v="540"/>
    <n v="614"/>
    <s v="AGO"/>
    <s v="ANG"/>
    <x v="3"/>
    <x v="4"/>
    <n v="1"/>
  </r>
  <r>
    <x v="3"/>
    <n v="2017"/>
    <n v="540"/>
    <n v="540"/>
    <n v="614"/>
    <s v="AGO"/>
    <s v="ANG"/>
    <x v="3"/>
    <x v="4"/>
    <n v="1"/>
  </r>
  <r>
    <x v="3"/>
    <n v="2018"/>
    <n v="540"/>
    <n v="540"/>
    <n v="614"/>
    <s v="AGO"/>
    <s v="ANG"/>
    <x v="3"/>
    <x v="0"/>
    <n v="0"/>
  </r>
  <r>
    <x v="4"/>
    <n v="2016"/>
    <n v="160"/>
    <n v="160"/>
    <n v="213"/>
    <s v="ARG"/>
    <s v="ARG"/>
    <x v="4"/>
    <x v="4"/>
    <n v="0"/>
  </r>
  <r>
    <x v="4"/>
    <n v="2017"/>
    <n v="160"/>
    <n v="160"/>
    <n v="213"/>
    <s v="ARG"/>
    <s v="ARG"/>
    <x v="4"/>
    <x v="0"/>
    <n v="0"/>
  </r>
  <r>
    <x v="4"/>
    <n v="2018"/>
    <n v="160"/>
    <n v="160"/>
    <n v="213"/>
    <s v="ARG"/>
    <s v="ARG"/>
    <x v="4"/>
    <x v="3"/>
    <n v="1"/>
  </r>
  <r>
    <x v="5"/>
    <n v="2016"/>
    <n v="371"/>
    <n v="371"/>
    <n v="911"/>
    <s v="ARM"/>
    <s v="ARM"/>
    <x v="5"/>
    <x v="0"/>
    <n v="0"/>
  </r>
  <r>
    <x v="5"/>
    <n v="2017"/>
    <n v="371"/>
    <n v="371"/>
    <n v="911"/>
    <s v="ARM"/>
    <s v="ARM"/>
    <x v="5"/>
    <x v="1"/>
    <n v="0"/>
  </r>
  <r>
    <x v="5"/>
    <n v="2018"/>
    <n v="371"/>
    <n v="371"/>
    <n v="911"/>
    <s v="ARM"/>
    <s v="ARM"/>
    <x v="5"/>
    <x v="2"/>
    <n v="0"/>
  </r>
  <r>
    <x v="6"/>
    <n v="2016"/>
    <n v="900"/>
    <n v="900"/>
    <n v="193"/>
    <s v="AUS"/>
    <s v="AUL"/>
    <x v="6"/>
    <x v="5"/>
    <n v="1"/>
  </r>
  <r>
    <x v="6"/>
    <n v="2017"/>
    <n v="900"/>
    <n v="900"/>
    <n v="193"/>
    <s v="AUS"/>
    <s v="AUL"/>
    <x v="6"/>
    <x v="3"/>
    <n v="0"/>
  </r>
  <r>
    <x v="6"/>
    <n v="2018"/>
    <n v="900"/>
    <n v="900"/>
    <n v="193"/>
    <s v="AUS"/>
    <s v="AUL"/>
    <x v="6"/>
    <x v="4"/>
    <n v="0"/>
  </r>
  <r>
    <x v="7"/>
    <n v="2016"/>
    <n v="305"/>
    <n v="305"/>
    <n v="122"/>
    <s v="AUT"/>
    <s v="AUS"/>
    <x v="7"/>
    <x v="1"/>
    <n v="0"/>
  </r>
  <r>
    <x v="7"/>
    <n v="2017"/>
    <n v="305"/>
    <n v="305"/>
    <n v="122"/>
    <s v="AUT"/>
    <s v="AUS"/>
    <x v="7"/>
    <x v="2"/>
    <n v="0"/>
  </r>
  <r>
    <x v="7"/>
    <n v="2018"/>
    <n v="305"/>
    <n v="305"/>
    <n v="122"/>
    <s v="AUT"/>
    <s v="AUS"/>
    <x v="7"/>
    <x v="6"/>
    <n v="0"/>
  </r>
  <r>
    <x v="8"/>
    <n v="2016"/>
    <n v="373"/>
    <n v="373"/>
    <n v="912"/>
    <s v="AZE"/>
    <s v="AZE"/>
    <x v="8"/>
    <x v="7"/>
    <n v="0"/>
  </r>
  <r>
    <x v="8"/>
    <n v="2017"/>
    <n v="373"/>
    <n v="373"/>
    <n v="912"/>
    <s v="AZE"/>
    <s v="AZE"/>
    <x v="8"/>
    <x v="7"/>
    <n v="0"/>
  </r>
  <r>
    <x v="8"/>
    <n v="2018"/>
    <n v="373"/>
    <n v="373"/>
    <n v="912"/>
    <s v="AZE"/>
    <s v="AZE"/>
    <x v="8"/>
    <x v="7"/>
    <n v="0"/>
  </r>
  <r>
    <x v="9"/>
    <n v="2016"/>
    <n v="31"/>
    <n v="31"/>
    <n v="313"/>
    <s v="BHS"/>
    <s v="BHM"/>
    <x v="9"/>
    <x v="4"/>
    <n v="1"/>
  </r>
  <r>
    <x v="9"/>
    <n v="2017"/>
    <n v="31"/>
    <n v="31"/>
    <n v="313"/>
    <s v="BHS"/>
    <s v="BHM"/>
    <x v="9"/>
    <x v="0"/>
    <n v="0"/>
  </r>
  <r>
    <x v="9"/>
    <n v="2018"/>
    <n v="31"/>
    <n v="31"/>
    <n v="313"/>
    <s v="BHS"/>
    <s v="BHM"/>
    <x v="9"/>
    <x v="1"/>
    <n v="0"/>
  </r>
  <r>
    <x v="10"/>
    <n v="2016"/>
    <n v="692"/>
    <n v="692"/>
    <n v="419"/>
    <s v="BHR"/>
    <s v="BAH"/>
    <x v="10"/>
    <x v="0"/>
    <n v="0"/>
  </r>
  <r>
    <x v="10"/>
    <n v="2017"/>
    <n v="692"/>
    <n v="692"/>
    <n v="419"/>
    <s v="BHR"/>
    <s v="BAH"/>
    <x v="10"/>
    <x v="1"/>
    <n v="0"/>
  </r>
  <r>
    <x v="10"/>
    <n v="2018"/>
    <n v="692"/>
    <n v="692"/>
    <n v="419"/>
    <s v="BHR"/>
    <s v="BAH"/>
    <x v="10"/>
    <x v="2"/>
    <n v="0"/>
  </r>
  <r>
    <x v="11"/>
    <n v="2016"/>
    <n v="771"/>
    <n v="771"/>
    <n v="513"/>
    <s v="BGD"/>
    <s v="BNG"/>
    <x v="11"/>
    <x v="0"/>
    <n v="1"/>
  </r>
  <r>
    <x v="11"/>
    <n v="2017"/>
    <n v="771"/>
    <n v="771"/>
    <n v="513"/>
    <s v="BGD"/>
    <s v="BNG"/>
    <x v="11"/>
    <x v="1"/>
    <n v="0"/>
  </r>
  <r>
    <x v="11"/>
    <n v="2018"/>
    <n v="771"/>
    <n v="771"/>
    <n v="513"/>
    <s v="BGD"/>
    <s v="BNG"/>
    <x v="11"/>
    <x v="2"/>
    <n v="0"/>
  </r>
  <r>
    <x v="12"/>
    <n v="2016"/>
    <n v="53"/>
    <n v="53"/>
    <n v="316"/>
    <s v="BRB"/>
    <s v="BAR"/>
    <x v="12"/>
    <x v="0"/>
    <n v="0"/>
  </r>
  <r>
    <x v="12"/>
    <n v="2017"/>
    <n v="53"/>
    <n v="53"/>
    <n v="316"/>
    <s v="BRB"/>
    <s v="BAR"/>
    <x v="12"/>
    <x v="1"/>
    <n v="0"/>
  </r>
  <r>
    <x v="12"/>
    <n v="2018"/>
    <n v="53"/>
    <n v="53"/>
    <n v="316"/>
    <s v="BRB"/>
    <s v="BAR"/>
    <x v="12"/>
    <x v="4"/>
    <n v="1"/>
  </r>
  <r>
    <x v="13"/>
    <n v="2016"/>
    <n v="370"/>
    <n v="370"/>
    <n v="913"/>
    <s v="BLR"/>
    <s v="BLR"/>
    <x v="13"/>
    <x v="1"/>
    <n v="0"/>
  </r>
  <r>
    <x v="13"/>
    <n v="2017"/>
    <n v="370"/>
    <n v="370"/>
    <n v="913"/>
    <s v="BLR"/>
    <s v="BLR"/>
    <x v="13"/>
    <x v="2"/>
    <n v="0"/>
  </r>
  <r>
    <x v="13"/>
    <n v="2018"/>
    <n v="370"/>
    <n v="370"/>
    <n v="913"/>
    <s v="BLR"/>
    <s v="BLR"/>
    <x v="13"/>
    <x v="6"/>
    <n v="0"/>
  </r>
  <r>
    <x v="14"/>
    <n v="2016"/>
    <n v="211"/>
    <n v="211"/>
    <n v="124"/>
    <s v="BEL"/>
    <s v="BEL"/>
    <x v="14"/>
    <x v="0"/>
    <n v="0"/>
  </r>
  <r>
    <x v="14"/>
    <n v="2017"/>
    <n v="211"/>
    <n v="211"/>
    <n v="124"/>
    <s v="BEL"/>
    <s v="BEL"/>
    <x v="14"/>
    <x v="1"/>
    <n v="0"/>
  </r>
  <r>
    <x v="14"/>
    <n v="2018"/>
    <n v="211"/>
    <n v="211"/>
    <n v="124"/>
    <s v="BEL"/>
    <s v="BEL"/>
    <x v="14"/>
    <x v="2"/>
    <n v="0"/>
  </r>
  <r>
    <x v="15"/>
    <n v="2016"/>
    <n v="80"/>
    <n v="80"/>
    <n v="339"/>
    <s v="BLZ"/>
    <s v="BLZ"/>
    <x v="15"/>
    <x v="4"/>
    <n v="1"/>
  </r>
  <r>
    <x v="15"/>
    <n v="2017"/>
    <n v="80"/>
    <n v="80"/>
    <n v="339"/>
    <s v="BLZ"/>
    <s v="BLZ"/>
    <x v="15"/>
    <x v="0"/>
    <n v="0"/>
  </r>
  <r>
    <x v="15"/>
    <n v="2018"/>
    <n v="80"/>
    <n v="80"/>
    <n v="339"/>
    <s v="BLZ"/>
    <s v="BLZ"/>
    <x v="15"/>
    <x v="1"/>
    <n v="0"/>
  </r>
  <r>
    <x v="16"/>
    <n v="2016"/>
    <n v="145"/>
    <n v="145"/>
    <n v="218"/>
    <s v="BOL"/>
    <s v="BOL"/>
    <x v="16"/>
    <x v="8"/>
    <n v="0"/>
  </r>
  <r>
    <x v="16"/>
    <n v="2017"/>
    <n v="145"/>
    <n v="145"/>
    <n v="218"/>
    <s v="BOL"/>
    <s v="BOL"/>
    <x v="16"/>
    <x v="3"/>
    <n v="1"/>
  </r>
  <r>
    <x v="16"/>
    <n v="2018"/>
    <n v="145"/>
    <n v="145"/>
    <n v="218"/>
    <s v="BOL"/>
    <s v="BOL"/>
    <x v="16"/>
    <x v="4"/>
    <n v="0"/>
  </r>
  <r>
    <x v="17"/>
    <n v="2016"/>
    <n v="346"/>
    <n v="346"/>
    <n v="963"/>
    <s v="BIH"/>
    <s v="BOS"/>
    <x v="17"/>
    <x v="4"/>
    <n v="0"/>
  </r>
  <r>
    <x v="17"/>
    <n v="2017"/>
    <n v="346"/>
    <n v="346"/>
    <n v="963"/>
    <s v="BIH"/>
    <s v="BOS"/>
    <x v="17"/>
    <x v="0"/>
    <n v="0"/>
  </r>
  <r>
    <x v="17"/>
    <n v="2018"/>
    <n v="346"/>
    <n v="346"/>
    <n v="963"/>
    <s v="BIH"/>
    <s v="BOS"/>
    <x v="17"/>
    <x v="1"/>
    <n v="0"/>
  </r>
  <r>
    <x v="18"/>
    <n v="2016"/>
    <n v="571"/>
    <n v="571"/>
    <n v="616"/>
    <s v="BWA"/>
    <s v="BOT"/>
    <x v="18"/>
    <x v="4"/>
    <n v="1"/>
  </r>
  <r>
    <x v="18"/>
    <n v="2017"/>
    <n v="571"/>
    <n v="571"/>
    <n v="616"/>
    <s v="BWA"/>
    <s v="BOT"/>
    <x v="18"/>
    <x v="0"/>
    <n v="0"/>
  </r>
  <r>
    <x v="18"/>
    <n v="2018"/>
    <n v="571"/>
    <n v="571"/>
    <n v="616"/>
    <s v="BWA"/>
    <s v="BOT"/>
    <x v="18"/>
    <x v="1"/>
    <n v="0"/>
  </r>
  <r>
    <x v="19"/>
    <n v="2016"/>
    <n v="355"/>
    <n v="355"/>
    <n v="918"/>
    <s v="BGR"/>
    <s v="BUL"/>
    <x v="19"/>
    <x v="4"/>
    <n v="0"/>
  </r>
  <r>
    <x v="19"/>
    <n v="2017"/>
    <n v="355"/>
    <n v="355"/>
    <n v="918"/>
    <s v="BGR"/>
    <s v="BUL"/>
    <x v="19"/>
    <x v="0"/>
    <n v="0"/>
  </r>
  <r>
    <x v="19"/>
    <n v="2018"/>
    <n v="355"/>
    <n v="355"/>
    <n v="918"/>
    <s v="BGR"/>
    <s v="BUL"/>
    <x v="19"/>
    <x v="1"/>
    <n v="0"/>
  </r>
  <r>
    <x v="20"/>
    <n v="2016"/>
    <n v="20"/>
    <n v="20"/>
    <n v="156"/>
    <s v="CAN"/>
    <s v="CAN"/>
    <x v="20"/>
    <x v="1"/>
    <n v="0"/>
  </r>
  <r>
    <x v="20"/>
    <n v="2017"/>
    <n v="20"/>
    <n v="20"/>
    <n v="156"/>
    <s v="CAN"/>
    <s v="CAN"/>
    <x v="20"/>
    <x v="2"/>
    <n v="0"/>
  </r>
  <r>
    <x v="20"/>
    <n v="2018"/>
    <n v="20"/>
    <n v="20"/>
    <n v="156"/>
    <s v="CAN"/>
    <s v="CAN"/>
    <x v="20"/>
    <x v="6"/>
    <n v="0"/>
  </r>
  <r>
    <x v="21"/>
    <n v="2016"/>
    <n v="402"/>
    <n v="402"/>
    <n v="624"/>
    <s v="CPV"/>
    <s v="CAP"/>
    <x v="21"/>
    <x v="4"/>
    <n v="1"/>
  </r>
  <r>
    <x v="21"/>
    <n v="2017"/>
    <n v="402"/>
    <n v="402"/>
    <n v="624"/>
    <s v="CPV"/>
    <s v="CAP"/>
    <x v="21"/>
    <x v="0"/>
    <n v="0"/>
  </r>
  <r>
    <x v="21"/>
    <n v="2018"/>
    <n v="402"/>
    <n v="402"/>
    <n v="624"/>
    <s v="CPV"/>
    <s v="CAP"/>
    <x v="21"/>
    <x v="1"/>
    <n v="0"/>
  </r>
  <r>
    <x v="22"/>
    <n v="2016"/>
    <n v="155"/>
    <n v="155"/>
    <n v="228"/>
    <s v="CHL"/>
    <s v="CHL"/>
    <x v="22"/>
    <x v="4"/>
    <n v="1"/>
  </r>
  <r>
    <x v="22"/>
    <n v="2017"/>
    <n v="155"/>
    <n v="155"/>
    <n v="228"/>
    <s v="CHL"/>
    <s v="CHL"/>
    <x v="22"/>
    <x v="0"/>
    <n v="0"/>
  </r>
  <r>
    <x v="22"/>
    <n v="2018"/>
    <n v="155"/>
    <n v="155"/>
    <n v="228"/>
    <s v="CHL"/>
    <s v="CHL"/>
    <x v="22"/>
    <x v="1"/>
    <n v="0"/>
  </r>
  <r>
    <x v="23"/>
    <n v="2016"/>
    <n v="710"/>
    <n v="710"/>
    <n v="924"/>
    <s v="CHN"/>
    <s v="CHN"/>
    <x v="23"/>
    <x v="7"/>
    <n v="0"/>
  </r>
  <r>
    <x v="23"/>
    <n v="2017"/>
    <n v="710"/>
    <n v="710"/>
    <n v="924"/>
    <s v="CHN"/>
    <s v="CHN"/>
    <x v="23"/>
    <x v="7"/>
    <n v="0"/>
  </r>
  <r>
    <x v="23"/>
    <n v="2018"/>
    <n v="710"/>
    <n v="710"/>
    <n v="924"/>
    <s v="CHN"/>
    <s v="CHN"/>
    <x v="23"/>
    <x v="7"/>
    <n v="1"/>
  </r>
  <r>
    <x v="24"/>
    <n v="2016"/>
    <n v="100"/>
    <n v="100"/>
    <n v="233"/>
    <s v="COL"/>
    <s v="COL"/>
    <x v="24"/>
    <x v="6"/>
    <n v="0"/>
  </r>
  <r>
    <x v="24"/>
    <n v="2017"/>
    <n v="100"/>
    <n v="100"/>
    <n v="233"/>
    <s v="COL"/>
    <s v="COL"/>
    <x v="24"/>
    <x v="0"/>
    <n v="1"/>
  </r>
  <r>
    <x v="24"/>
    <n v="2018"/>
    <n v="100"/>
    <n v="100"/>
    <n v="233"/>
    <s v="COL"/>
    <s v="COL"/>
    <x v="24"/>
    <x v="1"/>
    <n v="0"/>
  </r>
  <r>
    <x v="25"/>
    <n v="2016"/>
    <n v="490"/>
    <n v="490"/>
    <n v="636"/>
    <s v="ZAR"/>
    <s v="DRC"/>
    <x v="25"/>
    <x v="2"/>
    <n v="0"/>
  </r>
  <r>
    <x v="25"/>
    <n v="2017"/>
    <n v="490"/>
    <n v="490"/>
    <n v="636"/>
    <s v="ZAR"/>
    <s v="DRC"/>
    <x v="25"/>
    <x v="6"/>
    <n v="0"/>
  </r>
  <r>
    <x v="25"/>
    <n v="2018"/>
    <n v="490"/>
    <n v="490"/>
    <n v="636"/>
    <s v="ZAR"/>
    <s v="DRC"/>
    <x v="25"/>
    <x v="8"/>
    <n v="0"/>
  </r>
  <r>
    <x v="26"/>
    <n v="2016"/>
    <n v="94"/>
    <n v="94"/>
    <n v="238"/>
    <s v="CRI"/>
    <s v="COS"/>
    <x v="26"/>
    <x v="2"/>
    <n v="0"/>
  </r>
  <r>
    <x v="26"/>
    <n v="2017"/>
    <n v="94"/>
    <n v="94"/>
    <n v="238"/>
    <s v="CRI"/>
    <s v="COS"/>
    <x v="26"/>
    <x v="6"/>
    <n v="0"/>
  </r>
  <r>
    <x v="26"/>
    <n v="2018"/>
    <n v="94"/>
    <n v="94"/>
    <n v="238"/>
    <s v="CRI"/>
    <s v="COS"/>
    <x v="26"/>
    <x v="8"/>
    <n v="0"/>
  </r>
  <r>
    <x v="27"/>
    <n v="2016"/>
    <n v="344"/>
    <n v="344"/>
    <n v="960"/>
    <s v="HRV"/>
    <s v="CRO"/>
    <x v="27"/>
    <x v="2"/>
    <n v="0"/>
  </r>
  <r>
    <x v="27"/>
    <n v="2017"/>
    <n v="344"/>
    <n v="344"/>
    <n v="960"/>
    <s v="HRV"/>
    <s v="CRO"/>
    <x v="27"/>
    <x v="6"/>
    <n v="0"/>
  </r>
  <r>
    <x v="27"/>
    <n v="2018"/>
    <n v="344"/>
    <n v="344"/>
    <n v="960"/>
    <s v="HRV"/>
    <s v="CRO"/>
    <x v="27"/>
    <x v="8"/>
    <n v="0"/>
  </r>
  <r>
    <x v="28"/>
    <n v="2016"/>
    <n v="40"/>
    <n v="40"/>
    <n v="928"/>
    <s v="CUB"/>
    <s v="CUB"/>
    <x v="28"/>
    <x v="7"/>
    <n v="0"/>
  </r>
  <r>
    <x v="28"/>
    <n v="2017"/>
    <n v="40"/>
    <n v="40"/>
    <n v="928"/>
    <s v="CUB"/>
    <s v="CUB"/>
    <x v="28"/>
    <x v="7"/>
    <n v="1"/>
  </r>
  <r>
    <x v="28"/>
    <n v="2018"/>
    <n v="40"/>
    <n v="40"/>
    <n v="928"/>
    <s v="CUB"/>
    <s v="CUB"/>
    <x v="28"/>
    <x v="7"/>
    <n v="0"/>
  </r>
  <r>
    <x v="29"/>
    <n v="2016"/>
    <n v="352"/>
    <n v="352"/>
    <n v="423"/>
    <s v="CYP"/>
    <s v="CYP"/>
    <x v="29"/>
    <x v="1"/>
    <n v="0"/>
  </r>
  <r>
    <x v="29"/>
    <n v="2017"/>
    <n v="352"/>
    <n v="352"/>
    <n v="423"/>
    <s v="CYP"/>
    <s v="CYP"/>
    <x v="29"/>
    <x v="2"/>
    <n v="0"/>
  </r>
  <r>
    <x v="29"/>
    <n v="2018"/>
    <n v="352"/>
    <n v="352"/>
    <n v="423"/>
    <s v="CYP"/>
    <s v="CYP"/>
    <x v="29"/>
    <x v="6"/>
    <n v="0"/>
  </r>
  <r>
    <x v="30"/>
    <n v="2016"/>
    <n v="316"/>
    <n v="316"/>
    <n v="935"/>
    <s v="CZE"/>
    <s v="CZR"/>
    <x v="30"/>
    <x v="3"/>
    <n v="1"/>
  </r>
  <r>
    <x v="30"/>
    <n v="2017"/>
    <n v="316"/>
    <n v="316"/>
    <n v="935"/>
    <s v="CZE"/>
    <s v="CZR"/>
    <x v="30"/>
    <x v="4"/>
    <n v="0"/>
  </r>
  <r>
    <x v="30"/>
    <n v="2018"/>
    <n v="316"/>
    <n v="316"/>
    <n v="935"/>
    <s v="CZE"/>
    <s v="CZR"/>
    <x v="30"/>
    <x v="0"/>
    <n v="0"/>
  </r>
  <r>
    <x v="31"/>
    <n v="2016"/>
    <n v="390"/>
    <n v="390"/>
    <n v="128"/>
    <s v="DNK"/>
    <s v="DEN"/>
    <x v="31"/>
    <x v="7"/>
    <n v="0"/>
  </r>
  <r>
    <x v="31"/>
    <n v="2017"/>
    <n v="390"/>
    <n v="390"/>
    <n v="128"/>
    <s v="DNK"/>
    <s v="DEN"/>
    <x v="31"/>
    <x v="7"/>
    <n v="0"/>
  </r>
  <r>
    <x v="31"/>
    <n v="2018"/>
    <n v="390"/>
    <n v="390"/>
    <n v="128"/>
    <s v="DNK"/>
    <s v="DEN"/>
    <x v="31"/>
    <x v="7"/>
    <n v="0"/>
  </r>
  <r>
    <x v="32"/>
    <n v="2016"/>
    <n v="522"/>
    <n v="522"/>
    <n v="611"/>
    <s v="DJI"/>
    <s v="DJI"/>
    <x v="32"/>
    <x v="7"/>
    <n v="0"/>
  </r>
  <r>
    <x v="32"/>
    <n v="2017"/>
    <n v="522"/>
    <n v="522"/>
    <n v="611"/>
    <s v="DJI"/>
    <s v="DJI"/>
    <x v="32"/>
    <x v="7"/>
    <n v="0"/>
  </r>
  <r>
    <x v="32"/>
    <n v="2018"/>
    <n v="522"/>
    <n v="522"/>
    <n v="611"/>
    <s v="DJI"/>
    <s v="DJI"/>
    <x v="32"/>
    <x v="7"/>
    <n v="0"/>
  </r>
  <r>
    <x v="33"/>
    <n v="2016"/>
    <n v="42"/>
    <n v="42"/>
    <n v="243"/>
    <s v="DOM"/>
    <s v="DOM"/>
    <x v="33"/>
    <x v="7"/>
    <n v="0"/>
  </r>
  <r>
    <x v="33"/>
    <n v="2017"/>
    <n v="42"/>
    <n v="42"/>
    <n v="243"/>
    <s v="DOM"/>
    <s v="DOM"/>
    <x v="33"/>
    <x v="7"/>
    <n v="0"/>
  </r>
  <r>
    <x v="33"/>
    <n v="2018"/>
    <n v="42"/>
    <n v="42"/>
    <n v="243"/>
    <s v="DOM"/>
    <s v="DOM"/>
    <x v="33"/>
    <x v="7"/>
    <n v="0"/>
  </r>
  <r>
    <x v="34"/>
    <n v="2016"/>
    <n v="651"/>
    <n v="651"/>
    <n v="469"/>
    <s v="EGY"/>
    <s v="EGY"/>
    <x v="34"/>
    <x v="1"/>
    <n v="0"/>
  </r>
  <r>
    <x v="34"/>
    <n v="2017"/>
    <n v="651"/>
    <n v="651"/>
    <n v="469"/>
    <s v="EGY"/>
    <s v="EGY"/>
    <x v="34"/>
    <x v="2"/>
    <n v="0"/>
  </r>
  <r>
    <x v="34"/>
    <n v="2018"/>
    <n v="651"/>
    <n v="651"/>
    <n v="469"/>
    <s v="EGY"/>
    <s v="EGY"/>
    <x v="34"/>
    <x v="6"/>
    <n v="0"/>
  </r>
  <r>
    <x v="35"/>
    <n v="2016"/>
    <n v="92"/>
    <n v="92"/>
    <n v="253"/>
    <s v="SLV"/>
    <s v="SAL"/>
    <x v="35"/>
    <x v="1"/>
    <n v="0"/>
  </r>
  <r>
    <x v="35"/>
    <n v="2017"/>
    <n v="92"/>
    <n v="92"/>
    <n v="253"/>
    <s v="SLV"/>
    <s v="SAL"/>
    <x v="35"/>
    <x v="2"/>
    <n v="0"/>
  </r>
  <r>
    <x v="35"/>
    <n v="2018"/>
    <n v="92"/>
    <n v="92"/>
    <n v="253"/>
    <s v="SLV"/>
    <s v="SAL"/>
    <x v="35"/>
    <x v="6"/>
    <n v="0"/>
  </r>
  <r>
    <x v="36"/>
    <n v="2016"/>
    <n v="530"/>
    <n v="530"/>
    <n v="644"/>
    <s v="ETH"/>
    <s v="ETH"/>
    <x v="36"/>
    <x v="7"/>
    <n v="0"/>
  </r>
  <r>
    <x v="36"/>
    <n v="2017"/>
    <n v="530"/>
    <n v="530"/>
    <n v="644"/>
    <s v="ETH"/>
    <s v="ETH"/>
    <x v="36"/>
    <x v="7"/>
    <n v="0"/>
  </r>
  <r>
    <x v="36"/>
    <n v="2018"/>
    <n v="530"/>
    <n v="530"/>
    <n v="644"/>
    <s v="ETH"/>
    <s v="ETH"/>
    <x v="36"/>
    <x v="7"/>
    <n v="0"/>
  </r>
  <r>
    <x v="37"/>
    <n v="2016"/>
    <n v="375"/>
    <n v="375"/>
    <n v="172"/>
    <s v="FIN"/>
    <s v="FIN"/>
    <x v="37"/>
    <x v="2"/>
    <n v="0"/>
  </r>
  <r>
    <x v="37"/>
    <n v="2017"/>
    <n v="375"/>
    <n v="375"/>
    <n v="172"/>
    <s v="FIN"/>
    <s v="FIN"/>
    <x v="37"/>
    <x v="6"/>
    <n v="0"/>
  </r>
  <r>
    <x v="37"/>
    <n v="2018"/>
    <n v="375"/>
    <n v="375"/>
    <n v="172"/>
    <s v="FIN"/>
    <s v="FIN"/>
    <x v="37"/>
    <x v="5"/>
    <n v="1"/>
  </r>
  <r>
    <x v="38"/>
    <n v="2016"/>
    <n v="220"/>
    <n v="220"/>
    <n v="132"/>
    <s v="FRA"/>
    <s v="FRN"/>
    <x v="38"/>
    <x v="4"/>
    <n v="0"/>
  </r>
  <r>
    <x v="38"/>
    <n v="2017"/>
    <n v="220"/>
    <n v="220"/>
    <n v="132"/>
    <s v="FRA"/>
    <s v="FRN"/>
    <x v="38"/>
    <x v="0"/>
    <n v="0"/>
  </r>
  <r>
    <x v="38"/>
    <n v="2018"/>
    <n v="220"/>
    <n v="220"/>
    <n v="132"/>
    <s v="FRA"/>
    <s v="FRN"/>
    <x v="38"/>
    <x v="1"/>
    <n v="0"/>
  </r>
  <r>
    <x v="39"/>
    <n v="2016"/>
    <n v="372"/>
    <n v="372"/>
    <n v="915"/>
    <s v="GEO"/>
    <s v="GRG"/>
    <x v="39"/>
    <x v="5"/>
    <n v="1"/>
  </r>
  <r>
    <x v="39"/>
    <n v="2017"/>
    <n v="372"/>
    <n v="372"/>
    <n v="915"/>
    <s v="GEO"/>
    <s v="GRG"/>
    <x v="39"/>
    <x v="3"/>
    <n v="0"/>
  </r>
  <r>
    <x v="39"/>
    <n v="2018"/>
    <n v="372"/>
    <n v="372"/>
    <n v="915"/>
    <s v="GEO"/>
    <s v="GRG"/>
    <x v="39"/>
    <x v="4"/>
    <n v="0"/>
  </r>
  <r>
    <x v="40"/>
    <n v="2016"/>
    <n v="260"/>
    <n v="255"/>
    <n v="134"/>
    <s v="DEU"/>
    <s v="GFR"/>
    <x v="40"/>
    <x v="1"/>
    <n v="0"/>
  </r>
  <r>
    <x v="40"/>
    <n v="2017"/>
    <n v="260"/>
    <n v="255"/>
    <n v="134"/>
    <s v="DEU"/>
    <s v="GFR"/>
    <x v="40"/>
    <x v="2"/>
    <n v="0"/>
  </r>
  <r>
    <x v="40"/>
    <n v="2018"/>
    <n v="260"/>
    <n v="255"/>
    <n v="134"/>
    <s v="DEU"/>
    <s v="GFR"/>
    <x v="40"/>
    <x v="6"/>
    <n v="0"/>
  </r>
  <r>
    <x v="41"/>
    <n v="2016"/>
    <n v="452"/>
    <n v="452"/>
    <n v="652"/>
    <s v="GHA"/>
    <s v="GHA"/>
    <x v="41"/>
    <x v="0"/>
    <n v="1"/>
  </r>
  <r>
    <x v="41"/>
    <n v="2017"/>
    <n v="452"/>
    <n v="452"/>
    <n v="652"/>
    <s v="GHA"/>
    <s v="GHA"/>
    <x v="41"/>
    <x v="0"/>
    <n v="1"/>
  </r>
  <r>
    <x v="41"/>
    <n v="2018"/>
    <n v="452"/>
    <n v="452"/>
    <n v="652"/>
    <s v="GHA"/>
    <s v="GHA"/>
    <x v="41"/>
    <x v="1"/>
    <n v="0"/>
  </r>
  <r>
    <x v="42"/>
    <n v="2016"/>
    <n v="350"/>
    <n v="350"/>
    <n v="174"/>
    <s v="GRC"/>
    <s v="GRC"/>
    <x v="42"/>
    <x v="0"/>
    <n v="0"/>
  </r>
  <r>
    <x v="42"/>
    <n v="2017"/>
    <n v="350"/>
    <n v="350"/>
    <n v="174"/>
    <s v="GRC"/>
    <s v="GRC"/>
    <x v="42"/>
    <x v="1"/>
    <n v="0"/>
  </r>
  <r>
    <x v="42"/>
    <n v="2018"/>
    <n v="350"/>
    <n v="350"/>
    <n v="174"/>
    <s v="GRC"/>
    <s v="GRC"/>
    <x v="42"/>
    <x v="2"/>
    <n v="0"/>
  </r>
  <r>
    <x v="43"/>
    <n v="2016"/>
    <n v="90"/>
    <n v="90"/>
    <n v="258"/>
    <s v="GTM"/>
    <s v="GUA"/>
    <x v="43"/>
    <x v="2"/>
    <n v="0"/>
  </r>
  <r>
    <x v="43"/>
    <n v="2017"/>
    <n v="90"/>
    <n v="90"/>
    <n v="258"/>
    <s v="GTM"/>
    <s v="GUA"/>
    <x v="43"/>
    <x v="6"/>
    <n v="0"/>
  </r>
  <r>
    <x v="43"/>
    <n v="2018"/>
    <n v="90"/>
    <n v="90"/>
    <n v="258"/>
    <s v="GTM"/>
    <s v="GUA"/>
    <x v="43"/>
    <x v="8"/>
    <n v="0"/>
  </r>
  <r>
    <x v="44"/>
    <n v="2016"/>
    <n v="110"/>
    <n v="110"/>
    <n v="336"/>
    <s v="GUY"/>
    <s v="GUY"/>
    <x v="44"/>
    <x v="1"/>
    <n v="0"/>
  </r>
  <r>
    <x v="44"/>
    <n v="2017"/>
    <n v="110"/>
    <n v="110"/>
    <n v="336"/>
    <s v="GUY"/>
    <s v="GUY"/>
    <x v="44"/>
    <x v="2"/>
    <n v="0"/>
  </r>
  <r>
    <x v="44"/>
    <n v="2018"/>
    <n v="110"/>
    <n v="110"/>
    <n v="336"/>
    <s v="GUY"/>
    <s v="GUY"/>
    <x v="44"/>
    <x v="6"/>
    <n v="0"/>
  </r>
  <r>
    <x v="45"/>
    <n v="2016"/>
    <n v="41"/>
    <n v="41"/>
    <n v="263"/>
    <s v="HTI"/>
    <s v="HAI"/>
    <x v="45"/>
    <x v="2"/>
    <n v="0"/>
  </r>
  <r>
    <x v="45"/>
    <n v="2017"/>
    <n v="41"/>
    <n v="41"/>
    <n v="263"/>
    <s v="HTI"/>
    <s v="HAI"/>
    <x v="45"/>
    <x v="6"/>
    <n v="0"/>
  </r>
  <r>
    <x v="45"/>
    <n v="2018"/>
    <n v="41"/>
    <n v="41"/>
    <n v="263"/>
    <s v="HTI"/>
    <s v="HAI"/>
    <x v="45"/>
    <x v="8"/>
    <n v="0"/>
  </r>
  <r>
    <x v="46"/>
    <n v="2016"/>
    <n v="91"/>
    <n v="91"/>
    <n v="268"/>
    <s v="HND"/>
    <s v="HON"/>
    <x v="46"/>
    <x v="1"/>
    <n v="0"/>
  </r>
  <r>
    <x v="46"/>
    <n v="2017"/>
    <n v="91"/>
    <n v="91"/>
    <n v="268"/>
    <s v="HND"/>
    <s v="HON"/>
    <x v="46"/>
    <x v="2"/>
    <n v="0"/>
  </r>
  <r>
    <x v="46"/>
    <n v="2018"/>
    <n v="91"/>
    <n v="91"/>
    <n v="268"/>
    <s v="HND"/>
    <s v="HON"/>
    <x v="46"/>
    <x v="0"/>
    <n v="1"/>
  </r>
  <r>
    <x v="47"/>
    <n v="2016"/>
    <n v="310"/>
    <n v="310"/>
    <n v="944"/>
    <s v="HUN"/>
    <s v="HUN"/>
    <x v="47"/>
    <x v="1"/>
    <n v="0"/>
  </r>
  <r>
    <x v="47"/>
    <n v="2017"/>
    <n v="310"/>
    <n v="310"/>
    <n v="944"/>
    <s v="HUN"/>
    <s v="HUN"/>
    <x v="47"/>
    <x v="2"/>
    <n v="0"/>
  </r>
  <r>
    <x v="47"/>
    <n v="2018"/>
    <n v="310"/>
    <n v="310"/>
    <n v="944"/>
    <s v="HUN"/>
    <s v="HUN"/>
    <x v="47"/>
    <x v="6"/>
    <n v="0"/>
  </r>
  <r>
    <x v="48"/>
    <n v="2016"/>
    <n v="395"/>
    <n v="395"/>
    <n v="176"/>
    <s v="ISL"/>
    <s v="ICE"/>
    <x v="48"/>
    <x v="1"/>
    <n v="0"/>
  </r>
  <r>
    <x v="48"/>
    <n v="2017"/>
    <n v="395"/>
    <n v="395"/>
    <n v="176"/>
    <s v="ISL"/>
    <s v="ICE"/>
    <x v="48"/>
    <x v="2"/>
    <n v="0"/>
  </r>
  <r>
    <x v="48"/>
    <n v="2018"/>
    <n v="395"/>
    <n v="395"/>
    <n v="176"/>
    <s v="ISL"/>
    <s v="ICE"/>
    <x v="48"/>
    <x v="6"/>
    <n v="0"/>
  </r>
  <r>
    <x v="49"/>
    <n v="2016"/>
    <n v="750"/>
    <n v="750"/>
    <n v="534"/>
    <s v="IND"/>
    <s v="IND"/>
    <x v="49"/>
    <x v="1"/>
    <n v="1"/>
  </r>
  <r>
    <x v="49"/>
    <n v="2017"/>
    <n v="750"/>
    <n v="750"/>
    <n v="534"/>
    <s v="IND"/>
    <s v="IND"/>
    <x v="49"/>
    <x v="2"/>
    <n v="0"/>
  </r>
  <r>
    <x v="49"/>
    <n v="2018"/>
    <n v="750"/>
    <n v="750"/>
    <n v="534"/>
    <s v="IND"/>
    <s v="IND"/>
    <x v="49"/>
    <x v="6"/>
    <n v="0"/>
  </r>
  <r>
    <x v="50"/>
    <n v="2016"/>
    <n v="850"/>
    <n v="850"/>
    <n v="536"/>
    <s v="IDN"/>
    <s v="INS"/>
    <x v="50"/>
    <x v="2"/>
    <n v="0"/>
  </r>
  <r>
    <x v="50"/>
    <n v="2017"/>
    <n v="850"/>
    <n v="850"/>
    <n v="536"/>
    <s v="IDN"/>
    <s v="INS"/>
    <x v="50"/>
    <x v="6"/>
    <n v="0"/>
  </r>
  <r>
    <x v="50"/>
    <n v="2018"/>
    <n v="850"/>
    <n v="850"/>
    <n v="536"/>
    <s v="IDN"/>
    <s v="INS"/>
    <x v="50"/>
    <x v="4"/>
    <n v="1"/>
  </r>
  <r>
    <x v="51"/>
    <n v="2016"/>
    <n v="630"/>
    <n v="630"/>
    <n v="429"/>
    <s v="IRN"/>
    <s v="IRN"/>
    <x v="51"/>
    <x v="2"/>
    <n v="0"/>
  </r>
  <r>
    <x v="51"/>
    <n v="2017"/>
    <n v="630"/>
    <n v="630"/>
    <n v="429"/>
    <s v="IRN"/>
    <s v="IRN"/>
    <x v="51"/>
    <x v="6"/>
    <n v="0"/>
  </r>
  <r>
    <x v="51"/>
    <n v="2018"/>
    <n v="630"/>
    <n v="630"/>
    <n v="429"/>
    <s v="IRN"/>
    <s v="IRN"/>
    <x v="51"/>
    <x v="4"/>
    <n v="1"/>
  </r>
  <r>
    <x v="52"/>
    <n v="2016"/>
    <n v="645"/>
    <n v="645"/>
    <n v="433"/>
    <s v="IRQ"/>
    <s v="IRQ"/>
    <x v="52"/>
    <x v="1"/>
    <n v="0"/>
  </r>
  <r>
    <x v="52"/>
    <n v="2017"/>
    <n v="645"/>
    <n v="645"/>
    <n v="433"/>
    <s v="IRQ"/>
    <s v="IRQ"/>
    <x v="52"/>
    <x v="2"/>
    <n v="0"/>
  </r>
  <r>
    <x v="52"/>
    <n v="2018"/>
    <n v="645"/>
    <n v="645"/>
    <n v="433"/>
    <s v="IRQ"/>
    <s v="IRQ"/>
    <x v="52"/>
    <x v="6"/>
    <n v="0"/>
  </r>
  <r>
    <x v="53"/>
    <n v="2016"/>
    <n v="205"/>
    <n v="205"/>
    <n v="178"/>
    <s v="IRL"/>
    <s v="IRE"/>
    <x v="53"/>
    <x v="3"/>
    <n v="0"/>
  </r>
  <r>
    <x v="53"/>
    <n v="2017"/>
    <n v="205"/>
    <n v="205"/>
    <n v="178"/>
    <s v="IRL"/>
    <s v="IRE"/>
    <x v="53"/>
    <x v="4"/>
    <n v="0"/>
  </r>
  <r>
    <x v="53"/>
    <n v="2018"/>
    <n v="205"/>
    <n v="205"/>
    <n v="178"/>
    <s v="IRL"/>
    <s v="IRE"/>
    <x v="53"/>
    <x v="0"/>
    <n v="0"/>
  </r>
  <r>
    <x v="54"/>
    <n v="2016"/>
    <n v="666"/>
    <n v="666"/>
    <n v="436"/>
    <s v="ISR"/>
    <s v="ISR"/>
    <x v="54"/>
    <x v="2"/>
    <n v="0"/>
  </r>
  <r>
    <x v="54"/>
    <n v="2017"/>
    <n v="666"/>
    <n v="666"/>
    <n v="436"/>
    <s v="ISR"/>
    <s v="ISR"/>
    <x v="54"/>
    <x v="6"/>
    <n v="0"/>
  </r>
  <r>
    <x v="54"/>
    <n v="2018"/>
    <n v="666"/>
    <n v="666"/>
    <n v="436"/>
    <s v="ISR"/>
    <s v="ISR"/>
    <x v="54"/>
    <x v="8"/>
    <n v="0"/>
  </r>
  <r>
    <x v="55"/>
    <n v="2016"/>
    <n v="325"/>
    <n v="325"/>
    <n v="136"/>
    <s v="ITA"/>
    <s v="ITA"/>
    <x v="55"/>
    <x v="7"/>
    <n v="0"/>
  </r>
  <r>
    <x v="55"/>
    <n v="2017"/>
    <n v="325"/>
    <n v="325"/>
    <n v="136"/>
    <s v="ITA"/>
    <s v="ITA"/>
    <x v="55"/>
    <x v="7"/>
    <n v="0"/>
  </r>
  <r>
    <x v="55"/>
    <n v="2018"/>
    <n v="325"/>
    <n v="325"/>
    <n v="136"/>
    <s v="ITA"/>
    <s v="ITA"/>
    <x v="55"/>
    <x v="7"/>
    <n v="0"/>
  </r>
  <r>
    <x v="56"/>
    <n v="2016"/>
    <n v="740"/>
    <n v="740"/>
    <n v="158"/>
    <s v="JPN"/>
    <s v="JPN"/>
    <x v="56"/>
    <x v="2"/>
    <n v="0"/>
  </r>
  <r>
    <x v="56"/>
    <n v="2017"/>
    <n v="740"/>
    <n v="740"/>
    <n v="158"/>
    <s v="JPN"/>
    <s v="JPN"/>
    <x v="56"/>
    <x v="6"/>
    <n v="0"/>
  </r>
  <r>
    <x v="56"/>
    <n v="2018"/>
    <n v="740"/>
    <n v="740"/>
    <n v="158"/>
    <s v="JPN"/>
    <s v="JPN"/>
    <x v="56"/>
    <x v="8"/>
    <n v="0"/>
  </r>
  <r>
    <x v="57"/>
    <n v="2016"/>
    <n v="705"/>
    <n v="705"/>
    <n v="916"/>
    <s v="KAZ"/>
    <s v="KZK"/>
    <x v="57"/>
    <x v="4"/>
    <n v="0"/>
  </r>
  <r>
    <x v="57"/>
    <n v="2017"/>
    <n v="705"/>
    <n v="705"/>
    <n v="916"/>
    <s v="KAZ"/>
    <s v="KZK"/>
    <x v="57"/>
    <x v="0"/>
    <n v="0"/>
  </r>
  <r>
    <x v="57"/>
    <n v="2018"/>
    <n v="705"/>
    <n v="705"/>
    <n v="916"/>
    <s v="KAZ"/>
    <s v="KZK"/>
    <x v="57"/>
    <x v="1"/>
    <n v="0"/>
  </r>
  <r>
    <x v="58"/>
    <n v="2016"/>
    <n v="501"/>
    <n v="501"/>
    <n v="664"/>
    <s v="KEN"/>
    <s v="KEN"/>
    <x v="58"/>
    <x v="1"/>
    <n v="0"/>
  </r>
  <r>
    <x v="58"/>
    <n v="2017"/>
    <n v="501"/>
    <n v="501"/>
    <n v="664"/>
    <s v="KEN"/>
    <s v="KEN"/>
    <x v="58"/>
    <x v="2"/>
    <n v="0"/>
  </r>
  <r>
    <x v="58"/>
    <n v="2018"/>
    <n v="501"/>
    <n v="501"/>
    <n v="664"/>
    <s v="KEN"/>
    <s v="KEN"/>
    <x v="58"/>
    <x v="6"/>
    <n v="0"/>
  </r>
  <r>
    <x v="59"/>
    <n v="2016"/>
    <n v="732"/>
    <n v="732"/>
    <n v="542"/>
    <s v="KOR"/>
    <s v="ROK"/>
    <x v="59"/>
    <x v="2"/>
    <n v="0"/>
  </r>
  <r>
    <x v="59"/>
    <n v="2017"/>
    <n v="732"/>
    <n v="732"/>
    <n v="542"/>
    <s v="KOR"/>
    <s v="ROK"/>
    <x v="59"/>
    <x v="6"/>
    <n v="0"/>
  </r>
  <r>
    <x v="59"/>
    <n v="2018"/>
    <n v="732"/>
    <n v="732"/>
    <n v="542"/>
    <s v="KOR"/>
    <s v="ROK"/>
    <x v="59"/>
    <x v="8"/>
    <n v="0"/>
  </r>
  <r>
    <x v="60"/>
    <n v="2016"/>
    <n v="703"/>
    <n v="703"/>
    <n v="917"/>
    <s v="KGZ"/>
    <s v="KYR"/>
    <x v="60"/>
    <x v="4"/>
    <n v="0"/>
  </r>
  <r>
    <x v="60"/>
    <n v="2017"/>
    <n v="703"/>
    <n v="703"/>
    <n v="917"/>
    <s v="KGZ"/>
    <s v="KYR"/>
    <x v="60"/>
    <x v="0"/>
    <n v="0"/>
  </r>
  <r>
    <x v="60"/>
    <n v="2018"/>
    <n v="703"/>
    <n v="703"/>
    <n v="917"/>
    <s v="KGZ"/>
    <s v="KYR"/>
    <x v="60"/>
    <x v="1"/>
    <n v="0"/>
  </r>
  <r>
    <x v="61"/>
    <n v="2016"/>
    <n v="367"/>
    <n v="367"/>
    <n v="941"/>
    <s v="LVA"/>
    <s v="LAT"/>
    <x v="61"/>
    <x v="1"/>
    <n v="0"/>
  </r>
  <r>
    <x v="61"/>
    <n v="2017"/>
    <n v="367"/>
    <n v="367"/>
    <n v="941"/>
    <s v="LVA"/>
    <s v="LAT"/>
    <x v="61"/>
    <x v="2"/>
    <n v="0"/>
  </r>
  <r>
    <x v="61"/>
    <n v="2018"/>
    <n v="367"/>
    <n v="367"/>
    <n v="941"/>
    <s v="LVA"/>
    <s v="LAT"/>
    <x v="61"/>
    <x v="6"/>
    <n v="0"/>
  </r>
  <r>
    <x v="62"/>
    <n v="2017"/>
    <n v="620"/>
    <n v="620"/>
    <n v="672"/>
    <s v="LBY"/>
    <s v="LIB"/>
    <x v="62"/>
    <x v="4"/>
    <n v="1"/>
  </r>
  <r>
    <x v="62"/>
    <n v="2018"/>
    <n v="620"/>
    <n v="620"/>
    <n v="672"/>
    <s v="LBY"/>
    <s v="LIB"/>
    <x v="62"/>
    <x v="0"/>
    <n v="0"/>
  </r>
  <r>
    <x v="63"/>
    <n v="2016"/>
    <n v="212"/>
    <n v="212"/>
    <n v="137"/>
    <s v="LUX"/>
    <s v="LUX"/>
    <x v="63"/>
    <x v="1"/>
    <n v="0"/>
  </r>
  <r>
    <x v="63"/>
    <n v="2017"/>
    <n v="212"/>
    <n v="212"/>
    <n v="137"/>
    <s v="LUX"/>
    <s v="LUX"/>
    <x v="63"/>
    <x v="2"/>
    <n v="0"/>
  </r>
  <r>
    <x v="63"/>
    <n v="2018"/>
    <n v="212"/>
    <n v="212"/>
    <n v="137"/>
    <s v="LUX"/>
    <s v="LUX"/>
    <x v="63"/>
    <x v="6"/>
    <n v="0"/>
  </r>
  <r>
    <x v="64"/>
    <n v="2016"/>
    <n v="709"/>
    <s v="NA"/>
    <n v="546"/>
    <s v="MAC"/>
    <s v="NA"/>
    <x v="64"/>
    <x v="7"/>
    <n v="0"/>
  </r>
  <r>
    <x v="64"/>
    <n v="2017"/>
    <n v="709"/>
    <s v="NA"/>
    <n v="546"/>
    <s v="MAC"/>
    <s v="NA"/>
    <x v="64"/>
    <x v="7"/>
    <n v="1"/>
  </r>
  <r>
    <x v="64"/>
    <n v="2018"/>
    <n v="709"/>
    <s v="NA"/>
    <n v="546"/>
    <s v="MAC"/>
    <s v="NA"/>
    <x v="64"/>
    <x v="7"/>
    <n v="0"/>
  </r>
  <r>
    <x v="65"/>
    <n v="2016"/>
    <n v="343"/>
    <n v="343"/>
    <n v="962"/>
    <s v="MKD"/>
    <s v="MAC"/>
    <x v="65"/>
    <x v="2"/>
    <n v="0"/>
  </r>
  <r>
    <x v="65"/>
    <n v="2017"/>
    <n v="343"/>
    <n v="343"/>
    <n v="962"/>
    <s v="MKD"/>
    <s v="MAC"/>
    <x v="65"/>
    <x v="6"/>
    <n v="0"/>
  </r>
  <r>
    <x v="65"/>
    <n v="2018"/>
    <n v="343"/>
    <n v="343"/>
    <n v="962"/>
    <s v="MKD"/>
    <s v="MAC"/>
    <x v="65"/>
    <x v="5"/>
    <n v="1"/>
  </r>
  <r>
    <x v="66"/>
    <n v="2016"/>
    <n v="580"/>
    <n v="580"/>
    <n v="674"/>
    <s v="MDG"/>
    <s v="MAG"/>
    <x v="66"/>
    <x v="2"/>
    <n v="0"/>
  </r>
  <r>
    <x v="66"/>
    <n v="2017"/>
    <n v="580"/>
    <n v="580"/>
    <n v="674"/>
    <s v="MDG"/>
    <s v="MAG"/>
    <x v="66"/>
    <x v="6"/>
    <n v="0"/>
  </r>
  <r>
    <x v="66"/>
    <n v="2018"/>
    <n v="580"/>
    <n v="580"/>
    <n v="674"/>
    <s v="MDG"/>
    <s v="MAG"/>
    <x v="66"/>
    <x v="8"/>
    <n v="0"/>
  </r>
  <r>
    <x v="67"/>
    <n v="2016"/>
    <n v="553"/>
    <n v="553"/>
    <n v="676"/>
    <s v="MWI"/>
    <s v="MAW"/>
    <x v="67"/>
    <x v="6"/>
    <n v="0"/>
  </r>
  <r>
    <x v="67"/>
    <n v="2017"/>
    <n v="553"/>
    <n v="553"/>
    <n v="676"/>
    <s v="MWI"/>
    <s v="MAW"/>
    <x v="67"/>
    <x v="4"/>
    <n v="1"/>
  </r>
  <r>
    <x v="67"/>
    <n v="2018"/>
    <n v="553"/>
    <n v="553"/>
    <n v="676"/>
    <s v="MWI"/>
    <s v="MAW"/>
    <x v="67"/>
    <x v="0"/>
    <n v="0"/>
  </r>
  <r>
    <x v="68"/>
    <n v="2016"/>
    <n v="820"/>
    <n v="820"/>
    <n v="548"/>
    <s v="MYS"/>
    <s v="MAL"/>
    <x v="68"/>
    <x v="4"/>
    <n v="1"/>
  </r>
  <r>
    <x v="68"/>
    <n v="2017"/>
    <n v="820"/>
    <n v="820"/>
    <n v="548"/>
    <s v="MYS"/>
    <s v="MAL"/>
    <x v="68"/>
    <x v="0"/>
    <n v="0"/>
  </r>
  <r>
    <x v="68"/>
    <n v="2018"/>
    <n v="820"/>
    <n v="820"/>
    <n v="548"/>
    <s v="MYS"/>
    <s v="MAL"/>
    <x v="68"/>
    <x v="4"/>
    <n v="1"/>
  </r>
  <r>
    <x v="69"/>
    <n v="2016"/>
    <n v="781"/>
    <n v="781"/>
    <n v="556"/>
    <s v="MDV"/>
    <s v="MAD"/>
    <x v="69"/>
    <x v="4"/>
    <n v="0"/>
  </r>
  <r>
    <x v="69"/>
    <n v="2017"/>
    <n v="781"/>
    <n v="781"/>
    <n v="556"/>
    <s v="MDV"/>
    <s v="MAD"/>
    <x v="69"/>
    <x v="5"/>
    <n v="1"/>
  </r>
  <r>
    <x v="69"/>
    <n v="2018"/>
    <n v="781"/>
    <n v="781"/>
    <n v="556"/>
    <s v="MDV"/>
    <s v="MAD"/>
    <x v="69"/>
    <x v="3"/>
    <n v="0"/>
  </r>
  <r>
    <x v="70"/>
    <n v="2016"/>
    <n v="338"/>
    <n v="338"/>
    <n v="181"/>
    <s v="MLT"/>
    <s v="MLT"/>
    <x v="70"/>
    <x v="4"/>
    <n v="-771"/>
  </r>
  <r>
    <x v="70"/>
    <n v="2017"/>
    <n v="338"/>
    <n v="338"/>
    <n v="181"/>
    <s v="MLT"/>
    <s v="MLT"/>
    <x v="70"/>
    <x v="0"/>
    <n v="0"/>
  </r>
  <r>
    <x v="70"/>
    <n v="2018"/>
    <n v="338"/>
    <n v="338"/>
    <n v="181"/>
    <s v="MLT"/>
    <s v="MLT"/>
    <x v="70"/>
    <x v="1"/>
    <n v="0"/>
  </r>
  <r>
    <x v="71"/>
    <n v="2016"/>
    <n v="590"/>
    <n v="590"/>
    <n v="684"/>
    <s v="MUS"/>
    <s v="MAS"/>
    <x v="71"/>
    <x v="1"/>
    <n v="0"/>
  </r>
  <r>
    <x v="71"/>
    <n v="2017"/>
    <n v="590"/>
    <n v="590"/>
    <n v="684"/>
    <s v="MUS"/>
    <s v="MAS"/>
    <x v="71"/>
    <x v="4"/>
    <n v="1"/>
  </r>
  <r>
    <x v="71"/>
    <n v="2018"/>
    <n v="590"/>
    <n v="590"/>
    <n v="684"/>
    <s v="MUS"/>
    <s v="MAS"/>
    <x v="71"/>
    <x v="0"/>
    <n v="0"/>
  </r>
  <r>
    <x v="72"/>
    <n v="2016"/>
    <n v="70"/>
    <n v="70"/>
    <n v="273"/>
    <s v="MEX"/>
    <s v="MEX"/>
    <x v="72"/>
    <x v="8"/>
    <n v="0"/>
  </r>
  <r>
    <x v="72"/>
    <n v="2017"/>
    <n v="70"/>
    <n v="70"/>
    <n v="273"/>
    <s v="MEX"/>
    <s v="MEX"/>
    <x v="72"/>
    <x v="3"/>
    <n v="1"/>
  </r>
  <r>
    <x v="72"/>
    <n v="2018"/>
    <n v="70"/>
    <n v="70"/>
    <n v="273"/>
    <s v="MEX"/>
    <s v="MEX"/>
    <x v="72"/>
    <x v="4"/>
    <n v="0"/>
  </r>
  <r>
    <x v="73"/>
    <n v="2016"/>
    <n v="712"/>
    <n v="712"/>
    <n v="948"/>
    <s v="MNG"/>
    <s v="MON"/>
    <x v="73"/>
    <x v="4"/>
    <n v="1"/>
  </r>
  <r>
    <x v="73"/>
    <n v="2017"/>
    <n v="712"/>
    <n v="712"/>
    <n v="948"/>
    <s v="MNG"/>
    <s v="MON"/>
    <x v="73"/>
    <x v="0"/>
    <n v="0"/>
  </r>
  <r>
    <x v="73"/>
    <n v="2018"/>
    <n v="712"/>
    <n v="712"/>
    <n v="948"/>
    <s v="MNG"/>
    <s v="MON"/>
    <x v="73"/>
    <x v="1"/>
    <n v="0"/>
  </r>
  <r>
    <x v="74"/>
    <n v="2016"/>
    <n v="341"/>
    <n v="341"/>
    <n v="943"/>
    <s v="MNE"/>
    <s v="MNG"/>
    <x v="74"/>
    <x v="3"/>
    <n v="1"/>
  </r>
  <r>
    <x v="74"/>
    <n v="2017"/>
    <n v="341"/>
    <n v="341"/>
    <n v="943"/>
    <s v="MNE"/>
    <s v="MNG"/>
    <x v="74"/>
    <x v="4"/>
    <n v="0"/>
  </r>
  <r>
    <x v="74"/>
    <n v="2018"/>
    <n v="341"/>
    <n v="341"/>
    <n v="943"/>
    <s v="MNE"/>
    <s v="MNG"/>
    <x v="74"/>
    <x v="0"/>
    <n v="0"/>
  </r>
  <r>
    <x v="75"/>
    <n v="2016"/>
    <n v="600"/>
    <n v="600"/>
    <n v="686"/>
    <s v="MAR"/>
    <s v="MOR"/>
    <x v="75"/>
    <x v="7"/>
    <n v="0"/>
  </r>
  <r>
    <x v="75"/>
    <n v="2017"/>
    <n v="600"/>
    <n v="600"/>
    <n v="686"/>
    <s v="MAR"/>
    <s v="MOR"/>
    <x v="75"/>
    <x v="7"/>
    <n v="0"/>
  </r>
  <r>
    <x v="75"/>
    <n v="2018"/>
    <n v="600"/>
    <n v="600"/>
    <n v="686"/>
    <s v="MAR"/>
    <s v="MOR"/>
    <x v="75"/>
    <x v="7"/>
    <n v="0"/>
  </r>
  <r>
    <x v="76"/>
    <n v="2016"/>
    <n v="541"/>
    <n v="541"/>
    <n v="688"/>
    <s v="MOZ"/>
    <s v="MZM"/>
    <x v="76"/>
    <x v="4"/>
    <n v="1"/>
  </r>
  <r>
    <x v="76"/>
    <n v="2017"/>
    <n v="541"/>
    <n v="541"/>
    <n v="688"/>
    <s v="MOZ"/>
    <s v="MZM"/>
    <x v="76"/>
    <x v="0"/>
    <n v="0"/>
  </r>
  <r>
    <x v="76"/>
    <n v="2018"/>
    <n v="541"/>
    <n v="541"/>
    <n v="688"/>
    <s v="MOZ"/>
    <s v="MZM"/>
    <x v="76"/>
    <x v="1"/>
    <n v="0"/>
  </r>
  <r>
    <x v="77"/>
    <n v="2016"/>
    <n v="775"/>
    <n v="775"/>
    <n v="518"/>
    <s v="MMR"/>
    <s v="MYA"/>
    <x v="77"/>
    <x v="2"/>
    <n v="0"/>
  </r>
  <r>
    <x v="77"/>
    <n v="2017"/>
    <n v="775"/>
    <n v="775"/>
    <n v="518"/>
    <s v="MMR"/>
    <s v="MYA"/>
    <x v="77"/>
    <x v="6"/>
    <n v="0"/>
  </r>
  <r>
    <x v="77"/>
    <n v="2018"/>
    <n v="775"/>
    <n v="775"/>
    <n v="518"/>
    <s v="MMR"/>
    <s v="MYA"/>
    <x v="77"/>
    <x v="8"/>
    <n v="0"/>
  </r>
  <r>
    <x v="78"/>
    <n v="2016"/>
    <n v="565"/>
    <n v="565"/>
    <n v="728"/>
    <s v="NAM"/>
    <s v="NAM"/>
    <x v="78"/>
    <x v="0"/>
    <n v="0"/>
  </r>
  <r>
    <x v="78"/>
    <n v="2017"/>
    <n v="565"/>
    <n v="565"/>
    <n v="728"/>
    <s v="NAM"/>
    <s v="NAM"/>
    <x v="78"/>
    <x v="1"/>
    <n v="0"/>
  </r>
  <r>
    <x v="78"/>
    <n v="2018"/>
    <n v="565"/>
    <n v="565"/>
    <n v="728"/>
    <s v="NAM"/>
    <s v="NAM"/>
    <x v="78"/>
    <x v="2"/>
    <n v="0"/>
  </r>
  <r>
    <x v="79"/>
    <n v="2016"/>
    <n v="790"/>
    <n v="790"/>
    <n v="558"/>
    <s v="NPL"/>
    <s v="NEP"/>
    <x v="79"/>
    <x v="0"/>
    <n v="0"/>
  </r>
  <r>
    <x v="79"/>
    <n v="2017"/>
    <n v="790"/>
    <n v="790"/>
    <n v="558"/>
    <s v="NPL"/>
    <s v="NEP"/>
    <x v="79"/>
    <x v="1"/>
    <n v="0"/>
  </r>
  <r>
    <x v="79"/>
    <n v="2018"/>
    <n v="790"/>
    <n v="790"/>
    <n v="558"/>
    <s v="NPL"/>
    <s v="NEP"/>
    <x v="79"/>
    <x v="2"/>
    <n v="0"/>
  </r>
  <r>
    <x v="80"/>
    <n v="2016"/>
    <n v="210"/>
    <n v="210"/>
    <n v="138"/>
    <s v="NLD"/>
    <s v="NTH"/>
    <x v="80"/>
    <x v="2"/>
    <n v="0"/>
  </r>
  <r>
    <x v="80"/>
    <n v="2017"/>
    <n v="210"/>
    <n v="210"/>
    <n v="138"/>
    <s v="NLD"/>
    <s v="NTH"/>
    <x v="80"/>
    <x v="6"/>
    <n v="0"/>
  </r>
  <r>
    <x v="80"/>
    <n v="2018"/>
    <n v="210"/>
    <n v="210"/>
    <n v="138"/>
    <s v="NLD"/>
    <s v="NTH"/>
    <x v="80"/>
    <x v="8"/>
    <n v="0"/>
  </r>
  <r>
    <x v="81"/>
    <n v="2016"/>
    <n v="920"/>
    <n v="920"/>
    <n v="196"/>
    <s v="NZL"/>
    <s v="NEW"/>
    <x v="81"/>
    <x v="6"/>
    <n v="0"/>
  </r>
  <r>
    <x v="81"/>
    <n v="2017"/>
    <n v="920"/>
    <n v="920"/>
    <n v="196"/>
    <s v="NZL"/>
    <s v="NEW"/>
    <x v="81"/>
    <x v="4"/>
    <n v="1"/>
  </r>
  <r>
    <x v="81"/>
    <n v="2018"/>
    <n v="920"/>
    <n v="920"/>
    <n v="196"/>
    <s v="NZL"/>
    <s v="NEW"/>
    <x v="81"/>
    <x v="0"/>
    <n v="0"/>
  </r>
  <r>
    <x v="82"/>
    <n v="2016"/>
    <n v="93"/>
    <n v="93"/>
    <n v="278"/>
    <s v="NIC"/>
    <s v="NIC"/>
    <x v="82"/>
    <x v="1"/>
    <n v="0"/>
  </r>
  <r>
    <x v="82"/>
    <n v="2017"/>
    <n v="93"/>
    <n v="93"/>
    <n v="278"/>
    <s v="NIC"/>
    <s v="NIC"/>
    <x v="82"/>
    <x v="2"/>
    <n v="0"/>
  </r>
  <r>
    <x v="82"/>
    <n v="2018"/>
    <n v="93"/>
    <n v="93"/>
    <n v="278"/>
    <s v="NIC"/>
    <s v="NIC"/>
    <x v="82"/>
    <x v="6"/>
    <n v="0"/>
  </r>
  <r>
    <x v="83"/>
    <n v="2016"/>
    <n v="475"/>
    <n v="475"/>
    <n v="694"/>
    <s v="NGA"/>
    <s v="NIG"/>
    <x v="83"/>
    <x v="1"/>
    <n v="0"/>
  </r>
  <r>
    <x v="83"/>
    <n v="2017"/>
    <n v="475"/>
    <n v="475"/>
    <n v="694"/>
    <s v="NGA"/>
    <s v="NIG"/>
    <x v="83"/>
    <x v="2"/>
    <n v="0"/>
  </r>
  <r>
    <x v="83"/>
    <n v="2018"/>
    <n v="475"/>
    <n v="475"/>
    <n v="694"/>
    <s v="NGA"/>
    <s v="NIG"/>
    <x v="83"/>
    <x v="6"/>
    <n v="0"/>
  </r>
  <r>
    <x v="84"/>
    <n v="2016"/>
    <n v="385"/>
    <n v="385"/>
    <n v="142"/>
    <s v="NOR"/>
    <s v="NOR"/>
    <x v="84"/>
    <x v="6"/>
    <n v="0"/>
  </r>
  <r>
    <x v="84"/>
    <n v="2017"/>
    <n v="385"/>
    <n v="385"/>
    <n v="142"/>
    <s v="NOR"/>
    <s v="NOR"/>
    <x v="84"/>
    <x v="8"/>
    <n v="0"/>
  </r>
  <r>
    <x v="84"/>
    <n v="2018"/>
    <n v="385"/>
    <n v="385"/>
    <n v="142"/>
    <s v="NOR"/>
    <s v="NOR"/>
    <x v="84"/>
    <x v="3"/>
    <n v="-771"/>
  </r>
  <r>
    <x v="85"/>
    <n v="2016"/>
    <n v="770"/>
    <n v="770"/>
    <n v="564"/>
    <s v="PAK"/>
    <s v="PAK"/>
    <x v="85"/>
    <x v="6"/>
    <n v="0"/>
  </r>
  <r>
    <x v="85"/>
    <n v="2017"/>
    <n v="770"/>
    <n v="770"/>
    <n v="564"/>
    <s v="PAK"/>
    <s v="PAK"/>
    <x v="85"/>
    <x v="1"/>
    <n v="1"/>
  </r>
  <r>
    <x v="85"/>
    <n v="2018"/>
    <n v="770"/>
    <n v="770"/>
    <n v="564"/>
    <s v="PAK"/>
    <s v="PAK"/>
    <x v="85"/>
    <x v="2"/>
    <n v="0"/>
  </r>
  <r>
    <x v="86"/>
    <n v="2016"/>
    <n v="910"/>
    <n v="910"/>
    <n v="853"/>
    <s v="PNG"/>
    <s v="PNG"/>
    <x v="86"/>
    <x v="5"/>
    <n v="-771"/>
  </r>
  <r>
    <x v="86"/>
    <n v="2017"/>
    <n v="910"/>
    <n v="910"/>
    <n v="853"/>
    <s v="PNG"/>
    <s v="PNG"/>
    <x v="86"/>
    <x v="3"/>
    <n v="0"/>
  </r>
  <r>
    <x v="86"/>
    <n v="2018"/>
    <n v="910"/>
    <n v="910"/>
    <n v="853"/>
    <s v="PNG"/>
    <s v="PNG"/>
    <x v="86"/>
    <x v="4"/>
    <n v="0"/>
  </r>
  <r>
    <x v="87"/>
    <n v="2016"/>
    <n v="150"/>
    <n v="150"/>
    <n v="288"/>
    <s v="PRY"/>
    <s v="PAR"/>
    <x v="87"/>
    <x v="2"/>
    <n v="0"/>
  </r>
  <r>
    <x v="87"/>
    <n v="2017"/>
    <n v="150"/>
    <n v="150"/>
    <n v="288"/>
    <s v="PRY"/>
    <s v="PAR"/>
    <x v="87"/>
    <x v="6"/>
    <n v="0"/>
  </r>
  <r>
    <x v="87"/>
    <n v="2018"/>
    <n v="150"/>
    <n v="150"/>
    <n v="288"/>
    <s v="PRY"/>
    <s v="PAR"/>
    <x v="87"/>
    <x v="8"/>
    <n v="0"/>
  </r>
  <r>
    <x v="88"/>
    <n v="2016"/>
    <n v="840"/>
    <n v="840"/>
    <n v="566"/>
    <s v="PHL"/>
    <s v="PHI"/>
    <x v="88"/>
    <x v="6"/>
    <n v="0"/>
  </r>
  <r>
    <x v="88"/>
    <n v="2017"/>
    <n v="840"/>
    <n v="840"/>
    <n v="566"/>
    <s v="PHL"/>
    <s v="PHI"/>
    <x v="88"/>
    <x v="3"/>
    <n v="1"/>
  </r>
  <r>
    <x v="88"/>
    <n v="2018"/>
    <n v="840"/>
    <n v="840"/>
    <n v="566"/>
    <s v="PHL"/>
    <s v="PHI"/>
    <x v="88"/>
    <x v="4"/>
    <n v="0"/>
  </r>
  <r>
    <x v="89"/>
    <n v="2016"/>
    <n v="290"/>
    <n v="290"/>
    <n v="964"/>
    <s v="POL"/>
    <s v="POL"/>
    <x v="89"/>
    <x v="3"/>
    <n v="1"/>
  </r>
  <r>
    <x v="89"/>
    <n v="2017"/>
    <n v="290"/>
    <n v="290"/>
    <n v="964"/>
    <s v="POL"/>
    <s v="POL"/>
    <x v="89"/>
    <x v="4"/>
    <n v="0"/>
  </r>
  <r>
    <x v="89"/>
    <n v="2018"/>
    <n v="290"/>
    <n v="290"/>
    <n v="964"/>
    <s v="POL"/>
    <s v="POL"/>
    <x v="89"/>
    <x v="0"/>
    <n v="0"/>
  </r>
  <r>
    <x v="90"/>
    <n v="2016"/>
    <n v="694"/>
    <n v="694"/>
    <n v="453"/>
    <s v="QAT"/>
    <s v="QAT"/>
    <x v="90"/>
    <x v="6"/>
    <n v="0"/>
  </r>
  <r>
    <x v="90"/>
    <n v="2017"/>
    <n v="694"/>
    <n v="694"/>
    <n v="453"/>
    <s v="QAT"/>
    <s v="QAT"/>
    <x v="90"/>
    <x v="8"/>
    <n v="0"/>
  </r>
  <r>
    <x v="90"/>
    <n v="2018"/>
    <n v="694"/>
    <n v="694"/>
    <n v="453"/>
    <s v="QAT"/>
    <s v="QAT"/>
    <x v="90"/>
    <x v="4"/>
    <n v="0"/>
  </r>
  <r>
    <x v="91"/>
    <n v="2016"/>
    <n v="360"/>
    <n v="360"/>
    <n v="968"/>
    <s v="ROM"/>
    <s v="RUM"/>
    <x v="91"/>
    <x v="1"/>
    <n v="0"/>
  </r>
  <r>
    <x v="91"/>
    <n v="2017"/>
    <n v="360"/>
    <n v="360"/>
    <n v="968"/>
    <s v="ROM"/>
    <s v="RUM"/>
    <x v="91"/>
    <x v="2"/>
    <n v="0"/>
  </r>
  <r>
    <x v="91"/>
    <n v="2018"/>
    <n v="360"/>
    <n v="360"/>
    <n v="968"/>
    <s v="ROM"/>
    <s v="RUM"/>
    <x v="91"/>
    <x v="6"/>
    <n v="0"/>
  </r>
  <r>
    <x v="92"/>
    <n v="2016"/>
    <n v="365"/>
    <n v="365"/>
    <n v="922"/>
    <s v="RUS"/>
    <s v="RUS"/>
    <x v="92"/>
    <x v="6"/>
    <n v="0"/>
  </r>
  <r>
    <x v="92"/>
    <n v="2017"/>
    <n v="365"/>
    <n v="365"/>
    <n v="922"/>
    <s v="RUS"/>
    <s v="RUS"/>
    <x v="92"/>
    <x v="0"/>
    <n v="0"/>
  </r>
  <r>
    <x v="92"/>
    <n v="2018"/>
    <n v="365"/>
    <n v="365"/>
    <n v="922"/>
    <s v="RUS"/>
    <s v="RUS"/>
    <x v="92"/>
    <x v="1"/>
    <n v="0"/>
  </r>
  <r>
    <x v="93"/>
    <n v="2016"/>
    <n v="517"/>
    <n v="517"/>
    <n v="714"/>
    <s v="RWA"/>
    <s v="RWA"/>
    <x v="93"/>
    <x v="1"/>
    <n v="0"/>
  </r>
  <r>
    <x v="93"/>
    <n v="2017"/>
    <n v="517"/>
    <n v="517"/>
    <n v="714"/>
    <s v="RWA"/>
    <s v="RWA"/>
    <x v="93"/>
    <x v="2"/>
    <n v="0"/>
  </r>
  <r>
    <x v="93"/>
    <n v="2018"/>
    <n v="517"/>
    <n v="517"/>
    <n v="714"/>
    <s v="RWA"/>
    <s v="RWA"/>
    <x v="93"/>
    <x v="6"/>
    <n v="0"/>
  </r>
  <r>
    <x v="94"/>
    <n v="2016"/>
    <n v="403"/>
    <n v="403"/>
    <n v="716"/>
    <s v="STP"/>
    <s v="STP"/>
    <x v="94"/>
    <x v="4"/>
    <n v="1"/>
  </r>
  <r>
    <x v="94"/>
    <n v="2017"/>
    <n v="403"/>
    <n v="403"/>
    <n v="716"/>
    <s v="STP"/>
    <s v="STP"/>
    <x v="94"/>
    <x v="0"/>
    <n v="0"/>
  </r>
  <r>
    <x v="94"/>
    <n v="2018"/>
    <n v="403"/>
    <n v="403"/>
    <n v="716"/>
    <s v="STP"/>
    <s v="STP"/>
    <x v="94"/>
    <x v="1"/>
    <n v="0"/>
  </r>
  <r>
    <x v="95"/>
    <n v="2016"/>
    <n v="670"/>
    <n v="670"/>
    <n v="456"/>
    <s v="SAU"/>
    <s v="SAU"/>
    <x v="95"/>
    <x v="4"/>
    <n v="1"/>
  </r>
  <r>
    <x v="95"/>
    <n v="2017"/>
    <n v="670"/>
    <n v="670"/>
    <n v="456"/>
    <s v="SAU"/>
    <s v="SAU"/>
    <x v="95"/>
    <x v="0"/>
    <n v="0"/>
  </r>
  <r>
    <x v="95"/>
    <n v="2018"/>
    <n v="670"/>
    <n v="670"/>
    <n v="456"/>
    <s v="SAU"/>
    <s v="SAU"/>
    <x v="95"/>
    <x v="1"/>
    <n v="0"/>
  </r>
  <r>
    <x v="96"/>
    <n v="2016"/>
    <n v="340"/>
    <n v="345"/>
    <n v="942"/>
    <s v="SRB"/>
    <s v="SER"/>
    <x v="96"/>
    <x v="2"/>
    <n v="0"/>
  </r>
  <r>
    <x v="96"/>
    <n v="2017"/>
    <n v="340"/>
    <n v="345"/>
    <n v="942"/>
    <s v="SRB"/>
    <s v="SER"/>
    <x v="96"/>
    <x v="6"/>
    <n v="0"/>
  </r>
  <r>
    <x v="96"/>
    <n v="2018"/>
    <n v="340"/>
    <n v="345"/>
    <n v="942"/>
    <s v="SRB"/>
    <s v="SER"/>
    <x v="96"/>
    <x v="8"/>
    <n v="0"/>
  </r>
  <r>
    <x v="97"/>
    <n v="2016"/>
    <n v="591"/>
    <n v="591"/>
    <n v="718"/>
    <s v="SYC"/>
    <s v="SEY"/>
    <x v="97"/>
    <x v="2"/>
    <n v="0"/>
  </r>
  <r>
    <x v="97"/>
    <n v="2017"/>
    <n v="591"/>
    <n v="591"/>
    <n v="718"/>
    <s v="SYC"/>
    <s v="SEY"/>
    <x v="97"/>
    <x v="6"/>
    <n v="0"/>
  </r>
  <r>
    <x v="97"/>
    <n v="2018"/>
    <n v="591"/>
    <n v="591"/>
    <n v="718"/>
    <s v="SYC"/>
    <s v="SEY"/>
    <x v="97"/>
    <x v="8"/>
    <n v="0"/>
  </r>
  <r>
    <x v="98"/>
    <n v="2016"/>
    <n v="317"/>
    <n v="317"/>
    <n v="936"/>
    <s v="SVK"/>
    <s v="SLO"/>
    <x v="98"/>
    <x v="4"/>
    <n v="0"/>
  </r>
  <r>
    <x v="98"/>
    <n v="2017"/>
    <n v="317"/>
    <n v="317"/>
    <n v="936"/>
    <s v="SVK"/>
    <s v="SLO"/>
    <x v="98"/>
    <x v="0"/>
    <n v="0"/>
  </r>
  <r>
    <x v="98"/>
    <n v="2018"/>
    <n v="317"/>
    <n v="317"/>
    <n v="936"/>
    <s v="SVK"/>
    <s v="SLO"/>
    <x v="98"/>
    <x v="1"/>
    <n v="0"/>
  </r>
  <r>
    <x v="99"/>
    <n v="2016"/>
    <n v="349"/>
    <n v="349"/>
    <n v="961"/>
    <s v="SVN"/>
    <s v="SLV"/>
    <x v="99"/>
    <x v="1"/>
    <n v="0"/>
  </r>
  <r>
    <x v="99"/>
    <n v="2017"/>
    <n v="349"/>
    <n v="349"/>
    <n v="961"/>
    <s v="SVN"/>
    <s v="SLV"/>
    <x v="99"/>
    <x v="2"/>
    <n v="0"/>
  </r>
  <r>
    <x v="99"/>
    <n v="2018"/>
    <n v="349"/>
    <n v="349"/>
    <n v="961"/>
    <s v="SVN"/>
    <s v="SLV"/>
    <x v="99"/>
    <x v="6"/>
    <n v="0"/>
  </r>
  <r>
    <x v="100"/>
    <n v="2016"/>
    <n v="940"/>
    <n v="940"/>
    <n v="813"/>
    <s v="SLB"/>
    <s v="SOL"/>
    <x v="100"/>
    <x v="1"/>
    <n v="0"/>
  </r>
  <r>
    <x v="100"/>
    <n v="2017"/>
    <n v="940"/>
    <n v="940"/>
    <n v="813"/>
    <s v="SLB"/>
    <s v="SOL"/>
    <x v="100"/>
    <x v="2"/>
    <n v="0"/>
  </r>
  <r>
    <x v="100"/>
    <n v="2018"/>
    <n v="940"/>
    <n v="940"/>
    <n v="813"/>
    <s v="SLB"/>
    <s v="SOL"/>
    <x v="100"/>
    <x v="6"/>
    <n v="0"/>
  </r>
  <r>
    <x v="101"/>
    <n v="2016"/>
    <n v="560"/>
    <n v="560"/>
    <n v="199"/>
    <s v="ZAF"/>
    <s v="SAF"/>
    <x v="101"/>
    <x v="1"/>
    <n v="0"/>
  </r>
  <r>
    <x v="101"/>
    <n v="2017"/>
    <n v="560"/>
    <n v="560"/>
    <n v="199"/>
    <s v="ZAF"/>
    <s v="SAF"/>
    <x v="101"/>
    <x v="2"/>
    <n v="0"/>
  </r>
  <r>
    <x v="101"/>
    <n v="2018"/>
    <n v="560"/>
    <n v="560"/>
    <n v="199"/>
    <s v="ZAF"/>
    <s v="SAF"/>
    <x v="101"/>
    <x v="6"/>
    <n v="0"/>
  </r>
  <r>
    <x v="102"/>
    <n v="2016"/>
    <n v="230"/>
    <n v="230"/>
    <n v="184"/>
    <s v="ESP"/>
    <s v="SPN"/>
    <x v="102"/>
    <x v="2"/>
    <n v="0"/>
  </r>
  <r>
    <x v="102"/>
    <n v="2017"/>
    <n v="230"/>
    <n v="230"/>
    <n v="184"/>
    <s v="ESP"/>
    <s v="SPN"/>
    <x v="102"/>
    <x v="6"/>
    <n v="0"/>
  </r>
  <r>
    <x v="102"/>
    <n v="2018"/>
    <n v="230"/>
    <n v="230"/>
    <n v="184"/>
    <s v="ESP"/>
    <s v="SPN"/>
    <x v="102"/>
    <x v="3"/>
    <n v="1"/>
  </r>
  <r>
    <x v="103"/>
    <n v="2016"/>
    <n v="780"/>
    <n v="780"/>
    <n v="524"/>
    <s v="LKA"/>
    <s v="SRI"/>
    <x v="103"/>
    <x v="3"/>
    <n v="1"/>
  </r>
  <r>
    <x v="103"/>
    <n v="2017"/>
    <n v="780"/>
    <n v="780"/>
    <n v="524"/>
    <s v="LKA"/>
    <s v="SRI"/>
    <x v="103"/>
    <x v="4"/>
    <n v="0"/>
  </r>
  <r>
    <x v="103"/>
    <n v="2018"/>
    <n v="780"/>
    <n v="780"/>
    <n v="524"/>
    <s v="LKA"/>
    <s v="SRI"/>
    <x v="103"/>
    <x v="0"/>
    <n v="0"/>
  </r>
  <r>
    <x v="104"/>
    <n v="2016"/>
    <n v="625"/>
    <n v="625"/>
    <n v="732"/>
    <s v="SDN"/>
    <s v="SUD"/>
    <x v="104"/>
    <x v="1"/>
    <n v="1"/>
  </r>
  <r>
    <x v="104"/>
    <n v="2017"/>
    <n v="625"/>
    <n v="625"/>
    <n v="732"/>
    <s v="SDN"/>
    <s v="SUD"/>
    <x v="104"/>
    <x v="2"/>
    <n v="0"/>
  </r>
  <r>
    <x v="104"/>
    <n v="2018"/>
    <n v="625"/>
    <n v="625"/>
    <n v="732"/>
    <s v="SDN"/>
    <s v="SUD"/>
    <x v="104"/>
    <x v="6"/>
    <n v="0"/>
  </r>
  <r>
    <x v="105"/>
    <n v="2016"/>
    <n v="115"/>
    <n v="115"/>
    <n v="366"/>
    <s v="SUR"/>
    <s v="SUR"/>
    <x v="105"/>
    <x v="4"/>
    <n v="1"/>
  </r>
  <r>
    <x v="105"/>
    <n v="2017"/>
    <n v="115"/>
    <n v="115"/>
    <n v="366"/>
    <s v="SUR"/>
    <s v="SUR"/>
    <x v="105"/>
    <x v="0"/>
    <n v="0"/>
  </r>
  <r>
    <x v="105"/>
    <n v="2018"/>
    <n v="115"/>
    <n v="115"/>
    <n v="366"/>
    <s v="SUR"/>
    <s v="SUR"/>
    <x v="105"/>
    <x v="1"/>
    <n v="0"/>
  </r>
  <r>
    <x v="106"/>
    <n v="2016"/>
    <n v="572"/>
    <n v="572"/>
    <n v="734"/>
    <s v="SWZ"/>
    <s v="SWA"/>
    <x v="106"/>
    <x v="1"/>
    <n v="0"/>
  </r>
  <r>
    <x v="106"/>
    <n v="2017"/>
    <n v="572"/>
    <n v="572"/>
    <n v="734"/>
    <s v="SWZ"/>
    <s v="SWA"/>
    <x v="106"/>
    <x v="2"/>
    <n v="0"/>
  </r>
  <r>
    <x v="106"/>
    <n v="2018"/>
    <n v="572"/>
    <n v="572"/>
    <n v="734"/>
    <s v="SWZ"/>
    <s v="SWA"/>
    <x v="106"/>
    <x v="6"/>
    <n v="0"/>
  </r>
  <r>
    <x v="107"/>
    <n v="2016"/>
    <n v="380"/>
    <n v="380"/>
    <n v="144"/>
    <s v="SWE"/>
    <s v="SWD"/>
    <x v="107"/>
    <x v="2"/>
    <n v="0"/>
  </r>
  <r>
    <x v="107"/>
    <n v="2017"/>
    <n v="380"/>
    <n v="380"/>
    <n v="144"/>
    <s v="SWE"/>
    <s v="SWD"/>
    <x v="107"/>
    <x v="6"/>
    <n v="0"/>
  </r>
  <r>
    <x v="107"/>
    <n v="2018"/>
    <n v="380"/>
    <n v="380"/>
    <n v="144"/>
    <s v="SWE"/>
    <s v="SWD"/>
    <x v="107"/>
    <x v="4"/>
    <n v="-771"/>
  </r>
  <r>
    <x v="108"/>
    <n v="2016"/>
    <n v="225"/>
    <n v="225"/>
    <n v="146"/>
    <s v="CHE"/>
    <s v="SWZ"/>
    <x v="108"/>
    <x v="2"/>
    <n v="0"/>
  </r>
  <r>
    <x v="108"/>
    <n v="2017"/>
    <n v="225"/>
    <n v="225"/>
    <n v="146"/>
    <s v="CHE"/>
    <s v="SWZ"/>
    <x v="108"/>
    <x v="6"/>
    <n v="0"/>
  </r>
  <r>
    <x v="108"/>
    <n v="2018"/>
    <n v="225"/>
    <n v="225"/>
    <n v="146"/>
    <s v="CHE"/>
    <s v="SWZ"/>
    <x v="108"/>
    <x v="3"/>
    <n v="-771"/>
  </r>
  <r>
    <x v="109"/>
    <n v="2016"/>
    <n v="652"/>
    <n v="652"/>
    <n v="463"/>
    <s v="SYR"/>
    <s v="SYR"/>
    <x v="109"/>
    <x v="7"/>
    <n v="1"/>
  </r>
  <r>
    <x v="109"/>
    <n v="2017"/>
    <n v="652"/>
    <n v="652"/>
    <n v="463"/>
    <s v="SYR"/>
    <s v="SYR"/>
    <x v="109"/>
    <x v="7"/>
    <n v="0"/>
  </r>
  <r>
    <x v="109"/>
    <n v="2018"/>
    <n v="652"/>
    <n v="652"/>
    <n v="463"/>
    <s v="SYR"/>
    <s v="SYR"/>
    <x v="109"/>
    <x v="7"/>
    <n v="0"/>
  </r>
  <r>
    <x v="110"/>
    <n v="2016"/>
    <n v="510"/>
    <n v="510"/>
    <n v="738"/>
    <s v="TZA"/>
    <s v="TAZ"/>
    <x v="108"/>
    <x v="2"/>
    <n v="0"/>
  </r>
  <r>
    <x v="110"/>
    <n v="2017"/>
    <n v="510"/>
    <n v="510"/>
    <n v="738"/>
    <s v="TZA"/>
    <s v="TAZ"/>
    <x v="108"/>
    <x v="6"/>
    <n v="0"/>
  </r>
  <r>
    <x v="110"/>
    <n v="2018"/>
    <n v="510"/>
    <n v="510"/>
    <n v="738"/>
    <s v="TZA"/>
    <s v="TAZ"/>
    <x v="108"/>
    <x v="4"/>
    <n v="1"/>
  </r>
  <r>
    <x v="111"/>
    <n v="2016"/>
    <n v="800"/>
    <n v="800"/>
    <n v="578"/>
    <s v="THA"/>
    <s v="THI"/>
    <x v="109"/>
    <x v="0"/>
    <n v="0"/>
  </r>
  <r>
    <x v="111"/>
    <n v="2017"/>
    <n v="800"/>
    <n v="800"/>
    <n v="578"/>
    <s v="THA"/>
    <s v="THI"/>
    <x v="109"/>
    <x v="1"/>
    <n v="0"/>
  </r>
  <r>
    <x v="111"/>
    <n v="2018"/>
    <n v="800"/>
    <n v="800"/>
    <n v="578"/>
    <s v="THA"/>
    <s v="THI"/>
    <x v="109"/>
    <x v="2"/>
    <n v="0"/>
  </r>
  <r>
    <x v="112"/>
    <n v="2016"/>
    <n v="52"/>
    <n v="52"/>
    <n v="369"/>
    <s v="TTO"/>
    <s v="TRI"/>
    <x v="110"/>
    <x v="0"/>
    <n v="0"/>
  </r>
  <r>
    <x v="112"/>
    <n v="2017"/>
    <n v="52"/>
    <n v="52"/>
    <n v="369"/>
    <s v="TTO"/>
    <s v="TRI"/>
    <x v="110"/>
    <x v="1"/>
    <n v="0"/>
  </r>
  <r>
    <x v="112"/>
    <n v="2018"/>
    <n v="52"/>
    <n v="52"/>
    <n v="369"/>
    <s v="TTO"/>
    <s v="TRI"/>
    <x v="110"/>
    <x v="2"/>
    <n v="0"/>
  </r>
  <r>
    <x v="113"/>
    <n v="2016"/>
    <n v="616"/>
    <n v="616"/>
    <n v="744"/>
    <s v="TUN"/>
    <s v="TUN"/>
    <x v="111"/>
    <x v="2"/>
    <n v="0"/>
  </r>
  <r>
    <x v="113"/>
    <n v="2017"/>
    <n v="616"/>
    <n v="616"/>
    <n v="744"/>
    <s v="TUN"/>
    <s v="TUN"/>
    <x v="111"/>
    <x v="6"/>
    <n v="0"/>
  </r>
  <r>
    <x v="113"/>
    <n v="2018"/>
    <n v="616"/>
    <n v="616"/>
    <n v="744"/>
    <s v="TUN"/>
    <s v="TUN"/>
    <x v="111"/>
    <x v="3"/>
    <n v="1"/>
  </r>
  <r>
    <x v="114"/>
    <n v="2016"/>
    <n v="640"/>
    <n v="640"/>
    <n v="186"/>
    <s v="TUR"/>
    <s v="TUR"/>
    <x v="112"/>
    <x v="4"/>
    <n v="1"/>
  </r>
  <r>
    <x v="114"/>
    <n v="2017"/>
    <n v="640"/>
    <n v="640"/>
    <n v="186"/>
    <s v="TUR"/>
    <s v="TUR"/>
    <x v="112"/>
    <x v="0"/>
    <n v="0"/>
  </r>
  <r>
    <x v="114"/>
    <n v="2018"/>
    <n v="640"/>
    <n v="640"/>
    <n v="186"/>
    <s v="TUR"/>
    <s v="TUR"/>
    <x v="112"/>
    <x v="1"/>
    <n v="0"/>
  </r>
  <r>
    <x v="115"/>
    <n v="2016"/>
    <n v="369"/>
    <n v="369"/>
    <n v="926"/>
    <s v="UKR"/>
    <s v="UKR"/>
    <x v="113"/>
    <x v="4"/>
    <n v="0"/>
  </r>
  <r>
    <x v="115"/>
    <n v="2017"/>
    <n v="369"/>
    <n v="369"/>
    <n v="926"/>
    <s v="UKR"/>
    <s v="UKR"/>
    <x v="113"/>
    <x v="5"/>
    <n v="1"/>
  </r>
  <r>
    <x v="115"/>
    <n v="2018"/>
    <n v="369"/>
    <n v="369"/>
    <n v="926"/>
    <s v="UKR"/>
    <s v="UKR"/>
    <x v="113"/>
    <x v="3"/>
    <n v="0"/>
  </r>
  <r>
    <x v="116"/>
    <n v="2016"/>
    <n v="200"/>
    <n v="200"/>
    <n v="112"/>
    <s v="GBR"/>
    <s v="UKG"/>
    <x v="114"/>
    <x v="2"/>
    <n v="0"/>
  </r>
  <r>
    <x v="116"/>
    <n v="2017"/>
    <n v="200"/>
    <n v="200"/>
    <n v="112"/>
    <s v="GBR"/>
    <s v="UKG"/>
    <x v="114"/>
    <x v="6"/>
    <n v="0"/>
  </r>
  <r>
    <x v="116"/>
    <n v="2018"/>
    <n v="200"/>
    <n v="200"/>
    <n v="112"/>
    <s v="GBR"/>
    <s v="UKG"/>
    <x v="114"/>
    <x v="4"/>
    <n v="-771"/>
  </r>
  <r>
    <x v="117"/>
    <n v="2016"/>
    <n v="2"/>
    <n v="2"/>
    <n v="111"/>
    <s v="USA"/>
    <s v="USA"/>
    <x v="115"/>
    <x v="2"/>
    <n v="0"/>
  </r>
  <r>
    <x v="117"/>
    <n v="2017"/>
    <n v="2"/>
    <n v="2"/>
    <n v="111"/>
    <s v="USA"/>
    <s v="USA"/>
    <x v="115"/>
    <x v="6"/>
    <n v="0"/>
  </r>
  <r>
    <x v="117"/>
    <n v="2018"/>
    <n v="2"/>
    <n v="2"/>
    <n v="111"/>
    <s v="USA"/>
    <s v="USA"/>
    <x v="115"/>
    <x v="4"/>
    <n v="1"/>
  </r>
  <r>
    <x v="118"/>
    <n v="2016"/>
    <n v="165"/>
    <n v="165"/>
    <n v="298"/>
    <s v="URY"/>
    <s v="URU"/>
    <x v="116"/>
    <x v="0"/>
    <n v="0"/>
  </r>
  <r>
    <x v="118"/>
    <n v="2017"/>
    <n v="165"/>
    <n v="165"/>
    <n v="298"/>
    <s v="URY"/>
    <s v="URU"/>
    <x v="116"/>
    <x v="1"/>
    <n v="0"/>
  </r>
  <r>
    <x v="118"/>
    <n v="2018"/>
    <n v="165"/>
    <n v="165"/>
    <n v="298"/>
    <s v="URY"/>
    <s v="URU"/>
    <x v="116"/>
    <x v="2"/>
    <n v="0"/>
  </r>
  <r>
    <x v="119"/>
    <n v="2016"/>
    <n v="935"/>
    <n v="935"/>
    <n v="846"/>
    <s v="VUT"/>
    <s v="VAN"/>
    <x v="117"/>
    <x v="2"/>
    <n v="0"/>
  </r>
  <r>
    <x v="119"/>
    <n v="2017"/>
    <n v="935"/>
    <n v="935"/>
    <n v="846"/>
    <s v="VUT"/>
    <s v="VAN"/>
    <x v="117"/>
    <x v="6"/>
    <n v="0"/>
  </r>
  <r>
    <x v="119"/>
    <n v="2018"/>
    <n v="935"/>
    <n v="935"/>
    <n v="846"/>
    <s v="VUT"/>
    <s v="VAN"/>
    <x v="117"/>
    <x v="4"/>
    <n v="-771"/>
  </r>
  <r>
    <x v="120"/>
    <n v="2016"/>
    <n v="101"/>
    <n v="101"/>
    <n v="299"/>
    <s v="VEN"/>
    <s v="VEN"/>
    <x v="118"/>
    <x v="4"/>
    <n v="0"/>
  </r>
  <r>
    <x v="120"/>
    <n v="2017"/>
    <n v="101"/>
    <n v="101"/>
    <n v="299"/>
    <s v="VEN"/>
    <s v="VEN"/>
    <x v="118"/>
    <x v="5"/>
    <n v="2"/>
  </r>
  <r>
    <x v="120"/>
    <n v="2018"/>
    <n v="101"/>
    <n v="101"/>
    <n v="299"/>
    <s v="VEN"/>
    <s v="VEN"/>
    <x v="118"/>
    <x v="3"/>
    <n v="0"/>
  </r>
  <r>
    <x v="121"/>
    <n v="2016"/>
    <n v="816"/>
    <n v="816"/>
    <n v="582"/>
    <s v="VNM"/>
    <s v="DRV"/>
    <x v="119"/>
    <x v="7"/>
    <n v="1"/>
  </r>
  <r>
    <x v="121"/>
    <n v="2017"/>
    <n v="816"/>
    <n v="816"/>
    <n v="582"/>
    <s v="VNM"/>
    <s v="DRV"/>
    <x v="119"/>
    <x v="7"/>
    <n v="0"/>
  </r>
  <r>
    <x v="121"/>
    <n v="2018"/>
    <n v="816"/>
    <n v="816"/>
    <n v="582"/>
    <s v="VNM"/>
    <s v="DRV"/>
    <x v="119"/>
    <x v="7"/>
    <n v="0"/>
  </r>
  <r>
    <x v="122"/>
    <n v="2016"/>
    <n v="678"/>
    <n v="679"/>
    <n v="474"/>
    <s v="YEM"/>
    <s v="YEM"/>
    <x v="120"/>
    <x v="0"/>
    <n v="1"/>
  </r>
  <r>
    <x v="122"/>
    <n v="2017"/>
    <n v="678"/>
    <n v="679"/>
    <n v="474"/>
    <s v="YEM"/>
    <s v="YEM"/>
    <x v="120"/>
    <x v="1"/>
    <n v="0"/>
  </r>
  <r>
    <x v="122"/>
    <n v="2018"/>
    <n v="678"/>
    <n v="679"/>
    <n v="474"/>
    <s v="YEM"/>
    <s v="YEM"/>
    <x v="120"/>
    <x v="0"/>
    <n v="1"/>
  </r>
  <r>
    <x v="123"/>
    <n v="2016"/>
    <n v="551"/>
    <n v="551"/>
    <n v="754"/>
    <s v="ZMB"/>
    <s v="ZAM"/>
    <x v="121"/>
    <x v="0"/>
    <n v="0"/>
  </r>
  <r>
    <x v="123"/>
    <n v="2017"/>
    <n v="551"/>
    <n v="551"/>
    <n v="754"/>
    <s v="ZMB"/>
    <s v="ZAM"/>
    <x v="121"/>
    <x v="1"/>
    <n v="0"/>
  </r>
  <r>
    <x v="123"/>
    <n v="2018"/>
    <n v="551"/>
    <n v="551"/>
    <n v="754"/>
    <s v="ZMB"/>
    <s v="ZAM"/>
    <x v="121"/>
    <x v="2"/>
    <n v="0"/>
  </r>
  <r>
    <x v="124"/>
    <n v="2016"/>
    <n v="552"/>
    <n v="552"/>
    <n v="698"/>
    <s v="ZWE"/>
    <s v="ZIM"/>
    <x v="122"/>
    <x v="1"/>
    <n v="0"/>
  </r>
  <r>
    <x v="124"/>
    <n v="2017"/>
    <n v="552"/>
    <n v="552"/>
    <n v="698"/>
    <s v="ZWE"/>
    <s v="ZIM"/>
    <x v="122"/>
    <x v="2"/>
    <n v="0"/>
  </r>
  <r>
    <x v="124"/>
    <n v="2018"/>
    <n v="552"/>
    <n v="552"/>
    <n v="698"/>
    <s v="ZWE"/>
    <s v="ZIM"/>
    <x v="122"/>
    <x v="6"/>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4">
  <r>
    <x v="0"/>
  </r>
  <r>
    <x v="1"/>
  </r>
  <r>
    <x v="2"/>
  </r>
  <r>
    <x v="3"/>
  </r>
  <r>
    <x v="3"/>
  </r>
  <r>
    <x v="0"/>
  </r>
  <r>
    <x v="2"/>
  </r>
  <r>
    <x v="4"/>
  </r>
  <r>
    <x v="5"/>
  </r>
  <r>
    <x v="3"/>
  </r>
  <r>
    <x v="0"/>
  </r>
  <r>
    <x v="0"/>
  </r>
  <r>
    <x v="0"/>
  </r>
  <r>
    <x v="4"/>
  </r>
  <r>
    <x v="0"/>
  </r>
  <r>
    <x v="3"/>
  </r>
  <r>
    <x v="6"/>
  </r>
  <r>
    <x v="3"/>
  </r>
  <r>
    <x v="3"/>
  </r>
  <r>
    <x v="3"/>
  </r>
  <r>
    <x v="4"/>
  </r>
  <r>
    <x v="3"/>
  </r>
  <r>
    <x v="3"/>
  </r>
  <r>
    <x v="5"/>
  </r>
  <r>
    <x v="7"/>
  </r>
  <r>
    <x v="8"/>
  </r>
  <r>
    <x v="8"/>
  </r>
  <r>
    <x v="8"/>
  </r>
  <r>
    <x v="5"/>
  </r>
  <r>
    <x v="4"/>
  </r>
  <r>
    <x v="1"/>
  </r>
  <r>
    <x v="5"/>
  </r>
  <r>
    <x v="5"/>
  </r>
  <r>
    <x v="5"/>
  </r>
  <r>
    <x v="4"/>
  </r>
  <r>
    <x v="4"/>
  </r>
  <r>
    <x v="5"/>
  </r>
  <r>
    <x v="8"/>
  </r>
  <r>
    <x v="3"/>
  </r>
  <r>
    <x v="2"/>
  </r>
  <r>
    <x v="4"/>
  </r>
  <r>
    <x v="0"/>
  </r>
  <r>
    <x v="0"/>
  </r>
  <r>
    <x v="8"/>
  </r>
  <r>
    <x v="4"/>
  </r>
  <r>
    <x v="8"/>
  </r>
  <r>
    <x v="4"/>
  </r>
  <r>
    <x v="4"/>
  </r>
  <r>
    <x v="4"/>
  </r>
  <r>
    <x v="4"/>
  </r>
  <r>
    <x v="8"/>
  </r>
  <r>
    <x v="8"/>
  </r>
  <r>
    <x v="4"/>
  </r>
  <r>
    <x v="1"/>
  </r>
  <r>
    <x v="8"/>
  </r>
  <r>
    <x v="5"/>
  </r>
  <r>
    <x v="8"/>
  </r>
  <r>
    <x v="3"/>
  </r>
  <r>
    <x v="4"/>
  </r>
  <r>
    <x v="8"/>
  </r>
  <r>
    <x v="3"/>
  </r>
  <r>
    <x v="4"/>
  </r>
  <r>
    <x v="4"/>
  </r>
  <r>
    <x v="5"/>
  </r>
  <r>
    <x v="8"/>
  </r>
  <r>
    <x v="8"/>
  </r>
  <r>
    <x v="7"/>
  </r>
  <r>
    <x v="3"/>
  </r>
  <r>
    <x v="3"/>
  </r>
  <r>
    <x v="3"/>
  </r>
  <r>
    <x v="4"/>
  </r>
  <r>
    <x v="6"/>
  </r>
  <r>
    <x v="3"/>
  </r>
  <r>
    <x v="1"/>
  </r>
  <r>
    <x v="5"/>
  </r>
  <r>
    <x v="3"/>
  </r>
  <r>
    <x v="8"/>
  </r>
  <r>
    <x v="0"/>
  </r>
  <r>
    <x v="0"/>
  </r>
  <r>
    <x v="8"/>
  </r>
  <r>
    <x v="7"/>
  </r>
  <r>
    <x v="4"/>
  </r>
  <r>
    <x v="4"/>
  </r>
  <r>
    <x v="7"/>
  </r>
  <r>
    <x v="7"/>
  </r>
  <r>
    <x v="2"/>
  </r>
  <r>
    <x v="8"/>
  </r>
  <r>
    <x v="7"/>
  </r>
  <r>
    <x v="1"/>
  </r>
  <r>
    <x v="7"/>
  </r>
  <r>
    <x v="4"/>
  </r>
  <r>
    <x v="7"/>
  </r>
  <r>
    <x v="4"/>
  </r>
  <r>
    <x v="3"/>
  </r>
  <r>
    <x v="3"/>
  </r>
  <r>
    <x v="8"/>
  </r>
  <r>
    <x v="8"/>
  </r>
  <r>
    <x v="3"/>
  </r>
  <r>
    <x v="4"/>
  </r>
  <r>
    <x v="4"/>
  </r>
  <r>
    <x v="4"/>
  </r>
  <r>
    <x v="8"/>
  </r>
  <r>
    <x v="1"/>
  </r>
  <r>
    <x v="4"/>
  </r>
  <r>
    <x v="3"/>
  </r>
  <r>
    <x v="4"/>
  </r>
  <r>
    <x v="8"/>
  </r>
  <r>
    <x v="8"/>
  </r>
  <r>
    <x v="5"/>
  </r>
  <r>
    <x v="8"/>
  </r>
  <r>
    <x v="0"/>
  </r>
  <r>
    <x v="0"/>
  </r>
  <r>
    <x v="8"/>
  </r>
  <r>
    <x v="3"/>
  </r>
  <r>
    <x v="3"/>
  </r>
  <r>
    <x v="8"/>
  </r>
  <r>
    <x v="8"/>
  </r>
  <r>
    <x v="0"/>
  </r>
  <r>
    <x v="8"/>
  </r>
  <r>
    <x v="3"/>
  </r>
  <r>
    <x v="5"/>
  </r>
  <r>
    <x v="0"/>
  </r>
  <r>
    <x v="0"/>
  </r>
  <r>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ED3365-0A52-C74A-88A6-725520BB9D81}" name="PivotTable9" cacheId="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M130" firstHeaderRow="0" firstDataRow="1" firstDataCol="1"/>
  <pivotFields count="10">
    <pivotField axis="axisRow" showAll="0" sortType="ascending">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showAll="0"/>
    <pivotField showAll="0"/>
    <pivotField showAll="0"/>
    <pivotField showAll="0"/>
    <pivotField showAll="0"/>
    <pivotField showAll="0"/>
    <pivotField dataField="1" showAll="0"/>
    <pivotField dataField="1" showAll="0">
      <items count="10">
        <item x="7"/>
        <item x="8"/>
        <item x="6"/>
        <item x="2"/>
        <item x="1"/>
        <item x="0"/>
        <item x="4"/>
        <item x="3"/>
        <item x="5"/>
        <item t="default"/>
      </items>
    </pivotField>
    <pivotField dataField="1" showAll="0"/>
  </pivotFields>
  <rowFields count="1">
    <field x="0"/>
  </rowFields>
  <rowItems count="1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t="grand">
      <x/>
    </i>
  </rowItems>
  <colFields count="1">
    <field x="-2"/>
  </colFields>
  <colItems count="12">
    <i>
      <x/>
    </i>
    <i i="1">
      <x v="1"/>
    </i>
    <i i="2">
      <x v="2"/>
    </i>
    <i i="3">
      <x v="3"/>
    </i>
    <i i="4">
      <x v="4"/>
    </i>
    <i i="5">
      <x v="5"/>
    </i>
    <i i="6">
      <x v="6"/>
    </i>
    <i i="7">
      <x v="7"/>
    </i>
    <i i="8">
      <x v="8"/>
    </i>
    <i i="9">
      <x v="9"/>
    </i>
    <i i="10">
      <x v="10"/>
    </i>
    <i i="11">
      <x v="11"/>
    </i>
  </colItems>
  <dataFields count="12">
    <dataField name="Min of num_centralbank" fld="7" subtotal="min" baseField="0" baseItem="0"/>
    <dataField name="Max of num_centralbank" fld="7" subtotal="max" baseField="0" baseItem="0"/>
    <dataField name="Average of num_centralbank2" fld="7" subtotal="average" baseField="0" baseItem="0"/>
    <dataField name="StdDev of num_centralbank" fld="7" subtotal="stdDev" baseField="0" baseItem="0"/>
    <dataField name="Min of timetoturnover" fld="8" subtotal="min" baseField="0" baseItem="0"/>
    <dataField name="Max of timetoturnover" fld="8" subtotal="max" baseField="0" baseItem="0"/>
    <dataField name="Average of timetoturnover" fld="8" subtotal="average" baseField="0" baseItem="0"/>
    <dataField name="StdDev of timetoturnover" fld="8" subtotal="stdDev" baseField="0" baseItem="0"/>
    <dataField name="Min of num_turnover" fld="9" subtotal="min" baseField="0" baseItem="0"/>
    <dataField name="Max of num_turnover" fld="9" subtotal="max" baseField="0" baseItem="0"/>
    <dataField name="Average of num_turnover" fld="9" subtotal="average" baseField="0" baseItem="0"/>
    <dataField name="StdDev of num_turnover" fld="9" subtotal="stdDev"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A39C4D-33D2-B04B-9727-AB8D27201CBC}" name="PivotTable17" cacheId="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13" firstHeaderRow="1" firstDataRow="1" firstDataCol="1"/>
  <pivotFields count="1">
    <pivotField axis="axisRow" dataField="1" showAll="0">
      <items count="10">
        <item x="5"/>
        <item x="6"/>
        <item x="7"/>
        <item x="8"/>
        <item x="4"/>
        <item x="0"/>
        <item x="3"/>
        <item x="1"/>
        <item x="2"/>
        <item t="default"/>
      </items>
    </pivotField>
  </pivotFields>
  <rowFields count="1">
    <field x="0"/>
  </rowFields>
  <rowItems count="10">
    <i>
      <x/>
    </i>
    <i>
      <x v="1"/>
    </i>
    <i>
      <x v="2"/>
    </i>
    <i>
      <x v="3"/>
    </i>
    <i>
      <x v="4"/>
    </i>
    <i>
      <x v="5"/>
    </i>
    <i>
      <x v="6"/>
    </i>
    <i>
      <x v="7"/>
    </i>
    <i>
      <x v="8"/>
    </i>
    <i t="grand">
      <x/>
    </i>
  </rowItems>
  <colItems count="1">
    <i/>
  </colItems>
  <dataFields count="1">
    <dataField name="Count of timetoturnov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hyperlink" Target="https://support.microsoft.com/en-gb/office/percentrank-inc-function-149592c9-00c0-49ba-86c1-c1f45b80463a" TargetMode="External"/><Relationship Id="rId2" Type="http://schemas.openxmlformats.org/officeDocument/2006/relationships/hyperlink" Target="https://support.microsoft.com/en-gb/office/create-a-pivottable-to-analyze-worksheet-data-a9a84538-bfe9-40a9-a8e9-f99134456576" TargetMode="External"/><Relationship Id="rId1" Type="http://schemas.openxmlformats.org/officeDocument/2006/relationships/hyperlink" Target="https://support.microsoft.com/en-gb/office/create-a-pivottable-to-analyze-worksheet-data-a9a84538-bfe9-40a9-a8e9-f99134456576" TargetMode="External"/><Relationship Id="rId5" Type="http://schemas.openxmlformats.org/officeDocument/2006/relationships/hyperlink" Target="https://support.microsoft.com/en-gb/office/use-the-analysis-toolpak-to-perform-complex-data-analysis-6c67ccf0-f4a9-487c-8dec-bdb5a2cefab6" TargetMode="External"/><Relationship Id="rId4" Type="http://schemas.openxmlformats.org/officeDocument/2006/relationships/hyperlink" Target="https://www.youtube.com/watch?v=xekiDJzajY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80"/>
  <sheetViews>
    <sheetView tabSelected="1" workbookViewId="0">
      <selection activeCell="C357" sqref="C357"/>
    </sheetView>
  </sheetViews>
  <sheetFormatPr baseColWidth="10" defaultColWidth="11" defaultRowHeight="16" x14ac:dyDescent="0.2"/>
  <cols>
    <col min="10" max="10" width="21.5" customWidth="1"/>
  </cols>
  <sheetData>
    <row r="1" spans="1:13" x14ac:dyDescent="0.2">
      <c r="A1" t="s">
        <v>0</v>
      </c>
    </row>
    <row r="2" spans="1:13" x14ac:dyDescent="0.2">
      <c r="A2" s="2" t="s">
        <v>1</v>
      </c>
    </row>
    <row r="3" spans="1:13" x14ac:dyDescent="0.2">
      <c r="A3" s="2" t="s">
        <v>2</v>
      </c>
    </row>
    <row r="4" spans="1:13" x14ac:dyDescent="0.2">
      <c r="A4" s="2" t="s">
        <v>3</v>
      </c>
    </row>
    <row r="6" spans="1:13" x14ac:dyDescent="0.2">
      <c r="A6" t="s">
        <v>4</v>
      </c>
      <c r="B6" t="s">
        <v>5</v>
      </c>
      <c r="C6" t="s">
        <v>6</v>
      </c>
      <c r="D6" t="s">
        <v>7</v>
      </c>
      <c r="E6" t="s">
        <v>8</v>
      </c>
      <c r="F6" t="s">
        <v>9</v>
      </c>
      <c r="G6" t="s">
        <v>10</v>
      </c>
      <c r="H6" t="s">
        <v>11</v>
      </c>
      <c r="I6" t="s">
        <v>12</v>
      </c>
      <c r="J6" t="s">
        <v>13</v>
      </c>
      <c r="L6" s="1"/>
      <c r="M6" s="2"/>
    </row>
    <row r="7" spans="1:13" x14ac:dyDescent="0.2">
      <c r="A7" t="s">
        <v>250</v>
      </c>
      <c r="B7">
        <v>2016</v>
      </c>
      <c r="C7">
        <v>700</v>
      </c>
      <c r="D7">
        <v>700</v>
      </c>
      <c r="E7">
        <v>512</v>
      </c>
      <c r="F7" t="s">
        <v>251</v>
      </c>
      <c r="G7" t="s">
        <v>251</v>
      </c>
      <c r="H7">
        <v>1</v>
      </c>
      <c r="I7">
        <v>4</v>
      </c>
      <c r="J7">
        <v>0</v>
      </c>
      <c r="L7" s="1"/>
      <c r="M7" s="2"/>
    </row>
    <row r="8" spans="1:13" x14ac:dyDescent="0.2">
      <c r="A8" t="s">
        <v>250</v>
      </c>
      <c r="B8">
        <v>2017</v>
      </c>
      <c r="C8">
        <v>700</v>
      </c>
      <c r="D8">
        <v>700</v>
      </c>
      <c r="E8">
        <v>512</v>
      </c>
      <c r="F8" t="s">
        <v>251</v>
      </c>
      <c r="G8" t="s">
        <v>251</v>
      </c>
      <c r="H8">
        <v>1</v>
      </c>
      <c r="I8">
        <v>3</v>
      </c>
      <c r="J8">
        <v>0</v>
      </c>
      <c r="L8" s="2"/>
      <c r="M8" s="2"/>
    </row>
    <row r="9" spans="1:13" x14ac:dyDescent="0.2">
      <c r="A9" t="s">
        <v>250</v>
      </c>
      <c r="B9">
        <v>2018</v>
      </c>
      <c r="C9">
        <v>700</v>
      </c>
      <c r="D9">
        <v>700</v>
      </c>
      <c r="E9">
        <v>512</v>
      </c>
      <c r="F9" t="s">
        <v>251</v>
      </c>
      <c r="G9" t="s">
        <v>251</v>
      </c>
      <c r="H9">
        <v>1</v>
      </c>
      <c r="I9">
        <v>2</v>
      </c>
      <c r="J9">
        <v>0</v>
      </c>
      <c r="L9" s="2"/>
      <c r="M9" s="2"/>
    </row>
    <row r="10" spans="1:13" x14ac:dyDescent="0.2">
      <c r="A10" t="s">
        <v>83</v>
      </c>
      <c r="B10">
        <v>2016</v>
      </c>
      <c r="C10">
        <v>339</v>
      </c>
      <c r="D10">
        <v>339</v>
      </c>
      <c r="E10">
        <v>914</v>
      </c>
      <c r="F10" t="s">
        <v>84</v>
      </c>
      <c r="G10" t="s">
        <v>84</v>
      </c>
      <c r="H10">
        <v>2</v>
      </c>
      <c r="I10">
        <v>6</v>
      </c>
      <c r="J10">
        <v>0</v>
      </c>
      <c r="L10" s="2"/>
      <c r="M10" s="2"/>
    </row>
    <row r="11" spans="1:13" x14ac:dyDescent="0.2">
      <c r="A11" t="s">
        <v>83</v>
      </c>
      <c r="B11">
        <v>2017</v>
      </c>
      <c r="C11">
        <v>339</v>
      </c>
      <c r="D11">
        <v>339</v>
      </c>
      <c r="E11">
        <v>914</v>
      </c>
      <c r="F11" t="s">
        <v>84</v>
      </c>
      <c r="G11" t="s">
        <v>84</v>
      </c>
      <c r="H11">
        <v>2</v>
      </c>
      <c r="I11">
        <v>5</v>
      </c>
      <c r="J11">
        <v>0</v>
      </c>
      <c r="L11" s="2"/>
      <c r="M11" s="2"/>
    </row>
    <row r="12" spans="1:13" x14ac:dyDescent="0.2">
      <c r="A12" t="s">
        <v>83</v>
      </c>
      <c r="B12">
        <v>2018</v>
      </c>
      <c r="C12">
        <v>339</v>
      </c>
      <c r="D12">
        <v>339</v>
      </c>
      <c r="E12">
        <v>914</v>
      </c>
      <c r="F12" t="s">
        <v>84</v>
      </c>
      <c r="G12" t="s">
        <v>84</v>
      </c>
      <c r="H12">
        <v>2</v>
      </c>
      <c r="I12">
        <v>4</v>
      </c>
      <c r="J12">
        <v>0</v>
      </c>
      <c r="L12" s="2"/>
      <c r="M12" s="2"/>
    </row>
    <row r="13" spans="1:13" x14ac:dyDescent="0.2">
      <c r="A13" t="s">
        <v>216</v>
      </c>
      <c r="B13">
        <v>2016</v>
      </c>
      <c r="C13">
        <v>615</v>
      </c>
      <c r="D13">
        <v>615</v>
      </c>
      <c r="E13">
        <v>612</v>
      </c>
      <c r="F13" t="s">
        <v>217</v>
      </c>
      <c r="G13" t="s">
        <v>218</v>
      </c>
      <c r="H13">
        <v>3</v>
      </c>
      <c r="I13">
        <v>7</v>
      </c>
      <c r="J13">
        <v>1</v>
      </c>
      <c r="L13" s="2"/>
      <c r="M13" s="2"/>
    </row>
    <row r="14" spans="1:13" x14ac:dyDescent="0.2">
      <c r="A14" t="s">
        <v>216</v>
      </c>
      <c r="B14">
        <v>2017</v>
      </c>
      <c r="C14">
        <v>615</v>
      </c>
      <c r="D14">
        <v>615</v>
      </c>
      <c r="E14">
        <v>612</v>
      </c>
      <c r="F14" t="s">
        <v>217</v>
      </c>
      <c r="G14" t="s">
        <v>218</v>
      </c>
      <c r="H14">
        <v>3</v>
      </c>
      <c r="I14">
        <v>6</v>
      </c>
      <c r="J14">
        <v>0</v>
      </c>
      <c r="L14" s="2"/>
      <c r="M14" s="2"/>
    </row>
    <row r="15" spans="1:13" x14ac:dyDescent="0.2">
      <c r="A15" t="s">
        <v>216</v>
      </c>
      <c r="B15">
        <v>2018</v>
      </c>
      <c r="C15">
        <v>615</v>
      </c>
      <c r="D15">
        <v>615</v>
      </c>
      <c r="E15">
        <v>612</v>
      </c>
      <c r="F15" t="s">
        <v>217</v>
      </c>
      <c r="G15" t="s">
        <v>218</v>
      </c>
      <c r="H15">
        <v>3</v>
      </c>
      <c r="I15">
        <v>5</v>
      </c>
      <c r="J15">
        <v>0</v>
      </c>
      <c r="L15" s="2"/>
      <c r="M15" s="2"/>
    </row>
    <row r="16" spans="1:13" x14ac:dyDescent="0.2">
      <c r="A16" t="s">
        <v>179</v>
      </c>
      <c r="B16">
        <v>2016</v>
      </c>
      <c r="C16">
        <v>540</v>
      </c>
      <c r="D16">
        <v>540</v>
      </c>
      <c r="E16">
        <v>614</v>
      </c>
      <c r="F16" t="s">
        <v>180</v>
      </c>
      <c r="G16" t="s">
        <v>181</v>
      </c>
      <c r="H16">
        <v>4</v>
      </c>
      <c r="I16">
        <v>5</v>
      </c>
      <c r="J16">
        <v>1</v>
      </c>
      <c r="L16" s="2"/>
      <c r="M16" s="2"/>
    </row>
    <row r="17" spans="1:13" x14ac:dyDescent="0.2">
      <c r="A17" t="s">
        <v>179</v>
      </c>
      <c r="B17">
        <v>2017</v>
      </c>
      <c r="C17">
        <v>540</v>
      </c>
      <c r="D17">
        <v>540</v>
      </c>
      <c r="E17">
        <v>614</v>
      </c>
      <c r="F17" t="s">
        <v>180</v>
      </c>
      <c r="G17" t="s">
        <v>181</v>
      </c>
      <c r="H17">
        <v>4</v>
      </c>
      <c r="I17">
        <v>5</v>
      </c>
      <c r="J17">
        <v>1</v>
      </c>
      <c r="L17" s="2"/>
      <c r="M17" s="2"/>
    </row>
    <row r="18" spans="1:13" x14ac:dyDescent="0.2">
      <c r="A18" t="s">
        <v>179</v>
      </c>
      <c r="B18">
        <v>2018</v>
      </c>
      <c r="C18">
        <v>540</v>
      </c>
      <c r="D18">
        <v>540</v>
      </c>
      <c r="E18">
        <v>614</v>
      </c>
      <c r="F18" t="s">
        <v>180</v>
      </c>
      <c r="G18" t="s">
        <v>181</v>
      </c>
      <c r="H18">
        <v>4</v>
      </c>
      <c r="I18">
        <v>4</v>
      </c>
      <c r="J18">
        <v>0</v>
      </c>
    </row>
    <row r="19" spans="1:13" x14ac:dyDescent="0.2">
      <c r="A19" t="s">
        <v>29</v>
      </c>
      <c r="B19">
        <v>2016</v>
      </c>
      <c r="C19">
        <v>160</v>
      </c>
      <c r="D19">
        <v>160</v>
      </c>
      <c r="E19">
        <v>213</v>
      </c>
      <c r="F19" t="s">
        <v>30</v>
      </c>
      <c r="G19" t="s">
        <v>30</v>
      </c>
      <c r="H19">
        <v>5</v>
      </c>
      <c r="I19">
        <v>5</v>
      </c>
      <c r="J19">
        <v>0</v>
      </c>
    </row>
    <row r="20" spans="1:13" x14ac:dyDescent="0.2">
      <c r="A20" t="s">
        <v>29</v>
      </c>
      <c r="B20">
        <v>2017</v>
      </c>
      <c r="C20">
        <v>160</v>
      </c>
      <c r="D20">
        <v>160</v>
      </c>
      <c r="E20">
        <v>213</v>
      </c>
      <c r="F20" t="s">
        <v>30</v>
      </c>
      <c r="G20" t="s">
        <v>30</v>
      </c>
      <c r="H20">
        <v>5</v>
      </c>
      <c r="I20">
        <v>4</v>
      </c>
      <c r="J20">
        <v>0</v>
      </c>
    </row>
    <row r="21" spans="1:13" x14ac:dyDescent="0.2">
      <c r="A21" t="s">
        <v>29</v>
      </c>
      <c r="B21">
        <v>2018</v>
      </c>
      <c r="C21">
        <v>160</v>
      </c>
      <c r="D21">
        <v>160</v>
      </c>
      <c r="E21">
        <v>213</v>
      </c>
      <c r="F21" t="s">
        <v>30</v>
      </c>
      <c r="G21" t="s">
        <v>30</v>
      </c>
      <c r="H21">
        <v>5</v>
      </c>
      <c r="I21">
        <v>6</v>
      </c>
      <c r="J21">
        <v>1</v>
      </c>
    </row>
    <row r="22" spans="1:13" x14ac:dyDescent="0.2">
      <c r="A22" t="s">
        <v>122</v>
      </c>
      <c r="B22">
        <v>2016</v>
      </c>
      <c r="C22">
        <v>371</v>
      </c>
      <c r="D22">
        <v>371</v>
      </c>
      <c r="E22">
        <v>911</v>
      </c>
      <c r="F22" t="s">
        <v>123</v>
      </c>
      <c r="G22" t="s">
        <v>123</v>
      </c>
      <c r="H22">
        <v>6</v>
      </c>
      <c r="I22">
        <v>4</v>
      </c>
      <c r="J22">
        <v>0</v>
      </c>
    </row>
    <row r="23" spans="1:13" x14ac:dyDescent="0.2">
      <c r="A23" t="s">
        <v>122</v>
      </c>
      <c r="B23">
        <v>2017</v>
      </c>
      <c r="C23">
        <v>371</v>
      </c>
      <c r="D23">
        <v>371</v>
      </c>
      <c r="E23">
        <v>911</v>
      </c>
      <c r="F23" t="s">
        <v>123</v>
      </c>
      <c r="G23" t="s">
        <v>123</v>
      </c>
      <c r="H23">
        <v>6</v>
      </c>
      <c r="I23">
        <v>3</v>
      </c>
      <c r="J23">
        <v>0</v>
      </c>
    </row>
    <row r="24" spans="1:13" x14ac:dyDescent="0.2">
      <c r="A24" t="s">
        <v>122</v>
      </c>
      <c r="B24">
        <v>2018</v>
      </c>
      <c r="C24">
        <v>371</v>
      </c>
      <c r="D24">
        <v>371</v>
      </c>
      <c r="E24">
        <v>911</v>
      </c>
      <c r="F24" t="s">
        <v>123</v>
      </c>
      <c r="G24" t="s">
        <v>123</v>
      </c>
      <c r="H24">
        <v>6</v>
      </c>
      <c r="I24">
        <v>2</v>
      </c>
      <c r="J24">
        <v>0</v>
      </c>
    </row>
    <row r="25" spans="1:13" x14ac:dyDescent="0.2">
      <c r="A25" t="s">
        <v>308</v>
      </c>
      <c r="B25">
        <v>2016</v>
      </c>
      <c r="C25">
        <v>900</v>
      </c>
      <c r="D25">
        <v>900</v>
      </c>
      <c r="E25">
        <v>193</v>
      </c>
      <c r="F25" t="s">
        <v>67</v>
      </c>
      <c r="G25" t="s">
        <v>309</v>
      </c>
      <c r="H25">
        <v>8</v>
      </c>
      <c r="I25">
        <v>7</v>
      </c>
      <c r="J25">
        <v>1</v>
      </c>
    </row>
    <row r="26" spans="1:13" x14ac:dyDescent="0.2">
      <c r="A26" t="s">
        <v>308</v>
      </c>
      <c r="B26">
        <v>2017</v>
      </c>
      <c r="C26">
        <v>900</v>
      </c>
      <c r="D26">
        <v>900</v>
      </c>
      <c r="E26">
        <v>193</v>
      </c>
      <c r="F26" t="s">
        <v>67</v>
      </c>
      <c r="G26" t="s">
        <v>309</v>
      </c>
      <c r="H26">
        <v>8</v>
      </c>
      <c r="I26">
        <v>6</v>
      </c>
      <c r="J26">
        <v>0</v>
      </c>
    </row>
    <row r="27" spans="1:13" x14ac:dyDescent="0.2">
      <c r="A27" t="s">
        <v>308</v>
      </c>
      <c r="B27">
        <v>2018</v>
      </c>
      <c r="C27">
        <v>900</v>
      </c>
      <c r="D27">
        <v>900</v>
      </c>
      <c r="E27">
        <v>193</v>
      </c>
      <c r="F27" t="s">
        <v>67</v>
      </c>
      <c r="G27" t="s">
        <v>309</v>
      </c>
      <c r="H27">
        <v>8</v>
      </c>
      <c r="I27">
        <v>5</v>
      </c>
      <c r="J27">
        <v>0</v>
      </c>
    </row>
    <row r="28" spans="1:13" x14ac:dyDescent="0.2">
      <c r="A28" t="s">
        <v>65</v>
      </c>
      <c r="B28">
        <v>2016</v>
      </c>
      <c r="C28">
        <v>305</v>
      </c>
      <c r="D28">
        <v>305</v>
      </c>
      <c r="E28">
        <v>122</v>
      </c>
      <c r="F28" t="s">
        <v>66</v>
      </c>
      <c r="G28" t="s">
        <v>67</v>
      </c>
      <c r="H28">
        <v>9</v>
      </c>
      <c r="I28">
        <v>3</v>
      </c>
      <c r="J28">
        <v>0</v>
      </c>
    </row>
    <row r="29" spans="1:13" x14ac:dyDescent="0.2">
      <c r="A29" t="s">
        <v>65</v>
      </c>
      <c r="B29">
        <v>2017</v>
      </c>
      <c r="C29">
        <v>305</v>
      </c>
      <c r="D29">
        <v>305</v>
      </c>
      <c r="E29">
        <v>122</v>
      </c>
      <c r="F29" t="s">
        <v>66</v>
      </c>
      <c r="G29" t="s">
        <v>67</v>
      </c>
      <c r="H29">
        <v>9</v>
      </c>
      <c r="I29">
        <v>2</v>
      </c>
      <c r="J29">
        <v>0</v>
      </c>
    </row>
    <row r="30" spans="1:13" x14ac:dyDescent="0.2">
      <c r="A30" t="s">
        <v>65</v>
      </c>
      <c r="B30">
        <v>2018</v>
      </c>
      <c r="C30">
        <v>305</v>
      </c>
      <c r="D30">
        <v>305</v>
      </c>
      <c r="E30">
        <v>122</v>
      </c>
      <c r="F30" t="s">
        <v>66</v>
      </c>
      <c r="G30" t="s">
        <v>67</v>
      </c>
      <c r="H30">
        <v>9</v>
      </c>
      <c r="I30">
        <v>1</v>
      </c>
      <c r="J30">
        <v>0</v>
      </c>
    </row>
    <row r="31" spans="1:13" x14ac:dyDescent="0.2">
      <c r="A31" t="s">
        <v>127</v>
      </c>
      <c r="B31">
        <v>2016</v>
      </c>
      <c r="C31">
        <v>373</v>
      </c>
      <c r="D31">
        <v>373</v>
      </c>
      <c r="E31">
        <v>912</v>
      </c>
      <c r="F31" t="s">
        <v>128</v>
      </c>
      <c r="G31" t="s">
        <v>128</v>
      </c>
      <c r="H31">
        <v>10</v>
      </c>
      <c r="I31">
        <v>-666</v>
      </c>
      <c r="J31">
        <v>0</v>
      </c>
    </row>
    <row r="32" spans="1:13" x14ac:dyDescent="0.2">
      <c r="A32" t="s">
        <v>127</v>
      </c>
      <c r="B32">
        <v>2017</v>
      </c>
      <c r="C32">
        <v>373</v>
      </c>
      <c r="D32">
        <v>373</v>
      </c>
      <c r="E32">
        <v>912</v>
      </c>
      <c r="F32" t="s">
        <v>128</v>
      </c>
      <c r="G32" t="s">
        <v>128</v>
      </c>
      <c r="H32">
        <v>10</v>
      </c>
      <c r="I32">
        <v>-666</v>
      </c>
      <c r="J32">
        <v>0</v>
      </c>
    </row>
    <row r="33" spans="1:10" x14ac:dyDescent="0.2">
      <c r="A33" t="s">
        <v>127</v>
      </c>
      <c r="B33">
        <v>2018</v>
      </c>
      <c r="C33">
        <v>373</v>
      </c>
      <c r="D33">
        <v>373</v>
      </c>
      <c r="E33">
        <v>912</v>
      </c>
      <c r="F33" t="s">
        <v>128</v>
      </c>
      <c r="G33" t="s">
        <v>128</v>
      </c>
      <c r="H33">
        <v>10</v>
      </c>
      <c r="I33">
        <v>-666</v>
      </c>
      <c r="J33">
        <v>0</v>
      </c>
    </row>
    <row r="34" spans="1:10" x14ac:dyDescent="0.2">
      <c r="A34" t="s">
        <v>68</v>
      </c>
      <c r="B34">
        <v>2016</v>
      </c>
      <c r="C34">
        <v>31</v>
      </c>
      <c r="D34">
        <v>31</v>
      </c>
      <c r="E34">
        <v>313</v>
      </c>
      <c r="F34" t="s">
        <v>69</v>
      </c>
      <c r="G34" t="s">
        <v>70</v>
      </c>
      <c r="H34">
        <v>11</v>
      </c>
      <c r="I34">
        <v>5</v>
      </c>
      <c r="J34">
        <v>1</v>
      </c>
    </row>
    <row r="35" spans="1:10" x14ac:dyDescent="0.2">
      <c r="A35" t="s">
        <v>68</v>
      </c>
      <c r="B35">
        <v>2017</v>
      </c>
      <c r="C35">
        <v>31</v>
      </c>
      <c r="D35">
        <v>31</v>
      </c>
      <c r="E35">
        <v>313</v>
      </c>
      <c r="F35" t="s">
        <v>69</v>
      </c>
      <c r="G35" t="s">
        <v>70</v>
      </c>
      <c r="H35">
        <v>11</v>
      </c>
      <c r="I35">
        <v>4</v>
      </c>
      <c r="J35">
        <v>0</v>
      </c>
    </row>
    <row r="36" spans="1:10" x14ac:dyDescent="0.2">
      <c r="A36" t="s">
        <v>68</v>
      </c>
      <c r="B36">
        <v>2018</v>
      </c>
      <c r="C36">
        <v>31</v>
      </c>
      <c r="D36">
        <v>31</v>
      </c>
      <c r="E36">
        <v>313</v>
      </c>
      <c r="F36" t="s">
        <v>69</v>
      </c>
      <c r="G36" t="s">
        <v>70</v>
      </c>
      <c r="H36">
        <v>11</v>
      </c>
      <c r="I36">
        <v>3</v>
      </c>
      <c r="J36">
        <v>0</v>
      </c>
    </row>
    <row r="37" spans="1:10" x14ac:dyDescent="0.2">
      <c r="A37" t="s">
        <v>243</v>
      </c>
      <c r="B37">
        <v>2016</v>
      </c>
      <c r="C37">
        <v>692</v>
      </c>
      <c r="D37">
        <v>692</v>
      </c>
      <c r="E37">
        <v>419</v>
      </c>
      <c r="F37" t="s">
        <v>244</v>
      </c>
      <c r="G37" t="s">
        <v>245</v>
      </c>
      <c r="H37">
        <v>12</v>
      </c>
      <c r="I37">
        <v>4</v>
      </c>
      <c r="J37">
        <v>0</v>
      </c>
    </row>
    <row r="38" spans="1:10" x14ac:dyDescent="0.2">
      <c r="A38" t="s">
        <v>243</v>
      </c>
      <c r="B38">
        <v>2017</v>
      </c>
      <c r="C38">
        <v>692</v>
      </c>
      <c r="D38">
        <v>692</v>
      </c>
      <c r="E38">
        <v>419</v>
      </c>
      <c r="F38" t="s">
        <v>244</v>
      </c>
      <c r="G38" t="s">
        <v>245</v>
      </c>
      <c r="H38">
        <v>12</v>
      </c>
      <c r="I38">
        <v>3</v>
      </c>
      <c r="J38">
        <v>0</v>
      </c>
    </row>
    <row r="39" spans="1:10" x14ac:dyDescent="0.2">
      <c r="A39" t="s">
        <v>243</v>
      </c>
      <c r="B39">
        <v>2018</v>
      </c>
      <c r="C39">
        <v>692</v>
      </c>
      <c r="D39">
        <v>692</v>
      </c>
      <c r="E39">
        <v>419</v>
      </c>
      <c r="F39" t="s">
        <v>244</v>
      </c>
      <c r="G39" t="s">
        <v>245</v>
      </c>
      <c r="H39">
        <v>12</v>
      </c>
      <c r="I39">
        <v>2</v>
      </c>
      <c r="J39">
        <v>0</v>
      </c>
    </row>
    <row r="40" spans="1:10" x14ac:dyDescent="0.2">
      <c r="A40" t="s">
        <v>273</v>
      </c>
      <c r="B40">
        <v>2016</v>
      </c>
      <c r="C40">
        <v>771</v>
      </c>
      <c r="D40">
        <v>771</v>
      </c>
      <c r="E40">
        <v>513</v>
      </c>
      <c r="F40" t="s">
        <v>274</v>
      </c>
      <c r="G40" t="s">
        <v>275</v>
      </c>
      <c r="H40">
        <v>13</v>
      </c>
      <c r="I40">
        <v>4</v>
      </c>
      <c r="J40">
        <v>1</v>
      </c>
    </row>
    <row r="41" spans="1:10" x14ac:dyDescent="0.2">
      <c r="A41" t="s">
        <v>273</v>
      </c>
      <c r="B41">
        <v>2017</v>
      </c>
      <c r="C41">
        <v>771</v>
      </c>
      <c r="D41">
        <v>771</v>
      </c>
      <c r="E41">
        <v>513</v>
      </c>
      <c r="F41" t="s">
        <v>274</v>
      </c>
      <c r="G41" t="s">
        <v>275</v>
      </c>
      <c r="H41">
        <v>13</v>
      </c>
      <c r="I41">
        <v>3</v>
      </c>
      <c r="J41">
        <v>0</v>
      </c>
    </row>
    <row r="42" spans="1:10" x14ac:dyDescent="0.2">
      <c r="A42" t="s">
        <v>273</v>
      </c>
      <c r="B42">
        <v>2018</v>
      </c>
      <c r="C42">
        <v>771</v>
      </c>
      <c r="D42">
        <v>771</v>
      </c>
      <c r="E42">
        <v>513</v>
      </c>
      <c r="F42" t="s">
        <v>274</v>
      </c>
      <c r="G42" t="s">
        <v>275</v>
      </c>
      <c r="H42">
        <v>13</v>
      </c>
      <c r="I42">
        <v>2</v>
      </c>
      <c r="J42">
        <v>0</v>
      </c>
    </row>
    <row r="43" spans="1:10" x14ac:dyDescent="0.2">
      <c r="A43" t="s">
        <v>174</v>
      </c>
      <c r="B43">
        <v>2016</v>
      </c>
      <c r="C43">
        <v>53</v>
      </c>
      <c r="D43">
        <v>53</v>
      </c>
      <c r="E43">
        <v>316</v>
      </c>
      <c r="F43" t="s">
        <v>175</v>
      </c>
      <c r="G43" t="s">
        <v>176</v>
      </c>
      <c r="H43">
        <v>15</v>
      </c>
      <c r="I43">
        <v>4</v>
      </c>
      <c r="J43">
        <v>0</v>
      </c>
    </row>
    <row r="44" spans="1:10" x14ac:dyDescent="0.2">
      <c r="A44" t="s">
        <v>174</v>
      </c>
      <c r="B44">
        <v>2017</v>
      </c>
      <c r="C44">
        <v>53</v>
      </c>
      <c r="D44">
        <v>53</v>
      </c>
      <c r="E44">
        <v>316</v>
      </c>
      <c r="F44" t="s">
        <v>175</v>
      </c>
      <c r="G44" t="s">
        <v>176</v>
      </c>
      <c r="H44">
        <v>15</v>
      </c>
      <c r="I44">
        <v>3</v>
      </c>
      <c r="J44">
        <v>0</v>
      </c>
    </row>
    <row r="45" spans="1:10" x14ac:dyDescent="0.2">
      <c r="A45" t="s">
        <v>174</v>
      </c>
      <c r="B45">
        <v>2018</v>
      </c>
      <c r="C45">
        <v>53</v>
      </c>
      <c r="D45">
        <v>53</v>
      </c>
      <c r="E45">
        <v>316</v>
      </c>
      <c r="F45" t="s">
        <v>175</v>
      </c>
      <c r="G45" t="s">
        <v>176</v>
      </c>
      <c r="H45">
        <v>15</v>
      </c>
      <c r="I45">
        <v>5</v>
      </c>
      <c r="J45">
        <v>1</v>
      </c>
    </row>
    <row r="46" spans="1:10" x14ac:dyDescent="0.2">
      <c r="A46" t="s">
        <v>120</v>
      </c>
      <c r="B46">
        <v>2016</v>
      </c>
      <c r="C46">
        <v>370</v>
      </c>
      <c r="D46">
        <v>370</v>
      </c>
      <c r="E46">
        <v>913</v>
      </c>
      <c r="F46" t="s">
        <v>121</v>
      </c>
      <c r="G46" t="s">
        <v>121</v>
      </c>
      <c r="H46">
        <v>16</v>
      </c>
      <c r="I46">
        <v>3</v>
      </c>
      <c r="J46">
        <v>0</v>
      </c>
    </row>
    <row r="47" spans="1:10" x14ac:dyDescent="0.2">
      <c r="A47" t="s">
        <v>120</v>
      </c>
      <c r="B47">
        <v>2017</v>
      </c>
      <c r="C47">
        <v>370</v>
      </c>
      <c r="D47">
        <v>370</v>
      </c>
      <c r="E47">
        <v>913</v>
      </c>
      <c r="F47" t="s">
        <v>121</v>
      </c>
      <c r="G47" t="s">
        <v>121</v>
      </c>
      <c r="H47">
        <v>16</v>
      </c>
      <c r="I47">
        <v>2</v>
      </c>
      <c r="J47">
        <v>0</v>
      </c>
    </row>
    <row r="48" spans="1:10" x14ac:dyDescent="0.2">
      <c r="A48" t="s">
        <v>120</v>
      </c>
      <c r="B48">
        <v>2018</v>
      </c>
      <c r="C48">
        <v>370</v>
      </c>
      <c r="D48">
        <v>370</v>
      </c>
      <c r="E48">
        <v>913</v>
      </c>
      <c r="F48" t="s">
        <v>121</v>
      </c>
      <c r="G48" t="s">
        <v>121</v>
      </c>
      <c r="H48">
        <v>16</v>
      </c>
      <c r="I48">
        <v>1</v>
      </c>
      <c r="J48">
        <v>0</v>
      </c>
    </row>
    <row r="49" spans="1:10" x14ac:dyDescent="0.2">
      <c r="A49" t="s">
        <v>47</v>
      </c>
      <c r="B49">
        <v>2016</v>
      </c>
      <c r="C49">
        <v>211</v>
      </c>
      <c r="D49">
        <v>211</v>
      </c>
      <c r="E49">
        <v>124</v>
      </c>
      <c r="F49" t="s">
        <v>48</v>
      </c>
      <c r="G49" t="s">
        <v>48</v>
      </c>
      <c r="H49">
        <v>17</v>
      </c>
      <c r="I49">
        <v>4</v>
      </c>
      <c r="J49">
        <v>0</v>
      </c>
    </row>
    <row r="50" spans="1:10" x14ac:dyDescent="0.2">
      <c r="A50" t="s">
        <v>47</v>
      </c>
      <c r="B50">
        <v>2017</v>
      </c>
      <c r="C50">
        <v>211</v>
      </c>
      <c r="D50">
        <v>211</v>
      </c>
      <c r="E50">
        <v>124</v>
      </c>
      <c r="F50" t="s">
        <v>48</v>
      </c>
      <c r="G50" t="s">
        <v>48</v>
      </c>
      <c r="H50">
        <v>17</v>
      </c>
      <c r="I50">
        <v>3</v>
      </c>
      <c r="J50">
        <v>0</v>
      </c>
    </row>
    <row r="51" spans="1:10" x14ac:dyDescent="0.2">
      <c r="A51" t="s">
        <v>47</v>
      </c>
      <c r="B51">
        <v>2018</v>
      </c>
      <c r="C51">
        <v>211</v>
      </c>
      <c r="D51">
        <v>211</v>
      </c>
      <c r="E51">
        <v>124</v>
      </c>
      <c r="F51" t="s">
        <v>48</v>
      </c>
      <c r="G51" t="s">
        <v>48</v>
      </c>
      <c r="H51">
        <v>17</v>
      </c>
      <c r="I51">
        <v>2</v>
      </c>
      <c r="J51">
        <v>0</v>
      </c>
    </row>
    <row r="52" spans="1:10" x14ac:dyDescent="0.2">
      <c r="A52" t="s">
        <v>288</v>
      </c>
      <c r="B52">
        <v>2016</v>
      </c>
      <c r="C52">
        <v>80</v>
      </c>
      <c r="D52">
        <v>80</v>
      </c>
      <c r="E52">
        <v>339</v>
      </c>
      <c r="F52" t="s">
        <v>289</v>
      </c>
      <c r="G52" t="s">
        <v>289</v>
      </c>
      <c r="H52">
        <v>18</v>
      </c>
      <c r="I52">
        <v>5</v>
      </c>
      <c r="J52">
        <v>1</v>
      </c>
    </row>
    <row r="53" spans="1:10" x14ac:dyDescent="0.2">
      <c r="A53" t="s">
        <v>288</v>
      </c>
      <c r="B53">
        <v>2017</v>
      </c>
      <c r="C53">
        <v>80</v>
      </c>
      <c r="D53">
        <v>80</v>
      </c>
      <c r="E53">
        <v>339</v>
      </c>
      <c r="F53" t="s">
        <v>289</v>
      </c>
      <c r="G53" t="s">
        <v>289</v>
      </c>
      <c r="H53">
        <v>18</v>
      </c>
      <c r="I53">
        <v>4</v>
      </c>
      <c r="J53">
        <v>0</v>
      </c>
    </row>
    <row r="54" spans="1:10" x14ac:dyDescent="0.2">
      <c r="A54" t="s">
        <v>288</v>
      </c>
      <c r="B54">
        <v>2018</v>
      </c>
      <c r="C54">
        <v>80</v>
      </c>
      <c r="D54">
        <v>80</v>
      </c>
      <c r="E54">
        <v>339</v>
      </c>
      <c r="F54" t="s">
        <v>289</v>
      </c>
      <c r="G54" t="s">
        <v>289</v>
      </c>
      <c r="H54">
        <v>18</v>
      </c>
      <c r="I54">
        <v>3</v>
      </c>
      <c r="J54">
        <v>0</v>
      </c>
    </row>
    <row r="55" spans="1:10" x14ac:dyDescent="0.2">
      <c r="A55" t="s">
        <v>22</v>
      </c>
      <c r="B55">
        <v>2016</v>
      </c>
      <c r="C55">
        <v>145</v>
      </c>
      <c r="D55">
        <v>145</v>
      </c>
      <c r="E55">
        <v>218</v>
      </c>
      <c r="F55" t="s">
        <v>23</v>
      </c>
      <c r="G55" t="s">
        <v>23</v>
      </c>
      <c r="H55">
        <v>21</v>
      </c>
      <c r="I55">
        <v>0</v>
      </c>
      <c r="J55">
        <v>0</v>
      </c>
    </row>
    <row r="56" spans="1:10" x14ac:dyDescent="0.2">
      <c r="A56" t="s">
        <v>22</v>
      </c>
      <c r="B56">
        <v>2017</v>
      </c>
      <c r="C56">
        <v>145</v>
      </c>
      <c r="D56">
        <v>145</v>
      </c>
      <c r="E56">
        <v>218</v>
      </c>
      <c r="F56" t="s">
        <v>23</v>
      </c>
      <c r="G56" t="s">
        <v>23</v>
      </c>
      <c r="H56">
        <v>21</v>
      </c>
      <c r="I56">
        <v>6</v>
      </c>
      <c r="J56">
        <v>1</v>
      </c>
    </row>
    <row r="57" spans="1:10" x14ac:dyDescent="0.2">
      <c r="A57" t="s">
        <v>22</v>
      </c>
      <c r="B57">
        <v>2018</v>
      </c>
      <c r="C57">
        <v>145</v>
      </c>
      <c r="D57">
        <v>145</v>
      </c>
      <c r="E57">
        <v>218</v>
      </c>
      <c r="F57" t="s">
        <v>23</v>
      </c>
      <c r="G57" t="s">
        <v>23</v>
      </c>
      <c r="H57">
        <v>21</v>
      </c>
      <c r="I57">
        <v>5</v>
      </c>
      <c r="J57">
        <v>0</v>
      </c>
    </row>
    <row r="58" spans="1:10" x14ac:dyDescent="0.2">
      <c r="A58" t="s">
        <v>97</v>
      </c>
      <c r="B58">
        <v>2016</v>
      </c>
      <c r="C58">
        <v>346</v>
      </c>
      <c r="D58">
        <v>346</v>
      </c>
      <c r="E58">
        <v>963</v>
      </c>
      <c r="F58" t="s">
        <v>98</v>
      </c>
      <c r="G58" t="s">
        <v>99</v>
      </c>
      <c r="H58">
        <v>22</v>
      </c>
      <c r="I58">
        <v>5</v>
      </c>
      <c r="J58">
        <v>0</v>
      </c>
    </row>
    <row r="59" spans="1:10" x14ac:dyDescent="0.2">
      <c r="A59" t="s">
        <v>97</v>
      </c>
      <c r="B59">
        <v>2017</v>
      </c>
      <c r="C59">
        <v>346</v>
      </c>
      <c r="D59">
        <v>346</v>
      </c>
      <c r="E59">
        <v>963</v>
      </c>
      <c r="F59" t="s">
        <v>98</v>
      </c>
      <c r="G59" t="s">
        <v>99</v>
      </c>
      <c r="H59">
        <v>22</v>
      </c>
      <c r="I59">
        <v>4</v>
      </c>
      <c r="J59">
        <v>0</v>
      </c>
    </row>
    <row r="60" spans="1:10" x14ac:dyDescent="0.2">
      <c r="A60" t="s">
        <v>97</v>
      </c>
      <c r="B60">
        <v>2018</v>
      </c>
      <c r="C60">
        <v>346</v>
      </c>
      <c r="D60">
        <v>346</v>
      </c>
      <c r="E60">
        <v>963</v>
      </c>
      <c r="F60" t="s">
        <v>98</v>
      </c>
      <c r="G60" t="s">
        <v>99</v>
      </c>
      <c r="H60">
        <v>22</v>
      </c>
      <c r="I60">
        <v>3</v>
      </c>
      <c r="J60">
        <v>0</v>
      </c>
    </row>
    <row r="61" spans="1:10" x14ac:dyDescent="0.2">
      <c r="A61" t="s">
        <v>199</v>
      </c>
      <c r="B61">
        <v>2016</v>
      </c>
      <c r="C61">
        <v>571</v>
      </c>
      <c r="D61">
        <v>571</v>
      </c>
      <c r="E61">
        <v>616</v>
      </c>
      <c r="F61" t="s">
        <v>200</v>
      </c>
      <c r="G61" t="s">
        <v>201</v>
      </c>
      <c r="H61">
        <v>23</v>
      </c>
      <c r="I61">
        <v>5</v>
      </c>
      <c r="J61">
        <v>1</v>
      </c>
    </row>
    <row r="62" spans="1:10" x14ac:dyDescent="0.2">
      <c r="A62" t="s">
        <v>199</v>
      </c>
      <c r="B62">
        <v>2017</v>
      </c>
      <c r="C62">
        <v>571</v>
      </c>
      <c r="D62">
        <v>571</v>
      </c>
      <c r="E62">
        <v>616</v>
      </c>
      <c r="F62" t="s">
        <v>200</v>
      </c>
      <c r="G62" t="s">
        <v>201</v>
      </c>
      <c r="H62">
        <v>23</v>
      </c>
      <c r="I62">
        <v>4</v>
      </c>
      <c r="J62">
        <v>0</v>
      </c>
    </row>
    <row r="63" spans="1:10" x14ac:dyDescent="0.2">
      <c r="A63" t="s">
        <v>199</v>
      </c>
      <c r="B63">
        <v>2018</v>
      </c>
      <c r="C63">
        <v>571</v>
      </c>
      <c r="D63">
        <v>571</v>
      </c>
      <c r="E63">
        <v>616</v>
      </c>
      <c r="F63" t="s">
        <v>200</v>
      </c>
      <c r="G63" t="s">
        <v>201</v>
      </c>
      <c r="H63">
        <v>23</v>
      </c>
      <c r="I63">
        <v>3</v>
      </c>
      <c r="J63">
        <v>0</v>
      </c>
    </row>
    <row r="64" spans="1:10" x14ac:dyDescent="0.2">
      <c r="A64" t="s">
        <v>107</v>
      </c>
      <c r="B64">
        <v>2016</v>
      </c>
      <c r="C64">
        <v>355</v>
      </c>
      <c r="D64">
        <v>355</v>
      </c>
      <c r="E64">
        <v>918</v>
      </c>
      <c r="F64" t="s">
        <v>108</v>
      </c>
      <c r="G64" t="s">
        <v>109</v>
      </c>
      <c r="H64">
        <v>26</v>
      </c>
      <c r="I64">
        <v>5</v>
      </c>
      <c r="J64">
        <v>0</v>
      </c>
    </row>
    <row r="65" spans="1:10" x14ac:dyDescent="0.2">
      <c r="A65" t="s">
        <v>107</v>
      </c>
      <c r="B65">
        <v>2017</v>
      </c>
      <c r="C65">
        <v>355</v>
      </c>
      <c r="D65">
        <v>355</v>
      </c>
      <c r="E65">
        <v>918</v>
      </c>
      <c r="F65" t="s">
        <v>108</v>
      </c>
      <c r="G65" t="s">
        <v>109</v>
      </c>
      <c r="H65">
        <v>26</v>
      </c>
      <c r="I65">
        <v>4</v>
      </c>
      <c r="J65">
        <v>0</v>
      </c>
    </row>
    <row r="66" spans="1:10" x14ac:dyDescent="0.2">
      <c r="A66" t="s">
        <v>107</v>
      </c>
      <c r="B66">
        <v>2018</v>
      </c>
      <c r="C66">
        <v>355</v>
      </c>
      <c r="D66">
        <v>355</v>
      </c>
      <c r="E66">
        <v>918</v>
      </c>
      <c r="F66" t="s">
        <v>108</v>
      </c>
      <c r="G66" t="s">
        <v>109</v>
      </c>
      <c r="H66">
        <v>26</v>
      </c>
      <c r="I66">
        <v>3</v>
      </c>
      <c r="J66">
        <v>0</v>
      </c>
    </row>
    <row r="67" spans="1:10" x14ac:dyDescent="0.2">
      <c r="A67" t="s">
        <v>36</v>
      </c>
      <c r="B67">
        <v>2016</v>
      </c>
      <c r="C67">
        <v>20</v>
      </c>
      <c r="D67">
        <v>20</v>
      </c>
      <c r="E67">
        <v>156</v>
      </c>
      <c r="F67" t="s">
        <v>37</v>
      </c>
      <c r="G67" t="s">
        <v>37</v>
      </c>
      <c r="H67">
        <v>28</v>
      </c>
      <c r="I67">
        <v>3</v>
      </c>
      <c r="J67">
        <v>0</v>
      </c>
    </row>
    <row r="68" spans="1:10" x14ac:dyDescent="0.2">
      <c r="A68" t="s">
        <v>36</v>
      </c>
      <c r="B68">
        <v>2017</v>
      </c>
      <c r="C68">
        <v>20</v>
      </c>
      <c r="D68">
        <v>20</v>
      </c>
      <c r="E68">
        <v>156</v>
      </c>
      <c r="F68" t="s">
        <v>37</v>
      </c>
      <c r="G68" t="s">
        <v>37</v>
      </c>
      <c r="H68">
        <v>28</v>
      </c>
      <c r="I68">
        <v>2</v>
      </c>
      <c r="J68">
        <v>0</v>
      </c>
    </row>
    <row r="69" spans="1:10" x14ac:dyDescent="0.2">
      <c r="A69" t="s">
        <v>36</v>
      </c>
      <c r="B69">
        <v>2018</v>
      </c>
      <c r="C69">
        <v>20</v>
      </c>
      <c r="D69">
        <v>20</v>
      </c>
      <c r="E69">
        <v>156</v>
      </c>
      <c r="F69" t="s">
        <v>37</v>
      </c>
      <c r="G69" t="s">
        <v>37</v>
      </c>
      <c r="H69">
        <v>28</v>
      </c>
      <c r="I69">
        <v>1</v>
      </c>
      <c r="J69">
        <v>0</v>
      </c>
    </row>
    <row r="70" spans="1:10" x14ac:dyDescent="0.2">
      <c r="A70" t="s">
        <v>144</v>
      </c>
      <c r="B70">
        <v>2016</v>
      </c>
      <c r="C70">
        <v>402</v>
      </c>
      <c r="D70">
        <v>402</v>
      </c>
      <c r="E70">
        <v>624</v>
      </c>
      <c r="F70" t="s">
        <v>145</v>
      </c>
      <c r="G70" t="s">
        <v>146</v>
      </c>
      <c r="H70">
        <v>29</v>
      </c>
      <c r="I70">
        <v>5</v>
      </c>
      <c r="J70">
        <v>1</v>
      </c>
    </row>
    <row r="71" spans="1:10" x14ac:dyDescent="0.2">
      <c r="A71" t="s">
        <v>144</v>
      </c>
      <c r="B71">
        <v>2017</v>
      </c>
      <c r="C71">
        <v>402</v>
      </c>
      <c r="D71">
        <v>402</v>
      </c>
      <c r="E71">
        <v>624</v>
      </c>
      <c r="F71" t="s">
        <v>145</v>
      </c>
      <c r="G71" t="s">
        <v>146</v>
      </c>
      <c r="H71">
        <v>29</v>
      </c>
      <c r="I71">
        <v>4</v>
      </c>
      <c r="J71">
        <v>0</v>
      </c>
    </row>
    <row r="72" spans="1:10" x14ac:dyDescent="0.2">
      <c r="A72" t="s">
        <v>144</v>
      </c>
      <c r="B72">
        <v>2018</v>
      </c>
      <c r="C72">
        <v>402</v>
      </c>
      <c r="D72">
        <v>402</v>
      </c>
      <c r="E72">
        <v>624</v>
      </c>
      <c r="F72" t="s">
        <v>145</v>
      </c>
      <c r="G72" t="s">
        <v>146</v>
      </c>
      <c r="H72">
        <v>29</v>
      </c>
      <c r="I72">
        <v>3</v>
      </c>
      <c r="J72">
        <v>0</v>
      </c>
    </row>
    <row r="73" spans="1:10" x14ac:dyDescent="0.2">
      <c r="A73" t="s">
        <v>27</v>
      </c>
      <c r="B73">
        <v>2016</v>
      </c>
      <c r="C73">
        <v>155</v>
      </c>
      <c r="D73">
        <v>155</v>
      </c>
      <c r="E73">
        <v>228</v>
      </c>
      <c r="F73" t="s">
        <v>28</v>
      </c>
      <c r="G73" t="s">
        <v>28</v>
      </c>
      <c r="H73">
        <v>32</v>
      </c>
      <c r="I73">
        <v>5</v>
      </c>
      <c r="J73">
        <v>1</v>
      </c>
    </row>
    <row r="74" spans="1:10" x14ac:dyDescent="0.2">
      <c r="A74" t="s">
        <v>27</v>
      </c>
      <c r="B74">
        <v>2017</v>
      </c>
      <c r="C74">
        <v>155</v>
      </c>
      <c r="D74">
        <v>155</v>
      </c>
      <c r="E74">
        <v>228</v>
      </c>
      <c r="F74" t="s">
        <v>28</v>
      </c>
      <c r="G74" t="s">
        <v>28</v>
      </c>
      <c r="H74">
        <v>32</v>
      </c>
      <c r="I74">
        <v>4</v>
      </c>
      <c r="J74">
        <v>0</v>
      </c>
    </row>
    <row r="75" spans="1:10" x14ac:dyDescent="0.2">
      <c r="A75" t="s">
        <v>27</v>
      </c>
      <c r="B75">
        <v>2018</v>
      </c>
      <c r="C75">
        <v>155</v>
      </c>
      <c r="D75">
        <v>155</v>
      </c>
      <c r="E75">
        <v>228</v>
      </c>
      <c r="F75" t="s">
        <v>28</v>
      </c>
      <c r="G75" t="s">
        <v>28</v>
      </c>
      <c r="H75">
        <v>32</v>
      </c>
      <c r="I75">
        <v>3</v>
      </c>
      <c r="J75">
        <v>0</v>
      </c>
    </row>
    <row r="76" spans="1:10" x14ac:dyDescent="0.2">
      <c r="A76" t="s">
        <v>260</v>
      </c>
      <c r="B76">
        <v>2016</v>
      </c>
      <c r="C76">
        <v>710</v>
      </c>
      <c r="D76">
        <v>710</v>
      </c>
      <c r="E76">
        <v>924</v>
      </c>
      <c r="F76" t="s">
        <v>261</v>
      </c>
      <c r="G76" t="s">
        <v>261</v>
      </c>
      <c r="H76">
        <v>33</v>
      </c>
      <c r="I76">
        <v>-666</v>
      </c>
      <c r="J76">
        <v>0</v>
      </c>
    </row>
    <row r="77" spans="1:10" x14ac:dyDescent="0.2">
      <c r="A77" t="s">
        <v>260</v>
      </c>
      <c r="B77">
        <v>2017</v>
      </c>
      <c r="C77">
        <v>710</v>
      </c>
      <c r="D77">
        <v>710</v>
      </c>
      <c r="E77">
        <v>924</v>
      </c>
      <c r="F77" t="s">
        <v>261</v>
      </c>
      <c r="G77" t="s">
        <v>261</v>
      </c>
      <c r="H77">
        <v>33</v>
      </c>
      <c r="I77">
        <v>-666</v>
      </c>
      <c r="J77">
        <v>0</v>
      </c>
    </row>
    <row r="78" spans="1:10" x14ac:dyDescent="0.2">
      <c r="A78" t="s">
        <v>260</v>
      </c>
      <c r="B78">
        <v>2018</v>
      </c>
      <c r="C78">
        <v>710</v>
      </c>
      <c r="D78">
        <v>710</v>
      </c>
      <c r="E78">
        <v>924</v>
      </c>
      <c r="F78" t="s">
        <v>261</v>
      </c>
      <c r="G78" t="s">
        <v>261</v>
      </c>
      <c r="H78">
        <v>33</v>
      </c>
      <c r="I78">
        <v>-666</v>
      </c>
      <c r="J78">
        <v>1</v>
      </c>
    </row>
    <row r="79" spans="1:10" x14ac:dyDescent="0.2">
      <c r="A79" t="s">
        <v>14</v>
      </c>
      <c r="B79">
        <v>2016</v>
      </c>
      <c r="C79">
        <v>100</v>
      </c>
      <c r="D79">
        <v>100</v>
      </c>
      <c r="E79">
        <v>233</v>
      </c>
      <c r="F79" t="s">
        <v>15</v>
      </c>
      <c r="G79" t="s">
        <v>15</v>
      </c>
      <c r="H79">
        <v>34</v>
      </c>
      <c r="I79">
        <v>1</v>
      </c>
      <c r="J79">
        <v>0</v>
      </c>
    </row>
    <row r="80" spans="1:10" x14ac:dyDescent="0.2">
      <c r="A80" t="s">
        <v>14</v>
      </c>
      <c r="B80">
        <v>2017</v>
      </c>
      <c r="C80">
        <v>100</v>
      </c>
      <c r="D80">
        <v>100</v>
      </c>
      <c r="E80">
        <v>233</v>
      </c>
      <c r="F80" t="s">
        <v>15</v>
      </c>
      <c r="G80" t="s">
        <v>15</v>
      </c>
      <c r="H80">
        <v>34</v>
      </c>
      <c r="I80">
        <v>4</v>
      </c>
      <c r="J80">
        <v>1</v>
      </c>
    </row>
    <row r="81" spans="1:10" x14ac:dyDescent="0.2">
      <c r="A81" t="s">
        <v>14</v>
      </c>
      <c r="B81">
        <v>2018</v>
      </c>
      <c r="C81">
        <v>100</v>
      </c>
      <c r="D81">
        <v>100</v>
      </c>
      <c r="E81">
        <v>233</v>
      </c>
      <c r="F81" t="s">
        <v>15</v>
      </c>
      <c r="G81" t="s">
        <v>15</v>
      </c>
      <c r="H81">
        <v>34</v>
      </c>
      <c r="I81">
        <v>3</v>
      </c>
      <c r="J81">
        <v>0</v>
      </c>
    </row>
    <row r="82" spans="1:10" x14ac:dyDescent="0.2">
      <c r="A82" t="s">
        <v>159</v>
      </c>
      <c r="B82">
        <v>2016</v>
      </c>
      <c r="C82">
        <v>490</v>
      </c>
      <c r="D82">
        <v>490</v>
      </c>
      <c r="E82">
        <v>636</v>
      </c>
      <c r="F82" t="s">
        <v>160</v>
      </c>
      <c r="G82" t="s">
        <v>161</v>
      </c>
      <c r="H82">
        <v>35</v>
      </c>
      <c r="I82">
        <v>2</v>
      </c>
      <c r="J82">
        <v>0</v>
      </c>
    </row>
    <row r="83" spans="1:10" x14ac:dyDescent="0.2">
      <c r="A83" t="s">
        <v>159</v>
      </c>
      <c r="B83">
        <v>2017</v>
      </c>
      <c r="C83">
        <v>490</v>
      </c>
      <c r="D83">
        <v>490</v>
      </c>
      <c r="E83">
        <v>636</v>
      </c>
      <c r="F83" t="s">
        <v>160</v>
      </c>
      <c r="G83" t="s">
        <v>161</v>
      </c>
      <c r="H83">
        <v>35</v>
      </c>
      <c r="I83">
        <v>1</v>
      </c>
      <c r="J83">
        <v>0</v>
      </c>
    </row>
    <row r="84" spans="1:10" x14ac:dyDescent="0.2">
      <c r="A84" t="s">
        <v>159</v>
      </c>
      <c r="B84">
        <v>2018</v>
      </c>
      <c r="C84">
        <v>490</v>
      </c>
      <c r="D84">
        <v>490</v>
      </c>
      <c r="E84">
        <v>636</v>
      </c>
      <c r="F84" t="s">
        <v>160</v>
      </c>
      <c r="G84" t="s">
        <v>161</v>
      </c>
      <c r="H84">
        <v>35</v>
      </c>
      <c r="I84">
        <v>0</v>
      </c>
      <c r="J84">
        <v>0</v>
      </c>
    </row>
    <row r="85" spans="1:10" x14ac:dyDescent="0.2">
      <c r="A85" t="s">
        <v>325</v>
      </c>
      <c r="B85">
        <v>2016</v>
      </c>
      <c r="C85">
        <v>94</v>
      </c>
      <c r="D85">
        <v>94</v>
      </c>
      <c r="E85">
        <v>238</v>
      </c>
      <c r="F85" t="s">
        <v>326</v>
      </c>
      <c r="G85" t="s">
        <v>327</v>
      </c>
      <c r="H85">
        <v>36</v>
      </c>
      <c r="I85">
        <v>2</v>
      </c>
      <c r="J85">
        <v>0</v>
      </c>
    </row>
    <row r="86" spans="1:10" x14ac:dyDescent="0.2">
      <c r="A86" t="s">
        <v>325</v>
      </c>
      <c r="B86">
        <v>2017</v>
      </c>
      <c r="C86">
        <v>94</v>
      </c>
      <c r="D86">
        <v>94</v>
      </c>
      <c r="E86">
        <v>238</v>
      </c>
      <c r="F86" t="s">
        <v>326</v>
      </c>
      <c r="G86" t="s">
        <v>327</v>
      </c>
      <c r="H86">
        <v>36</v>
      </c>
      <c r="I86">
        <v>1</v>
      </c>
      <c r="J86">
        <v>0</v>
      </c>
    </row>
    <row r="87" spans="1:10" x14ac:dyDescent="0.2">
      <c r="A87" t="s">
        <v>325</v>
      </c>
      <c r="B87">
        <v>2018</v>
      </c>
      <c r="C87">
        <v>94</v>
      </c>
      <c r="D87">
        <v>94</v>
      </c>
      <c r="E87">
        <v>238</v>
      </c>
      <c r="F87" t="s">
        <v>326</v>
      </c>
      <c r="G87" t="s">
        <v>327</v>
      </c>
      <c r="H87">
        <v>36</v>
      </c>
      <c r="I87">
        <v>0</v>
      </c>
      <c r="J87">
        <v>0</v>
      </c>
    </row>
    <row r="88" spans="1:10" x14ac:dyDescent="0.2">
      <c r="A88" t="s">
        <v>94</v>
      </c>
      <c r="B88">
        <v>2016</v>
      </c>
      <c r="C88">
        <v>344</v>
      </c>
      <c r="D88">
        <v>344</v>
      </c>
      <c r="E88">
        <v>960</v>
      </c>
      <c r="F88" t="s">
        <v>95</v>
      </c>
      <c r="G88" t="s">
        <v>96</v>
      </c>
      <c r="H88">
        <v>37</v>
      </c>
      <c r="I88">
        <v>2</v>
      </c>
      <c r="J88">
        <v>0</v>
      </c>
    </row>
    <row r="89" spans="1:10" x14ac:dyDescent="0.2">
      <c r="A89" t="s">
        <v>94</v>
      </c>
      <c r="B89">
        <v>2017</v>
      </c>
      <c r="C89">
        <v>344</v>
      </c>
      <c r="D89">
        <v>344</v>
      </c>
      <c r="E89">
        <v>960</v>
      </c>
      <c r="F89" t="s">
        <v>95</v>
      </c>
      <c r="G89" t="s">
        <v>96</v>
      </c>
      <c r="H89">
        <v>37</v>
      </c>
      <c r="I89">
        <v>1</v>
      </c>
      <c r="J89">
        <v>0</v>
      </c>
    </row>
    <row r="90" spans="1:10" x14ac:dyDescent="0.2">
      <c r="A90" t="s">
        <v>94</v>
      </c>
      <c r="B90">
        <v>2018</v>
      </c>
      <c r="C90">
        <v>344</v>
      </c>
      <c r="D90">
        <v>344</v>
      </c>
      <c r="E90">
        <v>960</v>
      </c>
      <c r="F90" t="s">
        <v>95</v>
      </c>
      <c r="G90" t="s">
        <v>96</v>
      </c>
      <c r="H90">
        <v>37</v>
      </c>
      <c r="I90">
        <v>0</v>
      </c>
      <c r="J90">
        <v>0</v>
      </c>
    </row>
    <row r="91" spans="1:10" x14ac:dyDescent="0.2">
      <c r="A91" t="s">
        <v>142</v>
      </c>
      <c r="B91">
        <v>2016</v>
      </c>
      <c r="C91">
        <v>40</v>
      </c>
      <c r="D91">
        <v>40</v>
      </c>
      <c r="E91">
        <v>928</v>
      </c>
      <c r="F91" t="s">
        <v>143</v>
      </c>
      <c r="G91" t="s">
        <v>143</v>
      </c>
      <c r="H91">
        <v>38</v>
      </c>
      <c r="I91">
        <v>-666</v>
      </c>
      <c r="J91">
        <v>0</v>
      </c>
    </row>
    <row r="92" spans="1:10" x14ac:dyDescent="0.2">
      <c r="A92" t="s">
        <v>142</v>
      </c>
      <c r="B92">
        <v>2017</v>
      </c>
      <c r="C92">
        <v>40</v>
      </c>
      <c r="D92">
        <v>40</v>
      </c>
      <c r="E92">
        <v>928</v>
      </c>
      <c r="F92" t="s">
        <v>143</v>
      </c>
      <c r="G92" t="s">
        <v>143</v>
      </c>
      <c r="H92">
        <v>38</v>
      </c>
      <c r="I92">
        <v>-666</v>
      </c>
      <c r="J92">
        <v>1</v>
      </c>
    </row>
    <row r="93" spans="1:10" x14ac:dyDescent="0.2">
      <c r="A93" t="s">
        <v>142</v>
      </c>
      <c r="B93">
        <v>2018</v>
      </c>
      <c r="C93">
        <v>40</v>
      </c>
      <c r="D93">
        <v>40</v>
      </c>
      <c r="E93">
        <v>928</v>
      </c>
      <c r="F93" t="s">
        <v>143</v>
      </c>
      <c r="G93" t="s">
        <v>143</v>
      </c>
      <c r="H93">
        <v>38</v>
      </c>
      <c r="I93">
        <v>-666</v>
      </c>
      <c r="J93">
        <v>0</v>
      </c>
    </row>
    <row r="94" spans="1:10" x14ac:dyDescent="0.2">
      <c r="A94" t="s">
        <v>105</v>
      </c>
      <c r="B94">
        <v>2016</v>
      </c>
      <c r="C94">
        <v>352</v>
      </c>
      <c r="D94">
        <v>352</v>
      </c>
      <c r="E94">
        <v>423</v>
      </c>
      <c r="F94" t="s">
        <v>106</v>
      </c>
      <c r="G94" t="s">
        <v>106</v>
      </c>
      <c r="H94">
        <v>39</v>
      </c>
      <c r="I94">
        <v>3</v>
      </c>
      <c r="J94">
        <v>0</v>
      </c>
    </row>
    <row r="95" spans="1:10" x14ac:dyDescent="0.2">
      <c r="A95" t="s">
        <v>105</v>
      </c>
      <c r="B95">
        <v>2017</v>
      </c>
      <c r="C95">
        <v>352</v>
      </c>
      <c r="D95">
        <v>352</v>
      </c>
      <c r="E95">
        <v>423</v>
      </c>
      <c r="F95" t="s">
        <v>106</v>
      </c>
      <c r="G95" t="s">
        <v>106</v>
      </c>
      <c r="H95">
        <v>39</v>
      </c>
      <c r="I95">
        <v>2</v>
      </c>
      <c r="J95">
        <v>0</v>
      </c>
    </row>
    <row r="96" spans="1:10" x14ac:dyDescent="0.2">
      <c r="A96" t="s">
        <v>105</v>
      </c>
      <c r="B96">
        <v>2018</v>
      </c>
      <c r="C96">
        <v>352</v>
      </c>
      <c r="D96">
        <v>352</v>
      </c>
      <c r="E96">
        <v>423</v>
      </c>
      <c r="F96" t="s">
        <v>106</v>
      </c>
      <c r="G96" t="s">
        <v>106</v>
      </c>
      <c r="H96">
        <v>39</v>
      </c>
      <c r="I96">
        <v>1</v>
      </c>
      <c r="J96">
        <v>0</v>
      </c>
    </row>
    <row r="97" spans="1:10" x14ac:dyDescent="0.2">
      <c r="A97" t="s">
        <v>73</v>
      </c>
      <c r="B97">
        <v>2016</v>
      </c>
      <c r="C97">
        <v>316</v>
      </c>
      <c r="D97">
        <v>316</v>
      </c>
      <c r="E97">
        <v>935</v>
      </c>
      <c r="F97" t="s">
        <v>74</v>
      </c>
      <c r="G97" t="s">
        <v>75</v>
      </c>
      <c r="H97">
        <v>40</v>
      </c>
      <c r="I97">
        <v>6</v>
      </c>
      <c r="J97">
        <v>1</v>
      </c>
    </row>
    <row r="98" spans="1:10" x14ac:dyDescent="0.2">
      <c r="A98" t="s">
        <v>73</v>
      </c>
      <c r="B98">
        <v>2017</v>
      </c>
      <c r="C98">
        <v>316</v>
      </c>
      <c r="D98">
        <v>316</v>
      </c>
      <c r="E98">
        <v>935</v>
      </c>
      <c r="F98" t="s">
        <v>74</v>
      </c>
      <c r="G98" t="s">
        <v>75</v>
      </c>
      <c r="H98">
        <v>40</v>
      </c>
      <c r="I98">
        <v>5</v>
      </c>
      <c r="J98">
        <v>0</v>
      </c>
    </row>
    <row r="99" spans="1:10" x14ac:dyDescent="0.2">
      <c r="A99" t="s">
        <v>73</v>
      </c>
      <c r="B99">
        <v>2018</v>
      </c>
      <c r="C99">
        <v>316</v>
      </c>
      <c r="D99">
        <v>316</v>
      </c>
      <c r="E99">
        <v>935</v>
      </c>
      <c r="F99" t="s">
        <v>74</v>
      </c>
      <c r="G99" t="s">
        <v>75</v>
      </c>
      <c r="H99">
        <v>40</v>
      </c>
      <c r="I99">
        <v>4</v>
      </c>
      <c r="J99">
        <v>0</v>
      </c>
    </row>
    <row r="100" spans="1:10" x14ac:dyDescent="0.2">
      <c r="A100" t="s">
        <v>136</v>
      </c>
      <c r="B100">
        <v>2016</v>
      </c>
      <c r="C100">
        <v>390</v>
      </c>
      <c r="D100">
        <v>390</v>
      </c>
      <c r="E100">
        <v>128</v>
      </c>
      <c r="F100" t="s">
        <v>137</v>
      </c>
      <c r="G100" t="s">
        <v>138</v>
      </c>
      <c r="H100">
        <v>41</v>
      </c>
      <c r="I100">
        <v>-666</v>
      </c>
      <c r="J100">
        <v>0</v>
      </c>
    </row>
    <row r="101" spans="1:10" x14ac:dyDescent="0.2">
      <c r="A101" t="s">
        <v>136</v>
      </c>
      <c r="B101">
        <v>2017</v>
      </c>
      <c r="C101">
        <v>390</v>
      </c>
      <c r="D101">
        <v>390</v>
      </c>
      <c r="E101">
        <v>128</v>
      </c>
      <c r="F101" t="s">
        <v>137</v>
      </c>
      <c r="G101" t="s">
        <v>138</v>
      </c>
      <c r="H101">
        <v>41</v>
      </c>
      <c r="I101">
        <v>-666</v>
      </c>
      <c r="J101">
        <v>0</v>
      </c>
    </row>
    <row r="102" spans="1:10" x14ac:dyDescent="0.2">
      <c r="A102" t="s">
        <v>136</v>
      </c>
      <c r="B102">
        <v>2018</v>
      </c>
      <c r="C102">
        <v>390</v>
      </c>
      <c r="D102">
        <v>390</v>
      </c>
      <c r="E102">
        <v>128</v>
      </c>
      <c r="F102" t="s">
        <v>137</v>
      </c>
      <c r="G102" t="s">
        <v>138</v>
      </c>
      <c r="H102">
        <v>41</v>
      </c>
      <c r="I102">
        <v>-666</v>
      </c>
      <c r="J102">
        <v>0</v>
      </c>
    </row>
    <row r="103" spans="1:10" x14ac:dyDescent="0.2">
      <c r="A103" t="s">
        <v>172</v>
      </c>
      <c r="B103">
        <v>2016</v>
      </c>
      <c r="C103">
        <v>522</v>
      </c>
      <c r="D103">
        <v>522</v>
      </c>
      <c r="E103">
        <v>611</v>
      </c>
      <c r="F103" t="s">
        <v>173</v>
      </c>
      <c r="G103" t="s">
        <v>173</v>
      </c>
      <c r="H103">
        <v>42</v>
      </c>
      <c r="I103">
        <v>-666</v>
      </c>
      <c r="J103">
        <v>0</v>
      </c>
    </row>
    <row r="104" spans="1:10" x14ac:dyDescent="0.2">
      <c r="A104" t="s">
        <v>172</v>
      </c>
      <c r="B104">
        <v>2017</v>
      </c>
      <c r="C104">
        <v>522</v>
      </c>
      <c r="D104">
        <v>522</v>
      </c>
      <c r="E104">
        <v>611</v>
      </c>
      <c r="F104" t="s">
        <v>173</v>
      </c>
      <c r="G104" t="s">
        <v>173</v>
      </c>
      <c r="H104">
        <v>42</v>
      </c>
      <c r="I104">
        <v>-666</v>
      </c>
      <c r="J104">
        <v>0</v>
      </c>
    </row>
    <row r="105" spans="1:10" x14ac:dyDescent="0.2">
      <c r="A105" t="s">
        <v>172</v>
      </c>
      <c r="B105">
        <v>2018</v>
      </c>
      <c r="C105">
        <v>522</v>
      </c>
      <c r="D105">
        <v>522</v>
      </c>
      <c r="E105">
        <v>611</v>
      </c>
      <c r="F105" t="s">
        <v>173</v>
      </c>
      <c r="G105" t="s">
        <v>173</v>
      </c>
      <c r="H105">
        <v>42</v>
      </c>
      <c r="I105">
        <v>-666</v>
      </c>
      <c r="J105">
        <v>0</v>
      </c>
    </row>
    <row r="106" spans="1:10" x14ac:dyDescent="0.2">
      <c r="A106" t="s">
        <v>152</v>
      </c>
      <c r="B106">
        <v>2016</v>
      </c>
      <c r="C106">
        <v>42</v>
      </c>
      <c r="D106">
        <v>42</v>
      </c>
      <c r="E106">
        <v>243</v>
      </c>
      <c r="F106" t="s">
        <v>153</v>
      </c>
      <c r="G106" t="s">
        <v>153</v>
      </c>
      <c r="H106">
        <v>43</v>
      </c>
      <c r="I106">
        <v>-666</v>
      </c>
      <c r="J106">
        <v>0</v>
      </c>
    </row>
    <row r="107" spans="1:10" x14ac:dyDescent="0.2">
      <c r="A107" t="s">
        <v>152</v>
      </c>
      <c r="B107">
        <v>2017</v>
      </c>
      <c r="C107">
        <v>42</v>
      </c>
      <c r="D107">
        <v>42</v>
      </c>
      <c r="E107">
        <v>243</v>
      </c>
      <c r="F107" t="s">
        <v>153</v>
      </c>
      <c r="G107" t="s">
        <v>153</v>
      </c>
      <c r="H107">
        <v>43</v>
      </c>
      <c r="I107">
        <v>-666</v>
      </c>
      <c r="J107">
        <v>0</v>
      </c>
    </row>
    <row r="108" spans="1:10" x14ac:dyDescent="0.2">
      <c r="A108" t="s">
        <v>152</v>
      </c>
      <c r="B108">
        <v>2018</v>
      </c>
      <c r="C108">
        <v>42</v>
      </c>
      <c r="D108">
        <v>42</v>
      </c>
      <c r="E108">
        <v>243</v>
      </c>
      <c r="F108" t="s">
        <v>153</v>
      </c>
      <c r="G108" t="s">
        <v>153</v>
      </c>
      <c r="H108">
        <v>43</v>
      </c>
      <c r="I108">
        <v>-666</v>
      </c>
      <c r="J108">
        <v>0</v>
      </c>
    </row>
    <row r="109" spans="1:10" x14ac:dyDescent="0.2">
      <c r="A109" t="s">
        <v>233</v>
      </c>
      <c r="B109">
        <v>2016</v>
      </c>
      <c r="C109">
        <v>651</v>
      </c>
      <c r="D109">
        <v>651</v>
      </c>
      <c r="E109">
        <v>469</v>
      </c>
      <c r="F109" t="s">
        <v>234</v>
      </c>
      <c r="G109" t="s">
        <v>234</v>
      </c>
      <c r="H109">
        <v>46</v>
      </c>
      <c r="I109">
        <v>3</v>
      </c>
      <c r="J109">
        <v>0</v>
      </c>
    </row>
    <row r="110" spans="1:10" x14ac:dyDescent="0.2">
      <c r="A110" t="s">
        <v>233</v>
      </c>
      <c r="B110">
        <v>2017</v>
      </c>
      <c r="C110">
        <v>651</v>
      </c>
      <c r="D110">
        <v>651</v>
      </c>
      <c r="E110">
        <v>469</v>
      </c>
      <c r="F110" t="s">
        <v>234</v>
      </c>
      <c r="G110" t="s">
        <v>234</v>
      </c>
      <c r="H110">
        <v>46</v>
      </c>
      <c r="I110">
        <v>2</v>
      </c>
      <c r="J110">
        <v>0</v>
      </c>
    </row>
    <row r="111" spans="1:10" x14ac:dyDescent="0.2">
      <c r="A111" t="s">
        <v>233</v>
      </c>
      <c r="B111">
        <v>2018</v>
      </c>
      <c r="C111">
        <v>651</v>
      </c>
      <c r="D111">
        <v>651</v>
      </c>
      <c r="E111">
        <v>469</v>
      </c>
      <c r="F111" t="s">
        <v>234</v>
      </c>
      <c r="G111" t="s">
        <v>234</v>
      </c>
      <c r="H111">
        <v>46</v>
      </c>
      <c r="I111">
        <v>1</v>
      </c>
      <c r="J111">
        <v>0</v>
      </c>
    </row>
    <row r="112" spans="1:10" x14ac:dyDescent="0.2">
      <c r="A112" t="s">
        <v>315</v>
      </c>
      <c r="B112">
        <v>2016</v>
      </c>
      <c r="C112">
        <v>92</v>
      </c>
      <c r="D112">
        <v>92</v>
      </c>
      <c r="E112">
        <v>253</v>
      </c>
      <c r="F112" t="s">
        <v>102</v>
      </c>
      <c r="G112" t="s">
        <v>316</v>
      </c>
      <c r="H112">
        <v>47</v>
      </c>
      <c r="I112">
        <v>3</v>
      </c>
      <c r="J112">
        <v>0</v>
      </c>
    </row>
    <row r="113" spans="1:10" x14ac:dyDescent="0.2">
      <c r="A113" t="s">
        <v>315</v>
      </c>
      <c r="B113">
        <v>2017</v>
      </c>
      <c r="C113">
        <v>92</v>
      </c>
      <c r="D113">
        <v>92</v>
      </c>
      <c r="E113">
        <v>253</v>
      </c>
      <c r="F113" t="s">
        <v>102</v>
      </c>
      <c r="G113" t="s">
        <v>316</v>
      </c>
      <c r="H113">
        <v>47</v>
      </c>
      <c r="I113">
        <v>2</v>
      </c>
      <c r="J113">
        <v>0</v>
      </c>
    </row>
    <row r="114" spans="1:10" x14ac:dyDescent="0.2">
      <c r="A114" t="s">
        <v>315</v>
      </c>
      <c r="B114">
        <v>2018</v>
      </c>
      <c r="C114">
        <v>92</v>
      </c>
      <c r="D114">
        <v>92</v>
      </c>
      <c r="E114">
        <v>253</v>
      </c>
      <c r="F114" t="s">
        <v>102</v>
      </c>
      <c r="G114" t="s">
        <v>316</v>
      </c>
      <c r="H114">
        <v>47</v>
      </c>
      <c r="I114">
        <v>1</v>
      </c>
      <c r="J114">
        <v>0</v>
      </c>
    </row>
    <row r="115" spans="1:10" x14ac:dyDescent="0.2">
      <c r="A115" t="s">
        <v>177</v>
      </c>
      <c r="B115">
        <v>2016</v>
      </c>
      <c r="C115">
        <v>530</v>
      </c>
      <c r="D115">
        <v>530</v>
      </c>
      <c r="E115">
        <v>644</v>
      </c>
      <c r="F115" t="s">
        <v>178</v>
      </c>
      <c r="G115" t="s">
        <v>178</v>
      </c>
      <c r="H115">
        <v>50</v>
      </c>
      <c r="I115">
        <v>-666</v>
      </c>
      <c r="J115">
        <v>0</v>
      </c>
    </row>
    <row r="116" spans="1:10" x14ac:dyDescent="0.2">
      <c r="A116" t="s">
        <v>177</v>
      </c>
      <c r="B116">
        <v>2017</v>
      </c>
      <c r="C116">
        <v>530</v>
      </c>
      <c r="D116">
        <v>530</v>
      </c>
      <c r="E116">
        <v>644</v>
      </c>
      <c r="F116" t="s">
        <v>178</v>
      </c>
      <c r="G116" t="s">
        <v>178</v>
      </c>
      <c r="H116">
        <v>50</v>
      </c>
      <c r="I116">
        <v>-666</v>
      </c>
      <c r="J116">
        <v>0</v>
      </c>
    </row>
    <row r="117" spans="1:10" x14ac:dyDescent="0.2">
      <c r="A117" t="s">
        <v>177</v>
      </c>
      <c r="B117">
        <v>2018</v>
      </c>
      <c r="C117">
        <v>530</v>
      </c>
      <c r="D117">
        <v>530</v>
      </c>
      <c r="E117">
        <v>644</v>
      </c>
      <c r="F117" t="s">
        <v>178</v>
      </c>
      <c r="G117" t="s">
        <v>178</v>
      </c>
      <c r="H117">
        <v>50</v>
      </c>
      <c r="I117">
        <v>-666</v>
      </c>
      <c r="J117">
        <v>0</v>
      </c>
    </row>
    <row r="118" spans="1:10" x14ac:dyDescent="0.2">
      <c r="A118" t="s">
        <v>129</v>
      </c>
      <c r="B118">
        <v>2016</v>
      </c>
      <c r="C118">
        <v>375</v>
      </c>
      <c r="D118">
        <v>375</v>
      </c>
      <c r="E118">
        <v>172</v>
      </c>
      <c r="F118" t="s">
        <v>130</v>
      </c>
      <c r="G118" t="s">
        <v>130</v>
      </c>
      <c r="H118">
        <v>53</v>
      </c>
      <c r="I118">
        <v>2</v>
      </c>
      <c r="J118">
        <v>0</v>
      </c>
    </row>
    <row r="119" spans="1:10" x14ac:dyDescent="0.2">
      <c r="A119" t="s">
        <v>129</v>
      </c>
      <c r="B119">
        <v>2017</v>
      </c>
      <c r="C119">
        <v>375</v>
      </c>
      <c r="D119">
        <v>375</v>
      </c>
      <c r="E119">
        <v>172</v>
      </c>
      <c r="F119" t="s">
        <v>130</v>
      </c>
      <c r="G119" t="s">
        <v>130</v>
      </c>
      <c r="H119">
        <v>53</v>
      </c>
      <c r="I119">
        <v>1</v>
      </c>
      <c r="J119">
        <v>0</v>
      </c>
    </row>
    <row r="120" spans="1:10" x14ac:dyDescent="0.2">
      <c r="A120" t="s">
        <v>129</v>
      </c>
      <c r="B120">
        <v>2018</v>
      </c>
      <c r="C120">
        <v>375</v>
      </c>
      <c r="D120">
        <v>375</v>
      </c>
      <c r="E120">
        <v>172</v>
      </c>
      <c r="F120" t="s">
        <v>130</v>
      </c>
      <c r="G120" t="s">
        <v>130</v>
      </c>
      <c r="H120">
        <v>53</v>
      </c>
      <c r="I120">
        <v>7</v>
      </c>
      <c r="J120">
        <v>1</v>
      </c>
    </row>
    <row r="121" spans="1:10" x14ac:dyDescent="0.2">
      <c r="A121" t="s">
        <v>51</v>
      </c>
      <c r="B121">
        <v>2016</v>
      </c>
      <c r="C121">
        <v>220</v>
      </c>
      <c r="D121">
        <v>220</v>
      </c>
      <c r="E121">
        <v>132</v>
      </c>
      <c r="F121" t="s">
        <v>52</v>
      </c>
      <c r="G121" t="s">
        <v>53</v>
      </c>
      <c r="H121">
        <v>54</v>
      </c>
      <c r="I121">
        <v>5</v>
      </c>
      <c r="J121">
        <v>0</v>
      </c>
    </row>
    <row r="122" spans="1:10" x14ac:dyDescent="0.2">
      <c r="A122" t="s">
        <v>51</v>
      </c>
      <c r="B122">
        <v>2017</v>
      </c>
      <c r="C122">
        <v>220</v>
      </c>
      <c r="D122">
        <v>220</v>
      </c>
      <c r="E122">
        <v>132</v>
      </c>
      <c r="F122" t="s">
        <v>52</v>
      </c>
      <c r="G122" t="s">
        <v>53</v>
      </c>
      <c r="H122">
        <v>54</v>
      </c>
      <c r="I122">
        <v>4</v>
      </c>
      <c r="J122">
        <v>0</v>
      </c>
    </row>
    <row r="123" spans="1:10" x14ac:dyDescent="0.2">
      <c r="A123" t="s">
        <v>51</v>
      </c>
      <c r="B123">
        <v>2018</v>
      </c>
      <c r="C123">
        <v>220</v>
      </c>
      <c r="D123">
        <v>220</v>
      </c>
      <c r="E123">
        <v>132</v>
      </c>
      <c r="F123" t="s">
        <v>52</v>
      </c>
      <c r="G123" t="s">
        <v>53</v>
      </c>
      <c r="H123">
        <v>54</v>
      </c>
      <c r="I123">
        <v>3</v>
      </c>
      <c r="J123">
        <v>0</v>
      </c>
    </row>
    <row r="124" spans="1:10" x14ac:dyDescent="0.2">
      <c r="A124" t="s">
        <v>124</v>
      </c>
      <c r="B124">
        <v>2016</v>
      </c>
      <c r="C124">
        <v>372</v>
      </c>
      <c r="D124">
        <v>372</v>
      </c>
      <c r="E124">
        <v>915</v>
      </c>
      <c r="F124" t="s">
        <v>125</v>
      </c>
      <c r="G124" t="s">
        <v>126</v>
      </c>
      <c r="H124">
        <v>57</v>
      </c>
      <c r="I124">
        <v>7</v>
      </c>
      <c r="J124">
        <v>1</v>
      </c>
    </row>
    <row r="125" spans="1:10" x14ac:dyDescent="0.2">
      <c r="A125" t="s">
        <v>124</v>
      </c>
      <c r="B125">
        <v>2017</v>
      </c>
      <c r="C125">
        <v>372</v>
      </c>
      <c r="D125">
        <v>372</v>
      </c>
      <c r="E125">
        <v>915</v>
      </c>
      <c r="F125" t="s">
        <v>125</v>
      </c>
      <c r="G125" t="s">
        <v>126</v>
      </c>
      <c r="H125">
        <v>57</v>
      </c>
      <c r="I125">
        <v>6</v>
      </c>
      <c r="J125">
        <v>0</v>
      </c>
    </row>
    <row r="126" spans="1:10" x14ac:dyDescent="0.2">
      <c r="A126" t="s">
        <v>124</v>
      </c>
      <c r="B126">
        <v>2018</v>
      </c>
      <c r="C126">
        <v>372</v>
      </c>
      <c r="D126">
        <v>372</v>
      </c>
      <c r="E126">
        <v>915</v>
      </c>
      <c r="F126" t="s">
        <v>125</v>
      </c>
      <c r="G126" t="s">
        <v>126</v>
      </c>
      <c r="H126">
        <v>57</v>
      </c>
      <c r="I126">
        <v>5</v>
      </c>
      <c r="J126">
        <v>0</v>
      </c>
    </row>
    <row r="127" spans="1:10" x14ac:dyDescent="0.2">
      <c r="A127" t="s">
        <v>60</v>
      </c>
      <c r="B127">
        <v>2016</v>
      </c>
      <c r="C127">
        <v>260</v>
      </c>
      <c r="D127">
        <v>255</v>
      </c>
      <c r="E127">
        <v>134</v>
      </c>
      <c r="F127" t="s">
        <v>61</v>
      </c>
      <c r="G127" t="s">
        <v>62</v>
      </c>
      <c r="H127">
        <v>58</v>
      </c>
      <c r="I127">
        <v>3</v>
      </c>
      <c r="J127">
        <v>0</v>
      </c>
    </row>
    <row r="128" spans="1:10" x14ac:dyDescent="0.2">
      <c r="A128" t="s">
        <v>60</v>
      </c>
      <c r="B128">
        <v>2017</v>
      </c>
      <c r="C128">
        <v>260</v>
      </c>
      <c r="D128">
        <v>255</v>
      </c>
      <c r="E128">
        <v>134</v>
      </c>
      <c r="F128" t="s">
        <v>61</v>
      </c>
      <c r="G128" t="s">
        <v>62</v>
      </c>
      <c r="H128">
        <v>58</v>
      </c>
      <c r="I128">
        <v>2</v>
      </c>
      <c r="J128">
        <v>0</v>
      </c>
    </row>
    <row r="129" spans="1:10" x14ac:dyDescent="0.2">
      <c r="A129" t="s">
        <v>60</v>
      </c>
      <c r="B129">
        <v>2018</v>
      </c>
      <c r="C129">
        <v>260</v>
      </c>
      <c r="D129">
        <v>255</v>
      </c>
      <c r="E129">
        <v>134</v>
      </c>
      <c r="F129" t="s">
        <v>61</v>
      </c>
      <c r="G129" t="s">
        <v>62</v>
      </c>
      <c r="H129">
        <v>58</v>
      </c>
      <c r="I129">
        <v>1</v>
      </c>
      <c r="J129">
        <v>0</v>
      </c>
    </row>
    <row r="130" spans="1:10" x14ac:dyDescent="0.2">
      <c r="A130" t="s">
        <v>154</v>
      </c>
      <c r="B130">
        <v>2016</v>
      </c>
      <c r="C130">
        <v>452</v>
      </c>
      <c r="D130">
        <v>452</v>
      </c>
      <c r="E130">
        <v>652</v>
      </c>
      <c r="F130" t="s">
        <v>155</v>
      </c>
      <c r="G130" t="s">
        <v>155</v>
      </c>
      <c r="H130">
        <v>59</v>
      </c>
      <c r="I130">
        <v>4</v>
      </c>
      <c r="J130">
        <v>1</v>
      </c>
    </row>
    <row r="131" spans="1:10" x14ac:dyDescent="0.2">
      <c r="A131" t="s">
        <v>154</v>
      </c>
      <c r="B131">
        <v>2017</v>
      </c>
      <c r="C131">
        <v>452</v>
      </c>
      <c r="D131">
        <v>452</v>
      </c>
      <c r="E131">
        <v>652</v>
      </c>
      <c r="F131" t="s">
        <v>155</v>
      </c>
      <c r="G131" t="s">
        <v>155</v>
      </c>
      <c r="H131">
        <v>59</v>
      </c>
      <c r="I131">
        <v>4</v>
      </c>
      <c r="J131">
        <v>1</v>
      </c>
    </row>
    <row r="132" spans="1:10" x14ac:dyDescent="0.2">
      <c r="A132" t="s">
        <v>154</v>
      </c>
      <c r="B132">
        <v>2018</v>
      </c>
      <c r="C132">
        <v>452</v>
      </c>
      <c r="D132">
        <v>452</v>
      </c>
      <c r="E132">
        <v>652</v>
      </c>
      <c r="F132" t="s">
        <v>155</v>
      </c>
      <c r="G132" t="s">
        <v>155</v>
      </c>
      <c r="H132">
        <v>59</v>
      </c>
      <c r="I132">
        <v>3</v>
      </c>
      <c r="J132">
        <v>0</v>
      </c>
    </row>
    <row r="133" spans="1:10" x14ac:dyDescent="0.2">
      <c r="A133" t="s">
        <v>103</v>
      </c>
      <c r="B133">
        <v>2016</v>
      </c>
      <c r="C133">
        <v>350</v>
      </c>
      <c r="D133">
        <v>350</v>
      </c>
      <c r="E133">
        <v>174</v>
      </c>
      <c r="F133" t="s">
        <v>104</v>
      </c>
      <c r="G133" t="s">
        <v>104</v>
      </c>
      <c r="H133">
        <v>60</v>
      </c>
      <c r="I133">
        <v>4</v>
      </c>
      <c r="J133">
        <v>0</v>
      </c>
    </row>
    <row r="134" spans="1:10" x14ac:dyDescent="0.2">
      <c r="A134" t="s">
        <v>103</v>
      </c>
      <c r="B134">
        <v>2017</v>
      </c>
      <c r="C134">
        <v>350</v>
      </c>
      <c r="D134">
        <v>350</v>
      </c>
      <c r="E134">
        <v>174</v>
      </c>
      <c r="F134" t="s">
        <v>104</v>
      </c>
      <c r="G134" t="s">
        <v>104</v>
      </c>
      <c r="H134">
        <v>60</v>
      </c>
      <c r="I134">
        <v>3</v>
      </c>
      <c r="J134">
        <v>0</v>
      </c>
    </row>
    <row r="135" spans="1:10" x14ac:dyDescent="0.2">
      <c r="A135" t="s">
        <v>103</v>
      </c>
      <c r="B135">
        <v>2018</v>
      </c>
      <c r="C135">
        <v>350</v>
      </c>
      <c r="D135">
        <v>350</v>
      </c>
      <c r="E135">
        <v>174</v>
      </c>
      <c r="F135" t="s">
        <v>104</v>
      </c>
      <c r="G135" t="s">
        <v>104</v>
      </c>
      <c r="H135">
        <v>60</v>
      </c>
      <c r="I135">
        <v>2</v>
      </c>
      <c r="J135">
        <v>0</v>
      </c>
    </row>
    <row r="136" spans="1:10" x14ac:dyDescent="0.2">
      <c r="A136" t="s">
        <v>305</v>
      </c>
      <c r="B136">
        <v>2016</v>
      </c>
      <c r="C136">
        <v>90</v>
      </c>
      <c r="D136">
        <v>90</v>
      </c>
      <c r="E136">
        <v>258</v>
      </c>
      <c r="F136" t="s">
        <v>306</v>
      </c>
      <c r="G136" t="s">
        <v>307</v>
      </c>
      <c r="H136">
        <v>61</v>
      </c>
      <c r="I136">
        <v>2</v>
      </c>
      <c r="J136">
        <v>0</v>
      </c>
    </row>
    <row r="137" spans="1:10" x14ac:dyDescent="0.2">
      <c r="A137" t="s">
        <v>305</v>
      </c>
      <c r="B137">
        <v>2017</v>
      </c>
      <c r="C137">
        <v>90</v>
      </c>
      <c r="D137">
        <v>90</v>
      </c>
      <c r="E137">
        <v>258</v>
      </c>
      <c r="F137" t="s">
        <v>306</v>
      </c>
      <c r="G137" t="s">
        <v>307</v>
      </c>
      <c r="H137">
        <v>61</v>
      </c>
      <c r="I137">
        <v>1</v>
      </c>
      <c r="J137">
        <v>0</v>
      </c>
    </row>
    <row r="138" spans="1:10" x14ac:dyDescent="0.2">
      <c r="A138" t="s">
        <v>305</v>
      </c>
      <c r="B138">
        <v>2018</v>
      </c>
      <c r="C138">
        <v>90</v>
      </c>
      <c r="D138">
        <v>90</v>
      </c>
      <c r="E138">
        <v>258</v>
      </c>
      <c r="F138" t="s">
        <v>306</v>
      </c>
      <c r="G138" t="s">
        <v>307</v>
      </c>
      <c r="H138">
        <v>61</v>
      </c>
      <c r="I138">
        <v>0</v>
      </c>
      <c r="J138">
        <v>0</v>
      </c>
    </row>
    <row r="139" spans="1:10" x14ac:dyDescent="0.2">
      <c r="A139" t="s">
        <v>18</v>
      </c>
      <c r="B139">
        <v>2016</v>
      </c>
      <c r="C139">
        <v>110</v>
      </c>
      <c r="D139">
        <v>110</v>
      </c>
      <c r="E139">
        <v>336</v>
      </c>
      <c r="F139" t="s">
        <v>19</v>
      </c>
      <c r="G139" t="s">
        <v>19</v>
      </c>
      <c r="H139">
        <v>64</v>
      </c>
      <c r="I139">
        <v>3</v>
      </c>
      <c r="J139">
        <v>0</v>
      </c>
    </row>
    <row r="140" spans="1:10" x14ac:dyDescent="0.2">
      <c r="A140" t="s">
        <v>18</v>
      </c>
      <c r="B140">
        <v>2017</v>
      </c>
      <c r="C140">
        <v>110</v>
      </c>
      <c r="D140">
        <v>110</v>
      </c>
      <c r="E140">
        <v>336</v>
      </c>
      <c r="F140" t="s">
        <v>19</v>
      </c>
      <c r="G140" t="s">
        <v>19</v>
      </c>
      <c r="H140">
        <v>64</v>
      </c>
      <c r="I140">
        <v>2</v>
      </c>
      <c r="J140">
        <v>0</v>
      </c>
    </row>
    <row r="141" spans="1:10" x14ac:dyDescent="0.2">
      <c r="A141" t="s">
        <v>18</v>
      </c>
      <c r="B141">
        <v>2018</v>
      </c>
      <c r="C141">
        <v>110</v>
      </c>
      <c r="D141">
        <v>110</v>
      </c>
      <c r="E141">
        <v>336</v>
      </c>
      <c r="F141" t="s">
        <v>19</v>
      </c>
      <c r="G141" t="s">
        <v>19</v>
      </c>
      <c r="H141">
        <v>64</v>
      </c>
      <c r="I141">
        <v>1</v>
      </c>
      <c r="J141">
        <v>0</v>
      </c>
    </row>
    <row r="142" spans="1:10" x14ac:dyDescent="0.2">
      <c r="A142" t="s">
        <v>149</v>
      </c>
      <c r="B142">
        <v>2016</v>
      </c>
      <c r="C142">
        <v>41</v>
      </c>
      <c r="D142">
        <v>41</v>
      </c>
      <c r="E142">
        <v>263</v>
      </c>
      <c r="F142" t="s">
        <v>150</v>
      </c>
      <c r="G142" t="s">
        <v>151</v>
      </c>
      <c r="H142">
        <v>65</v>
      </c>
      <c r="I142">
        <v>2</v>
      </c>
      <c r="J142">
        <v>0</v>
      </c>
    </row>
    <row r="143" spans="1:10" x14ac:dyDescent="0.2">
      <c r="A143" t="s">
        <v>149</v>
      </c>
      <c r="B143">
        <v>2017</v>
      </c>
      <c r="C143">
        <v>41</v>
      </c>
      <c r="D143">
        <v>41</v>
      </c>
      <c r="E143">
        <v>263</v>
      </c>
      <c r="F143" t="s">
        <v>150</v>
      </c>
      <c r="G143" t="s">
        <v>151</v>
      </c>
      <c r="H143">
        <v>65</v>
      </c>
      <c r="I143">
        <v>1</v>
      </c>
      <c r="J143">
        <v>0</v>
      </c>
    </row>
    <row r="144" spans="1:10" x14ac:dyDescent="0.2">
      <c r="A144" t="s">
        <v>149</v>
      </c>
      <c r="B144">
        <v>2018</v>
      </c>
      <c r="C144">
        <v>41</v>
      </c>
      <c r="D144">
        <v>41</v>
      </c>
      <c r="E144">
        <v>263</v>
      </c>
      <c r="F144" t="s">
        <v>150</v>
      </c>
      <c r="G144" t="s">
        <v>151</v>
      </c>
      <c r="H144">
        <v>65</v>
      </c>
      <c r="I144">
        <v>0</v>
      </c>
      <c r="J144">
        <v>0</v>
      </c>
    </row>
    <row r="145" spans="1:10" x14ac:dyDescent="0.2">
      <c r="A145" t="s">
        <v>310</v>
      </c>
      <c r="B145">
        <v>2016</v>
      </c>
      <c r="C145">
        <v>91</v>
      </c>
      <c r="D145">
        <v>91</v>
      </c>
      <c r="E145">
        <v>268</v>
      </c>
      <c r="F145" t="s">
        <v>311</v>
      </c>
      <c r="G145" t="s">
        <v>312</v>
      </c>
      <c r="H145">
        <v>66</v>
      </c>
      <c r="I145">
        <v>3</v>
      </c>
      <c r="J145">
        <v>0</v>
      </c>
    </row>
    <row r="146" spans="1:10" x14ac:dyDescent="0.2">
      <c r="A146" t="s">
        <v>310</v>
      </c>
      <c r="B146">
        <v>2017</v>
      </c>
      <c r="C146">
        <v>91</v>
      </c>
      <c r="D146">
        <v>91</v>
      </c>
      <c r="E146">
        <v>268</v>
      </c>
      <c r="F146" t="s">
        <v>311</v>
      </c>
      <c r="G146" t="s">
        <v>312</v>
      </c>
      <c r="H146">
        <v>66</v>
      </c>
      <c r="I146">
        <v>2</v>
      </c>
      <c r="J146">
        <v>0</v>
      </c>
    </row>
    <row r="147" spans="1:10" x14ac:dyDescent="0.2">
      <c r="A147" t="s">
        <v>310</v>
      </c>
      <c r="B147">
        <v>2018</v>
      </c>
      <c r="C147">
        <v>91</v>
      </c>
      <c r="D147">
        <v>91</v>
      </c>
      <c r="E147">
        <v>268</v>
      </c>
      <c r="F147" t="s">
        <v>311</v>
      </c>
      <c r="G147" t="s">
        <v>312</v>
      </c>
      <c r="H147">
        <v>66</v>
      </c>
      <c r="I147">
        <v>4</v>
      </c>
      <c r="J147">
        <v>1</v>
      </c>
    </row>
    <row r="148" spans="1:10" x14ac:dyDescent="0.2">
      <c r="A148" t="s">
        <v>71</v>
      </c>
      <c r="B148">
        <v>2016</v>
      </c>
      <c r="C148">
        <v>310</v>
      </c>
      <c r="D148">
        <v>310</v>
      </c>
      <c r="E148">
        <v>944</v>
      </c>
      <c r="F148" t="s">
        <v>72</v>
      </c>
      <c r="G148" t="s">
        <v>72</v>
      </c>
      <c r="H148">
        <v>68</v>
      </c>
      <c r="I148">
        <v>3</v>
      </c>
      <c r="J148">
        <v>0</v>
      </c>
    </row>
    <row r="149" spans="1:10" x14ac:dyDescent="0.2">
      <c r="A149" t="s">
        <v>71</v>
      </c>
      <c r="B149">
        <v>2017</v>
      </c>
      <c r="C149">
        <v>310</v>
      </c>
      <c r="D149">
        <v>310</v>
      </c>
      <c r="E149">
        <v>944</v>
      </c>
      <c r="F149" t="s">
        <v>72</v>
      </c>
      <c r="G149" t="s">
        <v>72</v>
      </c>
      <c r="H149">
        <v>68</v>
      </c>
      <c r="I149">
        <v>2</v>
      </c>
      <c r="J149">
        <v>0</v>
      </c>
    </row>
    <row r="150" spans="1:10" x14ac:dyDescent="0.2">
      <c r="A150" t="s">
        <v>71</v>
      </c>
      <c r="B150">
        <v>2018</v>
      </c>
      <c r="C150">
        <v>310</v>
      </c>
      <c r="D150">
        <v>310</v>
      </c>
      <c r="E150">
        <v>944</v>
      </c>
      <c r="F150" t="s">
        <v>72</v>
      </c>
      <c r="G150" t="s">
        <v>72</v>
      </c>
      <c r="H150">
        <v>68</v>
      </c>
      <c r="I150">
        <v>1</v>
      </c>
      <c r="J150">
        <v>0</v>
      </c>
    </row>
    <row r="151" spans="1:10" x14ac:dyDescent="0.2">
      <c r="A151" t="s">
        <v>139</v>
      </c>
      <c r="B151">
        <v>2016</v>
      </c>
      <c r="C151">
        <v>395</v>
      </c>
      <c r="D151">
        <v>395</v>
      </c>
      <c r="E151">
        <v>176</v>
      </c>
      <c r="F151" t="s">
        <v>140</v>
      </c>
      <c r="G151" t="s">
        <v>141</v>
      </c>
      <c r="H151">
        <v>69</v>
      </c>
      <c r="I151">
        <v>3</v>
      </c>
      <c r="J151">
        <v>0</v>
      </c>
    </row>
    <row r="152" spans="1:10" x14ac:dyDescent="0.2">
      <c r="A152" t="s">
        <v>139</v>
      </c>
      <c r="B152">
        <v>2017</v>
      </c>
      <c r="C152">
        <v>395</v>
      </c>
      <c r="D152">
        <v>395</v>
      </c>
      <c r="E152">
        <v>176</v>
      </c>
      <c r="F152" t="s">
        <v>140</v>
      </c>
      <c r="G152" t="s">
        <v>141</v>
      </c>
      <c r="H152">
        <v>69</v>
      </c>
      <c r="I152">
        <v>2</v>
      </c>
      <c r="J152">
        <v>0</v>
      </c>
    </row>
    <row r="153" spans="1:10" x14ac:dyDescent="0.2">
      <c r="A153" t="s">
        <v>139</v>
      </c>
      <c r="B153">
        <v>2018</v>
      </c>
      <c r="C153">
        <v>395</v>
      </c>
      <c r="D153">
        <v>395</v>
      </c>
      <c r="E153">
        <v>176</v>
      </c>
      <c r="F153" t="s">
        <v>140</v>
      </c>
      <c r="G153" t="s">
        <v>141</v>
      </c>
      <c r="H153">
        <v>69</v>
      </c>
      <c r="I153">
        <v>1</v>
      </c>
      <c r="J153">
        <v>0</v>
      </c>
    </row>
    <row r="154" spans="1:10" x14ac:dyDescent="0.2">
      <c r="A154" t="s">
        <v>269</v>
      </c>
      <c r="B154">
        <v>2016</v>
      </c>
      <c r="C154">
        <v>750</v>
      </c>
      <c r="D154">
        <v>750</v>
      </c>
      <c r="E154">
        <v>534</v>
      </c>
      <c r="F154" t="s">
        <v>270</v>
      </c>
      <c r="G154" t="s">
        <v>270</v>
      </c>
      <c r="H154">
        <v>70</v>
      </c>
      <c r="I154">
        <v>3</v>
      </c>
      <c r="J154">
        <v>1</v>
      </c>
    </row>
    <row r="155" spans="1:10" x14ac:dyDescent="0.2">
      <c r="A155" t="s">
        <v>269</v>
      </c>
      <c r="B155">
        <v>2017</v>
      </c>
      <c r="C155">
        <v>750</v>
      </c>
      <c r="D155">
        <v>750</v>
      </c>
      <c r="E155">
        <v>534</v>
      </c>
      <c r="F155" t="s">
        <v>270</v>
      </c>
      <c r="G155" t="s">
        <v>270</v>
      </c>
      <c r="H155">
        <v>70</v>
      </c>
      <c r="I155">
        <v>2</v>
      </c>
      <c r="J155">
        <v>0</v>
      </c>
    </row>
    <row r="156" spans="1:10" x14ac:dyDescent="0.2">
      <c r="A156" t="s">
        <v>269</v>
      </c>
      <c r="B156">
        <v>2018</v>
      </c>
      <c r="C156">
        <v>750</v>
      </c>
      <c r="D156">
        <v>750</v>
      </c>
      <c r="E156">
        <v>534</v>
      </c>
      <c r="F156" t="s">
        <v>270</v>
      </c>
      <c r="G156" t="s">
        <v>270</v>
      </c>
      <c r="H156">
        <v>70</v>
      </c>
      <c r="I156">
        <v>1</v>
      </c>
      <c r="J156">
        <v>0</v>
      </c>
    </row>
    <row r="157" spans="1:10" x14ac:dyDescent="0.2">
      <c r="A157" t="s">
        <v>302</v>
      </c>
      <c r="B157">
        <v>2016</v>
      </c>
      <c r="C157">
        <v>850</v>
      </c>
      <c r="D157">
        <v>850</v>
      </c>
      <c r="E157">
        <v>536</v>
      </c>
      <c r="F157" t="s">
        <v>303</v>
      </c>
      <c r="G157" t="s">
        <v>304</v>
      </c>
      <c r="H157">
        <v>71</v>
      </c>
      <c r="I157">
        <v>2</v>
      </c>
      <c r="J157">
        <v>0</v>
      </c>
    </row>
    <row r="158" spans="1:10" x14ac:dyDescent="0.2">
      <c r="A158" t="s">
        <v>302</v>
      </c>
      <c r="B158">
        <v>2017</v>
      </c>
      <c r="C158">
        <v>850</v>
      </c>
      <c r="D158">
        <v>850</v>
      </c>
      <c r="E158">
        <v>536</v>
      </c>
      <c r="F158" t="s">
        <v>303</v>
      </c>
      <c r="G158" t="s">
        <v>304</v>
      </c>
      <c r="H158">
        <v>71</v>
      </c>
      <c r="I158">
        <v>1</v>
      </c>
      <c r="J158">
        <v>0</v>
      </c>
    </row>
    <row r="159" spans="1:10" x14ac:dyDescent="0.2">
      <c r="A159" t="s">
        <v>302</v>
      </c>
      <c r="B159">
        <v>2018</v>
      </c>
      <c r="C159">
        <v>850</v>
      </c>
      <c r="D159">
        <v>850</v>
      </c>
      <c r="E159">
        <v>536</v>
      </c>
      <c r="F159" t="s">
        <v>303</v>
      </c>
      <c r="G159" t="s">
        <v>304</v>
      </c>
      <c r="H159">
        <v>71</v>
      </c>
      <c r="I159">
        <v>5</v>
      </c>
      <c r="J159">
        <v>1</v>
      </c>
    </row>
    <row r="160" spans="1:10" x14ac:dyDescent="0.2">
      <c r="A160" t="s">
        <v>227</v>
      </c>
      <c r="B160">
        <v>2016</v>
      </c>
      <c r="C160">
        <v>630</v>
      </c>
      <c r="D160">
        <v>630</v>
      </c>
      <c r="E160">
        <v>429</v>
      </c>
      <c r="F160" t="s">
        <v>228</v>
      </c>
      <c r="G160" t="s">
        <v>228</v>
      </c>
      <c r="H160">
        <v>72</v>
      </c>
      <c r="I160">
        <v>2</v>
      </c>
      <c r="J160">
        <v>0</v>
      </c>
    </row>
    <row r="161" spans="1:10" x14ac:dyDescent="0.2">
      <c r="A161" t="s">
        <v>227</v>
      </c>
      <c r="B161">
        <v>2017</v>
      </c>
      <c r="C161">
        <v>630</v>
      </c>
      <c r="D161">
        <v>630</v>
      </c>
      <c r="E161">
        <v>429</v>
      </c>
      <c r="F161" t="s">
        <v>228</v>
      </c>
      <c r="G161" t="s">
        <v>228</v>
      </c>
      <c r="H161">
        <v>72</v>
      </c>
      <c r="I161">
        <v>1</v>
      </c>
      <c r="J161">
        <v>0</v>
      </c>
    </row>
    <row r="162" spans="1:10" x14ac:dyDescent="0.2">
      <c r="A162" t="s">
        <v>227</v>
      </c>
      <c r="B162">
        <v>2018</v>
      </c>
      <c r="C162">
        <v>630</v>
      </c>
      <c r="D162">
        <v>630</v>
      </c>
      <c r="E162">
        <v>429</v>
      </c>
      <c r="F162" t="s">
        <v>228</v>
      </c>
      <c r="G162" t="s">
        <v>228</v>
      </c>
      <c r="H162">
        <v>72</v>
      </c>
      <c r="I162">
        <v>5</v>
      </c>
      <c r="J162">
        <v>1</v>
      </c>
    </row>
    <row r="163" spans="1:10" x14ac:dyDescent="0.2">
      <c r="A163" t="s">
        <v>231</v>
      </c>
      <c r="B163">
        <v>2016</v>
      </c>
      <c r="C163">
        <v>645</v>
      </c>
      <c r="D163">
        <v>645</v>
      </c>
      <c r="E163">
        <v>433</v>
      </c>
      <c r="F163" t="s">
        <v>232</v>
      </c>
      <c r="G163" t="s">
        <v>232</v>
      </c>
      <c r="H163">
        <v>73</v>
      </c>
      <c r="I163">
        <v>3</v>
      </c>
      <c r="J163">
        <v>0</v>
      </c>
    </row>
    <row r="164" spans="1:10" x14ac:dyDescent="0.2">
      <c r="A164" t="s">
        <v>231</v>
      </c>
      <c r="B164">
        <v>2017</v>
      </c>
      <c r="C164">
        <v>645</v>
      </c>
      <c r="D164">
        <v>645</v>
      </c>
      <c r="E164">
        <v>433</v>
      </c>
      <c r="F164" t="s">
        <v>232</v>
      </c>
      <c r="G164" t="s">
        <v>232</v>
      </c>
      <c r="H164">
        <v>73</v>
      </c>
      <c r="I164">
        <v>2</v>
      </c>
      <c r="J164">
        <v>0</v>
      </c>
    </row>
    <row r="165" spans="1:10" x14ac:dyDescent="0.2">
      <c r="A165" t="s">
        <v>231</v>
      </c>
      <c r="B165">
        <v>2018</v>
      </c>
      <c r="C165">
        <v>645</v>
      </c>
      <c r="D165">
        <v>645</v>
      </c>
      <c r="E165">
        <v>433</v>
      </c>
      <c r="F165" t="s">
        <v>232</v>
      </c>
      <c r="G165" t="s">
        <v>232</v>
      </c>
      <c r="H165">
        <v>73</v>
      </c>
      <c r="I165">
        <v>1</v>
      </c>
      <c r="J165">
        <v>0</v>
      </c>
    </row>
    <row r="166" spans="1:10" x14ac:dyDescent="0.2">
      <c r="A166" t="s">
        <v>41</v>
      </c>
      <c r="B166">
        <v>2016</v>
      </c>
      <c r="C166">
        <v>205</v>
      </c>
      <c r="D166">
        <v>205</v>
      </c>
      <c r="E166">
        <v>178</v>
      </c>
      <c r="F166" t="s">
        <v>42</v>
      </c>
      <c r="G166" t="s">
        <v>43</v>
      </c>
      <c r="H166">
        <v>74</v>
      </c>
      <c r="I166">
        <v>6</v>
      </c>
      <c r="J166">
        <v>0</v>
      </c>
    </row>
    <row r="167" spans="1:10" x14ac:dyDescent="0.2">
      <c r="A167" t="s">
        <v>41</v>
      </c>
      <c r="B167">
        <v>2017</v>
      </c>
      <c r="C167">
        <v>205</v>
      </c>
      <c r="D167">
        <v>205</v>
      </c>
      <c r="E167">
        <v>178</v>
      </c>
      <c r="F167" t="s">
        <v>42</v>
      </c>
      <c r="G167" t="s">
        <v>43</v>
      </c>
      <c r="H167">
        <v>74</v>
      </c>
      <c r="I167">
        <v>5</v>
      </c>
      <c r="J167">
        <v>0</v>
      </c>
    </row>
    <row r="168" spans="1:10" x14ac:dyDescent="0.2">
      <c r="A168" t="s">
        <v>41</v>
      </c>
      <c r="B168">
        <v>2018</v>
      </c>
      <c r="C168">
        <v>205</v>
      </c>
      <c r="D168">
        <v>205</v>
      </c>
      <c r="E168">
        <v>178</v>
      </c>
      <c r="F168" t="s">
        <v>42</v>
      </c>
      <c r="G168" t="s">
        <v>43</v>
      </c>
      <c r="H168">
        <v>74</v>
      </c>
      <c r="I168">
        <v>4</v>
      </c>
      <c r="J168">
        <v>0</v>
      </c>
    </row>
    <row r="169" spans="1:10" x14ac:dyDescent="0.2">
      <c r="A169" t="s">
        <v>237</v>
      </c>
      <c r="B169">
        <v>2016</v>
      </c>
      <c r="C169">
        <v>666</v>
      </c>
      <c r="D169">
        <v>666</v>
      </c>
      <c r="E169">
        <v>436</v>
      </c>
      <c r="F169" t="s">
        <v>238</v>
      </c>
      <c r="G169" t="s">
        <v>238</v>
      </c>
      <c r="H169">
        <v>75</v>
      </c>
      <c r="I169">
        <v>2</v>
      </c>
      <c r="J169">
        <v>0</v>
      </c>
    </row>
    <row r="170" spans="1:10" x14ac:dyDescent="0.2">
      <c r="A170" t="s">
        <v>237</v>
      </c>
      <c r="B170">
        <v>2017</v>
      </c>
      <c r="C170">
        <v>666</v>
      </c>
      <c r="D170">
        <v>666</v>
      </c>
      <c r="E170">
        <v>436</v>
      </c>
      <c r="F170" t="s">
        <v>238</v>
      </c>
      <c r="G170" t="s">
        <v>238</v>
      </c>
      <c r="H170">
        <v>75</v>
      </c>
      <c r="I170">
        <v>1</v>
      </c>
      <c r="J170">
        <v>0</v>
      </c>
    </row>
    <row r="171" spans="1:10" x14ac:dyDescent="0.2">
      <c r="A171" t="s">
        <v>237</v>
      </c>
      <c r="B171">
        <v>2018</v>
      </c>
      <c r="C171">
        <v>666</v>
      </c>
      <c r="D171">
        <v>666</v>
      </c>
      <c r="E171">
        <v>436</v>
      </c>
      <c r="F171" t="s">
        <v>238</v>
      </c>
      <c r="G171" t="s">
        <v>238</v>
      </c>
      <c r="H171">
        <v>75</v>
      </c>
      <c r="I171">
        <v>0</v>
      </c>
      <c r="J171">
        <v>0</v>
      </c>
    </row>
    <row r="172" spans="1:10" x14ac:dyDescent="0.2">
      <c r="A172" t="s">
        <v>79</v>
      </c>
      <c r="B172">
        <v>2016</v>
      </c>
      <c r="C172">
        <v>325</v>
      </c>
      <c r="D172">
        <v>325</v>
      </c>
      <c r="E172">
        <v>136</v>
      </c>
      <c r="F172" t="s">
        <v>80</v>
      </c>
      <c r="G172" t="s">
        <v>80</v>
      </c>
      <c r="H172">
        <v>76</v>
      </c>
      <c r="I172">
        <v>-666</v>
      </c>
      <c r="J172">
        <v>0</v>
      </c>
    </row>
    <row r="173" spans="1:10" x14ac:dyDescent="0.2">
      <c r="A173" t="s">
        <v>79</v>
      </c>
      <c r="B173">
        <v>2017</v>
      </c>
      <c r="C173">
        <v>325</v>
      </c>
      <c r="D173">
        <v>325</v>
      </c>
      <c r="E173">
        <v>136</v>
      </c>
      <c r="F173" t="s">
        <v>80</v>
      </c>
      <c r="G173" t="s">
        <v>80</v>
      </c>
      <c r="H173">
        <v>76</v>
      </c>
      <c r="I173">
        <v>-666</v>
      </c>
      <c r="J173">
        <v>0</v>
      </c>
    </row>
    <row r="174" spans="1:10" x14ac:dyDescent="0.2">
      <c r="A174" t="s">
        <v>79</v>
      </c>
      <c r="B174">
        <v>2018</v>
      </c>
      <c r="C174">
        <v>325</v>
      </c>
      <c r="D174">
        <v>325</v>
      </c>
      <c r="E174">
        <v>136</v>
      </c>
      <c r="F174" t="s">
        <v>80</v>
      </c>
      <c r="G174" t="s">
        <v>80</v>
      </c>
      <c r="H174">
        <v>76</v>
      </c>
      <c r="I174">
        <v>-666</v>
      </c>
      <c r="J174">
        <v>0</v>
      </c>
    </row>
    <row r="175" spans="1:10" x14ac:dyDescent="0.2">
      <c r="A175" t="s">
        <v>267</v>
      </c>
      <c r="B175">
        <v>2016</v>
      </c>
      <c r="C175">
        <v>740</v>
      </c>
      <c r="D175">
        <v>740</v>
      </c>
      <c r="E175">
        <v>158</v>
      </c>
      <c r="F175" t="s">
        <v>268</v>
      </c>
      <c r="G175" t="s">
        <v>268</v>
      </c>
      <c r="H175">
        <v>78</v>
      </c>
      <c r="I175">
        <v>2</v>
      </c>
      <c r="J175">
        <v>0</v>
      </c>
    </row>
    <row r="176" spans="1:10" x14ac:dyDescent="0.2">
      <c r="A176" t="s">
        <v>267</v>
      </c>
      <c r="B176">
        <v>2017</v>
      </c>
      <c r="C176">
        <v>740</v>
      </c>
      <c r="D176">
        <v>740</v>
      </c>
      <c r="E176">
        <v>158</v>
      </c>
      <c r="F176" t="s">
        <v>268</v>
      </c>
      <c r="G176" t="s">
        <v>268</v>
      </c>
      <c r="H176">
        <v>78</v>
      </c>
      <c r="I176">
        <v>1</v>
      </c>
      <c r="J176">
        <v>0</v>
      </c>
    </row>
    <row r="177" spans="1:10" x14ac:dyDescent="0.2">
      <c r="A177" t="s">
        <v>267</v>
      </c>
      <c r="B177">
        <v>2018</v>
      </c>
      <c r="C177">
        <v>740</v>
      </c>
      <c r="D177">
        <v>740</v>
      </c>
      <c r="E177">
        <v>158</v>
      </c>
      <c r="F177" t="s">
        <v>268</v>
      </c>
      <c r="G177" t="s">
        <v>268</v>
      </c>
      <c r="H177">
        <v>78</v>
      </c>
      <c r="I177">
        <v>0</v>
      </c>
      <c r="J177">
        <v>0</v>
      </c>
    </row>
    <row r="178" spans="1:10" x14ac:dyDescent="0.2">
      <c r="A178" t="s">
        <v>255</v>
      </c>
      <c r="B178">
        <v>2016</v>
      </c>
      <c r="C178">
        <v>705</v>
      </c>
      <c r="D178">
        <v>705</v>
      </c>
      <c r="E178">
        <v>916</v>
      </c>
      <c r="F178" t="s">
        <v>256</v>
      </c>
      <c r="G178" t="s">
        <v>257</v>
      </c>
      <c r="H178">
        <v>80</v>
      </c>
      <c r="I178">
        <v>5</v>
      </c>
      <c r="J178">
        <v>0</v>
      </c>
    </row>
    <row r="179" spans="1:10" x14ac:dyDescent="0.2">
      <c r="A179" t="s">
        <v>255</v>
      </c>
      <c r="B179">
        <v>2017</v>
      </c>
      <c r="C179">
        <v>705</v>
      </c>
      <c r="D179">
        <v>705</v>
      </c>
      <c r="E179">
        <v>916</v>
      </c>
      <c r="F179" t="s">
        <v>256</v>
      </c>
      <c r="G179" t="s">
        <v>257</v>
      </c>
      <c r="H179">
        <v>80</v>
      </c>
      <c r="I179">
        <v>4</v>
      </c>
      <c r="J179">
        <v>0</v>
      </c>
    </row>
    <row r="180" spans="1:10" x14ac:dyDescent="0.2">
      <c r="A180" t="s">
        <v>255</v>
      </c>
      <c r="B180">
        <v>2018</v>
      </c>
      <c r="C180">
        <v>705</v>
      </c>
      <c r="D180">
        <v>705</v>
      </c>
      <c r="E180">
        <v>916</v>
      </c>
      <c r="F180" t="s">
        <v>256</v>
      </c>
      <c r="G180" t="s">
        <v>257</v>
      </c>
      <c r="H180">
        <v>80</v>
      </c>
      <c r="I180">
        <v>3</v>
      </c>
      <c r="J180">
        <v>0</v>
      </c>
    </row>
    <row r="181" spans="1:10" x14ac:dyDescent="0.2">
      <c r="A181" t="s">
        <v>162</v>
      </c>
      <c r="B181">
        <v>2016</v>
      </c>
      <c r="C181">
        <v>501</v>
      </c>
      <c r="D181">
        <v>501</v>
      </c>
      <c r="E181">
        <v>664</v>
      </c>
      <c r="F181" t="s">
        <v>163</v>
      </c>
      <c r="G181" t="s">
        <v>163</v>
      </c>
      <c r="H181">
        <v>81</v>
      </c>
      <c r="I181">
        <v>3</v>
      </c>
      <c r="J181">
        <v>0</v>
      </c>
    </row>
    <row r="182" spans="1:10" x14ac:dyDescent="0.2">
      <c r="A182" t="s">
        <v>162</v>
      </c>
      <c r="B182">
        <v>2017</v>
      </c>
      <c r="C182">
        <v>501</v>
      </c>
      <c r="D182">
        <v>501</v>
      </c>
      <c r="E182">
        <v>664</v>
      </c>
      <c r="F182" t="s">
        <v>163</v>
      </c>
      <c r="G182" t="s">
        <v>163</v>
      </c>
      <c r="H182">
        <v>81</v>
      </c>
      <c r="I182">
        <v>2</v>
      </c>
      <c r="J182">
        <v>0</v>
      </c>
    </row>
    <row r="183" spans="1:10" x14ac:dyDescent="0.2">
      <c r="A183" t="s">
        <v>162</v>
      </c>
      <c r="B183">
        <v>2018</v>
      </c>
      <c r="C183">
        <v>501</v>
      </c>
      <c r="D183">
        <v>501</v>
      </c>
      <c r="E183">
        <v>664</v>
      </c>
      <c r="F183" t="s">
        <v>163</v>
      </c>
      <c r="G183" t="s">
        <v>163</v>
      </c>
      <c r="H183">
        <v>81</v>
      </c>
      <c r="I183">
        <v>1</v>
      </c>
      <c r="J183">
        <v>0</v>
      </c>
    </row>
    <row r="184" spans="1:10" x14ac:dyDescent="0.2">
      <c r="A184" t="s">
        <v>264</v>
      </c>
      <c r="B184">
        <v>2016</v>
      </c>
      <c r="C184">
        <v>732</v>
      </c>
      <c r="D184">
        <v>732</v>
      </c>
      <c r="E184">
        <v>542</v>
      </c>
      <c r="F184" t="s">
        <v>265</v>
      </c>
      <c r="G184" t="s">
        <v>266</v>
      </c>
      <c r="H184">
        <v>83</v>
      </c>
      <c r="I184">
        <v>2</v>
      </c>
      <c r="J184">
        <v>0</v>
      </c>
    </row>
    <row r="185" spans="1:10" x14ac:dyDescent="0.2">
      <c r="A185" t="s">
        <v>264</v>
      </c>
      <c r="B185">
        <v>2017</v>
      </c>
      <c r="C185">
        <v>732</v>
      </c>
      <c r="D185">
        <v>732</v>
      </c>
      <c r="E185">
        <v>542</v>
      </c>
      <c r="F185" t="s">
        <v>265</v>
      </c>
      <c r="G185" t="s">
        <v>266</v>
      </c>
      <c r="H185">
        <v>83</v>
      </c>
      <c r="I185">
        <v>1</v>
      </c>
      <c r="J185">
        <v>0</v>
      </c>
    </row>
    <row r="186" spans="1:10" x14ac:dyDescent="0.2">
      <c r="A186" t="s">
        <v>264</v>
      </c>
      <c r="B186">
        <v>2018</v>
      </c>
      <c r="C186">
        <v>732</v>
      </c>
      <c r="D186">
        <v>732</v>
      </c>
      <c r="E186">
        <v>542</v>
      </c>
      <c r="F186" t="s">
        <v>265</v>
      </c>
      <c r="G186" t="s">
        <v>266</v>
      </c>
      <c r="H186">
        <v>83</v>
      </c>
      <c r="I186">
        <v>0</v>
      </c>
      <c r="J186">
        <v>0</v>
      </c>
    </row>
    <row r="187" spans="1:10" x14ac:dyDescent="0.2">
      <c r="A187" t="s">
        <v>252</v>
      </c>
      <c r="B187">
        <v>2016</v>
      </c>
      <c r="C187">
        <v>703</v>
      </c>
      <c r="D187">
        <v>703</v>
      </c>
      <c r="E187">
        <v>917</v>
      </c>
      <c r="F187" t="s">
        <v>253</v>
      </c>
      <c r="G187" t="s">
        <v>254</v>
      </c>
      <c r="H187">
        <v>85</v>
      </c>
      <c r="I187">
        <v>5</v>
      </c>
      <c r="J187">
        <v>0</v>
      </c>
    </row>
    <row r="188" spans="1:10" x14ac:dyDescent="0.2">
      <c r="A188" t="s">
        <v>252</v>
      </c>
      <c r="B188">
        <v>2017</v>
      </c>
      <c r="C188">
        <v>703</v>
      </c>
      <c r="D188">
        <v>703</v>
      </c>
      <c r="E188">
        <v>917</v>
      </c>
      <c r="F188" t="s">
        <v>253</v>
      </c>
      <c r="G188" t="s">
        <v>254</v>
      </c>
      <c r="H188">
        <v>85</v>
      </c>
      <c r="I188">
        <v>4</v>
      </c>
      <c r="J188">
        <v>0</v>
      </c>
    </row>
    <row r="189" spans="1:10" x14ac:dyDescent="0.2">
      <c r="A189" t="s">
        <v>252</v>
      </c>
      <c r="B189">
        <v>2018</v>
      </c>
      <c r="C189">
        <v>703</v>
      </c>
      <c r="D189">
        <v>703</v>
      </c>
      <c r="E189">
        <v>917</v>
      </c>
      <c r="F189" t="s">
        <v>253</v>
      </c>
      <c r="G189" t="s">
        <v>254</v>
      </c>
      <c r="H189">
        <v>85</v>
      </c>
      <c r="I189">
        <v>3</v>
      </c>
      <c r="J189">
        <v>0</v>
      </c>
    </row>
    <row r="190" spans="1:10" x14ac:dyDescent="0.2">
      <c r="A190" t="s">
        <v>115</v>
      </c>
      <c r="B190">
        <v>2016</v>
      </c>
      <c r="C190">
        <v>367</v>
      </c>
      <c r="D190">
        <v>367</v>
      </c>
      <c r="E190">
        <v>941</v>
      </c>
      <c r="F190" t="s">
        <v>116</v>
      </c>
      <c r="G190" t="s">
        <v>117</v>
      </c>
      <c r="H190">
        <v>87</v>
      </c>
      <c r="I190">
        <v>3</v>
      </c>
      <c r="J190">
        <v>0</v>
      </c>
    </row>
    <row r="191" spans="1:10" x14ac:dyDescent="0.2">
      <c r="A191" t="s">
        <v>115</v>
      </c>
      <c r="B191">
        <v>2017</v>
      </c>
      <c r="C191">
        <v>367</v>
      </c>
      <c r="D191">
        <v>367</v>
      </c>
      <c r="E191">
        <v>941</v>
      </c>
      <c r="F191" t="s">
        <v>116</v>
      </c>
      <c r="G191" t="s">
        <v>117</v>
      </c>
      <c r="H191">
        <v>87</v>
      </c>
      <c r="I191">
        <v>2</v>
      </c>
      <c r="J191">
        <v>0</v>
      </c>
    </row>
    <row r="192" spans="1:10" x14ac:dyDescent="0.2">
      <c r="A192" t="s">
        <v>115</v>
      </c>
      <c r="B192">
        <v>2018</v>
      </c>
      <c r="C192">
        <v>367</v>
      </c>
      <c r="D192">
        <v>367</v>
      </c>
      <c r="E192">
        <v>941</v>
      </c>
      <c r="F192" t="s">
        <v>116</v>
      </c>
      <c r="G192" t="s">
        <v>117</v>
      </c>
      <c r="H192">
        <v>87</v>
      </c>
      <c r="I192">
        <v>1</v>
      </c>
      <c r="J192">
        <v>0</v>
      </c>
    </row>
    <row r="193" spans="1:10" x14ac:dyDescent="0.2">
      <c r="A193" t="s">
        <v>221</v>
      </c>
      <c r="B193">
        <v>2017</v>
      </c>
      <c r="C193">
        <v>620</v>
      </c>
      <c r="D193">
        <v>620</v>
      </c>
      <c r="E193">
        <v>672</v>
      </c>
      <c r="F193" t="s">
        <v>222</v>
      </c>
      <c r="G193" t="s">
        <v>223</v>
      </c>
      <c r="H193">
        <v>90</v>
      </c>
      <c r="I193">
        <v>5</v>
      </c>
      <c r="J193">
        <v>1</v>
      </c>
    </row>
    <row r="194" spans="1:10" x14ac:dyDescent="0.2">
      <c r="A194" t="s">
        <v>221</v>
      </c>
      <c r="B194">
        <v>2018</v>
      </c>
      <c r="C194">
        <v>620</v>
      </c>
      <c r="D194">
        <v>620</v>
      </c>
      <c r="E194">
        <v>672</v>
      </c>
      <c r="F194" t="s">
        <v>222</v>
      </c>
      <c r="G194" t="s">
        <v>223</v>
      </c>
      <c r="H194">
        <v>90</v>
      </c>
      <c r="I194">
        <v>4</v>
      </c>
      <c r="J194">
        <v>0</v>
      </c>
    </row>
    <row r="195" spans="1:10" x14ac:dyDescent="0.2">
      <c r="A195" t="s">
        <v>49</v>
      </c>
      <c r="B195">
        <v>2016</v>
      </c>
      <c r="C195">
        <v>212</v>
      </c>
      <c r="D195">
        <v>212</v>
      </c>
      <c r="E195">
        <v>137</v>
      </c>
      <c r="F195" t="s">
        <v>50</v>
      </c>
      <c r="G195" t="s">
        <v>50</v>
      </c>
      <c r="H195">
        <v>92</v>
      </c>
      <c r="I195">
        <v>3</v>
      </c>
      <c r="J195">
        <v>0</v>
      </c>
    </row>
    <row r="196" spans="1:10" x14ac:dyDescent="0.2">
      <c r="A196" t="s">
        <v>49</v>
      </c>
      <c r="B196">
        <v>2017</v>
      </c>
      <c r="C196">
        <v>212</v>
      </c>
      <c r="D196">
        <v>212</v>
      </c>
      <c r="E196">
        <v>137</v>
      </c>
      <c r="F196" t="s">
        <v>50</v>
      </c>
      <c r="G196" t="s">
        <v>50</v>
      </c>
      <c r="H196">
        <v>92</v>
      </c>
      <c r="I196">
        <v>2</v>
      </c>
      <c r="J196">
        <v>0</v>
      </c>
    </row>
    <row r="197" spans="1:10" x14ac:dyDescent="0.2">
      <c r="A197" t="s">
        <v>49</v>
      </c>
      <c r="B197">
        <v>2018</v>
      </c>
      <c r="C197">
        <v>212</v>
      </c>
      <c r="D197">
        <v>212</v>
      </c>
      <c r="E197">
        <v>137</v>
      </c>
      <c r="F197" t="s">
        <v>50</v>
      </c>
      <c r="G197" t="s">
        <v>50</v>
      </c>
      <c r="H197">
        <v>92</v>
      </c>
      <c r="I197">
        <v>1</v>
      </c>
      <c r="J197">
        <v>0</v>
      </c>
    </row>
    <row r="198" spans="1:10" x14ac:dyDescent="0.2">
      <c r="A198" t="s">
        <v>258</v>
      </c>
      <c r="B198">
        <v>2016</v>
      </c>
      <c r="C198">
        <v>709</v>
      </c>
      <c r="D198" t="s">
        <v>259</v>
      </c>
      <c r="E198">
        <v>546</v>
      </c>
      <c r="F198" t="s">
        <v>93</v>
      </c>
      <c r="G198" t="s">
        <v>259</v>
      </c>
      <c r="H198">
        <v>93</v>
      </c>
      <c r="I198">
        <v>-666</v>
      </c>
      <c r="J198">
        <v>0</v>
      </c>
    </row>
    <row r="199" spans="1:10" x14ac:dyDescent="0.2">
      <c r="A199" t="s">
        <v>258</v>
      </c>
      <c r="B199">
        <v>2017</v>
      </c>
      <c r="C199">
        <v>709</v>
      </c>
      <c r="D199" t="s">
        <v>259</v>
      </c>
      <c r="E199">
        <v>546</v>
      </c>
      <c r="F199" t="s">
        <v>93</v>
      </c>
      <c r="G199" t="s">
        <v>259</v>
      </c>
      <c r="H199">
        <v>93</v>
      </c>
      <c r="I199">
        <v>-666</v>
      </c>
      <c r="J199">
        <v>1</v>
      </c>
    </row>
    <row r="200" spans="1:10" x14ac:dyDescent="0.2">
      <c r="A200" t="s">
        <v>258</v>
      </c>
      <c r="B200">
        <v>2018</v>
      </c>
      <c r="C200">
        <v>709</v>
      </c>
      <c r="D200" t="s">
        <v>259</v>
      </c>
      <c r="E200">
        <v>546</v>
      </c>
      <c r="F200" t="s">
        <v>93</v>
      </c>
      <c r="G200" t="s">
        <v>259</v>
      </c>
      <c r="H200">
        <v>93</v>
      </c>
      <c r="I200">
        <v>-666</v>
      </c>
      <c r="J200">
        <v>0</v>
      </c>
    </row>
    <row r="201" spans="1:10" x14ac:dyDescent="0.2">
      <c r="A201" t="s">
        <v>91</v>
      </c>
      <c r="B201">
        <v>2016</v>
      </c>
      <c r="C201">
        <v>343</v>
      </c>
      <c r="D201">
        <v>343</v>
      </c>
      <c r="E201">
        <v>962</v>
      </c>
      <c r="F201" t="s">
        <v>92</v>
      </c>
      <c r="G201" t="s">
        <v>93</v>
      </c>
      <c r="H201">
        <v>94</v>
      </c>
      <c r="I201">
        <v>2</v>
      </c>
      <c r="J201">
        <v>0</v>
      </c>
    </row>
    <row r="202" spans="1:10" x14ac:dyDescent="0.2">
      <c r="A202" t="s">
        <v>91</v>
      </c>
      <c r="B202">
        <v>2017</v>
      </c>
      <c r="C202">
        <v>343</v>
      </c>
      <c r="D202">
        <v>343</v>
      </c>
      <c r="E202">
        <v>962</v>
      </c>
      <c r="F202" t="s">
        <v>92</v>
      </c>
      <c r="G202" t="s">
        <v>93</v>
      </c>
      <c r="H202">
        <v>94</v>
      </c>
      <c r="I202">
        <v>1</v>
      </c>
      <c r="J202">
        <v>0</v>
      </c>
    </row>
    <row r="203" spans="1:10" x14ac:dyDescent="0.2">
      <c r="A203" t="s">
        <v>91</v>
      </c>
      <c r="B203">
        <v>2018</v>
      </c>
      <c r="C203">
        <v>343</v>
      </c>
      <c r="D203">
        <v>343</v>
      </c>
      <c r="E203">
        <v>962</v>
      </c>
      <c r="F203" t="s">
        <v>92</v>
      </c>
      <c r="G203" t="s">
        <v>93</v>
      </c>
      <c r="H203">
        <v>94</v>
      </c>
      <c r="I203">
        <v>7</v>
      </c>
      <c r="J203">
        <v>1</v>
      </c>
    </row>
    <row r="204" spans="1:10" x14ac:dyDescent="0.2">
      <c r="A204" t="s">
        <v>204</v>
      </c>
      <c r="B204">
        <v>2016</v>
      </c>
      <c r="C204">
        <v>580</v>
      </c>
      <c r="D204">
        <v>580</v>
      </c>
      <c r="E204">
        <v>674</v>
      </c>
      <c r="F204" t="s">
        <v>205</v>
      </c>
      <c r="G204" t="s">
        <v>206</v>
      </c>
      <c r="H204">
        <v>95</v>
      </c>
      <c r="I204">
        <v>2</v>
      </c>
      <c r="J204">
        <v>0</v>
      </c>
    </row>
    <row r="205" spans="1:10" x14ac:dyDescent="0.2">
      <c r="A205" t="s">
        <v>204</v>
      </c>
      <c r="B205">
        <v>2017</v>
      </c>
      <c r="C205">
        <v>580</v>
      </c>
      <c r="D205">
        <v>580</v>
      </c>
      <c r="E205">
        <v>674</v>
      </c>
      <c r="F205" t="s">
        <v>205</v>
      </c>
      <c r="G205" t="s">
        <v>206</v>
      </c>
      <c r="H205">
        <v>95</v>
      </c>
      <c r="I205">
        <v>1</v>
      </c>
      <c r="J205">
        <v>0</v>
      </c>
    </row>
    <row r="206" spans="1:10" x14ac:dyDescent="0.2">
      <c r="A206" t="s">
        <v>204</v>
      </c>
      <c r="B206">
        <v>2018</v>
      </c>
      <c r="C206">
        <v>580</v>
      </c>
      <c r="D206">
        <v>580</v>
      </c>
      <c r="E206">
        <v>674</v>
      </c>
      <c r="F206" t="s">
        <v>205</v>
      </c>
      <c r="G206" t="s">
        <v>206</v>
      </c>
      <c r="H206">
        <v>95</v>
      </c>
      <c r="I206">
        <v>0</v>
      </c>
      <c r="J206">
        <v>0</v>
      </c>
    </row>
    <row r="207" spans="1:10" x14ac:dyDescent="0.2">
      <c r="A207" t="s">
        <v>191</v>
      </c>
      <c r="B207">
        <v>2016</v>
      </c>
      <c r="C207">
        <v>553</v>
      </c>
      <c r="D207">
        <v>553</v>
      </c>
      <c r="E207">
        <v>676</v>
      </c>
      <c r="F207" t="s">
        <v>192</v>
      </c>
      <c r="G207" t="s">
        <v>193</v>
      </c>
      <c r="H207">
        <v>96</v>
      </c>
      <c r="I207">
        <v>1</v>
      </c>
      <c r="J207">
        <v>0</v>
      </c>
    </row>
    <row r="208" spans="1:10" x14ac:dyDescent="0.2">
      <c r="A208" t="s">
        <v>191</v>
      </c>
      <c r="B208">
        <v>2017</v>
      </c>
      <c r="C208">
        <v>553</v>
      </c>
      <c r="D208">
        <v>553</v>
      </c>
      <c r="E208">
        <v>676</v>
      </c>
      <c r="F208" t="s">
        <v>192</v>
      </c>
      <c r="G208" t="s">
        <v>193</v>
      </c>
      <c r="H208">
        <v>96</v>
      </c>
      <c r="I208">
        <v>5</v>
      </c>
      <c r="J208">
        <v>1</v>
      </c>
    </row>
    <row r="209" spans="1:10" x14ac:dyDescent="0.2">
      <c r="A209" t="s">
        <v>191</v>
      </c>
      <c r="B209">
        <v>2018</v>
      </c>
      <c r="C209">
        <v>553</v>
      </c>
      <c r="D209">
        <v>553</v>
      </c>
      <c r="E209">
        <v>676</v>
      </c>
      <c r="F209" t="s">
        <v>192</v>
      </c>
      <c r="G209" t="s">
        <v>193</v>
      </c>
      <c r="H209">
        <v>96</v>
      </c>
      <c r="I209">
        <v>4</v>
      </c>
      <c r="J209">
        <v>0</v>
      </c>
    </row>
    <row r="210" spans="1:10" x14ac:dyDescent="0.2">
      <c r="A210" t="s">
        <v>296</v>
      </c>
      <c r="B210">
        <v>2016</v>
      </c>
      <c r="C210">
        <v>820</v>
      </c>
      <c r="D210">
        <v>820</v>
      </c>
      <c r="E210">
        <v>548</v>
      </c>
      <c r="F210" t="s">
        <v>297</v>
      </c>
      <c r="G210" t="s">
        <v>298</v>
      </c>
      <c r="H210">
        <v>97</v>
      </c>
      <c r="I210">
        <v>5</v>
      </c>
      <c r="J210">
        <v>1</v>
      </c>
    </row>
    <row r="211" spans="1:10" x14ac:dyDescent="0.2">
      <c r="A211" t="s">
        <v>296</v>
      </c>
      <c r="B211">
        <v>2017</v>
      </c>
      <c r="C211">
        <v>820</v>
      </c>
      <c r="D211">
        <v>820</v>
      </c>
      <c r="E211">
        <v>548</v>
      </c>
      <c r="F211" t="s">
        <v>297</v>
      </c>
      <c r="G211" t="s">
        <v>298</v>
      </c>
      <c r="H211">
        <v>97</v>
      </c>
      <c r="I211">
        <v>4</v>
      </c>
      <c r="J211">
        <v>0</v>
      </c>
    </row>
    <row r="212" spans="1:10" x14ac:dyDescent="0.2">
      <c r="A212" t="s">
        <v>296</v>
      </c>
      <c r="B212">
        <v>2018</v>
      </c>
      <c r="C212">
        <v>820</v>
      </c>
      <c r="D212">
        <v>820</v>
      </c>
      <c r="E212">
        <v>548</v>
      </c>
      <c r="F212" t="s">
        <v>297</v>
      </c>
      <c r="G212" t="s">
        <v>298</v>
      </c>
      <c r="H212">
        <v>97</v>
      </c>
      <c r="I212">
        <v>5</v>
      </c>
      <c r="J212">
        <v>1</v>
      </c>
    </row>
    <row r="213" spans="1:10" x14ac:dyDescent="0.2">
      <c r="A213" t="s">
        <v>282</v>
      </c>
      <c r="B213">
        <v>2016</v>
      </c>
      <c r="C213">
        <v>781</v>
      </c>
      <c r="D213">
        <v>781</v>
      </c>
      <c r="E213">
        <v>556</v>
      </c>
      <c r="F213" t="s">
        <v>283</v>
      </c>
      <c r="G213" t="s">
        <v>284</v>
      </c>
      <c r="H213">
        <v>98</v>
      </c>
      <c r="I213">
        <v>5</v>
      </c>
      <c r="J213">
        <v>0</v>
      </c>
    </row>
    <row r="214" spans="1:10" x14ac:dyDescent="0.2">
      <c r="A214" t="s">
        <v>282</v>
      </c>
      <c r="B214">
        <v>2017</v>
      </c>
      <c r="C214">
        <v>781</v>
      </c>
      <c r="D214">
        <v>781</v>
      </c>
      <c r="E214">
        <v>556</v>
      </c>
      <c r="F214" t="s">
        <v>283</v>
      </c>
      <c r="G214" t="s">
        <v>284</v>
      </c>
      <c r="H214">
        <v>98</v>
      </c>
      <c r="I214">
        <v>7</v>
      </c>
      <c r="J214">
        <v>1</v>
      </c>
    </row>
    <row r="215" spans="1:10" x14ac:dyDescent="0.2">
      <c r="A215" t="s">
        <v>282</v>
      </c>
      <c r="B215">
        <v>2018</v>
      </c>
      <c r="C215">
        <v>781</v>
      </c>
      <c r="D215">
        <v>781</v>
      </c>
      <c r="E215">
        <v>556</v>
      </c>
      <c r="F215" t="s">
        <v>283</v>
      </c>
      <c r="G215" t="s">
        <v>284</v>
      </c>
      <c r="H215">
        <v>98</v>
      </c>
      <c r="I215">
        <v>6</v>
      </c>
      <c r="J215">
        <v>0</v>
      </c>
    </row>
    <row r="216" spans="1:10" x14ac:dyDescent="0.2">
      <c r="A216" t="s">
        <v>81</v>
      </c>
      <c r="B216">
        <v>2016</v>
      </c>
      <c r="C216">
        <v>338</v>
      </c>
      <c r="D216">
        <v>338</v>
      </c>
      <c r="E216">
        <v>181</v>
      </c>
      <c r="F216" t="s">
        <v>82</v>
      </c>
      <c r="G216" t="s">
        <v>82</v>
      </c>
      <c r="H216">
        <v>99</v>
      </c>
      <c r="I216">
        <v>5</v>
      </c>
      <c r="J216">
        <v>-771</v>
      </c>
    </row>
    <row r="217" spans="1:10" x14ac:dyDescent="0.2">
      <c r="A217" t="s">
        <v>81</v>
      </c>
      <c r="B217">
        <v>2017</v>
      </c>
      <c r="C217">
        <v>338</v>
      </c>
      <c r="D217">
        <v>338</v>
      </c>
      <c r="E217">
        <v>181</v>
      </c>
      <c r="F217" t="s">
        <v>82</v>
      </c>
      <c r="G217" t="s">
        <v>82</v>
      </c>
      <c r="H217">
        <v>99</v>
      </c>
      <c r="I217">
        <v>4</v>
      </c>
      <c r="J217">
        <v>0</v>
      </c>
    </row>
    <row r="218" spans="1:10" x14ac:dyDescent="0.2">
      <c r="A218" t="s">
        <v>81</v>
      </c>
      <c r="B218">
        <v>2018</v>
      </c>
      <c r="C218">
        <v>338</v>
      </c>
      <c r="D218">
        <v>338</v>
      </c>
      <c r="E218">
        <v>181</v>
      </c>
      <c r="F218" t="s">
        <v>82</v>
      </c>
      <c r="G218" t="s">
        <v>82</v>
      </c>
      <c r="H218">
        <v>99</v>
      </c>
      <c r="I218">
        <v>3</v>
      </c>
      <c r="J218">
        <v>0</v>
      </c>
    </row>
    <row r="219" spans="1:10" x14ac:dyDescent="0.2">
      <c r="A219" t="s">
        <v>207</v>
      </c>
      <c r="B219">
        <v>2016</v>
      </c>
      <c r="C219">
        <v>590</v>
      </c>
      <c r="D219">
        <v>590</v>
      </c>
      <c r="E219">
        <v>684</v>
      </c>
      <c r="F219" t="s">
        <v>208</v>
      </c>
      <c r="G219" t="s">
        <v>209</v>
      </c>
      <c r="H219">
        <v>100</v>
      </c>
      <c r="I219">
        <v>3</v>
      </c>
      <c r="J219">
        <v>0</v>
      </c>
    </row>
    <row r="220" spans="1:10" x14ac:dyDescent="0.2">
      <c r="A220" t="s">
        <v>207</v>
      </c>
      <c r="B220">
        <v>2017</v>
      </c>
      <c r="C220">
        <v>590</v>
      </c>
      <c r="D220">
        <v>590</v>
      </c>
      <c r="E220">
        <v>684</v>
      </c>
      <c r="F220" t="s">
        <v>208</v>
      </c>
      <c r="G220" t="s">
        <v>209</v>
      </c>
      <c r="H220">
        <v>100</v>
      </c>
      <c r="I220">
        <v>5</v>
      </c>
      <c r="J220">
        <v>1</v>
      </c>
    </row>
    <row r="221" spans="1:10" x14ac:dyDescent="0.2">
      <c r="A221" t="s">
        <v>207</v>
      </c>
      <c r="B221">
        <v>2018</v>
      </c>
      <c r="C221">
        <v>590</v>
      </c>
      <c r="D221">
        <v>590</v>
      </c>
      <c r="E221">
        <v>684</v>
      </c>
      <c r="F221" t="s">
        <v>208</v>
      </c>
      <c r="G221" t="s">
        <v>209</v>
      </c>
      <c r="H221">
        <v>100</v>
      </c>
      <c r="I221">
        <v>4</v>
      </c>
      <c r="J221">
        <v>0</v>
      </c>
    </row>
    <row r="222" spans="1:10" x14ac:dyDescent="0.2">
      <c r="A222" t="s">
        <v>248</v>
      </c>
      <c r="B222">
        <v>2016</v>
      </c>
      <c r="C222">
        <v>70</v>
      </c>
      <c r="D222">
        <v>70</v>
      </c>
      <c r="E222">
        <v>273</v>
      </c>
      <c r="F222" t="s">
        <v>249</v>
      </c>
      <c r="G222" t="s">
        <v>249</v>
      </c>
      <c r="H222">
        <v>101</v>
      </c>
      <c r="I222">
        <v>0</v>
      </c>
      <c r="J222">
        <v>0</v>
      </c>
    </row>
    <row r="223" spans="1:10" x14ac:dyDescent="0.2">
      <c r="A223" t="s">
        <v>248</v>
      </c>
      <c r="B223">
        <v>2017</v>
      </c>
      <c r="C223">
        <v>70</v>
      </c>
      <c r="D223">
        <v>70</v>
      </c>
      <c r="E223">
        <v>273</v>
      </c>
      <c r="F223" t="s">
        <v>249</v>
      </c>
      <c r="G223" t="s">
        <v>249</v>
      </c>
      <c r="H223">
        <v>101</v>
      </c>
      <c r="I223">
        <v>6</v>
      </c>
      <c r="J223">
        <v>1</v>
      </c>
    </row>
    <row r="224" spans="1:10" x14ac:dyDescent="0.2">
      <c r="A224" t="s">
        <v>248</v>
      </c>
      <c r="B224">
        <v>2018</v>
      </c>
      <c r="C224">
        <v>70</v>
      </c>
      <c r="D224">
        <v>70</v>
      </c>
      <c r="E224">
        <v>273</v>
      </c>
      <c r="F224" t="s">
        <v>249</v>
      </c>
      <c r="G224" t="s">
        <v>249</v>
      </c>
      <c r="H224">
        <v>101</v>
      </c>
      <c r="I224">
        <v>5</v>
      </c>
      <c r="J224">
        <v>0</v>
      </c>
    </row>
    <row r="225" spans="1:10" x14ac:dyDescent="0.2">
      <c r="A225" t="s">
        <v>262</v>
      </c>
      <c r="B225">
        <v>2016</v>
      </c>
      <c r="C225">
        <v>712</v>
      </c>
      <c r="D225">
        <v>712</v>
      </c>
      <c r="E225">
        <v>948</v>
      </c>
      <c r="F225" t="s">
        <v>90</v>
      </c>
      <c r="G225" t="s">
        <v>263</v>
      </c>
      <c r="H225">
        <v>102</v>
      </c>
      <c r="I225">
        <v>5</v>
      </c>
      <c r="J225">
        <v>1</v>
      </c>
    </row>
    <row r="226" spans="1:10" x14ac:dyDescent="0.2">
      <c r="A226" t="s">
        <v>262</v>
      </c>
      <c r="B226">
        <v>2017</v>
      </c>
      <c r="C226">
        <v>712</v>
      </c>
      <c r="D226">
        <v>712</v>
      </c>
      <c r="E226">
        <v>948</v>
      </c>
      <c r="F226" t="s">
        <v>90</v>
      </c>
      <c r="G226" t="s">
        <v>263</v>
      </c>
      <c r="H226">
        <v>102</v>
      </c>
      <c r="I226">
        <v>4</v>
      </c>
      <c r="J226">
        <v>0</v>
      </c>
    </row>
    <row r="227" spans="1:10" x14ac:dyDescent="0.2">
      <c r="A227" t="s">
        <v>262</v>
      </c>
      <c r="B227">
        <v>2018</v>
      </c>
      <c r="C227">
        <v>712</v>
      </c>
      <c r="D227">
        <v>712</v>
      </c>
      <c r="E227">
        <v>948</v>
      </c>
      <c r="F227" t="s">
        <v>90</v>
      </c>
      <c r="G227" t="s">
        <v>263</v>
      </c>
      <c r="H227">
        <v>102</v>
      </c>
      <c r="I227">
        <v>3</v>
      </c>
      <c r="J227">
        <v>0</v>
      </c>
    </row>
    <row r="228" spans="1:10" x14ac:dyDescent="0.2">
      <c r="A228" t="s">
        <v>88</v>
      </c>
      <c r="B228">
        <v>2016</v>
      </c>
      <c r="C228">
        <v>341</v>
      </c>
      <c r="D228">
        <v>341</v>
      </c>
      <c r="E228">
        <v>943</v>
      </c>
      <c r="F228" t="s">
        <v>89</v>
      </c>
      <c r="G228" t="s">
        <v>90</v>
      </c>
      <c r="H228">
        <v>103</v>
      </c>
      <c r="I228">
        <v>6</v>
      </c>
      <c r="J228">
        <v>1</v>
      </c>
    </row>
    <row r="229" spans="1:10" x14ac:dyDescent="0.2">
      <c r="A229" t="s">
        <v>88</v>
      </c>
      <c r="B229">
        <v>2017</v>
      </c>
      <c r="C229">
        <v>341</v>
      </c>
      <c r="D229">
        <v>341</v>
      </c>
      <c r="E229">
        <v>943</v>
      </c>
      <c r="F229" t="s">
        <v>89</v>
      </c>
      <c r="G229" t="s">
        <v>90</v>
      </c>
      <c r="H229">
        <v>103</v>
      </c>
      <c r="I229">
        <v>5</v>
      </c>
      <c r="J229">
        <v>0</v>
      </c>
    </row>
    <row r="230" spans="1:10" x14ac:dyDescent="0.2">
      <c r="A230" t="s">
        <v>88</v>
      </c>
      <c r="B230">
        <v>2018</v>
      </c>
      <c r="C230">
        <v>341</v>
      </c>
      <c r="D230">
        <v>341</v>
      </c>
      <c r="E230">
        <v>943</v>
      </c>
      <c r="F230" t="s">
        <v>89</v>
      </c>
      <c r="G230" t="s">
        <v>90</v>
      </c>
      <c r="H230">
        <v>103</v>
      </c>
      <c r="I230">
        <v>4</v>
      </c>
      <c r="J230">
        <v>0</v>
      </c>
    </row>
    <row r="231" spans="1:10" x14ac:dyDescent="0.2">
      <c r="A231" t="s">
        <v>213</v>
      </c>
      <c r="B231">
        <v>2016</v>
      </c>
      <c r="C231">
        <v>600</v>
      </c>
      <c r="D231">
        <v>600</v>
      </c>
      <c r="E231">
        <v>686</v>
      </c>
      <c r="F231" t="s">
        <v>214</v>
      </c>
      <c r="G231" t="s">
        <v>215</v>
      </c>
      <c r="H231">
        <v>104</v>
      </c>
      <c r="I231">
        <v>-666</v>
      </c>
      <c r="J231">
        <v>0</v>
      </c>
    </row>
    <row r="232" spans="1:10" x14ac:dyDescent="0.2">
      <c r="A232" t="s">
        <v>213</v>
      </c>
      <c r="B232">
        <v>2017</v>
      </c>
      <c r="C232">
        <v>600</v>
      </c>
      <c r="D232">
        <v>600</v>
      </c>
      <c r="E232">
        <v>686</v>
      </c>
      <c r="F232" t="s">
        <v>214</v>
      </c>
      <c r="G232" t="s">
        <v>215</v>
      </c>
      <c r="H232">
        <v>104</v>
      </c>
      <c r="I232">
        <v>-666</v>
      </c>
      <c r="J232">
        <v>0</v>
      </c>
    </row>
    <row r="233" spans="1:10" x14ac:dyDescent="0.2">
      <c r="A233" t="s">
        <v>213</v>
      </c>
      <c r="B233">
        <v>2018</v>
      </c>
      <c r="C233">
        <v>600</v>
      </c>
      <c r="D233">
        <v>600</v>
      </c>
      <c r="E233">
        <v>686</v>
      </c>
      <c r="F233" t="s">
        <v>214</v>
      </c>
      <c r="G233" t="s">
        <v>215</v>
      </c>
      <c r="H233">
        <v>104</v>
      </c>
      <c r="I233">
        <v>-666</v>
      </c>
      <c r="J233">
        <v>0</v>
      </c>
    </row>
    <row r="234" spans="1:10" x14ac:dyDescent="0.2">
      <c r="A234" t="s">
        <v>182</v>
      </c>
      <c r="B234">
        <v>2016</v>
      </c>
      <c r="C234">
        <v>541</v>
      </c>
      <c r="D234">
        <v>541</v>
      </c>
      <c r="E234">
        <v>688</v>
      </c>
      <c r="F234" t="s">
        <v>183</v>
      </c>
      <c r="G234" t="s">
        <v>184</v>
      </c>
      <c r="H234">
        <v>105</v>
      </c>
      <c r="I234">
        <v>5</v>
      </c>
      <c r="J234">
        <v>1</v>
      </c>
    </row>
    <row r="235" spans="1:10" x14ac:dyDescent="0.2">
      <c r="A235" t="s">
        <v>182</v>
      </c>
      <c r="B235">
        <v>2017</v>
      </c>
      <c r="C235">
        <v>541</v>
      </c>
      <c r="D235">
        <v>541</v>
      </c>
      <c r="E235">
        <v>688</v>
      </c>
      <c r="F235" t="s">
        <v>183</v>
      </c>
      <c r="G235" t="s">
        <v>184</v>
      </c>
      <c r="H235">
        <v>105</v>
      </c>
      <c r="I235">
        <v>4</v>
      </c>
      <c r="J235">
        <v>0</v>
      </c>
    </row>
    <row r="236" spans="1:10" x14ac:dyDescent="0.2">
      <c r="A236" t="s">
        <v>182</v>
      </c>
      <c r="B236">
        <v>2018</v>
      </c>
      <c r="C236">
        <v>541</v>
      </c>
      <c r="D236">
        <v>541</v>
      </c>
      <c r="E236">
        <v>688</v>
      </c>
      <c r="F236" t="s">
        <v>183</v>
      </c>
      <c r="G236" t="s">
        <v>184</v>
      </c>
      <c r="H236">
        <v>105</v>
      </c>
      <c r="I236">
        <v>3</v>
      </c>
      <c r="J236">
        <v>0</v>
      </c>
    </row>
    <row r="237" spans="1:10" x14ac:dyDescent="0.2">
      <c r="A237" t="s">
        <v>276</v>
      </c>
      <c r="B237">
        <v>2016</v>
      </c>
      <c r="C237">
        <v>775</v>
      </c>
      <c r="D237">
        <v>775</v>
      </c>
      <c r="E237">
        <v>518</v>
      </c>
      <c r="F237" t="s">
        <v>277</v>
      </c>
      <c r="G237" t="s">
        <v>278</v>
      </c>
      <c r="H237">
        <v>106</v>
      </c>
      <c r="I237">
        <v>2</v>
      </c>
      <c r="J237">
        <v>0</v>
      </c>
    </row>
    <row r="238" spans="1:10" x14ac:dyDescent="0.2">
      <c r="A238" t="s">
        <v>276</v>
      </c>
      <c r="B238">
        <v>2017</v>
      </c>
      <c r="C238">
        <v>775</v>
      </c>
      <c r="D238">
        <v>775</v>
      </c>
      <c r="E238">
        <v>518</v>
      </c>
      <c r="F238" t="s">
        <v>277</v>
      </c>
      <c r="G238" t="s">
        <v>278</v>
      </c>
      <c r="H238">
        <v>106</v>
      </c>
      <c r="I238">
        <v>1</v>
      </c>
      <c r="J238">
        <v>0</v>
      </c>
    </row>
    <row r="239" spans="1:10" x14ac:dyDescent="0.2">
      <c r="A239" t="s">
        <v>276</v>
      </c>
      <c r="B239">
        <v>2018</v>
      </c>
      <c r="C239">
        <v>775</v>
      </c>
      <c r="D239">
        <v>775</v>
      </c>
      <c r="E239">
        <v>518</v>
      </c>
      <c r="F239" t="s">
        <v>277</v>
      </c>
      <c r="G239" t="s">
        <v>278</v>
      </c>
      <c r="H239">
        <v>106</v>
      </c>
      <c r="I239">
        <v>0</v>
      </c>
      <c r="J239">
        <v>0</v>
      </c>
    </row>
    <row r="240" spans="1:10" x14ac:dyDescent="0.2">
      <c r="A240" t="s">
        <v>197</v>
      </c>
      <c r="B240">
        <v>2016</v>
      </c>
      <c r="C240">
        <v>565</v>
      </c>
      <c r="D240">
        <v>565</v>
      </c>
      <c r="E240">
        <v>728</v>
      </c>
      <c r="F240" t="s">
        <v>198</v>
      </c>
      <c r="G240" t="s">
        <v>198</v>
      </c>
      <c r="H240">
        <v>107</v>
      </c>
      <c r="I240">
        <v>4</v>
      </c>
      <c r="J240">
        <v>0</v>
      </c>
    </row>
    <row r="241" spans="1:10" x14ac:dyDescent="0.2">
      <c r="A241" t="s">
        <v>197</v>
      </c>
      <c r="B241">
        <v>2017</v>
      </c>
      <c r="C241">
        <v>565</v>
      </c>
      <c r="D241">
        <v>565</v>
      </c>
      <c r="E241">
        <v>728</v>
      </c>
      <c r="F241" t="s">
        <v>198</v>
      </c>
      <c r="G241" t="s">
        <v>198</v>
      </c>
      <c r="H241">
        <v>107</v>
      </c>
      <c r="I241">
        <v>3</v>
      </c>
      <c r="J241">
        <v>0</v>
      </c>
    </row>
    <row r="242" spans="1:10" x14ac:dyDescent="0.2">
      <c r="A242" t="s">
        <v>197</v>
      </c>
      <c r="B242">
        <v>2018</v>
      </c>
      <c r="C242">
        <v>565</v>
      </c>
      <c r="D242">
        <v>565</v>
      </c>
      <c r="E242">
        <v>728</v>
      </c>
      <c r="F242" t="s">
        <v>198</v>
      </c>
      <c r="G242" t="s">
        <v>198</v>
      </c>
      <c r="H242">
        <v>107</v>
      </c>
      <c r="I242">
        <v>2</v>
      </c>
      <c r="J242">
        <v>0</v>
      </c>
    </row>
    <row r="243" spans="1:10" x14ac:dyDescent="0.2">
      <c r="A243" t="s">
        <v>285</v>
      </c>
      <c r="B243">
        <v>2016</v>
      </c>
      <c r="C243">
        <v>790</v>
      </c>
      <c r="D243">
        <v>790</v>
      </c>
      <c r="E243">
        <v>558</v>
      </c>
      <c r="F243" t="s">
        <v>286</v>
      </c>
      <c r="G243" t="s">
        <v>287</v>
      </c>
      <c r="H243">
        <v>108</v>
      </c>
      <c r="I243">
        <v>4</v>
      </c>
      <c r="J243">
        <v>0</v>
      </c>
    </row>
    <row r="244" spans="1:10" x14ac:dyDescent="0.2">
      <c r="A244" t="s">
        <v>285</v>
      </c>
      <c r="B244">
        <v>2017</v>
      </c>
      <c r="C244">
        <v>790</v>
      </c>
      <c r="D244">
        <v>790</v>
      </c>
      <c r="E244">
        <v>558</v>
      </c>
      <c r="F244" t="s">
        <v>286</v>
      </c>
      <c r="G244" t="s">
        <v>287</v>
      </c>
      <c r="H244">
        <v>108</v>
      </c>
      <c r="I244">
        <v>3</v>
      </c>
      <c r="J244">
        <v>0</v>
      </c>
    </row>
    <row r="245" spans="1:10" x14ac:dyDescent="0.2">
      <c r="A245" t="s">
        <v>285</v>
      </c>
      <c r="B245">
        <v>2018</v>
      </c>
      <c r="C245">
        <v>790</v>
      </c>
      <c r="D245">
        <v>790</v>
      </c>
      <c r="E245">
        <v>558</v>
      </c>
      <c r="F245" t="s">
        <v>286</v>
      </c>
      <c r="G245" t="s">
        <v>287</v>
      </c>
      <c r="H245">
        <v>108</v>
      </c>
      <c r="I245">
        <v>2</v>
      </c>
      <c r="J245">
        <v>0</v>
      </c>
    </row>
    <row r="246" spans="1:10" x14ac:dyDescent="0.2">
      <c r="A246" t="s">
        <v>44</v>
      </c>
      <c r="B246">
        <v>2016</v>
      </c>
      <c r="C246">
        <v>210</v>
      </c>
      <c r="D246">
        <v>210</v>
      </c>
      <c r="E246">
        <v>138</v>
      </c>
      <c r="F246" t="s">
        <v>45</v>
      </c>
      <c r="G246" t="s">
        <v>46</v>
      </c>
      <c r="H246">
        <v>109</v>
      </c>
      <c r="I246">
        <v>2</v>
      </c>
      <c r="J246">
        <v>0</v>
      </c>
    </row>
    <row r="247" spans="1:10" x14ac:dyDescent="0.2">
      <c r="A247" t="s">
        <v>44</v>
      </c>
      <c r="B247">
        <v>2017</v>
      </c>
      <c r="C247">
        <v>210</v>
      </c>
      <c r="D247">
        <v>210</v>
      </c>
      <c r="E247">
        <v>138</v>
      </c>
      <c r="F247" t="s">
        <v>45</v>
      </c>
      <c r="G247" t="s">
        <v>46</v>
      </c>
      <c r="H247">
        <v>109</v>
      </c>
      <c r="I247">
        <v>1</v>
      </c>
      <c r="J247">
        <v>0</v>
      </c>
    </row>
    <row r="248" spans="1:10" x14ac:dyDescent="0.2">
      <c r="A248" t="s">
        <v>44</v>
      </c>
      <c r="B248">
        <v>2018</v>
      </c>
      <c r="C248">
        <v>210</v>
      </c>
      <c r="D248">
        <v>210</v>
      </c>
      <c r="E248">
        <v>138</v>
      </c>
      <c r="F248" t="s">
        <v>45</v>
      </c>
      <c r="G248" t="s">
        <v>46</v>
      </c>
      <c r="H248">
        <v>109</v>
      </c>
      <c r="I248">
        <v>0</v>
      </c>
      <c r="J248">
        <v>0</v>
      </c>
    </row>
    <row r="249" spans="1:10" x14ac:dyDescent="0.2">
      <c r="A249" t="s">
        <v>317</v>
      </c>
      <c r="B249">
        <v>2016</v>
      </c>
      <c r="C249">
        <v>920</v>
      </c>
      <c r="D249">
        <v>920</v>
      </c>
      <c r="E249">
        <v>196</v>
      </c>
      <c r="F249" t="s">
        <v>318</v>
      </c>
      <c r="G249" t="s">
        <v>319</v>
      </c>
      <c r="H249">
        <v>111</v>
      </c>
      <c r="I249">
        <v>1</v>
      </c>
      <c r="J249">
        <v>0</v>
      </c>
    </row>
    <row r="250" spans="1:10" x14ac:dyDescent="0.2">
      <c r="A250" t="s">
        <v>317</v>
      </c>
      <c r="B250">
        <v>2017</v>
      </c>
      <c r="C250">
        <v>920</v>
      </c>
      <c r="D250">
        <v>920</v>
      </c>
      <c r="E250">
        <v>196</v>
      </c>
      <c r="F250" t="s">
        <v>318</v>
      </c>
      <c r="G250" t="s">
        <v>319</v>
      </c>
      <c r="H250">
        <v>111</v>
      </c>
      <c r="I250">
        <v>5</v>
      </c>
      <c r="J250">
        <v>1</v>
      </c>
    </row>
    <row r="251" spans="1:10" x14ac:dyDescent="0.2">
      <c r="A251" t="s">
        <v>317</v>
      </c>
      <c r="B251">
        <v>2018</v>
      </c>
      <c r="C251">
        <v>920</v>
      </c>
      <c r="D251">
        <v>920</v>
      </c>
      <c r="E251">
        <v>196</v>
      </c>
      <c r="F251" t="s">
        <v>318</v>
      </c>
      <c r="G251" t="s">
        <v>319</v>
      </c>
      <c r="H251">
        <v>111</v>
      </c>
      <c r="I251">
        <v>4</v>
      </c>
      <c r="J251">
        <v>0</v>
      </c>
    </row>
    <row r="252" spans="1:10" x14ac:dyDescent="0.2">
      <c r="A252" t="s">
        <v>320</v>
      </c>
      <c r="B252">
        <v>2016</v>
      </c>
      <c r="C252">
        <v>93</v>
      </c>
      <c r="D252">
        <v>93</v>
      </c>
      <c r="E252">
        <v>278</v>
      </c>
      <c r="F252" t="s">
        <v>321</v>
      </c>
      <c r="G252" t="s">
        <v>321</v>
      </c>
      <c r="H252">
        <v>112</v>
      </c>
      <c r="I252">
        <v>3</v>
      </c>
      <c r="J252">
        <v>0</v>
      </c>
    </row>
    <row r="253" spans="1:10" x14ac:dyDescent="0.2">
      <c r="A253" t="s">
        <v>320</v>
      </c>
      <c r="B253">
        <v>2017</v>
      </c>
      <c r="C253">
        <v>93</v>
      </c>
      <c r="D253">
        <v>93</v>
      </c>
      <c r="E253">
        <v>278</v>
      </c>
      <c r="F253" t="s">
        <v>321</v>
      </c>
      <c r="G253" t="s">
        <v>321</v>
      </c>
      <c r="H253">
        <v>112</v>
      </c>
      <c r="I253">
        <v>2</v>
      </c>
      <c r="J253">
        <v>0</v>
      </c>
    </row>
    <row r="254" spans="1:10" x14ac:dyDescent="0.2">
      <c r="A254" t="s">
        <v>320</v>
      </c>
      <c r="B254">
        <v>2018</v>
      </c>
      <c r="C254">
        <v>93</v>
      </c>
      <c r="D254">
        <v>93</v>
      </c>
      <c r="E254">
        <v>278</v>
      </c>
      <c r="F254" t="s">
        <v>321</v>
      </c>
      <c r="G254" t="s">
        <v>321</v>
      </c>
      <c r="H254">
        <v>112</v>
      </c>
      <c r="I254">
        <v>1</v>
      </c>
      <c r="J254">
        <v>0</v>
      </c>
    </row>
    <row r="255" spans="1:10" x14ac:dyDescent="0.2">
      <c r="A255" t="s">
        <v>156</v>
      </c>
      <c r="B255">
        <v>2016</v>
      </c>
      <c r="C255">
        <v>475</v>
      </c>
      <c r="D255">
        <v>475</v>
      </c>
      <c r="E255">
        <v>694</v>
      </c>
      <c r="F255" t="s">
        <v>157</v>
      </c>
      <c r="G255" t="s">
        <v>158</v>
      </c>
      <c r="H255">
        <v>113</v>
      </c>
      <c r="I255">
        <v>3</v>
      </c>
      <c r="J255">
        <v>0</v>
      </c>
    </row>
    <row r="256" spans="1:10" x14ac:dyDescent="0.2">
      <c r="A256" t="s">
        <v>156</v>
      </c>
      <c r="B256">
        <v>2017</v>
      </c>
      <c r="C256">
        <v>475</v>
      </c>
      <c r="D256">
        <v>475</v>
      </c>
      <c r="E256">
        <v>694</v>
      </c>
      <c r="F256" t="s">
        <v>157</v>
      </c>
      <c r="G256" t="s">
        <v>158</v>
      </c>
      <c r="H256">
        <v>113</v>
      </c>
      <c r="I256">
        <v>2</v>
      </c>
      <c r="J256">
        <v>0</v>
      </c>
    </row>
    <row r="257" spans="1:10" x14ac:dyDescent="0.2">
      <c r="A257" t="s">
        <v>156</v>
      </c>
      <c r="B257">
        <v>2018</v>
      </c>
      <c r="C257">
        <v>475</v>
      </c>
      <c r="D257">
        <v>475</v>
      </c>
      <c r="E257">
        <v>694</v>
      </c>
      <c r="F257" t="s">
        <v>157</v>
      </c>
      <c r="G257" t="s">
        <v>158</v>
      </c>
      <c r="H257">
        <v>113</v>
      </c>
      <c r="I257">
        <v>1</v>
      </c>
      <c r="J257">
        <v>0</v>
      </c>
    </row>
    <row r="258" spans="1:10" x14ac:dyDescent="0.2">
      <c r="A258" t="s">
        <v>134</v>
      </c>
      <c r="B258">
        <v>2016</v>
      </c>
      <c r="C258">
        <v>385</v>
      </c>
      <c r="D258">
        <v>385</v>
      </c>
      <c r="E258">
        <v>142</v>
      </c>
      <c r="F258" t="s">
        <v>135</v>
      </c>
      <c r="G258" t="s">
        <v>135</v>
      </c>
      <c r="H258">
        <v>114</v>
      </c>
      <c r="I258">
        <v>1</v>
      </c>
      <c r="J258">
        <v>0</v>
      </c>
    </row>
    <row r="259" spans="1:10" x14ac:dyDescent="0.2">
      <c r="A259" t="s">
        <v>134</v>
      </c>
      <c r="B259">
        <v>2017</v>
      </c>
      <c r="C259">
        <v>385</v>
      </c>
      <c r="D259">
        <v>385</v>
      </c>
      <c r="E259">
        <v>142</v>
      </c>
      <c r="F259" t="s">
        <v>135</v>
      </c>
      <c r="G259" t="s">
        <v>135</v>
      </c>
      <c r="H259">
        <v>114</v>
      </c>
      <c r="I259">
        <v>0</v>
      </c>
      <c r="J259">
        <v>0</v>
      </c>
    </row>
    <row r="260" spans="1:10" x14ac:dyDescent="0.2">
      <c r="A260" t="s">
        <v>134</v>
      </c>
      <c r="B260">
        <v>2018</v>
      </c>
      <c r="C260">
        <v>385</v>
      </c>
      <c r="D260">
        <v>385</v>
      </c>
      <c r="E260">
        <v>142</v>
      </c>
      <c r="F260" t="s">
        <v>135</v>
      </c>
      <c r="G260" t="s">
        <v>135</v>
      </c>
      <c r="H260">
        <v>114</v>
      </c>
      <c r="I260">
        <v>6</v>
      </c>
      <c r="J260">
        <v>-771</v>
      </c>
    </row>
    <row r="261" spans="1:10" x14ac:dyDescent="0.2">
      <c r="A261" t="s">
        <v>271</v>
      </c>
      <c r="B261">
        <v>2016</v>
      </c>
      <c r="C261">
        <v>770</v>
      </c>
      <c r="D261">
        <v>770</v>
      </c>
      <c r="E261">
        <v>564</v>
      </c>
      <c r="F261" t="s">
        <v>272</v>
      </c>
      <c r="G261" t="s">
        <v>272</v>
      </c>
      <c r="H261">
        <v>116</v>
      </c>
      <c r="I261">
        <v>1</v>
      </c>
      <c r="J261">
        <v>0</v>
      </c>
    </row>
    <row r="262" spans="1:10" x14ac:dyDescent="0.2">
      <c r="A262" t="s">
        <v>271</v>
      </c>
      <c r="B262">
        <v>2017</v>
      </c>
      <c r="C262">
        <v>770</v>
      </c>
      <c r="D262">
        <v>770</v>
      </c>
      <c r="E262">
        <v>564</v>
      </c>
      <c r="F262" t="s">
        <v>272</v>
      </c>
      <c r="G262" t="s">
        <v>272</v>
      </c>
      <c r="H262">
        <v>116</v>
      </c>
      <c r="I262">
        <v>3</v>
      </c>
      <c r="J262">
        <v>1</v>
      </c>
    </row>
    <row r="263" spans="1:10" x14ac:dyDescent="0.2">
      <c r="A263" t="s">
        <v>271</v>
      </c>
      <c r="B263">
        <v>2018</v>
      </c>
      <c r="C263">
        <v>770</v>
      </c>
      <c r="D263">
        <v>770</v>
      </c>
      <c r="E263">
        <v>564</v>
      </c>
      <c r="F263" t="s">
        <v>272</v>
      </c>
      <c r="G263" t="s">
        <v>272</v>
      </c>
      <c r="H263">
        <v>116</v>
      </c>
      <c r="I263">
        <v>2</v>
      </c>
      <c r="J263">
        <v>0</v>
      </c>
    </row>
    <row r="264" spans="1:10" x14ac:dyDescent="0.2">
      <c r="A264" t="s">
        <v>313</v>
      </c>
      <c r="B264">
        <v>2016</v>
      </c>
      <c r="C264">
        <v>910</v>
      </c>
      <c r="D264">
        <v>910</v>
      </c>
      <c r="E264">
        <v>853</v>
      </c>
      <c r="F264" t="s">
        <v>314</v>
      </c>
      <c r="G264" t="s">
        <v>314</v>
      </c>
      <c r="H264">
        <v>118</v>
      </c>
      <c r="I264">
        <v>7</v>
      </c>
      <c r="J264">
        <v>-771</v>
      </c>
    </row>
    <row r="265" spans="1:10" x14ac:dyDescent="0.2">
      <c r="A265" t="s">
        <v>313</v>
      </c>
      <c r="B265">
        <v>2017</v>
      </c>
      <c r="C265">
        <v>910</v>
      </c>
      <c r="D265">
        <v>910</v>
      </c>
      <c r="E265">
        <v>853</v>
      </c>
      <c r="F265" t="s">
        <v>314</v>
      </c>
      <c r="G265" t="s">
        <v>314</v>
      </c>
      <c r="H265">
        <v>118</v>
      </c>
      <c r="I265">
        <v>6</v>
      </c>
      <c r="J265">
        <v>0</v>
      </c>
    </row>
    <row r="266" spans="1:10" x14ac:dyDescent="0.2">
      <c r="A266" t="s">
        <v>313</v>
      </c>
      <c r="B266">
        <v>2018</v>
      </c>
      <c r="C266">
        <v>910</v>
      </c>
      <c r="D266">
        <v>910</v>
      </c>
      <c r="E266">
        <v>853</v>
      </c>
      <c r="F266" t="s">
        <v>314</v>
      </c>
      <c r="G266" t="s">
        <v>314</v>
      </c>
      <c r="H266">
        <v>118</v>
      </c>
      <c r="I266">
        <v>5</v>
      </c>
      <c r="J266">
        <v>0</v>
      </c>
    </row>
    <row r="267" spans="1:10" x14ac:dyDescent="0.2">
      <c r="A267" t="s">
        <v>24</v>
      </c>
      <c r="B267">
        <v>2016</v>
      </c>
      <c r="C267">
        <v>150</v>
      </c>
      <c r="D267">
        <v>150</v>
      </c>
      <c r="E267">
        <v>288</v>
      </c>
      <c r="F267" t="s">
        <v>25</v>
      </c>
      <c r="G267" t="s">
        <v>26</v>
      </c>
      <c r="H267">
        <v>119</v>
      </c>
      <c r="I267">
        <v>2</v>
      </c>
      <c r="J267">
        <v>0</v>
      </c>
    </row>
    <row r="268" spans="1:10" x14ac:dyDescent="0.2">
      <c r="A268" t="s">
        <v>24</v>
      </c>
      <c r="B268">
        <v>2017</v>
      </c>
      <c r="C268">
        <v>150</v>
      </c>
      <c r="D268">
        <v>150</v>
      </c>
      <c r="E268">
        <v>288</v>
      </c>
      <c r="F268" t="s">
        <v>25</v>
      </c>
      <c r="G268" t="s">
        <v>26</v>
      </c>
      <c r="H268">
        <v>119</v>
      </c>
      <c r="I268">
        <v>1</v>
      </c>
      <c r="J268">
        <v>0</v>
      </c>
    </row>
    <row r="269" spans="1:10" x14ac:dyDescent="0.2">
      <c r="A269" t="s">
        <v>24</v>
      </c>
      <c r="B269">
        <v>2018</v>
      </c>
      <c r="C269">
        <v>150</v>
      </c>
      <c r="D269">
        <v>150</v>
      </c>
      <c r="E269">
        <v>288</v>
      </c>
      <c r="F269" t="s">
        <v>25</v>
      </c>
      <c r="G269" t="s">
        <v>26</v>
      </c>
      <c r="H269">
        <v>119</v>
      </c>
      <c r="I269">
        <v>0</v>
      </c>
      <c r="J269">
        <v>0</v>
      </c>
    </row>
    <row r="270" spans="1:10" x14ac:dyDescent="0.2">
      <c r="A270" t="s">
        <v>299</v>
      </c>
      <c r="B270">
        <v>2016</v>
      </c>
      <c r="C270">
        <v>840</v>
      </c>
      <c r="D270">
        <v>840</v>
      </c>
      <c r="E270">
        <v>566</v>
      </c>
      <c r="F270" t="s">
        <v>300</v>
      </c>
      <c r="G270" t="s">
        <v>301</v>
      </c>
      <c r="H270">
        <v>121</v>
      </c>
      <c r="I270">
        <v>1</v>
      </c>
      <c r="J270">
        <v>0</v>
      </c>
    </row>
    <row r="271" spans="1:10" x14ac:dyDescent="0.2">
      <c r="A271" t="s">
        <v>299</v>
      </c>
      <c r="B271">
        <v>2017</v>
      </c>
      <c r="C271">
        <v>840</v>
      </c>
      <c r="D271">
        <v>840</v>
      </c>
      <c r="E271">
        <v>566</v>
      </c>
      <c r="F271" t="s">
        <v>300</v>
      </c>
      <c r="G271" t="s">
        <v>301</v>
      </c>
      <c r="H271">
        <v>121</v>
      </c>
      <c r="I271">
        <v>6</v>
      </c>
      <c r="J271">
        <v>1</v>
      </c>
    </row>
    <row r="272" spans="1:10" x14ac:dyDescent="0.2">
      <c r="A272" t="s">
        <v>299</v>
      </c>
      <c r="B272">
        <v>2018</v>
      </c>
      <c r="C272">
        <v>840</v>
      </c>
      <c r="D272">
        <v>840</v>
      </c>
      <c r="E272">
        <v>566</v>
      </c>
      <c r="F272" t="s">
        <v>300</v>
      </c>
      <c r="G272" t="s">
        <v>301</v>
      </c>
      <c r="H272">
        <v>121</v>
      </c>
      <c r="I272">
        <v>5</v>
      </c>
      <c r="J272">
        <v>0</v>
      </c>
    </row>
    <row r="273" spans="1:10" x14ac:dyDescent="0.2">
      <c r="A273" t="s">
        <v>63</v>
      </c>
      <c r="B273">
        <v>2016</v>
      </c>
      <c r="C273">
        <v>290</v>
      </c>
      <c r="D273">
        <v>290</v>
      </c>
      <c r="E273">
        <v>964</v>
      </c>
      <c r="F273" t="s">
        <v>64</v>
      </c>
      <c r="G273" t="s">
        <v>64</v>
      </c>
      <c r="H273">
        <v>122</v>
      </c>
      <c r="I273">
        <v>6</v>
      </c>
      <c r="J273">
        <v>1</v>
      </c>
    </row>
    <row r="274" spans="1:10" x14ac:dyDescent="0.2">
      <c r="A274" t="s">
        <v>63</v>
      </c>
      <c r="B274">
        <v>2017</v>
      </c>
      <c r="C274">
        <v>290</v>
      </c>
      <c r="D274">
        <v>290</v>
      </c>
      <c r="E274">
        <v>964</v>
      </c>
      <c r="F274" t="s">
        <v>64</v>
      </c>
      <c r="G274" t="s">
        <v>64</v>
      </c>
      <c r="H274">
        <v>122</v>
      </c>
      <c r="I274">
        <v>5</v>
      </c>
      <c r="J274">
        <v>0</v>
      </c>
    </row>
    <row r="275" spans="1:10" x14ac:dyDescent="0.2">
      <c r="A275" t="s">
        <v>63</v>
      </c>
      <c r="B275">
        <v>2018</v>
      </c>
      <c r="C275">
        <v>290</v>
      </c>
      <c r="D275">
        <v>290</v>
      </c>
      <c r="E275">
        <v>964</v>
      </c>
      <c r="F275" t="s">
        <v>64</v>
      </c>
      <c r="G275" t="s">
        <v>64</v>
      </c>
      <c r="H275">
        <v>122</v>
      </c>
      <c r="I275">
        <v>4</v>
      </c>
      <c r="J275">
        <v>0</v>
      </c>
    </row>
    <row r="276" spans="1:10" x14ac:dyDescent="0.2">
      <c r="A276" t="s">
        <v>246</v>
      </c>
      <c r="B276">
        <v>2016</v>
      </c>
      <c r="C276">
        <v>694</v>
      </c>
      <c r="D276">
        <v>694</v>
      </c>
      <c r="E276">
        <v>453</v>
      </c>
      <c r="F276" t="s">
        <v>247</v>
      </c>
      <c r="G276" t="s">
        <v>247</v>
      </c>
      <c r="H276">
        <v>124</v>
      </c>
      <c r="I276">
        <v>1</v>
      </c>
      <c r="J276">
        <v>0</v>
      </c>
    </row>
    <row r="277" spans="1:10" x14ac:dyDescent="0.2">
      <c r="A277" t="s">
        <v>246</v>
      </c>
      <c r="B277">
        <v>2017</v>
      </c>
      <c r="C277">
        <v>694</v>
      </c>
      <c r="D277">
        <v>694</v>
      </c>
      <c r="E277">
        <v>453</v>
      </c>
      <c r="F277" t="s">
        <v>247</v>
      </c>
      <c r="G277" t="s">
        <v>247</v>
      </c>
      <c r="H277">
        <v>124</v>
      </c>
      <c r="I277">
        <v>0</v>
      </c>
      <c r="J277">
        <v>0</v>
      </c>
    </row>
    <row r="278" spans="1:10" x14ac:dyDescent="0.2">
      <c r="A278" t="s">
        <v>246</v>
      </c>
      <c r="B278">
        <v>2018</v>
      </c>
      <c r="C278">
        <v>694</v>
      </c>
      <c r="D278">
        <v>694</v>
      </c>
      <c r="E278">
        <v>453</v>
      </c>
      <c r="F278" t="s">
        <v>247</v>
      </c>
      <c r="G278" t="s">
        <v>247</v>
      </c>
      <c r="H278">
        <v>124</v>
      </c>
      <c r="I278">
        <v>5</v>
      </c>
      <c r="J278">
        <v>0</v>
      </c>
    </row>
    <row r="279" spans="1:10" x14ac:dyDescent="0.2">
      <c r="A279" t="s">
        <v>110</v>
      </c>
      <c r="B279">
        <v>2016</v>
      </c>
      <c r="C279">
        <v>360</v>
      </c>
      <c r="D279">
        <v>360</v>
      </c>
      <c r="E279">
        <v>968</v>
      </c>
      <c r="F279" t="s">
        <v>111</v>
      </c>
      <c r="G279" t="s">
        <v>112</v>
      </c>
      <c r="H279">
        <v>125</v>
      </c>
      <c r="I279">
        <v>3</v>
      </c>
      <c r="J279">
        <v>0</v>
      </c>
    </row>
    <row r="280" spans="1:10" x14ac:dyDescent="0.2">
      <c r="A280" t="s">
        <v>110</v>
      </c>
      <c r="B280">
        <v>2017</v>
      </c>
      <c r="C280">
        <v>360</v>
      </c>
      <c r="D280">
        <v>360</v>
      </c>
      <c r="E280">
        <v>968</v>
      </c>
      <c r="F280" t="s">
        <v>111</v>
      </c>
      <c r="G280" t="s">
        <v>112</v>
      </c>
      <c r="H280">
        <v>125</v>
      </c>
      <c r="I280">
        <v>2</v>
      </c>
      <c r="J280">
        <v>0</v>
      </c>
    </row>
    <row r="281" spans="1:10" x14ac:dyDescent="0.2">
      <c r="A281" t="s">
        <v>110</v>
      </c>
      <c r="B281">
        <v>2018</v>
      </c>
      <c r="C281">
        <v>360</v>
      </c>
      <c r="D281">
        <v>360</v>
      </c>
      <c r="E281">
        <v>968</v>
      </c>
      <c r="F281" t="s">
        <v>111</v>
      </c>
      <c r="G281" t="s">
        <v>112</v>
      </c>
      <c r="H281">
        <v>125</v>
      </c>
      <c r="I281">
        <v>1</v>
      </c>
      <c r="J281">
        <v>0</v>
      </c>
    </row>
    <row r="282" spans="1:10" x14ac:dyDescent="0.2">
      <c r="A282" t="s">
        <v>113</v>
      </c>
      <c r="B282">
        <v>2016</v>
      </c>
      <c r="C282">
        <v>365</v>
      </c>
      <c r="D282">
        <v>365</v>
      </c>
      <c r="E282">
        <v>922</v>
      </c>
      <c r="F282" t="s">
        <v>114</v>
      </c>
      <c r="G282" t="s">
        <v>114</v>
      </c>
      <c r="H282">
        <v>126</v>
      </c>
      <c r="I282">
        <v>1</v>
      </c>
      <c r="J282">
        <v>0</v>
      </c>
    </row>
    <row r="283" spans="1:10" x14ac:dyDescent="0.2">
      <c r="A283" t="s">
        <v>113</v>
      </c>
      <c r="B283">
        <v>2017</v>
      </c>
      <c r="C283">
        <v>365</v>
      </c>
      <c r="D283">
        <v>365</v>
      </c>
      <c r="E283">
        <v>922</v>
      </c>
      <c r="F283" t="s">
        <v>114</v>
      </c>
      <c r="G283" t="s">
        <v>114</v>
      </c>
      <c r="H283">
        <v>126</v>
      </c>
      <c r="I283">
        <v>4</v>
      </c>
      <c r="J283">
        <v>0</v>
      </c>
    </row>
    <row r="284" spans="1:10" x14ac:dyDescent="0.2">
      <c r="A284" t="s">
        <v>113</v>
      </c>
      <c r="B284">
        <v>2018</v>
      </c>
      <c r="C284">
        <v>365</v>
      </c>
      <c r="D284">
        <v>365</v>
      </c>
      <c r="E284">
        <v>922</v>
      </c>
      <c r="F284" t="s">
        <v>114</v>
      </c>
      <c r="G284" t="s">
        <v>114</v>
      </c>
      <c r="H284">
        <v>126</v>
      </c>
      <c r="I284">
        <v>3</v>
      </c>
      <c r="J284">
        <v>0</v>
      </c>
    </row>
    <row r="285" spans="1:10" x14ac:dyDescent="0.2">
      <c r="A285" t="s">
        <v>167</v>
      </c>
      <c r="B285">
        <v>2016</v>
      </c>
      <c r="C285">
        <v>517</v>
      </c>
      <c r="D285">
        <v>517</v>
      </c>
      <c r="E285">
        <v>714</v>
      </c>
      <c r="F285" t="s">
        <v>168</v>
      </c>
      <c r="G285" t="s">
        <v>168</v>
      </c>
      <c r="H285">
        <v>127</v>
      </c>
      <c r="I285">
        <v>3</v>
      </c>
      <c r="J285">
        <v>0</v>
      </c>
    </row>
    <row r="286" spans="1:10" x14ac:dyDescent="0.2">
      <c r="A286" t="s">
        <v>167</v>
      </c>
      <c r="B286">
        <v>2017</v>
      </c>
      <c r="C286">
        <v>517</v>
      </c>
      <c r="D286">
        <v>517</v>
      </c>
      <c r="E286">
        <v>714</v>
      </c>
      <c r="F286" t="s">
        <v>168</v>
      </c>
      <c r="G286" t="s">
        <v>168</v>
      </c>
      <c r="H286">
        <v>127</v>
      </c>
      <c r="I286">
        <v>2</v>
      </c>
      <c r="J286">
        <v>0</v>
      </c>
    </row>
    <row r="287" spans="1:10" x14ac:dyDescent="0.2">
      <c r="A287" t="s">
        <v>167</v>
      </c>
      <c r="B287">
        <v>2018</v>
      </c>
      <c r="C287">
        <v>517</v>
      </c>
      <c r="D287">
        <v>517</v>
      </c>
      <c r="E287">
        <v>714</v>
      </c>
      <c r="F287" t="s">
        <v>168</v>
      </c>
      <c r="G287" t="s">
        <v>168</v>
      </c>
      <c r="H287">
        <v>127</v>
      </c>
      <c r="I287">
        <v>1</v>
      </c>
      <c r="J287">
        <v>0</v>
      </c>
    </row>
    <row r="288" spans="1:10" x14ac:dyDescent="0.2">
      <c r="A288" t="s">
        <v>147</v>
      </c>
      <c r="B288">
        <v>2016</v>
      </c>
      <c r="C288">
        <v>403</v>
      </c>
      <c r="D288">
        <v>403</v>
      </c>
      <c r="E288">
        <v>716</v>
      </c>
      <c r="F288" t="s">
        <v>148</v>
      </c>
      <c r="G288" t="s">
        <v>148</v>
      </c>
      <c r="H288">
        <v>129</v>
      </c>
      <c r="I288">
        <v>5</v>
      </c>
      <c r="J288">
        <v>1</v>
      </c>
    </row>
    <row r="289" spans="1:10" x14ac:dyDescent="0.2">
      <c r="A289" t="s">
        <v>147</v>
      </c>
      <c r="B289">
        <v>2017</v>
      </c>
      <c r="C289">
        <v>403</v>
      </c>
      <c r="D289">
        <v>403</v>
      </c>
      <c r="E289">
        <v>716</v>
      </c>
      <c r="F289" t="s">
        <v>148</v>
      </c>
      <c r="G289" t="s">
        <v>148</v>
      </c>
      <c r="H289">
        <v>129</v>
      </c>
      <c r="I289">
        <v>4</v>
      </c>
      <c r="J289">
        <v>0</v>
      </c>
    </row>
    <row r="290" spans="1:10" x14ac:dyDescent="0.2">
      <c r="A290" t="s">
        <v>147</v>
      </c>
      <c r="B290">
        <v>2018</v>
      </c>
      <c r="C290">
        <v>403</v>
      </c>
      <c r="D290">
        <v>403</v>
      </c>
      <c r="E290">
        <v>716</v>
      </c>
      <c r="F290" t="s">
        <v>148</v>
      </c>
      <c r="G290" t="s">
        <v>148</v>
      </c>
      <c r="H290">
        <v>129</v>
      </c>
      <c r="I290">
        <v>3</v>
      </c>
      <c r="J290">
        <v>0</v>
      </c>
    </row>
    <row r="291" spans="1:10" x14ac:dyDescent="0.2">
      <c r="A291" t="s">
        <v>239</v>
      </c>
      <c r="B291">
        <v>2016</v>
      </c>
      <c r="C291">
        <v>670</v>
      </c>
      <c r="D291">
        <v>670</v>
      </c>
      <c r="E291">
        <v>456</v>
      </c>
      <c r="F291" t="s">
        <v>240</v>
      </c>
      <c r="G291" t="s">
        <v>240</v>
      </c>
      <c r="H291">
        <v>130</v>
      </c>
      <c r="I291">
        <v>5</v>
      </c>
      <c r="J291">
        <v>1</v>
      </c>
    </row>
    <row r="292" spans="1:10" x14ac:dyDescent="0.2">
      <c r="A292" t="s">
        <v>239</v>
      </c>
      <c r="B292">
        <v>2017</v>
      </c>
      <c r="C292">
        <v>670</v>
      </c>
      <c r="D292">
        <v>670</v>
      </c>
      <c r="E292">
        <v>456</v>
      </c>
      <c r="F292" t="s">
        <v>240</v>
      </c>
      <c r="G292" t="s">
        <v>240</v>
      </c>
      <c r="H292">
        <v>130</v>
      </c>
      <c r="I292">
        <v>4</v>
      </c>
      <c r="J292">
        <v>0</v>
      </c>
    </row>
    <row r="293" spans="1:10" x14ac:dyDescent="0.2">
      <c r="A293" t="s">
        <v>239</v>
      </c>
      <c r="B293">
        <v>2018</v>
      </c>
      <c r="C293">
        <v>670</v>
      </c>
      <c r="D293">
        <v>670</v>
      </c>
      <c r="E293">
        <v>456</v>
      </c>
      <c r="F293" t="s">
        <v>240</v>
      </c>
      <c r="G293" t="s">
        <v>240</v>
      </c>
      <c r="H293">
        <v>130</v>
      </c>
      <c r="I293">
        <v>3</v>
      </c>
      <c r="J293">
        <v>0</v>
      </c>
    </row>
    <row r="294" spans="1:10" x14ac:dyDescent="0.2">
      <c r="A294" t="s">
        <v>85</v>
      </c>
      <c r="B294">
        <v>2016</v>
      </c>
      <c r="C294">
        <v>340</v>
      </c>
      <c r="D294">
        <v>345</v>
      </c>
      <c r="E294">
        <v>942</v>
      </c>
      <c r="F294" t="s">
        <v>86</v>
      </c>
      <c r="G294" t="s">
        <v>87</v>
      </c>
      <c r="H294">
        <v>131</v>
      </c>
      <c r="I294">
        <v>2</v>
      </c>
      <c r="J294">
        <v>0</v>
      </c>
    </row>
    <row r="295" spans="1:10" x14ac:dyDescent="0.2">
      <c r="A295" t="s">
        <v>85</v>
      </c>
      <c r="B295">
        <v>2017</v>
      </c>
      <c r="C295">
        <v>340</v>
      </c>
      <c r="D295">
        <v>345</v>
      </c>
      <c r="E295">
        <v>942</v>
      </c>
      <c r="F295" t="s">
        <v>86</v>
      </c>
      <c r="G295" t="s">
        <v>87</v>
      </c>
      <c r="H295">
        <v>131</v>
      </c>
      <c r="I295">
        <v>1</v>
      </c>
      <c r="J295">
        <v>0</v>
      </c>
    </row>
    <row r="296" spans="1:10" x14ac:dyDescent="0.2">
      <c r="A296" t="s">
        <v>85</v>
      </c>
      <c r="B296">
        <v>2018</v>
      </c>
      <c r="C296">
        <v>340</v>
      </c>
      <c r="D296">
        <v>345</v>
      </c>
      <c r="E296">
        <v>942</v>
      </c>
      <c r="F296" t="s">
        <v>86</v>
      </c>
      <c r="G296" t="s">
        <v>87</v>
      </c>
      <c r="H296">
        <v>131</v>
      </c>
      <c r="I296">
        <v>0</v>
      </c>
      <c r="J296">
        <v>0</v>
      </c>
    </row>
    <row r="297" spans="1:10" x14ac:dyDescent="0.2">
      <c r="A297" t="s">
        <v>210</v>
      </c>
      <c r="B297">
        <v>2016</v>
      </c>
      <c r="C297">
        <v>591</v>
      </c>
      <c r="D297">
        <v>591</v>
      </c>
      <c r="E297">
        <v>718</v>
      </c>
      <c r="F297" t="s">
        <v>211</v>
      </c>
      <c r="G297" t="s">
        <v>212</v>
      </c>
      <c r="H297">
        <v>132</v>
      </c>
      <c r="I297">
        <v>2</v>
      </c>
      <c r="J297">
        <v>0</v>
      </c>
    </row>
    <row r="298" spans="1:10" x14ac:dyDescent="0.2">
      <c r="A298" t="s">
        <v>210</v>
      </c>
      <c r="B298">
        <v>2017</v>
      </c>
      <c r="C298">
        <v>591</v>
      </c>
      <c r="D298">
        <v>591</v>
      </c>
      <c r="E298">
        <v>718</v>
      </c>
      <c r="F298" t="s">
        <v>211</v>
      </c>
      <c r="G298" t="s">
        <v>212</v>
      </c>
      <c r="H298">
        <v>132</v>
      </c>
      <c r="I298">
        <v>1</v>
      </c>
      <c r="J298">
        <v>0</v>
      </c>
    </row>
    <row r="299" spans="1:10" x14ac:dyDescent="0.2">
      <c r="A299" t="s">
        <v>210</v>
      </c>
      <c r="B299">
        <v>2018</v>
      </c>
      <c r="C299">
        <v>591</v>
      </c>
      <c r="D299">
        <v>591</v>
      </c>
      <c r="E299">
        <v>718</v>
      </c>
      <c r="F299" t="s">
        <v>211</v>
      </c>
      <c r="G299" t="s">
        <v>212</v>
      </c>
      <c r="H299">
        <v>132</v>
      </c>
      <c r="I299">
        <v>0</v>
      </c>
      <c r="J299">
        <v>0</v>
      </c>
    </row>
    <row r="300" spans="1:10" x14ac:dyDescent="0.2">
      <c r="A300" t="s">
        <v>76</v>
      </c>
      <c r="B300">
        <v>2016</v>
      </c>
      <c r="C300">
        <v>317</v>
      </c>
      <c r="D300">
        <v>317</v>
      </c>
      <c r="E300">
        <v>936</v>
      </c>
      <c r="F300" t="s">
        <v>77</v>
      </c>
      <c r="G300" t="s">
        <v>78</v>
      </c>
      <c r="H300">
        <v>134</v>
      </c>
      <c r="I300">
        <v>5</v>
      </c>
      <c r="J300">
        <v>0</v>
      </c>
    </row>
    <row r="301" spans="1:10" x14ac:dyDescent="0.2">
      <c r="A301" t="s">
        <v>76</v>
      </c>
      <c r="B301">
        <v>2017</v>
      </c>
      <c r="C301">
        <v>317</v>
      </c>
      <c r="D301">
        <v>317</v>
      </c>
      <c r="E301">
        <v>936</v>
      </c>
      <c r="F301" t="s">
        <v>77</v>
      </c>
      <c r="G301" t="s">
        <v>78</v>
      </c>
      <c r="H301">
        <v>134</v>
      </c>
      <c r="I301">
        <v>4</v>
      </c>
      <c r="J301">
        <v>0</v>
      </c>
    </row>
    <row r="302" spans="1:10" x14ac:dyDescent="0.2">
      <c r="A302" t="s">
        <v>76</v>
      </c>
      <c r="B302">
        <v>2018</v>
      </c>
      <c r="C302">
        <v>317</v>
      </c>
      <c r="D302">
        <v>317</v>
      </c>
      <c r="E302">
        <v>936</v>
      </c>
      <c r="F302" t="s">
        <v>77</v>
      </c>
      <c r="G302" t="s">
        <v>78</v>
      </c>
      <c r="H302">
        <v>134</v>
      </c>
      <c r="I302">
        <v>3</v>
      </c>
      <c r="J302">
        <v>0</v>
      </c>
    </row>
    <row r="303" spans="1:10" x14ac:dyDescent="0.2">
      <c r="A303" t="s">
        <v>100</v>
      </c>
      <c r="B303">
        <v>2016</v>
      </c>
      <c r="C303">
        <v>349</v>
      </c>
      <c r="D303">
        <v>349</v>
      </c>
      <c r="E303">
        <v>961</v>
      </c>
      <c r="F303" t="s">
        <v>101</v>
      </c>
      <c r="G303" t="s">
        <v>102</v>
      </c>
      <c r="H303">
        <v>135</v>
      </c>
      <c r="I303">
        <v>3</v>
      </c>
      <c r="J303">
        <v>0</v>
      </c>
    </row>
    <row r="304" spans="1:10" x14ac:dyDescent="0.2">
      <c r="A304" t="s">
        <v>100</v>
      </c>
      <c r="B304">
        <v>2017</v>
      </c>
      <c r="C304">
        <v>349</v>
      </c>
      <c r="D304">
        <v>349</v>
      </c>
      <c r="E304">
        <v>961</v>
      </c>
      <c r="F304" t="s">
        <v>101</v>
      </c>
      <c r="G304" t="s">
        <v>102</v>
      </c>
      <c r="H304">
        <v>135</v>
      </c>
      <c r="I304">
        <v>2</v>
      </c>
      <c r="J304">
        <v>0</v>
      </c>
    </row>
    <row r="305" spans="1:10" x14ac:dyDescent="0.2">
      <c r="A305" t="s">
        <v>100</v>
      </c>
      <c r="B305">
        <v>2018</v>
      </c>
      <c r="C305">
        <v>349</v>
      </c>
      <c r="D305">
        <v>349</v>
      </c>
      <c r="E305">
        <v>961</v>
      </c>
      <c r="F305" t="s">
        <v>101</v>
      </c>
      <c r="G305" t="s">
        <v>102</v>
      </c>
      <c r="H305">
        <v>135</v>
      </c>
      <c r="I305">
        <v>1</v>
      </c>
      <c r="J305">
        <v>0</v>
      </c>
    </row>
    <row r="306" spans="1:10" x14ac:dyDescent="0.2">
      <c r="A306" t="s">
        <v>328</v>
      </c>
      <c r="B306">
        <v>2016</v>
      </c>
      <c r="C306">
        <v>940</v>
      </c>
      <c r="D306">
        <v>940</v>
      </c>
      <c r="E306">
        <v>813</v>
      </c>
      <c r="F306" t="s">
        <v>329</v>
      </c>
      <c r="G306" t="s">
        <v>330</v>
      </c>
      <c r="H306">
        <v>136</v>
      </c>
      <c r="I306">
        <v>3</v>
      </c>
      <c r="J306">
        <v>0</v>
      </c>
    </row>
    <row r="307" spans="1:10" x14ac:dyDescent="0.2">
      <c r="A307" t="s">
        <v>328</v>
      </c>
      <c r="B307">
        <v>2017</v>
      </c>
      <c r="C307">
        <v>940</v>
      </c>
      <c r="D307">
        <v>940</v>
      </c>
      <c r="E307">
        <v>813</v>
      </c>
      <c r="F307" t="s">
        <v>329</v>
      </c>
      <c r="G307" t="s">
        <v>330</v>
      </c>
      <c r="H307">
        <v>136</v>
      </c>
      <c r="I307">
        <v>2</v>
      </c>
      <c r="J307">
        <v>0</v>
      </c>
    </row>
    <row r="308" spans="1:10" x14ac:dyDescent="0.2">
      <c r="A308" t="s">
        <v>328</v>
      </c>
      <c r="B308">
        <v>2018</v>
      </c>
      <c r="C308">
        <v>940</v>
      </c>
      <c r="D308">
        <v>940</v>
      </c>
      <c r="E308">
        <v>813</v>
      </c>
      <c r="F308" t="s">
        <v>329</v>
      </c>
      <c r="G308" t="s">
        <v>330</v>
      </c>
      <c r="H308">
        <v>136</v>
      </c>
      <c r="I308">
        <v>1</v>
      </c>
      <c r="J308">
        <v>0</v>
      </c>
    </row>
    <row r="309" spans="1:10" x14ac:dyDescent="0.2">
      <c r="A309" t="s">
        <v>194</v>
      </c>
      <c r="B309">
        <v>2016</v>
      </c>
      <c r="C309">
        <v>560</v>
      </c>
      <c r="D309">
        <v>560</v>
      </c>
      <c r="E309">
        <v>199</v>
      </c>
      <c r="F309" t="s">
        <v>195</v>
      </c>
      <c r="G309" t="s">
        <v>196</v>
      </c>
      <c r="H309">
        <v>137</v>
      </c>
      <c r="I309">
        <v>3</v>
      </c>
      <c r="J309">
        <v>0</v>
      </c>
    </row>
    <row r="310" spans="1:10" x14ac:dyDescent="0.2">
      <c r="A310" t="s">
        <v>194</v>
      </c>
      <c r="B310">
        <v>2017</v>
      </c>
      <c r="C310">
        <v>560</v>
      </c>
      <c r="D310">
        <v>560</v>
      </c>
      <c r="E310">
        <v>199</v>
      </c>
      <c r="F310" t="s">
        <v>195</v>
      </c>
      <c r="G310" t="s">
        <v>196</v>
      </c>
      <c r="H310">
        <v>137</v>
      </c>
      <c r="I310">
        <v>2</v>
      </c>
      <c r="J310">
        <v>0</v>
      </c>
    </row>
    <row r="311" spans="1:10" x14ac:dyDescent="0.2">
      <c r="A311" t="s">
        <v>194</v>
      </c>
      <c r="B311">
        <v>2018</v>
      </c>
      <c r="C311">
        <v>560</v>
      </c>
      <c r="D311">
        <v>560</v>
      </c>
      <c r="E311">
        <v>199</v>
      </c>
      <c r="F311" t="s">
        <v>195</v>
      </c>
      <c r="G311" t="s">
        <v>196</v>
      </c>
      <c r="H311">
        <v>137</v>
      </c>
      <c r="I311">
        <v>1</v>
      </c>
      <c r="J311">
        <v>0</v>
      </c>
    </row>
    <row r="312" spans="1:10" x14ac:dyDescent="0.2">
      <c r="A312" t="s">
        <v>57</v>
      </c>
      <c r="B312">
        <v>2016</v>
      </c>
      <c r="C312">
        <v>230</v>
      </c>
      <c r="D312">
        <v>230</v>
      </c>
      <c r="E312">
        <v>184</v>
      </c>
      <c r="F312" t="s">
        <v>58</v>
      </c>
      <c r="G312" t="s">
        <v>59</v>
      </c>
      <c r="H312">
        <v>138</v>
      </c>
      <c r="I312">
        <v>2</v>
      </c>
      <c r="J312">
        <v>0</v>
      </c>
    </row>
    <row r="313" spans="1:10" x14ac:dyDescent="0.2">
      <c r="A313" t="s">
        <v>57</v>
      </c>
      <c r="B313">
        <v>2017</v>
      </c>
      <c r="C313">
        <v>230</v>
      </c>
      <c r="D313">
        <v>230</v>
      </c>
      <c r="E313">
        <v>184</v>
      </c>
      <c r="F313" t="s">
        <v>58</v>
      </c>
      <c r="G313" t="s">
        <v>59</v>
      </c>
      <c r="H313">
        <v>138</v>
      </c>
      <c r="I313">
        <v>1</v>
      </c>
      <c r="J313">
        <v>0</v>
      </c>
    </row>
    <row r="314" spans="1:10" x14ac:dyDescent="0.2">
      <c r="A314" t="s">
        <v>57</v>
      </c>
      <c r="B314">
        <v>2018</v>
      </c>
      <c r="C314">
        <v>230</v>
      </c>
      <c r="D314">
        <v>230</v>
      </c>
      <c r="E314">
        <v>184</v>
      </c>
      <c r="F314" t="s">
        <v>58</v>
      </c>
      <c r="G314" t="s">
        <v>59</v>
      </c>
      <c r="H314">
        <v>138</v>
      </c>
      <c r="I314">
        <v>6</v>
      </c>
      <c r="J314">
        <v>1</v>
      </c>
    </row>
    <row r="315" spans="1:10" x14ac:dyDescent="0.2">
      <c r="A315" t="s">
        <v>279</v>
      </c>
      <c r="B315">
        <v>2016</v>
      </c>
      <c r="C315">
        <v>780</v>
      </c>
      <c r="D315">
        <v>780</v>
      </c>
      <c r="E315">
        <v>524</v>
      </c>
      <c r="F315" t="s">
        <v>280</v>
      </c>
      <c r="G315" t="s">
        <v>281</v>
      </c>
      <c r="H315">
        <v>139</v>
      </c>
      <c r="I315">
        <v>6</v>
      </c>
      <c r="J315">
        <v>1</v>
      </c>
    </row>
    <row r="316" spans="1:10" x14ac:dyDescent="0.2">
      <c r="A316" t="s">
        <v>279</v>
      </c>
      <c r="B316">
        <v>2017</v>
      </c>
      <c r="C316">
        <v>780</v>
      </c>
      <c r="D316">
        <v>780</v>
      </c>
      <c r="E316">
        <v>524</v>
      </c>
      <c r="F316" t="s">
        <v>280</v>
      </c>
      <c r="G316" t="s">
        <v>281</v>
      </c>
      <c r="H316">
        <v>139</v>
      </c>
      <c r="I316">
        <v>5</v>
      </c>
      <c r="J316">
        <v>0</v>
      </c>
    </row>
    <row r="317" spans="1:10" x14ac:dyDescent="0.2">
      <c r="A317" t="s">
        <v>279</v>
      </c>
      <c r="B317">
        <v>2018</v>
      </c>
      <c r="C317">
        <v>780</v>
      </c>
      <c r="D317">
        <v>780</v>
      </c>
      <c r="E317">
        <v>524</v>
      </c>
      <c r="F317" t="s">
        <v>280</v>
      </c>
      <c r="G317" t="s">
        <v>281</v>
      </c>
      <c r="H317">
        <v>139</v>
      </c>
      <c r="I317">
        <v>4</v>
      </c>
      <c r="J317">
        <v>0</v>
      </c>
    </row>
    <row r="318" spans="1:10" x14ac:dyDescent="0.2">
      <c r="A318" t="s">
        <v>224</v>
      </c>
      <c r="B318">
        <v>2016</v>
      </c>
      <c r="C318">
        <v>625</v>
      </c>
      <c r="D318">
        <v>625</v>
      </c>
      <c r="E318">
        <v>732</v>
      </c>
      <c r="F318" t="s">
        <v>225</v>
      </c>
      <c r="G318" t="s">
        <v>226</v>
      </c>
      <c r="H318">
        <v>140</v>
      </c>
      <c r="I318">
        <v>3</v>
      </c>
      <c r="J318">
        <v>1</v>
      </c>
    </row>
    <row r="319" spans="1:10" x14ac:dyDescent="0.2">
      <c r="A319" t="s">
        <v>224</v>
      </c>
      <c r="B319">
        <v>2017</v>
      </c>
      <c r="C319">
        <v>625</v>
      </c>
      <c r="D319">
        <v>625</v>
      </c>
      <c r="E319">
        <v>732</v>
      </c>
      <c r="F319" t="s">
        <v>225</v>
      </c>
      <c r="G319" t="s">
        <v>226</v>
      </c>
      <c r="H319">
        <v>140</v>
      </c>
      <c r="I319">
        <v>2</v>
      </c>
      <c r="J319">
        <v>0</v>
      </c>
    </row>
    <row r="320" spans="1:10" x14ac:dyDescent="0.2">
      <c r="A320" t="s">
        <v>224</v>
      </c>
      <c r="B320">
        <v>2018</v>
      </c>
      <c r="C320">
        <v>625</v>
      </c>
      <c r="D320">
        <v>625</v>
      </c>
      <c r="E320">
        <v>732</v>
      </c>
      <c r="F320" t="s">
        <v>225</v>
      </c>
      <c r="G320" t="s">
        <v>226</v>
      </c>
      <c r="H320">
        <v>140</v>
      </c>
      <c r="I320">
        <v>1</v>
      </c>
      <c r="J320">
        <v>0</v>
      </c>
    </row>
    <row r="321" spans="1:10" x14ac:dyDescent="0.2">
      <c r="A321" t="s">
        <v>20</v>
      </c>
      <c r="B321">
        <v>2016</v>
      </c>
      <c r="C321">
        <v>115</v>
      </c>
      <c r="D321">
        <v>115</v>
      </c>
      <c r="E321">
        <v>366</v>
      </c>
      <c r="F321" t="s">
        <v>21</v>
      </c>
      <c r="G321" t="s">
        <v>21</v>
      </c>
      <c r="H321">
        <v>141</v>
      </c>
      <c r="I321">
        <v>5</v>
      </c>
      <c r="J321">
        <v>1</v>
      </c>
    </row>
    <row r="322" spans="1:10" x14ac:dyDescent="0.2">
      <c r="A322" t="s">
        <v>20</v>
      </c>
      <c r="B322">
        <v>2017</v>
      </c>
      <c r="C322">
        <v>115</v>
      </c>
      <c r="D322">
        <v>115</v>
      </c>
      <c r="E322">
        <v>366</v>
      </c>
      <c r="F322" t="s">
        <v>21</v>
      </c>
      <c r="G322" t="s">
        <v>21</v>
      </c>
      <c r="H322">
        <v>141</v>
      </c>
      <c r="I322">
        <v>4</v>
      </c>
      <c r="J322">
        <v>0</v>
      </c>
    </row>
    <row r="323" spans="1:10" x14ac:dyDescent="0.2">
      <c r="A323" t="s">
        <v>20</v>
      </c>
      <c r="B323">
        <v>2018</v>
      </c>
      <c r="C323">
        <v>115</v>
      </c>
      <c r="D323">
        <v>115</v>
      </c>
      <c r="E323">
        <v>366</v>
      </c>
      <c r="F323" t="s">
        <v>21</v>
      </c>
      <c r="G323" t="s">
        <v>21</v>
      </c>
      <c r="H323">
        <v>141</v>
      </c>
      <c r="I323">
        <v>3</v>
      </c>
      <c r="J323">
        <v>0</v>
      </c>
    </row>
    <row r="324" spans="1:10" x14ac:dyDescent="0.2">
      <c r="A324" t="s">
        <v>202</v>
      </c>
      <c r="B324">
        <v>2016</v>
      </c>
      <c r="C324">
        <v>572</v>
      </c>
      <c r="D324">
        <v>572</v>
      </c>
      <c r="E324">
        <v>734</v>
      </c>
      <c r="F324" t="s">
        <v>56</v>
      </c>
      <c r="G324" t="s">
        <v>203</v>
      </c>
      <c r="H324">
        <v>142</v>
      </c>
      <c r="I324">
        <v>3</v>
      </c>
      <c r="J324">
        <v>0</v>
      </c>
    </row>
    <row r="325" spans="1:10" x14ac:dyDescent="0.2">
      <c r="A325" t="s">
        <v>202</v>
      </c>
      <c r="B325">
        <v>2017</v>
      </c>
      <c r="C325">
        <v>572</v>
      </c>
      <c r="D325">
        <v>572</v>
      </c>
      <c r="E325">
        <v>734</v>
      </c>
      <c r="F325" t="s">
        <v>56</v>
      </c>
      <c r="G325" t="s">
        <v>203</v>
      </c>
      <c r="H325">
        <v>142</v>
      </c>
      <c r="I325">
        <v>2</v>
      </c>
      <c r="J325">
        <v>0</v>
      </c>
    </row>
    <row r="326" spans="1:10" x14ac:dyDescent="0.2">
      <c r="A326" t="s">
        <v>202</v>
      </c>
      <c r="B326">
        <v>2018</v>
      </c>
      <c r="C326">
        <v>572</v>
      </c>
      <c r="D326">
        <v>572</v>
      </c>
      <c r="E326">
        <v>734</v>
      </c>
      <c r="F326" t="s">
        <v>56</v>
      </c>
      <c r="G326" t="s">
        <v>203</v>
      </c>
      <c r="H326">
        <v>142</v>
      </c>
      <c r="I326">
        <v>1</v>
      </c>
      <c r="J326">
        <v>0</v>
      </c>
    </row>
    <row r="327" spans="1:10" x14ac:dyDescent="0.2">
      <c r="A327" t="s">
        <v>131</v>
      </c>
      <c r="B327">
        <v>2016</v>
      </c>
      <c r="C327">
        <v>380</v>
      </c>
      <c r="D327">
        <v>380</v>
      </c>
      <c r="E327">
        <v>144</v>
      </c>
      <c r="F327" t="s">
        <v>132</v>
      </c>
      <c r="G327" t="s">
        <v>133</v>
      </c>
      <c r="H327">
        <v>143</v>
      </c>
      <c r="I327">
        <v>2</v>
      </c>
      <c r="J327">
        <v>0</v>
      </c>
    </row>
    <row r="328" spans="1:10" x14ac:dyDescent="0.2">
      <c r="A328" t="s">
        <v>131</v>
      </c>
      <c r="B328">
        <v>2017</v>
      </c>
      <c r="C328">
        <v>380</v>
      </c>
      <c r="D328">
        <v>380</v>
      </c>
      <c r="E328">
        <v>144</v>
      </c>
      <c r="F328" t="s">
        <v>132</v>
      </c>
      <c r="G328" t="s">
        <v>133</v>
      </c>
      <c r="H328">
        <v>143</v>
      </c>
      <c r="I328">
        <v>1</v>
      </c>
      <c r="J328">
        <v>0</v>
      </c>
    </row>
    <row r="329" spans="1:10" x14ac:dyDescent="0.2">
      <c r="A329" t="s">
        <v>131</v>
      </c>
      <c r="B329">
        <v>2018</v>
      </c>
      <c r="C329">
        <v>380</v>
      </c>
      <c r="D329">
        <v>380</v>
      </c>
      <c r="E329">
        <v>144</v>
      </c>
      <c r="F329" t="s">
        <v>132</v>
      </c>
      <c r="G329" t="s">
        <v>133</v>
      </c>
      <c r="H329">
        <v>143</v>
      </c>
      <c r="I329">
        <v>5</v>
      </c>
      <c r="J329">
        <v>-771</v>
      </c>
    </row>
    <row r="330" spans="1:10" x14ac:dyDescent="0.2">
      <c r="A330" t="s">
        <v>54</v>
      </c>
      <c r="B330">
        <v>2016</v>
      </c>
      <c r="C330">
        <v>225</v>
      </c>
      <c r="D330">
        <v>225</v>
      </c>
      <c r="E330">
        <v>146</v>
      </c>
      <c r="F330" t="s">
        <v>55</v>
      </c>
      <c r="G330" t="s">
        <v>56</v>
      </c>
      <c r="H330">
        <v>144</v>
      </c>
      <c r="I330">
        <v>2</v>
      </c>
      <c r="J330">
        <v>0</v>
      </c>
    </row>
    <row r="331" spans="1:10" x14ac:dyDescent="0.2">
      <c r="A331" t="s">
        <v>54</v>
      </c>
      <c r="B331">
        <v>2017</v>
      </c>
      <c r="C331">
        <v>225</v>
      </c>
      <c r="D331">
        <v>225</v>
      </c>
      <c r="E331">
        <v>146</v>
      </c>
      <c r="F331" t="s">
        <v>55</v>
      </c>
      <c r="G331" t="s">
        <v>56</v>
      </c>
      <c r="H331">
        <v>144</v>
      </c>
      <c r="I331">
        <v>1</v>
      </c>
      <c r="J331">
        <v>0</v>
      </c>
    </row>
    <row r="332" spans="1:10" x14ac:dyDescent="0.2">
      <c r="A332" t="s">
        <v>54</v>
      </c>
      <c r="B332">
        <v>2018</v>
      </c>
      <c r="C332">
        <v>225</v>
      </c>
      <c r="D332">
        <v>225</v>
      </c>
      <c r="E332">
        <v>146</v>
      </c>
      <c r="F332" t="s">
        <v>55</v>
      </c>
      <c r="G332" t="s">
        <v>56</v>
      </c>
      <c r="H332">
        <v>144</v>
      </c>
      <c r="I332">
        <v>6</v>
      </c>
      <c r="J332">
        <v>-771</v>
      </c>
    </row>
    <row r="333" spans="1:10" x14ac:dyDescent="0.2">
      <c r="A333" t="s">
        <v>235</v>
      </c>
      <c r="B333">
        <v>2016</v>
      </c>
      <c r="C333">
        <v>652</v>
      </c>
      <c r="D333">
        <v>652</v>
      </c>
      <c r="E333">
        <v>463</v>
      </c>
      <c r="F333" t="s">
        <v>236</v>
      </c>
      <c r="G333" t="s">
        <v>236</v>
      </c>
      <c r="H333">
        <v>145</v>
      </c>
      <c r="I333">
        <v>-666</v>
      </c>
      <c r="J333">
        <v>1</v>
      </c>
    </row>
    <row r="334" spans="1:10" x14ac:dyDescent="0.2">
      <c r="A334" t="s">
        <v>235</v>
      </c>
      <c r="B334">
        <v>2017</v>
      </c>
      <c r="C334">
        <v>652</v>
      </c>
      <c r="D334">
        <v>652</v>
      </c>
      <c r="E334">
        <v>463</v>
      </c>
      <c r="F334" t="s">
        <v>236</v>
      </c>
      <c r="G334" t="s">
        <v>236</v>
      </c>
      <c r="H334">
        <v>145</v>
      </c>
      <c r="I334">
        <v>-666</v>
      </c>
      <c r="J334">
        <v>0</v>
      </c>
    </row>
    <row r="335" spans="1:10" x14ac:dyDescent="0.2">
      <c r="A335" t="s">
        <v>235</v>
      </c>
      <c r="B335">
        <v>2018</v>
      </c>
      <c r="C335">
        <v>652</v>
      </c>
      <c r="D335">
        <v>652</v>
      </c>
      <c r="E335">
        <v>463</v>
      </c>
      <c r="F335" t="s">
        <v>236</v>
      </c>
      <c r="G335" t="s">
        <v>236</v>
      </c>
      <c r="H335">
        <v>145</v>
      </c>
      <c r="I335">
        <v>-666</v>
      </c>
      <c r="J335">
        <v>0</v>
      </c>
    </row>
    <row r="336" spans="1:10" x14ac:dyDescent="0.2">
      <c r="A336" t="s">
        <v>164</v>
      </c>
      <c r="B336">
        <v>2016</v>
      </c>
      <c r="C336">
        <v>510</v>
      </c>
      <c r="D336">
        <v>510</v>
      </c>
      <c r="E336">
        <v>738</v>
      </c>
      <c r="F336" t="s">
        <v>165</v>
      </c>
      <c r="G336" t="s">
        <v>166</v>
      </c>
      <c r="H336">
        <v>144</v>
      </c>
      <c r="I336">
        <v>2</v>
      </c>
      <c r="J336">
        <v>0</v>
      </c>
    </row>
    <row r="337" spans="1:10" x14ac:dyDescent="0.2">
      <c r="A337" t="s">
        <v>164</v>
      </c>
      <c r="B337">
        <v>2017</v>
      </c>
      <c r="C337">
        <v>510</v>
      </c>
      <c r="D337">
        <v>510</v>
      </c>
      <c r="E337">
        <v>738</v>
      </c>
      <c r="F337" t="s">
        <v>165</v>
      </c>
      <c r="G337" t="s">
        <v>166</v>
      </c>
      <c r="H337">
        <v>144</v>
      </c>
      <c r="I337">
        <v>1</v>
      </c>
      <c r="J337">
        <v>0</v>
      </c>
    </row>
    <row r="338" spans="1:10" x14ac:dyDescent="0.2">
      <c r="A338" t="s">
        <v>164</v>
      </c>
      <c r="B338">
        <v>2018</v>
      </c>
      <c r="C338">
        <v>510</v>
      </c>
      <c r="D338">
        <v>510</v>
      </c>
      <c r="E338">
        <v>738</v>
      </c>
      <c r="F338" t="s">
        <v>165</v>
      </c>
      <c r="G338" t="s">
        <v>166</v>
      </c>
      <c r="H338">
        <v>144</v>
      </c>
      <c r="I338">
        <v>5</v>
      </c>
      <c r="J338">
        <v>1</v>
      </c>
    </row>
    <row r="339" spans="1:10" x14ac:dyDescent="0.2">
      <c r="A339" t="s">
        <v>290</v>
      </c>
      <c r="B339">
        <v>2016</v>
      </c>
      <c r="C339">
        <v>800</v>
      </c>
      <c r="D339">
        <v>800</v>
      </c>
      <c r="E339">
        <v>578</v>
      </c>
      <c r="F339" t="s">
        <v>291</v>
      </c>
      <c r="G339" t="s">
        <v>292</v>
      </c>
      <c r="H339">
        <v>145</v>
      </c>
      <c r="I339">
        <v>4</v>
      </c>
      <c r="J339">
        <v>0</v>
      </c>
    </row>
    <row r="340" spans="1:10" x14ac:dyDescent="0.2">
      <c r="A340" t="s">
        <v>290</v>
      </c>
      <c r="B340">
        <v>2017</v>
      </c>
      <c r="C340">
        <v>800</v>
      </c>
      <c r="D340">
        <v>800</v>
      </c>
      <c r="E340">
        <v>578</v>
      </c>
      <c r="F340" t="s">
        <v>291</v>
      </c>
      <c r="G340" t="s">
        <v>292</v>
      </c>
      <c r="H340">
        <v>145</v>
      </c>
      <c r="I340">
        <v>3</v>
      </c>
      <c r="J340">
        <v>0</v>
      </c>
    </row>
    <row r="341" spans="1:10" x14ac:dyDescent="0.2">
      <c r="A341" t="s">
        <v>290</v>
      </c>
      <c r="B341">
        <v>2018</v>
      </c>
      <c r="C341">
        <v>800</v>
      </c>
      <c r="D341">
        <v>800</v>
      </c>
      <c r="E341">
        <v>578</v>
      </c>
      <c r="F341" t="s">
        <v>291</v>
      </c>
      <c r="G341" t="s">
        <v>292</v>
      </c>
      <c r="H341">
        <v>145</v>
      </c>
      <c r="I341">
        <v>2</v>
      </c>
      <c r="J341">
        <v>0</v>
      </c>
    </row>
    <row r="342" spans="1:10" x14ac:dyDescent="0.2">
      <c r="A342" t="s">
        <v>169</v>
      </c>
      <c r="B342">
        <v>2016</v>
      </c>
      <c r="C342">
        <v>52</v>
      </c>
      <c r="D342">
        <v>52</v>
      </c>
      <c r="E342">
        <v>369</v>
      </c>
      <c r="F342" t="s">
        <v>170</v>
      </c>
      <c r="G342" t="s">
        <v>171</v>
      </c>
      <c r="H342">
        <v>148</v>
      </c>
      <c r="I342">
        <v>4</v>
      </c>
      <c r="J342">
        <v>0</v>
      </c>
    </row>
    <row r="343" spans="1:10" x14ac:dyDescent="0.2">
      <c r="A343" t="s">
        <v>169</v>
      </c>
      <c r="B343">
        <v>2017</v>
      </c>
      <c r="C343">
        <v>52</v>
      </c>
      <c r="D343">
        <v>52</v>
      </c>
      <c r="E343">
        <v>369</v>
      </c>
      <c r="F343" t="s">
        <v>170</v>
      </c>
      <c r="G343" t="s">
        <v>171</v>
      </c>
      <c r="H343">
        <v>148</v>
      </c>
      <c r="I343">
        <v>3</v>
      </c>
      <c r="J343">
        <v>0</v>
      </c>
    </row>
    <row r="344" spans="1:10" x14ac:dyDescent="0.2">
      <c r="A344" t="s">
        <v>169</v>
      </c>
      <c r="B344">
        <v>2018</v>
      </c>
      <c r="C344">
        <v>52</v>
      </c>
      <c r="D344">
        <v>52</v>
      </c>
      <c r="E344">
        <v>369</v>
      </c>
      <c r="F344" t="s">
        <v>170</v>
      </c>
      <c r="G344" t="s">
        <v>171</v>
      </c>
      <c r="H344">
        <v>148</v>
      </c>
      <c r="I344">
        <v>2</v>
      </c>
      <c r="J344">
        <v>0</v>
      </c>
    </row>
    <row r="345" spans="1:10" x14ac:dyDescent="0.2">
      <c r="A345" t="s">
        <v>219</v>
      </c>
      <c r="B345">
        <v>2016</v>
      </c>
      <c r="C345">
        <v>616</v>
      </c>
      <c r="D345">
        <v>616</v>
      </c>
      <c r="E345">
        <v>744</v>
      </c>
      <c r="F345" t="s">
        <v>220</v>
      </c>
      <c r="G345" t="s">
        <v>220</v>
      </c>
      <c r="H345">
        <v>149</v>
      </c>
      <c r="I345">
        <v>2</v>
      </c>
      <c r="J345">
        <v>0</v>
      </c>
    </row>
    <row r="346" spans="1:10" x14ac:dyDescent="0.2">
      <c r="A346" t="s">
        <v>219</v>
      </c>
      <c r="B346">
        <v>2017</v>
      </c>
      <c r="C346">
        <v>616</v>
      </c>
      <c r="D346">
        <v>616</v>
      </c>
      <c r="E346">
        <v>744</v>
      </c>
      <c r="F346" t="s">
        <v>220</v>
      </c>
      <c r="G346" t="s">
        <v>220</v>
      </c>
      <c r="H346">
        <v>149</v>
      </c>
      <c r="I346">
        <v>1</v>
      </c>
      <c r="J346">
        <v>0</v>
      </c>
    </row>
    <row r="347" spans="1:10" x14ac:dyDescent="0.2">
      <c r="A347" t="s">
        <v>219</v>
      </c>
      <c r="B347">
        <v>2018</v>
      </c>
      <c r="C347">
        <v>616</v>
      </c>
      <c r="D347">
        <v>616</v>
      </c>
      <c r="E347">
        <v>744</v>
      </c>
      <c r="F347" t="s">
        <v>220</v>
      </c>
      <c r="G347" t="s">
        <v>220</v>
      </c>
      <c r="H347">
        <v>149</v>
      </c>
      <c r="I347">
        <v>6</v>
      </c>
      <c r="J347">
        <v>1</v>
      </c>
    </row>
    <row r="348" spans="1:10" x14ac:dyDescent="0.2">
      <c r="A348" t="s">
        <v>229</v>
      </c>
      <c r="B348">
        <v>2016</v>
      </c>
      <c r="C348">
        <v>640</v>
      </c>
      <c r="D348">
        <v>640</v>
      </c>
      <c r="E348">
        <v>186</v>
      </c>
      <c r="F348" t="s">
        <v>230</v>
      </c>
      <c r="G348" t="s">
        <v>230</v>
      </c>
      <c r="H348">
        <v>150</v>
      </c>
      <c r="I348">
        <v>5</v>
      </c>
      <c r="J348">
        <v>1</v>
      </c>
    </row>
    <row r="349" spans="1:10" x14ac:dyDescent="0.2">
      <c r="A349" t="s">
        <v>229</v>
      </c>
      <c r="B349">
        <v>2017</v>
      </c>
      <c r="C349">
        <v>640</v>
      </c>
      <c r="D349">
        <v>640</v>
      </c>
      <c r="E349">
        <v>186</v>
      </c>
      <c r="F349" t="s">
        <v>230</v>
      </c>
      <c r="G349" t="s">
        <v>230</v>
      </c>
      <c r="H349">
        <v>150</v>
      </c>
      <c r="I349">
        <v>4</v>
      </c>
      <c r="J349">
        <v>0</v>
      </c>
    </row>
    <row r="350" spans="1:10" x14ac:dyDescent="0.2">
      <c r="A350" t="s">
        <v>229</v>
      </c>
      <c r="B350">
        <v>2018</v>
      </c>
      <c r="C350">
        <v>640</v>
      </c>
      <c r="D350">
        <v>640</v>
      </c>
      <c r="E350">
        <v>186</v>
      </c>
      <c r="F350" t="s">
        <v>230</v>
      </c>
      <c r="G350" t="s">
        <v>230</v>
      </c>
      <c r="H350">
        <v>150</v>
      </c>
      <c r="I350">
        <v>3</v>
      </c>
      <c r="J350">
        <v>0</v>
      </c>
    </row>
    <row r="351" spans="1:10" x14ac:dyDescent="0.2">
      <c r="A351" t="s">
        <v>118</v>
      </c>
      <c r="B351">
        <v>2016</v>
      </c>
      <c r="C351">
        <v>369</v>
      </c>
      <c r="D351">
        <v>369</v>
      </c>
      <c r="E351">
        <v>926</v>
      </c>
      <c r="F351" t="s">
        <v>119</v>
      </c>
      <c r="G351" t="s">
        <v>119</v>
      </c>
      <c r="H351">
        <v>152</v>
      </c>
      <c r="I351">
        <v>5</v>
      </c>
      <c r="J351">
        <v>0</v>
      </c>
    </row>
    <row r="352" spans="1:10" x14ac:dyDescent="0.2">
      <c r="A352" t="s">
        <v>118</v>
      </c>
      <c r="B352">
        <v>2017</v>
      </c>
      <c r="C352">
        <v>369</v>
      </c>
      <c r="D352">
        <v>369</v>
      </c>
      <c r="E352">
        <v>926</v>
      </c>
      <c r="F352" t="s">
        <v>119</v>
      </c>
      <c r="G352" t="s">
        <v>119</v>
      </c>
      <c r="H352">
        <v>152</v>
      </c>
      <c r="I352">
        <v>7</v>
      </c>
      <c r="J352">
        <v>1</v>
      </c>
    </row>
    <row r="353" spans="1:10" x14ac:dyDescent="0.2">
      <c r="A353" t="s">
        <v>118</v>
      </c>
      <c r="B353">
        <v>2018</v>
      </c>
      <c r="C353">
        <v>369</v>
      </c>
      <c r="D353">
        <v>369</v>
      </c>
      <c r="E353">
        <v>926</v>
      </c>
      <c r="F353" t="s">
        <v>119</v>
      </c>
      <c r="G353" t="s">
        <v>119</v>
      </c>
      <c r="H353">
        <v>152</v>
      </c>
      <c r="I353">
        <v>6</v>
      </c>
      <c r="J353">
        <v>0</v>
      </c>
    </row>
    <row r="354" spans="1:10" x14ac:dyDescent="0.2">
      <c r="A354" t="s">
        <v>38</v>
      </c>
      <c r="B354">
        <v>2016</v>
      </c>
      <c r="C354">
        <v>200</v>
      </c>
      <c r="D354">
        <v>200</v>
      </c>
      <c r="E354">
        <v>112</v>
      </c>
      <c r="F354" t="s">
        <v>39</v>
      </c>
      <c r="G354" t="s">
        <v>40</v>
      </c>
      <c r="H354">
        <v>153</v>
      </c>
      <c r="I354">
        <v>2</v>
      </c>
      <c r="J354">
        <v>0</v>
      </c>
    </row>
    <row r="355" spans="1:10" x14ac:dyDescent="0.2">
      <c r="A355" t="s">
        <v>38</v>
      </c>
      <c r="B355">
        <v>2017</v>
      </c>
      <c r="C355">
        <v>200</v>
      </c>
      <c r="D355">
        <v>200</v>
      </c>
      <c r="E355">
        <v>112</v>
      </c>
      <c r="F355" t="s">
        <v>39</v>
      </c>
      <c r="G355" t="s">
        <v>40</v>
      </c>
      <c r="H355">
        <v>153</v>
      </c>
      <c r="I355">
        <v>1</v>
      </c>
      <c r="J355">
        <v>0</v>
      </c>
    </row>
    <row r="356" spans="1:10" x14ac:dyDescent="0.2">
      <c r="A356" t="s">
        <v>38</v>
      </c>
      <c r="B356">
        <v>2018</v>
      </c>
      <c r="C356">
        <v>200</v>
      </c>
      <c r="D356">
        <v>200</v>
      </c>
      <c r="E356">
        <v>112</v>
      </c>
      <c r="F356" t="s">
        <v>39</v>
      </c>
      <c r="G356" t="s">
        <v>40</v>
      </c>
      <c r="H356">
        <v>153</v>
      </c>
      <c r="I356">
        <v>5</v>
      </c>
      <c r="J356">
        <v>-771</v>
      </c>
    </row>
    <row r="357" spans="1:10" x14ac:dyDescent="0.2">
      <c r="A357" t="s">
        <v>34</v>
      </c>
      <c r="B357">
        <v>2016</v>
      </c>
      <c r="C357">
        <v>2</v>
      </c>
      <c r="D357">
        <v>2</v>
      </c>
      <c r="E357">
        <v>111</v>
      </c>
      <c r="F357" t="s">
        <v>35</v>
      </c>
      <c r="G357" t="s">
        <v>35</v>
      </c>
      <c r="H357">
        <v>154</v>
      </c>
      <c r="I357">
        <v>2</v>
      </c>
      <c r="J357">
        <v>0</v>
      </c>
    </row>
    <row r="358" spans="1:10" x14ac:dyDescent="0.2">
      <c r="A358" t="s">
        <v>34</v>
      </c>
      <c r="B358">
        <v>2017</v>
      </c>
      <c r="C358">
        <v>2</v>
      </c>
      <c r="D358">
        <v>2</v>
      </c>
      <c r="E358">
        <v>111</v>
      </c>
      <c r="F358" t="s">
        <v>35</v>
      </c>
      <c r="G358" t="s">
        <v>35</v>
      </c>
      <c r="H358">
        <v>154</v>
      </c>
      <c r="I358">
        <v>1</v>
      </c>
      <c r="J358">
        <v>0</v>
      </c>
    </row>
    <row r="359" spans="1:10" x14ac:dyDescent="0.2">
      <c r="A359" t="s">
        <v>34</v>
      </c>
      <c r="B359">
        <v>2018</v>
      </c>
      <c r="C359">
        <v>2</v>
      </c>
      <c r="D359">
        <v>2</v>
      </c>
      <c r="E359">
        <v>111</v>
      </c>
      <c r="F359" t="s">
        <v>35</v>
      </c>
      <c r="G359" t="s">
        <v>35</v>
      </c>
      <c r="H359">
        <v>154</v>
      </c>
      <c r="I359">
        <v>5</v>
      </c>
      <c r="J359">
        <v>1</v>
      </c>
    </row>
    <row r="360" spans="1:10" x14ac:dyDescent="0.2">
      <c r="A360" t="s">
        <v>31</v>
      </c>
      <c r="B360">
        <v>2016</v>
      </c>
      <c r="C360">
        <v>165</v>
      </c>
      <c r="D360">
        <v>165</v>
      </c>
      <c r="E360">
        <v>298</v>
      </c>
      <c r="F360" t="s">
        <v>32</v>
      </c>
      <c r="G360" t="s">
        <v>33</v>
      </c>
      <c r="H360">
        <v>155</v>
      </c>
      <c r="I360">
        <v>4</v>
      </c>
      <c r="J360">
        <v>0</v>
      </c>
    </row>
    <row r="361" spans="1:10" x14ac:dyDescent="0.2">
      <c r="A361" t="s">
        <v>31</v>
      </c>
      <c r="B361">
        <v>2017</v>
      </c>
      <c r="C361">
        <v>165</v>
      </c>
      <c r="D361">
        <v>165</v>
      </c>
      <c r="E361">
        <v>298</v>
      </c>
      <c r="F361" t="s">
        <v>32</v>
      </c>
      <c r="G361" t="s">
        <v>33</v>
      </c>
      <c r="H361">
        <v>155</v>
      </c>
      <c r="I361">
        <v>3</v>
      </c>
      <c r="J361">
        <v>0</v>
      </c>
    </row>
    <row r="362" spans="1:10" x14ac:dyDescent="0.2">
      <c r="A362" t="s">
        <v>31</v>
      </c>
      <c r="B362">
        <v>2018</v>
      </c>
      <c r="C362">
        <v>165</v>
      </c>
      <c r="D362">
        <v>165</v>
      </c>
      <c r="E362">
        <v>298</v>
      </c>
      <c r="F362" t="s">
        <v>32</v>
      </c>
      <c r="G362" t="s">
        <v>33</v>
      </c>
      <c r="H362">
        <v>155</v>
      </c>
      <c r="I362">
        <v>2</v>
      </c>
      <c r="J362">
        <v>0</v>
      </c>
    </row>
    <row r="363" spans="1:10" x14ac:dyDescent="0.2">
      <c r="A363" t="s">
        <v>322</v>
      </c>
      <c r="B363">
        <v>2016</v>
      </c>
      <c r="C363">
        <v>935</v>
      </c>
      <c r="D363">
        <v>935</v>
      </c>
      <c r="E363">
        <v>846</v>
      </c>
      <c r="F363" t="s">
        <v>323</v>
      </c>
      <c r="G363" t="s">
        <v>324</v>
      </c>
      <c r="H363">
        <v>156</v>
      </c>
      <c r="I363">
        <v>2</v>
      </c>
      <c r="J363">
        <v>0</v>
      </c>
    </row>
    <row r="364" spans="1:10" x14ac:dyDescent="0.2">
      <c r="A364" t="s">
        <v>322</v>
      </c>
      <c r="B364">
        <v>2017</v>
      </c>
      <c r="C364">
        <v>935</v>
      </c>
      <c r="D364">
        <v>935</v>
      </c>
      <c r="E364">
        <v>846</v>
      </c>
      <c r="F364" t="s">
        <v>323</v>
      </c>
      <c r="G364" t="s">
        <v>324</v>
      </c>
      <c r="H364">
        <v>156</v>
      </c>
      <c r="I364">
        <v>1</v>
      </c>
      <c r="J364">
        <v>0</v>
      </c>
    </row>
    <row r="365" spans="1:10" x14ac:dyDescent="0.2">
      <c r="A365" t="s">
        <v>322</v>
      </c>
      <c r="B365">
        <v>2018</v>
      </c>
      <c r="C365">
        <v>935</v>
      </c>
      <c r="D365">
        <v>935</v>
      </c>
      <c r="E365">
        <v>846</v>
      </c>
      <c r="F365" t="s">
        <v>323</v>
      </c>
      <c r="G365" t="s">
        <v>324</v>
      </c>
      <c r="H365">
        <v>156</v>
      </c>
      <c r="I365">
        <v>5</v>
      </c>
      <c r="J365">
        <v>-771</v>
      </c>
    </row>
    <row r="366" spans="1:10" x14ac:dyDescent="0.2">
      <c r="A366" t="s">
        <v>16</v>
      </c>
      <c r="B366">
        <v>2016</v>
      </c>
      <c r="C366">
        <v>101</v>
      </c>
      <c r="D366">
        <v>101</v>
      </c>
      <c r="E366">
        <v>299</v>
      </c>
      <c r="F366" t="s">
        <v>17</v>
      </c>
      <c r="G366" t="s">
        <v>17</v>
      </c>
      <c r="H366">
        <v>157</v>
      </c>
      <c r="I366">
        <v>5</v>
      </c>
      <c r="J366">
        <v>0</v>
      </c>
    </row>
    <row r="367" spans="1:10" x14ac:dyDescent="0.2">
      <c r="A367" t="s">
        <v>16</v>
      </c>
      <c r="B367">
        <v>2017</v>
      </c>
      <c r="C367">
        <v>101</v>
      </c>
      <c r="D367">
        <v>101</v>
      </c>
      <c r="E367">
        <v>299</v>
      </c>
      <c r="F367" t="s">
        <v>17</v>
      </c>
      <c r="G367" t="s">
        <v>17</v>
      </c>
      <c r="H367">
        <v>157</v>
      </c>
      <c r="I367">
        <v>7</v>
      </c>
      <c r="J367">
        <v>2</v>
      </c>
    </row>
    <row r="368" spans="1:10" x14ac:dyDescent="0.2">
      <c r="A368" t="s">
        <v>16</v>
      </c>
      <c r="B368">
        <v>2018</v>
      </c>
      <c r="C368">
        <v>101</v>
      </c>
      <c r="D368">
        <v>101</v>
      </c>
      <c r="E368">
        <v>299</v>
      </c>
      <c r="F368" t="s">
        <v>17</v>
      </c>
      <c r="G368" t="s">
        <v>17</v>
      </c>
      <c r="H368">
        <v>157</v>
      </c>
      <c r="I368">
        <v>6</v>
      </c>
      <c r="J368">
        <v>0</v>
      </c>
    </row>
    <row r="369" spans="1:10" x14ac:dyDescent="0.2">
      <c r="A369" t="s">
        <v>293</v>
      </c>
      <c r="B369">
        <v>2016</v>
      </c>
      <c r="C369">
        <v>816</v>
      </c>
      <c r="D369">
        <v>816</v>
      </c>
      <c r="E369">
        <v>582</v>
      </c>
      <c r="F369" t="s">
        <v>294</v>
      </c>
      <c r="G369" t="s">
        <v>295</v>
      </c>
      <c r="H369">
        <v>158</v>
      </c>
      <c r="I369">
        <v>-666</v>
      </c>
      <c r="J369">
        <v>1</v>
      </c>
    </row>
    <row r="370" spans="1:10" x14ac:dyDescent="0.2">
      <c r="A370" t="s">
        <v>293</v>
      </c>
      <c r="B370">
        <v>2017</v>
      </c>
      <c r="C370">
        <v>816</v>
      </c>
      <c r="D370">
        <v>816</v>
      </c>
      <c r="E370">
        <v>582</v>
      </c>
      <c r="F370" t="s">
        <v>294</v>
      </c>
      <c r="G370" t="s">
        <v>295</v>
      </c>
      <c r="H370">
        <v>158</v>
      </c>
      <c r="I370">
        <v>-666</v>
      </c>
      <c r="J370">
        <v>0</v>
      </c>
    </row>
    <row r="371" spans="1:10" x14ac:dyDescent="0.2">
      <c r="A371" t="s">
        <v>293</v>
      </c>
      <c r="B371">
        <v>2018</v>
      </c>
      <c r="C371">
        <v>816</v>
      </c>
      <c r="D371">
        <v>816</v>
      </c>
      <c r="E371">
        <v>582</v>
      </c>
      <c r="F371" t="s">
        <v>294</v>
      </c>
      <c r="G371" t="s">
        <v>295</v>
      </c>
      <c r="H371">
        <v>158</v>
      </c>
      <c r="I371">
        <v>-666</v>
      </c>
      <c r="J371">
        <v>0</v>
      </c>
    </row>
    <row r="372" spans="1:10" x14ac:dyDescent="0.2">
      <c r="A372" t="s">
        <v>241</v>
      </c>
      <c r="B372">
        <v>2016</v>
      </c>
      <c r="C372">
        <v>678</v>
      </c>
      <c r="D372">
        <v>679</v>
      </c>
      <c r="E372">
        <v>474</v>
      </c>
      <c r="F372" t="s">
        <v>242</v>
      </c>
      <c r="G372" t="s">
        <v>242</v>
      </c>
      <c r="H372">
        <v>159</v>
      </c>
      <c r="I372">
        <v>4</v>
      </c>
      <c r="J372">
        <v>1</v>
      </c>
    </row>
    <row r="373" spans="1:10" x14ac:dyDescent="0.2">
      <c r="A373" t="s">
        <v>241</v>
      </c>
      <c r="B373">
        <v>2017</v>
      </c>
      <c r="C373">
        <v>678</v>
      </c>
      <c r="D373">
        <v>679</v>
      </c>
      <c r="E373">
        <v>474</v>
      </c>
      <c r="F373" t="s">
        <v>242</v>
      </c>
      <c r="G373" t="s">
        <v>242</v>
      </c>
      <c r="H373">
        <v>159</v>
      </c>
      <c r="I373">
        <v>3</v>
      </c>
      <c r="J373">
        <v>0</v>
      </c>
    </row>
    <row r="374" spans="1:10" x14ac:dyDescent="0.2">
      <c r="A374" t="s">
        <v>241</v>
      </c>
      <c r="B374">
        <v>2018</v>
      </c>
      <c r="C374">
        <v>678</v>
      </c>
      <c r="D374">
        <v>679</v>
      </c>
      <c r="E374">
        <v>474</v>
      </c>
      <c r="F374" t="s">
        <v>242</v>
      </c>
      <c r="G374" t="s">
        <v>242</v>
      </c>
      <c r="H374">
        <v>159</v>
      </c>
      <c r="I374">
        <v>4</v>
      </c>
      <c r="J374">
        <v>1</v>
      </c>
    </row>
    <row r="375" spans="1:10" x14ac:dyDescent="0.2">
      <c r="A375" t="s">
        <v>185</v>
      </c>
      <c r="B375">
        <v>2016</v>
      </c>
      <c r="C375">
        <v>551</v>
      </c>
      <c r="D375">
        <v>551</v>
      </c>
      <c r="E375">
        <v>754</v>
      </c>
      <c r="F375" t="s">
        <v>186</v>
      </c>
      <c r="G375" t="s">
        <v>187</v>
      </c>
      <c r="H375">
        <v>160</v>
      </c>
      <c r="I375">
        <v>4</v>
      </c>
      <c r="J375">
        <v>0</v>
      </c>
    </row>
    <row r="376" spans="1:10" x14ac:dyDescent="0.2">
      <c r="A376" t="s">
        <v>185</v>
      </c>
      <c r="B376">
        <v>2017</v>
      </c>
      <c r="C376">
        <v>551</v>
      </c>
      <c r="D376">
        <v>551</v>
      </c>
      <c r="E376">
        <v>754</v>
      </c>
      <c r="F376" t="s">
        <v>186</v>
      </c>
      <c r="G376" t="s">
        <v>187</v>
      </c>
      <c r="H376">
        <v>160</v>
      </c>
      <c r="I376">
        <v>3</v>
      </c>
      <c r="J376">
        <v>0</v>
      </c>
    </row>
    <row r="377" spans="1:10" x14ac:dyDescent="0.2">
      <c r="A377" t="s">
        <v>185</v>
      </c>
      <c r="B377">
        <v>2018</v>
      </c>
      <c r="C377">
        <v>551</v>
      </c>
      <c r="D377">
        <v>551</v>
      </c>
      <c r="E377">
        <v>754</v>
      </c>
      <c r="F377" t="s">
        <v>186</v>
      </c>
      <c r="G377" t="s">
        <v>187</v>
      </c>
      <c r="H377">
        <v>160</v>
      </c>
      <c r="I377">
        <v>2</v>
      </c>
      <c r="J377">
        <v>0</v>
      </c>
    </row>
    <row r="378" spans="1:10" x14ac:dyDescent="0.2">
      <c r="A378" t="s">
        <v>188</v>
      </c>
      <c r="B378">
        <v>2016</v>
      </c>
      <c r="C378">
        <v>552</v>
      </c>
      <c r="D378">
        <v>552</v>
      </c>
      <c r="E378">
        <v>698</v>
      </c>
      <c r="F378" t="s">
        <v>189</v>
      </c>
      <c r="G378" t="s">
        <v>190</v>
      </c>
      <c r="H378">
        <v>161</v>
      </c>
      <c r="I378">
        <v>3</v>
      </c>
      <c r="J378">
        <v>0</v>
      </c>
    </row>
    <row r="379" spans="1:10" x14ac:dyDescent="0.2">
      <c r="A379" t="s">
        <v>188</v>
      </c>
      <c r="B379">
        <v>2017</v>
      </c>
      <c r="C379">
        <v>552</v>
      </c>
      <c r="D379">
        <v>552</v>
      </c>
      <c r="E379">
        <v>698</v>
      </c>
      <c r="F379" t="s">
        <v>189</v>
      </c>
      <c r="G379" t="s">
        <v>190</v>
      </c>
      <c r="H379">
        <v>161</v>
      </c>
      <c r="I379">
        <v>2</v>
      </c>
      <c r="J379">
        <v>0</v>
      </c>
    </row>
    <row r="380" spans="1:10" x14ac:dyDescent="0.2">
      <c r="A380" t="s">
        <v>188</v>
      </c>
      <c r="B380">
        <v>2018</v>
      </c>
      <c r="C380">
        <v>552</v>
      </c>
      <c r="D380">
        <v>552</v>
      </c>
      <c r="E380">
        <v>698</v>
      </c>
      <c r="F380" t="s">
        <v>189</v>
      </c>
      <c r="G380" t="s">
        <v>190</v>
      </c>
      <c r="H380">
        <v>161</v>
      </c>
      <c r="I380">
        <v>1</v>
      </c>
      <c r="J380">
        <v>0</v>
      </c>
    </row>
  </sheetData>
  <autoFilter ref="A6:J380" xr:uid="{00000000-0009-0000-0000-000000000000}">
    <sortState xmlns:xlrd2="http://schemas.microsoft.com/office/spreadsheetml/2017/richdata2" ref="A7:J380">
      <sortCondition ref="A7:A380"/>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59"/>
  <sheetViews>
    <sheetView workbookViewId="0">
      <selection activeCell="D46" sqref="D46"/>
    </sheetView>
  </sheetViews>
  <sheetFormatPr baseColWidth="10" defaultColWidth="11" defaultRowHeight="16" x14ac:dyDescent="0.2"/>
  <cols>
    <col min="3" max="3" width="17.6640625" customWidth="1"/>
  </cols>
  <sheetData>
    <row r="1" spans="1:16" x14ac:dyDescent="0.2">
      <c r="A1" s="25" t="s">
        <v>397</v>
      </c>
      <c r="B1" s="25"/>
      <c r="C1" s="25"/>
      <c r="D1" s="25"/>
      <c r="E1" s="25"/>
      <c r="F1" s="25"/>
      <c r="G1" s="25"/>
      <c r="H1" s="25"/>
      <c r="I1" s="25"/>
      <c r="J1" s="25"/>
      <c r="K1" s="25"/>
      <c r="L1" s="25"/>
      <c r="M1" s="25"/>
      <c r="N1" s="25"/>
      <c r="O1" s="25"/>
      <c r="P1" s="25"/>
    </row>
    <row r="2" spans="1:16" ht="48" customHeight="1" x14ac:dyDescent="0.2">
      <c r="A2" s="25"/>
      <c r="B2" s="25"/>
      <c r="C2" s="25"/>
      <c r="D2" s="25"/>
      <c r="E2" s="25"/>
      <c r="F2" s="25"/>
      <c r="G2" s="25"/>
      <c r="H2" s="25"/>
      <c r="I2" s="25"/>
      <c r="J2" s="25"/>
      <c r="K2" s="25"/>
      <c r="L2" s="25"/>
      <c r="M2" s="25"/>
      <c r="N2" s="25"/>
      <c r="O2" s="25"/>
      <c r="P2" s="25"/>
    </row>
    <row r="7" spans="1:16" x14ac:dyDescent="0.2">
      <c r="A7" t="s">
        <v>331</v>
      </c>
    </row>
    <row r="8" spans="1:16" ht="17" thickBot="1" x14ac:dyDescent="0.25"/>
    <row r="9" spans="1:16" ht="16" customHeight="1" x14ac:dyDescent="0.2">
      <c r="B9" s="11" t="s">
        <v>385</v>
      </c>
      <c r="C9" s="11" t="s">
        <v>332</v>
      </c>
      <c r="D9" s="11" t="s">
        <v>333</v>
      </c>
      <c r="E9" s="11" t="s">
        <v>334</v>
      </c>
      <c r="F9" s="11" t="s">
        <v>335</v>
      </c>
      <c r="G9" s="11" t="s">
        <v>336</v>
      </c>
      <c r="I9" s="20" t="s">
        <v>386</v>
      </c>
    </row>
    <row r="10" spans="1:16" ht="17" thickBot="1" x14ac:dyDescent="0.25">
      <c r="B10" s="12"/>
      <c r="C10" s="12"/>
      <c r="D10" s="12"/>
      <c r="E10" s="12"/>
      <c r="F10" s="12"/>
      <c r="G10" s="12"/>
      <c r="I10" s="20" t="s">
        <v>387</v>
      </c>
    </row>
    <row r="11" spans="1:16" ht="17" thickBot="1" x14ac:dyDescent="0.25">
      <c r="B11" s="4" t="s">
        <v>14</v>
      </c>
      <c r="C11" s="5" t="s">
        <v>11</v>
      </c>
      <c r="D11" s="6"/>
      <c r="E11" s="6"/>
      <c r="F11" s="6"/>
      <c r="G11" s="6"/>
    </row>
    <row r="12" spans="1:16" ht="17" thickBot="1" x14ac:dyDescent="0.25">
      <c r="B12" s="3" t="s">
        <v>14</v>
      </c>
      <c r="C12" s="6" t="s">
        <v>12</v>
      </c>
      <c r="D12" s="6"/>
      <c r="E12" s="6"/>
      <c r="F12" s="6"/>
      <c r="G12" s="6"/>
    </row>
    <row r="13" spans="1:16" ht="17" thickBot="1" x14ac:dyDescent="0.25">
      <c r="B13" s="3" t="s">
        <v>14</v>
      </c>
      <c r="C13" s="6" t="s">
        <v>13</v>
      </c>
      <c r="D13" s="6"/>
      <c r="E13" s="6"/>
      <c r="F13" s="6"/>
      <c r="G13" s="6"/>
    </row>
    <row r="14" spans="1:16" x14ac:dyDescent="0.2">
      <c r="B14" s="9"/>
      <c r="C14" s="9"/>
      <c r="D14" s="9"/>
      <c r="E14" s="9"/>
      <c r="F14" s="9"/>
      <c r="G14" s="9"/>
    </row>
    <row r="15" spans="1:16" x14ac:dyDescent="0.2">
      <c r="A15" s="7" t="s">
        <v>337</v>
      </c>
    </row>
    <row r="16" spans="1:16" x14ac:dyDescent="0.2">
      <c r="A16" s="7"/>
    </row>
    <row r="17" spans="1:7" x14ac:dyDescent="0.2">
      <c r="A17" s="7"/>
      <c r="B17" s="10" t="s">
        <v>338</v>
      </c>
      <c r="C17" s="8" t="s">
        <v>339</v>
      </c>
    </row>
    <row r="18" spans="1:7" x14ac:dyDescent="0.2">
      <c r="A18" s="7"/>
      <c r="B18" s="1" t="s">
        <v>340</v>
      </c>
      <c r="C18" s="2" t="s">
        <v>341</v>
      </c>
      <c r="F18" s="21" t="s">
        <v>388</v>
      </c>
      <c r="G18" s="21"/>
    </row>
    <row r="19" spans="1:7" x14ac:dyDescent="0.2">
      <c r="A19" s="7"/>
      <c r="B19" s="2">
        <v>-999</v>
      </c>
      <c r="C19" s="2" t="s">
        <v>342</v>
      </c>
    </row>
    <row r="20" spans="1:7" x14ac:dyDescent="0.2">
      <c r="A20" s="7"/>
      <c r="B20" s="2">
        <v>-991</v>
      </c>
      <c r="C20" s="2" t="s">
        <v>343</v>
      </c>
      <c r="F20" s="21" t="s">
        <v>389</v>
      </c>
      <c r="G20" s="21"/>
    </row>
    <row r="21" spans="1:7" x14ac:dyDescent="0.2">
      <c r="A21" s="7"/>
      <c r="B21" s="2">
        <v>-881</v>
      </c>
      <c r="C21" s="2" t="s">
        <v>344</v>
      </c>
    </row>
    <row r="22" spans="1:7" x14ac:dyDescent="0.2">
      <c r="A22" s="7"/>
      <c r="B22" s="2">
        <v>-882</v>
      </c>
      <c r="C22" s="2" t="s">
        <v>345</v>
      </c>
    </row>
    <row r="23" spans="1:7" x14ac:dyDescent="0.2">
      <c r="A23" s="7"/>
      <c r="B23" s="2">
        <v>-774</v>
      </c>
      <c r="C23" s="2" t="s">
        <v>346</v>
      </c>
    </row>
    <row r="24" spans="1:7" x14ac:dyDescent="0.2">
      <c r="A24" s="7"/>
      <c r="B24" s="2">
        <v>-773</v>
      </c>
      <c r="C24" s="2" t="s">
        <v>347</v>
      </c>
    </row>
    <row r="25" spans="1:7" x14ac:dyDescent="0.2">
      <c r="A25" s="7"/>
      <c r="B25" s="2">
        <v>-772</v>
      </c>
      <c r="C25" s="2" t="s">
        <v>348</v>
      </c>
    </row>
    <row r="26" spans="1:7" x14ac:dyDescent="0.2">
      <c r="A26" s="7"/>
      <c r="B26" s="2">
        <v>-771</v>
      </c>
      <c r="C26" s="2" t="s">
        <v>349</v>
      </c>
    </row>
    <row r="27" spans="1:7" x14ac:dyDescent="0.2">
      <c r="A27" s="7"/>
      <c r="B27" s="2">
        <v>-666</v>
      </c>
      <c r="C27" s="2" t="s">
        <v>350</v>
      </c>
    </row>
    <row r="28" spans="1:7" x14ac:dyDescent="0.2">
      <c r="A28" s="7"/>
      <c r="B28" s="2">
        <v>-555</v>
      </c>
      <c r="C28" s="2" t="s">
        <v>351</v>
      </c>
    </row>
    <row r="29" spans="1:7" x14ac:dyDescent="0.2">
      <c r="A29" s="7"/>
      <c r="B29" s="2"/>
      <c r="C29" s="2"/>
    </row>
    <row r="30" spans="1:7" x14ac:dyDescent="0.2">
      <c r="A30" s="21" t="s">
        <v>388</v>
      </c>
      <c r="B30" s="2"/>
      <c r="C30" s="2"/>
    </row>
    <row r="31" spans="1:7" x14ac:dyDescent="0.2">
      <c r="A31" s="21" t="s">
        <v>392</v>
      </c>
    </row>
    <row r="32" spans="1:7" x14ac:dyDescent="0.2">
      <c r="A32" s="7"/>
    </row>
    <row r="33" spans="1:13" x14ac:dyDescent="0.2">
      <c r="A33" t="s">
        <v>352</v>
      </c>
    </row>
    <row r="34" spans="1:13" x14ac:dyDescent="0.2">
      <c r="A34" s="21" t="s">
        <v>382</v>
      </c>
      <c r="L34" s="21"/>
      <c r="M34" s="20"/>
    </row>
    <row r="35" spans="1:13" x14ac:dyDescent="0.2">
      <c r="A35" s="20" t="s">
        <v>383</v>
      </c>
      <c r="B35" s="20"/>
      <c r="L35" s="21"/>
      <c r="M35" s="20"/>
    </row>
    <row r="36" spans="1:13" x14ac:dyDescent="0.2">
      <c r="A36" s="21"/>
      <c r="B36" s="20"/>
      <c r="L36" s="21"/>
      <c r="M36" s="20"/>
    </row>
    <row r="37" spans="1:13" x14ac:dyDescent="0.2">
      <c r="A37" t="s">
        <v>401</v>
      </c>
    </row>
    <row r="38" spans="1:13" x14ac:dyDescent="0.2">
      <c r="A38" s="21" t="s">
        <v>391</v>
      </c>
    </row>
    <row r="39" spans="1:13" x14ac:dyDescent="0.2">
      <c r="A39" s="21"/>
    </row>
    <row r="40" spans="1:13" x14ac:dyDescent="0.2">
      <c r="A40" s="7" t="s">
        <v>353</v>
      </c>
    </row>
    <row r="41" spans="1:13" x14ac:dyDescent="0.2">
      <c r="A41" s="21">
        <v>3</v>
      </c>
      <c r="D41" s="21"/>
    </row>
    <row r="42" spans="1:13" x14ac:dyDescent="0.2">
      <c r="A42" s="21"/>
      <c r="D42" s="21"/>
    </row>
    <row r="43" spans="1:13" x14ac:dyDescent="0.2">
      <c r="A43" s="7" t="s">
        <v>400</v>
      </c>
    </row>
    <row r="44" spans="1:13" x14ac:dyDescent="0.2">
      <c r="A44" s="7"/>
      <c r="B44" s="21" t="s">
        <v>378</v>
      </c>
      <c r="C44" s="22">
        <f>_xlfn.PERCENTRANK.INC('Data on Central Bank Governors'!I7:I378,'Data on Central Bank Governors'!I357)</f>
        <v>0.30099999999999999</v>
      </c>
      <c r="E44" s="20" t="s">
        <v>390</v>
      </c>
    </row>
    <row r="45" spans="1:13" x14ac:dyDescent="0.2">
      <c r="A45" s="7"/>
      <c r="B45" s="21" t="s">
        <v>57</v>
      </c>
      <c r="C45" s="22">
        <f>_xlfn.PERCENTRANK.INC('Data on Central Bank Governors'!I7:I378,'Data on Central Bank Governors'!I312)</f>
        <v>0.30099999999999999</v>
      </c>
    </row>
    <row r="46" spans="1:13" x14ac:dyDescent="0.2">
      <c r="A46" s="7"/>
      <c r="B46" s="21" t="s">
        <v>267</v>
      </c>
      <c r="C46" s="22">
        <f>_xlfn.PERCENTRANK.INC('Data on Central Bank Governors'!I7:I378,'Data on Central Bank Governors'!I175)</f>
        <v>0.30099999999999999</v>
      </c>
    </row>
    <row r="47" spans="1:13" x14ac:dyDescent="0.2">
      <c r="A47" s="7"/>
    </row>
    <row r="48" spans="1:13" x14ac:dyDescent="0.2">
      <c r="A48" s="7" t="s">
        <v>354</v>
      </c>
    </row>
    <row r="49" spans="1:4" x14ac:dyDescent="0.2">
      <c r="A49" s="21" t="s">
        <v>393</v>
      </c>
    </row>
    <row r="50" spans="1:4" x14ac:dyDescent="0.2">
      <c r="A50" s="21"/>
    </row>
    <row r="51" spans="1:4" x14ac:dyDescent="0.2">
      <c r="A51" s="7" t="s">
        <v>355</v>
      </c>
    </row>
    <row r="52" spans="1:4" x14ac:dyDescent="0.2">
      <c r="A52" s="20" t="s">
        <v>384</v>
      </c>
      <c r="D52" s="20"/>
    </row>
    <row r="53" spans="1:4" x14ac:dyDescent="0.2">
      <c r="A53" s="20"/>
      <c r="D53" s="20"/>
    </row>
    <row r="54" spans="1:4" x14ac:dyDescent="0.2">
      <c r="A54" s="7" t="s">
        <v>356</v>
      </c>
    </row>
    <row r="55" spans="1:4" x14ac:dyDescent="0.2">
      <c r="A55" s="21" t="s">
        <v>394</v>
      </c>
    </row>
    <row r="56" spans="1:4" x14ac:dyDescent="0.2">
      <c r="A56" s="20" t="s">
        <v>395</v>
      </c>
    </row>
    <row r="57" spans="1:4" x14ac:dyDescent="0.2">
      <c r="A57" s="20"/>
    </row>
    <row r="58" spans="1:4" x14ac:dyDescent="0.2">
      <c r="A58" s="7" t="s">
        <v>357</v>
      </c>
    </row>
    <row r="59" spans="1:4" x14ac:dyDescent="0.2">
      <c r="A59" s="21" t="s">
        <v>396</v>
      </c>
    </row>
  </sheetData>
  <mergeCells count="7">
    <mergeCell ref="A1:P2"/>
    <mergeCell ref="G9:G10"/>
    <mergeCell ref="B9:B10"/>
    <mergeCell ref="C9:C10"/>
    <mergeCell ref="D9:D10"/>
    <mergeCell ref="E9:E10"/>
    <mergeCell ref="F9:F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9C2FB-D80B-2147-8EDE-C46D65B4F3B6}">
  <dimension ref="A1:M130"/>
  <sheetViews>
    <sheetView workbookViewId="0">
      <selection activeCell="D5" sqref="D5"/>
    </sheetView>
  </sheetViews>
  <sheetFormatPr baseColWidth="10" defaultRowHeight="16" x14ac:dyDescent="0.2"/>
  <cols>
    <col min="1" max="1" width="13" bestFit="1" customWidth="1"/>
    <col min="2" max="2" width="21.6640625" bestFit="1" customWidth="1"/>
    <col min="3" max="3" width="22.1640625" bestFit="1" customWidth="1"/>
    <col min="4" max="4" width="26.33203125" bestFit="1" customWidth="1"/>
    <col min="5" max="5" width="24.5" bestFit="1" customWidth="1"/>
    <col min="6" max="6" width="19.6640625" bestFit="1" customWidth="1"/>
    <col min="7" max="7" width="20.1640625" bestFit="1" customWidth="1"/>
    <col min="8" max="8" width="23.5" bestFit="1" customWidth="1"/>
    <col min="9" max="9" width="22.6640625" bestFit="1" customWidth="1"/>
    <col min="10" max="10" width="18.83203125" bestFit="1" customWidth="1"/>
    <col min="11" max="11" width="19.33203125" bestFit="1" customWidth="1"/>
    <col min="12" max="12" width="22.6640625" bestFit="1" customWidth="1"/>
    <col min="13" max="15" width="21.83203125" bestFit="1" customWidth="1"/>
  </cols>
  <sheetData>
    <row r="1" spans="1:13" x14ac:dyDescent="0.2">
      <c r="A1" s="25" t="s">
        <v>398</v>
      </c>
      <c r="B1" s="25"/>
      <c r="C1" s="25"/>
      <c r="D1" s="25"/>
      <c r="E1" s="25"/>
      <c r="F1" s="25"/>
      <c r="G1" s="25"/>
      <c r="H1" s="25"/>
    </row>
    <row r="2" spans="1:13" ht="43" customHeight="1" x14ac:dyDescent="0.2">
      <c r="A2" s="25"/>
      <c r="B2" s="25"/>
      <c r="C2" s="25"/>
      <c r="D2" s="25"/>
      <c r="E2" s="25"/>
      <c r="F2" s="25"/>
      <c r="G2" s="25"/>
      <c r="H2" s="25"/>
    </row>
    <row r="4" spans="1:13" x14ac:dyDescent="0.2">
      <c r="A4" s="13" t="s">
        <v>358</v>
      </c>
      <c r="B4" t="s">
        <v>360</v>
      </c>
      <c r="C4" t="s">
        <v>361</v>
      </c>
      <c r="D4" t="s">
        <v>362</v>
      </c>
      <c r="E4" t="s">
        <v>363</v>
      </c>
      <c r="F4" t="s">
        <v>364</v>
      </c>
      <c r="G4" t="s">
        <v>365</v>
      </c>
      <c r="H4" t="s">
        <v>366</v>
      </c>
      <c r="I4" t="s">
        <v>367</v>
      </c>
      <c r="J4" t="s">
        <v>368</v>
      </c>
      <c r="K4" t="s">
        <v>369</v>
      </c>
      <c r="L4" t="s">
        <v>370</v>
      </c>
      <c r="M4" t="s">
        <v>371</v>
      </c>
    </row>
    <row r="5" spans="1:13" x14ac:dyDescent="0.2">
      <c r="A5" s="14" t="s">
        <v>250</v>
      </c>
      <c r="B5" s="15">
        <v>1</v>
      </c>
      <c r="C5" s="15">
        <v>1</v>
      </c>
      <c r="D5" s="15">
        <v>1</v>
      </c>
      <c r="E5" s="15">
        <v>0</v>
      </c>
      <c r="F5" s="15">
        <v>2</v>
      </c>
      <c r="G5" s="15">
        <v>4</v>
      </c>
      <c r="H5" s="15">
        <v>3</v>
      </c>
      <c r="I5" s="15">
        <v>1</v>
      </c>
      <c r="J5" s="15">
        <v>0</v>
      </c>
      <c r="K5" s="15">
        <v>0</v>
      </c>
      <c r="L5" s="15">
        <v>0</v>
      </c>
      <c r="M5" s="15">
        <v>0</v>
      </c>
    </row>
    <row r="6" spans="1:13" x14ac:dyDescent="0.2">
      <c r="A6" s="14" t="s">
        <v>83</v>
      </c>
      <c r="B6" s="15">
        <v>2</v>
      </c>
      <c r="C6" s="15">
        <v>2</v>
      </c>
      <c r="D6" s="15">
        <v>2</v>
      </c>
      <c r="E6" s="15">
        <v>0</v>
      </c>
      <c r="F6" s="15">
        <v>4</v>
      </c>
      <c r="G6" s="15">
        <v>6</v>
      </c>
      <c r="H6" s="15">
        <v>5</v>
      </c>
      <c r="I6" s="15">
        <v>1</v>
      </c>
      <c r="J6" s="15">
        <v>0</v>
      </c>
      <c r="K6" s="15">
        <v>0</v>
      </c>
      <c r="L6" s="15">
        <v>0</v>
      </c>
      <c r="M6" s="15">
        <v>0</v>
      </c>
    </row>
    <row r="7" spans="1:13" x14ac:dyDescent="0.2">
      <c r="A7" s="14" t="s">
        <v>216</v>
      </c>
      <c r="B7" s="15">
        <v>3</v>
      </c>
      <c r="C7" s="15">
        <v>3</v>
      </c>
      <c r="D7" s="15">
        <v>3</v>
      </c>
      <c r="E7" s="15">
        <v>0</v>
      </c>
      <c r="F7" s="15">
        <v>5</v>
      </c>
      <c r="G7" s="15">
        <v>7</v>
      </c>
      <c r="H7" s="15">
        <v>6</v>
      </c>
      <c r="I7" s="15">
        <v>1</v>
      </c>
      <c r="J7" s="15">
        <v>0</v>
      </c>
      <c r="K7" s="15">
        <v>1</v>
      </c>
      <c r="L7" s="15">
        <v>0.33333333333333331</v>
      </c>
      <c r="M7" s="15">
        <v>0.57735026918962584</v>
      </c>
    </row>
    <row r="8" spans="1:13" x14ac:dyDescent="0.2">
      <c r="A8" s="14" t="s">
        <v>179</v>
      </c>
      <c r="B8" s="15">
        <v>4</v>
      </c>
      <c r="C8" s="15">
        <v>4</v>
      </c>
      <c r="D8" s="15">
        <v>4</v>
      </c>
      <c r="E8" s="15">
        <v>0</v>
      </c>
      <c r="F8" s="15">
        <v>4</v>
      </c>
      <c r="G8" s="15">
        <v>5</v>
      </c>
      <c r="H8" s="15">
        <v>4.666666666666667</v>
      </c>
      <c r="I8" s="15">
        <v>0.57735026918962784</v>
      </c>
      <c r="J8" s="15">
        <v>0</v>
      </c>
      <c r="K8" s="15">
        <v>1</v>
      </c>
      <c r="L8" s="15">
        <v>0.66666666666666663</v>
      </c>
      <c r="M8" s="15">
        <v>0.57735026918962584</v>
      </c>
    </row>
    <row r="9" spans="1:13" x14ac:dyDescent="0.2">
      <c r="A9" s="14" t="s">
        <v>29</v>
      </c>
      <c r="B9" s="15">
        <v>5</v>
      </c>
      <c r="C9" s="15">
        <v>5</v>
      </c>
      <c r="D9" s="15">
        <v>5</v>
      </c>
      <c r="E9" s="15">
        <v>0</v>
      </c>
      <c r="F9" s="15">
        <v>4</v>
      </c>
      <c r="G9" s="15">
        <v>6</v>
      </c>
      <c r="H9" s="15">
        <v>5</v>
      </c>
      <c r="I9" s="15">
        <v>1</v>
      </c>
      <c r="J9" s="15">
        <v>0</v>
      </c>
      <c r="K9" s="15">
        <v>1</v>
      </c>
      <c r="L9" s="15">
        <v>0.33333333333333331</v>
      </c>
      <c r="M9" s="15">
        <v>0.57735026918962584</v>
      </c>
    </row>
    <row r="10" spans="1:13" x14ac:dyDescent="0.2">
      <c r="A10" s="14" t="s">
        <v>122</v>
      </c>
      <c r="B10" s="15">
        <v>6</v>
      </c>
      <c r="C10" s="15">
        <v>6</v>
      </c>
      <c r="D10" s="15">
        <v>6</v>
      </c>
      <c r="E10" s="15">
        <v>0</v>
      </c>
      <c r="F10" s="15">
        <v>2</v>
      </c>
      <c r="G10" s="15">
        <v>4</v>
      </c>
      <c r="H10" s="15">
        <v>3</v>
      </c>
      <c r="I10" s="15">
        <v>1</v>
      </c>
      <c r="J10" s="15">
        <v>0</v>
      </c>
      <c r="K10" s="15">
        <v>0</v>
      </c>
      <c r="L10" s="15">
        <v>0</v>
      </c>
      <c r="M10" s="15">
        <v>0</v>
      </c>
    </row>
    <row r="11" spans="1:13" x14ac:dyDescent="0.2">
      <c r="A11" s="14" t="s">
        <v>308</v>
      </c>
      <c r="B11" s="15">
        <v>8</v>
      </c>
      <c r="C11" s="15">
        <v>8</v>
      </c>
      <c r="D11" s="15">
        <v>8</v>
      </c>
      <c r="E11" s="15">
        <v>0</v>
      </c>
      <c r="F11" s="15">
        <v>5</v>
      </c>
      <c r="G11" s="15">
        <v>7</v>
      </c>
      <c r="H11" s="15">
        <v>6</v>
      </c>
      <c r="I11" s="15">
        <v>1</v>
      </c>
      <c r="J11" s="15">
        <v>0</v>
      </c>
      <c r="K11" s="15">
        <v>1</v>
      </c>
      <c r="L11" s="15">
        <v>0.33333333333333331</v>
      </c>
      <c r="M11" s="15">
        <v>0.57735026918962584</v>
      </c>
    </row>
    <row r="12" spans="1:13" x14ac:dyDescent="0.2">
      <c r="A12" s="14" t="s">
        <v>65</v>
      </c>
      <c r="B12" s="15">
        <v>9</v>
      </c>
      <c r="C12" s="15">
        <v>9</v>
      </c>
      <c r="D12" s="15">
        <v>9</v>
      </c>
      <c r="E12" s="15">
        <v>0</v>
      </c>
      <c r="F12" s="15">
        <v>1</v>
      </c>
      <c r="G12" s="15">
        <v>3</v>
      </c>
      <c r="H12" s="15">
        <v>2</v>
      </c>
      <c r="I12" s="15">
        <v>1</v>
      </c>
      <c r="J12" s="15">
        <v>0</v>
      </c>
      <c r="K12" s="15">
        <v>0</v>
      </c>
      <c r="L12" s="15">
        <v>0</v>
      </c>
      <c r="M12" s="15">
        <v>0</v>
      </c>
    </row>
    <row r="13" spans="1:13" x14ac:dyDescent="0.2">
      <c r="A13" s="14" t="s">
        <v>127</v>
      </c>
      <c r="B13" s="15">
        <v>10</v>
      </c>
      <c r="C13" s="15">
        <v>10</v>
      </c>
      <c r="D13" s="15">
        <v>10</v>
      </c>
      <c r="E13" s="15">
        <v>0</v>
      </c>
      <c r="F13" s="15">
        <v>-666</v>
      </c>
      <c r="G13" s="15">
        <v>-666</v>
      </c>
      <c r="H13" s="15">
        <v>-666</v>
      </c>
      <c r="I13" s="15">
        <v>0</v>
      </c>
      <c r="J13" s="15">
        <v>0</v>
      </c>
      <c r="K13" s="15">
        <v>0</v>
      </c>
      <c r="L13" s="15">
        <v>0</v>
      </c>
      <c r="M13" s="15">
        <v>0</v>
      </c>
    </row>
    <row r="14" spans="1:13" x14ac:dyDescent="0.2">
      <c r="A14" s="14" t="s">
        <v>68</v>
      </c>
      <c r="B14" s="15">
        <v>11</v>
      </c>
      <c r="C14" s="15">
        <v>11</v>
      </c>
      <c r="D14" s="15">
        <v>11</v>
      </c>
      <c r="E14" s="15">
        <v>0</v>
      </c>
      <c r="F14" s="15">
        <v>3</v>
      </c>
      <c r="G14" s="15">
        <v>5</v>
      </c>
      <c r="H14" s="15">
        <v>4</v>
      </c>
      <c r="I14" s="15">
        <v>1</v>
      </c>
      <c r="J14" s="15">
        <v>0</v>
      </c>
      <c r="K14" s="15">
        <v>1</v>
      </c>
      <c r="L14" s="15">
        <v>0.33333333333333331</v>
      </c>
      <c r="M14" s="15">
        <v>0.57735026918962584</v>
      </c>
    </row>
    <row r="15" spans="1:13" x14ac:dyDescent="0.2">
      <c r="A15" s="14" t="s">
        <v>243</v>
      </c>
      <c r="B15" s="15">
        <v>12</v>
      </c>
      <c r="C15" s="15">
        <v>12</v>
      </c>
      <c r="D15" s="15">
        <v>12</v>
      </c>
      <c r="E15" s="15">
        <v>0</v>
      </c>
      <c r="F15" s="15">
        <v>2</v>
      </c>
      <c r="G15" s="15">
        <v>4</v>
      </c>
      <c r="H15" s="15">
        <v>3</v>
      </c>
      <c r="I15" s="15">
        <v>1</v>
      </c>
      <c r="J15" s="15">
        <v>0</v>
      </c>
      <c r="K15" s="15">
        <v>0</v>
      </c>
      <c r="L15" s="15">
        <v>0</v>
      </c>
      <c r="M15" s="15">
        <v>0</v>
      </c>
    </row>
    <row r="16" spans="1:13" x14ac:dyDescent="0.2">
      <c r="A16" s="14" t="s">
        <v>273</v>
      </c>
      <c r="B16" s="15">
        <v>13</v>
      </c>
      <c r="C16" s="15">
        <v>13</v>
      </c>
      <c r="D16" s="15">
        <v>13</v>
      </c>
      <c r="E16" s="15">
        <v>0</v>
      </c>
      <c r="F16" s="15">
        <v>2</v>
      </c>
      <c r="G16" s="15">
        <v>4</v>
      </c>
      <c r="H16" s="15">
        <v>3</v>
      </c>
      <c r="I16" s="15">
        <v>1</v>
      </c>
      <c r="J16" s="15">
        <v>0</v>
      </c>
      <c r="K16" s="15">
        <v>1</v>
      </c>
      <c r="L16" s="15">
        <v>0.33333333333333331</v>
      </c>
      <c r="M16" s="15">
        <v>0.57735026918962584</v>
      </c>
    </row>
    <row r="17" spans="1:13" x14ac:dyDescent="0.2">
      <c r="A17" s="14" t="s">
        <v>174</v>
      </c>
      <c r="B17" s="15">
        <v>15</v>
      </c>
      <c r="C17" s="15">
        <v>15</v>
      </c>
      <c r="D17" s="15">
        <v>15</v>
      </c>
      <c r="E17" s="15">
        <v>0</v>
      </c>
      <c r="F17" s="15">
        <v>3</v>
      </c>
      <c r="G17" s="15">
        <v>5</v>
      </c>
      <c r="H17" s="15">
        <v>4</v>
      </c>
      <c r="I17" s="15">
        <v>1</v>
      </c>
      <c r="J17" s="15">
        <v>0</v>
      </c>
      <c r="K17" s="15">
        <v>1</v>
      </c>
      <c r="L17" s="15">
        <v>0.33333333333333331</v>
      </c>
      <c r="M17" s="15">
        <v>0.57735026918962584</v>
      </c>
    </row>
    <row r="18" spans="1:13" x14ac:dyDescent="0.2">
      <c r="A18" s="14" t="s">
        <v>120</v>
      </c>
      <c r="B18" s="15">
        <v>16</v>
      </c>
      <c r="C18" s="15">
        <v>16</v>
      </c>
      <c r="D18" s="15">
        <v>16</v>
      </c>
      <c r="E18" s="15">
        <v>0</v>
      </c>
      <c r="F18" s="15">
        <v>1</v>
      </c>
      <c r="G18" s="15">
        <v>3</v>
      </c>
      <c r="H18" s="15">
        <v>2</v>
      </c>
      <c r="I18" s="15">
        <v>1</v>
      </c>
      <c r="J18" s="15">
        <v>0</v>
      </c>
      <c r="K18" s="15">
        <v>0</v>
      </c>
      <c r="L18" s="15">
        <v>0</v>
      </c>
      <c r="M18" s="15">
        <v>0</v>
      </c>
    </row>
    <row r="19" spans="1:13" x14ac:dyDescent="0.2">
      <c r="A19" s="14" t="s">
        <v>47</v>
      </c>
      <c r="B19" s="15">
        <v>17</v>
      </c>
      <c r="C19" s="15">
        <v>17</v>
      </c>
      <c r="D19" s="15">
        <v>17</v>
      </c>
      <c r="E19" s="15">
        <v>0</v>
      </c>
      <c r="F19" s="15">
        <v>2</v>
      </c>
      <c r="G19" s="15">
        <v>4</v>
      </c>
      <c r="H19" s="15">
        <v>3</v>
      </c>
      <c r="I19" s="15">
        <v>1</v>
      </c>
      <c r="J19" s="15">
        <v>0</v>
      </c>
      <c r="K19" s="15">
        <v>0</v>
      </c>
      <c r="L19" s="15">
        <v>0</v>
      </c>
      <c r="M19" s="15">
        <v>0</v>
      </c>
    </row>
    <row r="20" spans="1:13" x14ac:dyDescent="0.2">
      <c r="A20" s="14" t="s">
        <v>288</v>
      </c>
      <c r="B20" s="15">
        <v>18</v>
      </c>
      <c r="C20" s="15">
        <v>18</v>
      </c>
      <c r="D20" s="15">
        <v>18</v>
      </c>
      <c r="E20" s="15">
        <v>0</v>
      </c>
      <c r="F20" s="15">
        <v>3</v>
      </c>
      <c r="G20" s="15">
        <v>5</v>
      </c>
      <c r="H20" s="15">
        <v>4</v>
      </c>
      <c r="I20" s="15">
        <v>1</v>
      </c>
      <c r="J20" s="15">
        <v>0</v>
      </c>
      <c r="K20" s="15">
        <v>1</v>
      </c>
      <c r="L20" s="15">
        <v>0.33333333333333331</v>
      </c>
      <c r="M20" s="15">
        <v>0.57735026918962584</v>
      </c>
    </row>
    <row r="21" spans="1:13" x14ac:dyDescent="0.2">
      <c r="A21" s="14" t="s">
        <v>22</v>
      </c>
      <c r="B21" s="15">
        <v>21</v>
      </c>
      <c r="C21" s="15">
        <v>21</v>
      </c>
      <c r="D21" s="15">
        <v>21</v>
      </c>
      <c r="E21" s="15">
        <v>0</v>
      </c>
      <c r="F21" s="15">
        <v>0</v>
      </c>
      <c r="G21" s="15">
        <v>6</v>
      </c>
      <c r="H21" s="15">
        <v>3.6666666666666665</v>
      </c>
      <c r="I21" s="15">
        <v>3.214550253664318</v>
      </c>
      <c r="J21" s="15">
        <v>0</v>
      </c>
      <c r="K21" s="15">
        <v>1</v>
      </c>
      <c r="L21" s="15">
        <v>0.33333333333333331</v>
      </c>
      <c r="M21" s="15">
        <v>0.57735026918962584</v>
      </c>
    </row>
    <row r="22" spans="1:13" x14ac:dyDescent="0.2">
      <c r="A22" s="14" t="s">
        <v>97</v>
      </c>
      <c r="B22" s="15">
        <v>22</v>
      </c>
      <c r="C22" s="15">
        <v>22</v>
      </c>
      <c r="D22" s="15">
        <v>22</v>
      </c>
      <c r="E22" s="15">
        <v>0</v>
      </c>
      <c r="F22" s="15">
        <v>3</v>
      </c>
      <c r="G22" s="15">
        <v>5</v>
      </c>
      <c r="H22" s="15">
        <v>4</v>
      </c>
      <c r="I22" s="15">
        <v>1</v>
      </c>
      <c r="J22" s="15">
        <v>0</v>
      </c>
      <c r="K22" s="15">
        <v>0</v>
      </c>
      <c r="L22" s="15">
        <v>0</v>
      </c>
      <c r="M22" s="15">
        <v>0</v>
      </c>
    </row>
    <row r="23" spans="1:13" x14ac:dyDescent="0.2">
      <c r="A23" s="14" t="s">
        <v>199</v>
      </c>
      <c r="B23" s="15">
        <v>23</v>
      </c>
      <c r="C23" s="15">
        <v>23</v>
      </c>
      <c r="D23" s="15">
        <v>23</v>
      </c>
      <c r="E23" s="15">
        <v>0</v>
      </c>
      <c r="F23" s="15">
        <v>3</v>
      </c>
      <c r="G23" s="15">
        <v>5</v>
      </c>
      <c r="H23" s="15">
        <v>4</v>
      </c>
      <c r="I23" s="15">
        <v>1</v>
      </c>
      <c r="J23" s="15">
        <v>0</v>
      </c>
      <c r="K23" s="15">
        <v>1</v>
      </c>
      <c r="L23" s="15">
        <v>0.33333333333333331</v>
      </c>
      <c r="M23" s="15">
        <v>0.57735026918962584</v>
      </c>
    </row>
    <row r="24" spans="1:13" x14ac:dyDescent="0.2">
      <c r="A24" s="14" t="s">
        <v>107</v>
      </c>
      <c r="B24" s="15">
        <v>26</v>
      </c>
      <c r="C24" s="15">
        <v>26</v>
      </c>
      <c r="D24" s="15">
        <v>26</v>
      </c>
      <c r="E24" s="15">
        <v>0</v>
      </c>
      <c r="F24" s="15">
        <v>3</v>
      </c>
      <c r="G24" s="15">
        <v>5</v>
      </c>
      <c r="H24" s="15">
        <v>4</v>
      </c>
      <c r="I24" s="15">
        <v>1</v>
      </c>
      <c r="J24" s="15">
        <v>0</v>
      </c>
      <c r="K24" s="15">
        <v>0</v>
      </c>
      <c r="L24" s="15">
        <v>0</v>
      </c>
      <c r="M24" s="15">
        <v>0</v>
      </c>
    </row>
    <row r="25" spans="1:13" x14ac:dyDescent="0.2">
      <c r="A25" s="14" t="s">
        <v>36</v>
      </c>
      <c r="B25" s="15">
        <v>28</v>
      </c>
      <c r="C25" s="15">
        <v>28</v>
      </c>
      <c r="D25" s="15">
        <v>28</v>
      </c>
      <c r="E25" s="15">
        <v>0</v>
      </c>
      <c r="F25" s="15">
        <v>1</v>
      </c>
      <c r="G25" s="15">
        <v>3</v>
      </c>
      <c r="H25" s="15">
        <v>2</v>
      </c>
      <c r="I25" s="15">
        <v>1</v>
      </c>
      <c r="J25" s="15">
        <v>0</v>
      </c>
      <c r="K25" s="15">
        <v>0</v>
      </c>
      <c r="L25" s="15">
        <v>0</v>
      </c>
      <c r="M25" s="15">
        <v>0</v>
      </c>
    </row>
    <row r="26" spans="1:13" x14ac:dyDescent="0.2">
      <c r="A26" s="14" t="s">
        <v>144</v>
      </c>
      <c r="B26" s="15">
        <v>29</v>
      </c>
      <c r="C26" s="15">
        <v>29</v>
      </c>
      <c r="D26" s="15">
        <v>29</v>
      </c>
      <c r="E26" s="15">
        <v>0</v>
      </c>
      <c r="F26" s="15">
        <v>3</v>
      </c>
      <c r="G26" s="15">
        <v>5</v>
      </c>
      <c r="H26" s="15">
        <v>4</v>
      </c>
      <c r="I26" s="15">
        <v>1</v>
      </c>
      <c r="J26" s="15">
        <v>0</v>
      </c>
      <c r="K26" s="15">
        <v>1</v>
      </c>
      <c r="L26" s="15">
        <v>0.33333333333333331</v>
      </c>
      <c r="M26" s="15">
        <v>0.57735026918962584</v>
      </c>
    </row>
    <row r="27" spans="1:13" x14ac:dyDescent="0.2">
      <c r="A27" s="14" t="s">
        <v>27</v>
      </c>
      <c r="B27" s="15">
        <v>32</v>
      </c>
      <c r="C27" s="15">
        <v>32</v>
      </c>
      <c r="D27" s="15">
        <v>32</v>
      </c>
      <c r="E27" s="15">
        <v>0</v>
      </c>
      <c r="F27" s="15">
        <v>3</v>
      </c>
      <c r="G27" s="15">
        <v>5</v>
      </c>
      <c r="H27" s="15">
        <v>4</v>
      </c>
      <c r="I27" s="15">
        <v>1</v>
      </c>
      <c r="J27" s="15">
        <v>0</v>
      </c>
      <c r="K27" s="15">
        <v>1</v>
      </c>
      <c r="L27" s="15">
        <v>0.33333333333333331</v>
      </c>
      <c r="M27" s="15">
        <v>0.57735026918962584</v>
      </c>
    </row>
    <row r="28" spans="1:13" x14ac:dyDescent="0.2">
      <c r="A28" s="14" t="s">
        <v>260</v>
      </c>
      <c r="B28" s="15">
        <v>33</v>
      </c>
      <c r="C28" s="15">
        <v>33</v>
      </c>
      <c r="D28" s="15">
        <v>33</v>
      </c>
      <c r="E28" s="15">
        <v>0</v>
      </c>
      <c r="F28" s="15">
        <v>-666</v>
      </c>
      <c r="G28" s="15">
        <v>-666</v>
      </c>
      <c r="H28" s="15">
        <v>-666</v>
      </c>
      <c r="I28" s="15">
        <v>0</v>
      </c>
      <c r="J28" s="15">
        <v>0</v>
      </c>
      <c r="K28" s="15">
        <v>1</v>
      </c>
      <c r="L28" s="15">
        <v>0.33333333333333331</v>
      </c>
      <c r="M28" s="15">
        <v>0.57735026918962584</v>
      </c>
    </row>
    <row r="29" spans="1:13" x14ac:dyDescent="0.2">
      <c r="A29" s="14" t="s">
        <v>14</v>
      </c>
      <c r="B29" s="15">
        <v>34</v>
      </c>
      <c r="C29" s="15">
        <v>34</v>
      </c>
      <c r="D29" s="15">
        <v>34</v>
      </c>
      <c r="E29" s="15">
        <v>0</v>
      </c>
      <c r="F29" s="15">
        <v>1</v>
      </c>
      <c r="G29" s="15">
        <v>4</v>
      </c>
      <c r="H29" s="15">
        <v>2.6666666666666665</v>
      </c>
      <c r="I29" s="15">
        <v>1.5275252316519468</v>
      </c>
      <c r="J29" s="15">
        <v>0</v>
      </c>
      <c r="K29" s="15">
        <v>1</v>
      </c>
      <c r="L29" s="15">
        <v>0.33333333333333331</v>
      </c>
      <c r="M29" s="15">
        <v>0.57735026918962584</v>
      </c>
    </row>
    <row r="30" spans="1:13" x14ac:dyDescent="0.2">
      <c r="A30" s="14" t="s">
        <v>159</v>
      </c>
      <c r="B30" s="15">
        <v>35</v>
      </c>
      <c r="C30" s="15">
        <v>35</v>
      </c>
      <c r="D30" s="15">
        <v>35</v>
      </c>
      <c r="E30" s="15">
        <v>0</v>
      </c>
      <c r="F30" s="15">
        <v>0</v>
      </c>
      <c r="G30" s="15">
        <v>2</v>
      </c>
      <c r="H30" s="15">
        <v>1</v>
      </c>
      <c r="I30" s="15">
        <v>1</v>
      </c>
      <c r="J30" s="15">
        <v>0</v>
      </c>
      <c r="K30" s="15">
        <v>0</v>
      </c>
      <c r="L30" s="15">
        <v>0</v>
      </c>
      <c r="M30" s="15">
        <v>0</v>
      </c>
    </row>
    <row r="31" spans="1:13" x14ac:dyDescent="0.2">
      <c r="A31" s="14" t="s">
        <v>325</v>
      </c>
      <c r="B31" s="15">
        <v>36</v>
      </c>
      <c r="C31" s="15">
        <v>36</v>
      </c>
      <c r="D31" s="15">
        <v>36</v>
      </c>
      <c r="E31" s="15">
        <v>0</v>
      </c>
      <c r="F31" s="15">
        <v>0</v>
      </c>
      <c r="G31" s="15">
        <v>2</v>
      </c>
      <c r="H31" s="15">
        <v>1</v>
      </c>
      <c r="I31" s="15">
        <v>1</v>
      </c>
      <c r="J31" s="15">
        <v>0</v>
      </c>
      <c r="K31" s="15">
        <v>0</v>
      </c>
      <c r="L31" s="15">
        <v>0</v>
      </c>
      <c r="M31" s="15">
        <v>0</v>
      </c>
    </row>
    <row r="32" spans="1:13" x14ac:dyDescent="0.2">
      <c r="A32" s="14" t="s">
        <v>94</v>
      </c>
      <c r="B32" s="15">
        <v>37</v>
      </c>
      <c r="C32" s="15">
        <v>37</v>
      </c>
      <c r="D32" s="15">
        <v>37</v>
      </c>
      <c r="E32" s="15">
        <v>0</v>
      </c>
      <c r="F32" s="15">
        <v>0</v>
      </c>
      <c r="G32" s="15">
        <v>2</v>
      </c>
      <c r="H32" s="15">
        <v>1</v>
      </c>
      <c r="I32" s="15">
        <v>1</v>
      </c>
      <c r="J32" s="15">
        <v>0</v>
      </c>
      <c r="K32" s="15">
        <v>0</v>
      </c>
      <c r="L32" s="15">
        <v>0</v>
      </c>
      <c r="M32" s="15">
        <v>0</v>
      </c>
    </row>
    <row r="33" spans="1:13" x14ac:dyDescent="0.2">
      <c r="A33" s="14" t="s">
        <v>142</v>
      </c>
      <c r="B33" s="15">
        <v>38</v>
      </c>
      <c r="C33" s="15">
        <v>38</v>
      </c>
      <c r="D33" s="15">
        <v>38</v>
      </c>
      <c r="E33" s="15">
        <v>0</v>
      </c>
      <c r="F33" s="15">
        <v>-666</v>
      </c>
      <c r="G33" s="15">
        <v>-666</v>
      </c>
      <c r="H33" s="15">
        <v>-666</v>
      </c>
      <c r="I33" s="15">
        <v>0</v>
      </c>
      <c r="J33" s="15">
        <v>0</v>
      </c>
      <c r="K33" s="15">
        <v>1</v>
      </c>
      <c r="L33" s="15">
        <v>0.33333333333333331</v>
      </c>
      <c r="M33" s="15">
        <v>0.57735026918962584</v>
      </c>
    </row>
    <row r="34" spans="1:13" x14ac:dyDescent="0.2">
      <c r="A34" s="14" t="s">
        <v>105</v>
      </c>
      <c r="B34" s="15">
        <v>39</v>
      </c>
      <c r="C34" s="15">
        <v>39</v>
      </c>
      <c r="D34" s="15">
        <v>39</v>
      </c>
      <c r="E34" s="15">
        <v>0</v>
      </c>
      <c r="F34" s="15">
        <v>1</v>
      </c>
      <c r="G34" s="15">
        <v>3</v>
      </c>
      <c r="H34" s="15">
        <v>2</v>
      </c>
      <c r="I34" s="15">
        <v>1</v>
      </c>
      <c r="J34" s="15">
        <v>0</v>
      </c>
      <c r="K34" s="15">
        <v>0</v>
      </c>
      <c r="L34" s="15">
        <v>0</v>
      </c>
      <c r="M34" s="15">
        <v>0</v>
      </c>
    </row>
    <row r="35" spans="1:13" x14ac:dyDescent="0.2">
      <c r="A35" s="14" t="s">
        <v>73</v>
      </c>
      <c r="B35" s="15">
        <v>40</v>
      </c>
      <c r="C35" s="15">
        <v>40</v>
      </c>
      <c r="D35" s="15">
        <v>40</v>
      </c>
      <c r="E35" s="15">
        <v>0</v>
      </c>
      <c r="F35" s="15">
        <v>4</v>
      </c>
      <c r="G35" s="15">
        <v>6</v>
      </c>
      <c r="H35" s="15">
        <v>5</v>
      </c>
      <c r="I35" s="15">
        <v>1</v>
      </c>
      <c r="J35" s="15">
        <v>0</v>
      </c>
      <c r="K35" s="15">
        <v>1</v>
      </c>
      <c r="L35" s="15">
        <v>0.33333333333333331</v>
      </c>
      <c r="M35" s="15">
        <v>0.57735026918962584</v>
      </c>
    </row>
    <row r="36" spans="1:13" x14ac:dyDescent="0.2">
      <c r="A36" s="14" t="s">
        <v>136</v>
      </c>
      <c r="B36" s="15">
        <v>41</v>
      </c>
      <c r="C36" s="15">
        <v>41</v>
      </c>
      <c r="D36" s="15">
        <v>41</v>
      </c>
      <c r="E36" s="15">
        <v>0</v>
      </c>
      <c r="F36" s="15">
        <v>-666</v>
      </c>
      <c r="G36" s="15">
        <v>-666</v>
      </c>
      <c r="H36" s="15">
        <v>-666</v>
      </c>
      <c r="I36" s="15">
        <v>0</v>
      </c>
      <c r="J36" s="15">
        <v>0</v>
      </c>
      <c r="K36" s="15">
        <v>0</v>
      </c>
      <c r="L36" s="15">
        <v>0</v>
      </c>
      <c r="M36" s="15">
        <v>0</v>
      </c>
    </row>
    <row r="37" spans="1:13" x14ac:dyDescent="0.2">
      <c r="A37" s="14" t="s">
        <v>172</v>
      </c>
      <c r="B37" s="15">
        <v>42</v>
      </c>
      <c r="C37" s="15">
        <v>42</v>
      </c>
      <c r="D37" s="15">
        <v>42</v>
      </c>
      <c r="E37" s="15">
        <v>0</v>
      </c>
      <c r="F37" s="15">
        <v>-666</v>
      </c>
      <c r="G37" s="15">
        <v>-666</v>
      </c>
      <c r="H37" s="15">
        <v>-666</v>
      </c>
      <c r="I37" s="15">
        <v>0</v>
      </c>
      <c r="J37" s="15">
        <v>0</v>
      </c>
      <c r="K37" s="15">
        <v>0</v>
      </c>
      <c r="L37" s="15">
        <v>0</v>
      </c>
      <c r="M37" s="15">
        <v>0</v>
      </c>
    </row>
    <row r="38" spans="1:13" x14ac:dyDescent="0.2">
      <c r="A38" s="14" t="s">
        <v>152</v>
      </c>
      <c r="B38" s="15">
        <v>43</v>
      </c>
      <c r="C38" s="15">
        <v>43</v>
      </c>
      <c r="D38" s="15">
        <v>43</v>
      </c>
      <c r="E38" s="15">
        <v>0</v>
      </c>
      <c r="F38" s="15">
        <v>-666</v>
      </c>
      <c r="G38" s="15">
        <v>-666</v>
      </c>
      <c r="H38" s="15">
        <v>-666</v>
      </c>
      <c r="I38" s="15">
        <v>0</v>
      </c>
      <c r="J38" s="15">
        <v>0</v>
      </c>
      <c r="K38" s="15">
        <v>0</v>
      </c>
      <c r="L38" s="15">
        <v>0</v>
      </c>
      <c r="M38" s="15">
        <v>0</v>
      </c>
    </row>
    <row r="39" spans="1:13" x14ac:dyDescent="0.2">
      <c r="A39" s="14" t="s">
        <v>233</v>
      </c>
      <c r="B39" s="15">
        <v>46</v>
      </c>
      <c r="C39" s="15">
        <v>46</v>
      </c>
      <c r="D39" s="15">
        <v>46</v>
      </c>
      <c r="E39" s="15">
        <v>0</v>
      </c>
      <c r="F39" s="15">
        <v>1</v>
      </c>
      <c r="G39" s="15">
        <v>3</v>
      </c>
      <c r="H39" s="15">
        <v>2</v>
      </c>
      <c r="I39" s="15">
        <v>1</v>
      </c>
      <c r="J39" s="15">
        <v>0</v>
      </c>
      <c r="K39" s="15">
        <v>0</v>
      </c>
      <c r="L39" s="15">
        <v>0</v>
      </c>
      <c r="M39" s="15">
        <v>0</v>
      </c>
    </row>
    <row r="40" spans="1:13" x14ac:dyDescent="0.2">
      <c r="A40" s="14" t="s">
        <v>315</v>
      </c>
      <c r="B40" s="15">
        <v>47</v>
      </c>
      <c r="C40" s="15">
        <v>47</v>
      </c>
      <c r="D40" s="15">
        <v>47</v>
      </c>
      <c r="E40" s="15">
        <v>0</v>
      </c>
      <c r="F40" s="15">
        <v>1</v>
      </c>
      <c r="G40" s="15">
        <v>3</v>
      </c>
      <c r="H40" s="15">
        <v>2</v>
      </c>
      <c r="I40" s="15">
        <v>1</v>
      </c>
      <c r="J40" s="15">
        <v>0</v>
      </c>
      <c r="K40" s="15">
        <v>0</v>
      </c>
      <c r="L40" s="15">
        <v>0</v>
      </c>
      <c r="M40" s="15">
        <v>0</v>
      </c>
    </row>
    <row r="41" spans="1:13" x14ac:dyDescent="0.2">
      <c r="A41" s="14" t="s">
        <v>177</v>
      </c>
      <c r="B41" s="15">
        <v>50</v>
      </c>
      <c r="C41" s="15">
        <v>50</v>
      </c>
      <c r="D41" s="15">
        <v>50</v>
      </c>
      <c r="E41" s="15">
        <v>0</v>
      </c>
      <c r="F41" s="15">
        <v>-666</v>
      </c>
      <c r="G41" s="15">
        <v>-666</v>
      </c>
      <c r="H41" s="15">
        <v>-666</v>
      </c>
      <c r="I41" s="15">
        <v>0</v>
      </c>
      <c r="J41" s="15">
        <v>0</v>
      </c>
      <c r="K41" s="15">
        <v>0</v>
      </c>
      <c r="L41" s="15">
        <v>0</v>
      </c>
      <c r="M41" s="15">
        <v>0</v>
      </c>
    </row>
    <row r="42" spans="1:13" x14ac:dyDescent="0.2">
      <c r="A42" s="14" t="s">
        <v>129</v>
      </c>
      <c r="B42" s="15">
        <v>53</v>
      </c>
      <c r="C42" s="15">
        <v>53</v>
      </c>
      <c r="D42" s="15">
        <v>53</v>
      </c>
      <c r="E42" s="15">
        <v>0</v>
      </c>
      <c r="F42" s="15">
        <v>1</v>
      </c>
      <c r="G42" s="15">
        <v>7</v>
      </c>
      <c r="H42" s="15">
        <v>3.3333333333333335</v>
      </c>
      <c r="I42" s="15">
        <v>3.214550253664318</v>
      </c>
      <c r="J42" s="15">
        <v>0</v>
      </c>
      <c r="K42" s="15">
        <v>1</v>
      </c>
      <c r="L42" s="15">
        <v>0.33333333333333331</v>
      </c>
      <c r="M42" s="15">
        <v>0.57735026918962584</v>
      </c>
    </row>
    <row r="43" spans="1:13" x14ac:dyDescent="0.2">
      <c r="A43" s="14" t="s">
        <v>51</v>
      </c>
      <c r="B43" s="15">
        <v>54</v>
      </c>
      <c r="C43" s="15">
        <v>54</v>
      </c>
      <c r="D43" s="15">
        <v>54</v>
      </c>
      <c r="E43" s="15">
        <v>0</v>
      </c>
      <c r="F43" s="15">
        <v>3</v>
      </c>
      <c r="G43" s="15">
        <v>5</v>
      </c>
      <c r="H43" s="15">
        <v>4</v>
      </c>
      <c r="I43" s="15">
        <v>1</v>
      </c>
      <c r="J43" s="15">
        <v>0</v>
      </c>
      <c r="K43" s="15">
        <v>0</v>
      </c>
      <c r="L43" s="15">
        <v>0</v>
      </c>
      <c r="M43" s="15">
        <v>0</v>
      </c>
    </row>
    <row r="44" spans="1:13" x14ac:dyDescent="0.2">
      <c r="A44" s="14" t="s">
        <v>124</v>
      </c>
      <c r="B44" s="15">
        <v>57</v>
      </c>
      <c r="C44" s="15">
        <v>57</v>
      </c>
      <c r="D44" s="15">
        <v>57</v>
      </c>
      <c r="E44" s="15">
        <v>0</v>
      </c>
      <c r="F44" s="15">
        <v>5</v>
      </c>
      <c r="G44" s="15">
        <v>7</v>
      </c>
      <c r="H44" s="15">
        <v>6</v>
      </c>
      <c r="I44" s="15">
        <v>1</v>
      </c>
      <c r="J44" s="15">
        <v>0</v>
      </c>
      <c r="K44" s="15">
        <v>1</v>
      </c>
      <c r="L44" s="15">
        <v>0.33333333333333331</v>
      </c>
      <c r="M44" s="15">
        <v>0.57735026918962584</v>
      </c>
    </row>
    <row r="45" spans="1:13" x14ac:dyDescent="0.2">
      <c r="A45" s="14" t="s">
        <v>60</v>
      </c>
      <c r="B45" s="15">
        <v>58</v>
      </c>
      <c r="C45" s="15">
        <v>58</v>
      </c>
      <c r="D45" s="15">
        <v>58</v>
      </c>
      <c r="E45" s="15">
        <v>0</v>
      </c>
      <c r="F45" s="15">
        <v>1</v>
      </c>
      <c r="G45" s="15">
        <v>3</v>
      </c>
      <c r="H45" s="15">
        <v>2</v>
      </c>
      <c r="I45" s="15">
        <v>1</v>
      </c>
      <c r="J45" s="15">
        <v>0</v>
      </c>
      <c r="K45" s="15">
        <v>0</v>
      </c>
      <c r="L45" s="15">
        <v>0</v>
      </c>
      <c r="M45" s="15">
        <v>0</v>
      </c>
    </row>
    <row r="46" spans="1:13" x14ac:dyDescent="0.2">
      <c r="A46" s="14" t="s">
        <v>154</v>
      </c>
      <c r="B46" s="15">
        <v>59</v>
      </c>
      <c r="C46" s="15">
        <v>59</v>
      </c>
      <c r="D46" s="15">
        <v>59</v>
      </c>
      <c r="E46" s="15">
        <v>0</v>
      </c>
      <c r="F46" s="15">
        <v>3</v>
      </c>
      <c r="G46" s="15">
        <v>4</v>
      </c>
      <c r="H46" s="15">
        <v>3.6666666666666665</v>
      </c>
      <c r="I46" s="15">
        <v>0.57735026918962473</v>
      </c>
      <c r="J46" s="15">
        <v>0</v>
      </c>
      <c r="K46" s="15">
        <v>1</v>
      </c>
      <c r="L46" s="15">
        <v>0.66666666666666663</v>
      </c>
      <c r="M46" s="15">
        <v>0.57735026918962584</v>
      </c>
    </row>
    <row r="47" spans="1:13" x14ac:dyDescent="0.2">
      <c r="A47" s="14" t="s">
        <v>103</v>
      </c>
      <c r="B47" s="15">
        <v>60</v>
      </c>
      <c r="C47" s="15">
        <v>60</v>
      </c>
      <c r="D47" s="15">
        <v>60</v>
      </c>
      <c r="E47" s="15">
        <v>0</v>
      </c>
      <c r="F47" s="15">
        <v>2</v>
      </c>
      <c r="G47" s="15">
        <v>4</v>
      </c>
      <c r="H47" s="15">
        <v>3</v>
      </c>
      <c r="I47" s="15">
        <v>1</v>
      </c>
      <c r="J47" s="15">
        <v>0</v>
      </c>
      <c r="K47" s="15">
        <v>0</v>
      </c>
      <c r="L47" s="15">
        <v>0</v>
      </c>
      <c r="M47" s="15">
        <v>0</v>
      </c>
    </row>
    <row r="48" spans="1:13" x14ac:dyDescent="0.2">
      <c r="A48" s="14" t="s">
        <v>305</v>
      </c>
      <c r="B48" s="15">
        <v>61</v>
      </c>
      <c r="C48" s="15">
        <v>61</v>
      </c>
      <c r="D48" s="15">
        <v>61</v>
      </c>
      <c r="E48" s="15">
        <v>0</v>
      </c>
      <c r="F48" s="15">
        <v>0</v>
      </c>
      <c r="G48" s="15">
        <v>2</v>
      </c>
      <c r="H48" s="15">
        <v>1</v>
      </c>
      <c r="I48" s="15">
        <v>1</v>
      </c>
      <c r="J48" s="15">
        <v>0</v>
      </c>
      <c r="K48" s="15">
        <v>0</v>
      </c>
      <c r="L48" s="15">
        <v>0</v>
      </c>
      <c r="M48" s="15">
        <v>0</v>
      </c>
    </row>
    <row r="49" spans="1:13" x14ac:dyDescent="0.2">
      <c r="A49" s="14" t="s">
        <v>18</v>
      </c>
      <c r="B49" s="15">
        <v>64</v>
      </c>
      <c r="C49" s="15">
        <v>64</v>
      </c>
      <c r="D49" s="15">
        <v>64</v>
      </c>
      <c r="E49" s="15">
        <v>0</v>
      </c>
      <c r="F49" s="15">
        <v>1</v>
      </c>
      <c r="G49" s="15">
        <v>3</v>
      </c>
      <c r="H49" s="15">
        <v>2</v>
      </c>
      <c r="I49" s="15">
        <v>1</v>
      </c>
      <c r="J49" s="15">
        <v>0</v>
      </c>
      <c r="K49" s="15">
        <v>0</v>
      </c>
      <c r="L49" s="15">
        <v>0</v>
      </c>
      <c r="M49" s="15">
        <v>0</v>
      </c>
    </row>
    <row r="50" spans="1:13" x14ac:dyDescent="0.2">
      <c r="A50" s="14" t="s">
        <v>149</v>
      </c>
      <c r="B50" s="15">
        <v>65</v>
      </c>
      <c r="C50" s="15">
        <v>65</v>
      </c>
      <c r="D50" s="15">
        <v>65</v>
      </c>
      <c r="E50" s="15">
        <v>0</v>
      </c>
      <c r="F50" s="15">
        <v>0</v>
      </c>
      <c r="G50" s="15">
        <v>2</v>
      </c>
      <c r="H50" s="15">
        <v>1</v>
      </c>
      <c r="I50" s="15">
        <v>1</v>
      </c>
      <c r="J50" s="15">
        <v>0</v>
      </c>
      <c r="K50" s="15">
        <v>0</v>
      </c>
      <c r="L50" s="15">
        <v>0</v>
      </c>
      <c r="M50" s="15">
        <v>0</v>
      </c>
    </row>
    <row r="51" spans="1:13" x14ac:dyDescent="0.2">
      <c r="A51" s="14" t="s">
        <v>310</v>
      </c>
      <c r="B51" s="15">
        <v>66</v>
      </c>
      <c r="C51" s="15">
        <v>66</v>
      </c>
      <c r="D51" s="15">
        <v>66</v>
      </c>
      <c r="E51" s="15">
        <v>0</v>
      </c>
      <c r="F51" s="15">
        <v>2</v>
      </c>
      <c r="G51" s="15">
        <v>4</v>
      </c>
      <c r="H51" s="15">
        <v>3</v>
      </c>
      <c r="I51" s="15">
        <v>1</v>
      </c>
      <c r="J51" s="15">
        <v>0</v>
      </c>
      <c r="K51" s="15">
        <v>1</v>
      </c>
      <c r="L51" s="15">
        <v>0.33333333333333331</v>
      </c>
      <c r="M51" s="15">
        <v>0.57735026918962584</v>
      </c>
    </row>
    <row r="52" spans="1:13" x14ac:dyDescent="0.2">
      <c r="A52" s="14" t="s">
        <v>71</v>
      </c>
      <c r="B52" s="15">
        <v>68</v>
      </c>
      <c r="C52" s="15">
        <v>68</v>
      </c>
      <c r="D52" s="15">
        <v>68</v>
      </c>
      <c r="E52" s="15">
        <v>0</v>
      </c>
      <c r="F52" s="15">
        <v>1</v>
      </c>
      <c r="G52" s="15">
        <v>3</v>
      </c>
      <c r="H52" s="15">
        <v>2</v>
      </c>
      <c r="I52" s="15">
        <v>1</v>
      </c>
      <c r="J52" s="15">
        <v>0</v>
      </c>
      <c r="K52" s="15">
        <v>0</v>
      </c>
      <c r="L52" s="15">
        <v>0</v>
      </c>
      <c r="M52" s="15">
        <v>0</v>
      </c>
    </row>
    <row r="53" spans="1:13" x14ac:dyDescent="0.2">
      <c r="A53" s="14" t="s">
        <v>139</v>
      </c>
      <c r="B53" s="15">
        <v>69</v>
      </c>
      <c r="C53" s="15">
        <v>69</v>
      </c>
      <c r="D53" s="15">
        <v>69</v>
      </c>
      <c r="E53" s="15">
        <v>0</v>
      </c>
      <c r="F53" s="15">
        <v>1</v>
      </c>
      <c r="G53" s="15">
        <v>3</v>
      </c>
      <c r="H53" s="15">
        <v>2</v>
      </c>
      <c r="I53" s="15">
        <v>1</v>
      </c>
      <c r="J53" s="15">
        <v>0</v>
      </c>
      <c r="K53" s="15">
        <v>0</v>
      </c>
      <c r="L53" s="15">
        <v>0</v>
      </c>
      <c r="M53" s="15">
        <v>0</v>
      </c>
    </row>
    <row r="54" spans="1:13" x14ac:dyDescent="0.2">
      <c r="A54" s="14" t="s">
        <v>269</v>
      </c>
      <c r="B54" s="15">
        <v>70</v>
      </c>
      <c r="C54" s="15">
        <v>70</v>
      </c>
      <c r="D54" s="15">
        <v>70</v>
      </c>
      <c r="E54" s="15">
        <v>0</v>
      </c>
      <c r="F54" s="15">
        <v>1</v>
      </c>
      <c r="G54" s="15">
        <v>3</v>
      </c>
      <c r="H54" s="15">
        <v>2</v>
      </c>
      <c r="I54" s="15">
        <v>1</v>
      </c>
      <c r="J54" s="15">
        <v>0</v>
      </c>
      <c r="K54" s="15">
        <v>1</v>
      </c>
      <c r="L54" s="15">
        <v>0.33333333333333331</v>
      </c>
      <c r="M54" s="15">
        <v>0.57735026918962584</v>
      </c>
    </row>
    <row r="55" spans="1:13" x14ac:dyDescent="0.2">
      <c r="A55" s="14" t="s">
        <v>302</v>
      </c>
      <c r="B55" s="15">
        <v>71</v>
      </c>
      <c r="C55" s="15">
        <v>71</v>
      </c>
      <c r="D55" s="15">
        <v>71</v>
      </c>
      <c r="E55" s="15">
        <v>0</v>
      </c>
      <c r="F55" s="15">
        <v>1</v>
      </c>
      <c r="G55" s="15">
        <v>5</v>
      </c>
      <c r="H55" s="15">
        <v>2.6666666666666665</v>
      </c>
      <c r="I55" s="15">
        <v>2.0816659994661331</v>
      </c>
      <c r="J55" s="15">
        <v>0</v>
      </c>
      <c r="K55" s="15">
        <v>1</v>
      </c>
      <c r="L55" s="15">
        <v>0.33333333333333331</v>
      </c>
      <c r="M55" s="15">
        <v>0.57735026918962584</v>
      </c>
    </row>
    <row r="56" spans="1:13" x14ac:dyDescent="0.2">
      <c r="A56" s="14" t="s">
        <v>227</v>
      </c>
      <c r="B56" s="15">
        <v>72</v>
      </c>
      <c r="C56" s="15">
        <v>72</v>
      </c>
      <c r="D56" s="15">
        <v>72</v>
      </c>
      <c r="E56" s="15">
        <v>0</v>
      </c>
      <c r="F56" s="15">
        <v>1</v>
      </c>
      <c r="G56" s="15">
        <v>5</v>
      </c>
      <c r="H56" s="15">
        <v>2.6666666666666665</v>
      </c>
      <c r="I56" s="15">
        <v>2.0816659994661331</v>
      </c>
      <c r="J56" s="15">
        <v>0</v>
      </c>
      <c r="K56" s="15">
        <v>1</v>
      </c>
      <c r="L56" s="15">
        <v>0.33333333333333331</v>
      </c>
      <c r="M56" s="15">
        <v>0.57735026918962584</v>
      </c>
    </row>
    <row r="57" spans="1:13" x14ac:dyDescent="0.2">
      <c r="A57" s="14" t="s">
        <v>231</v>
      </c>
      <c r="B57" s="15">
        <v>73</v>
      </c>
      <c r="C57" s="15">
        <v>73</v>
      </c>
      <c r="D57" s="15">
        <v>73</v>
      </c>
      <c r="E57" s="15">
        <v>0</v>
      </c>
      <c r="F57" s="15">
        <v>1</v>
      </c>
      <c r="G57" s="15">
        <v>3</v>
      </c>
      <c r="H57" s="15">
        <v>2</v>
      </c>
      <c r="I57" s="15">
        <v>1</v>
      </c>
      <c r="J57" s="15">
        <v>0</v>
      </c>
      <c r="K57" s="15">
        <v>0</v>
      </c>
      <c r="L57" s="15">
        <v>0</v>
      </c>
      <c r="M57" s="15">
        <v>0</v>
      </c>
    </row>
    <row r="58" spans="1:13" x14ac:dyDescent="0.2">
      <c r="A58" s="14" t="s">
        <v>41</v>
      </c>
      <c r="B58" s="15">
        <v>74</v>
      </c>
      <c r="C58" s="15">
        <v>74</v>
      </c>
      <c r="D58" s="15">
        <v>74</v>
      </c>
      <c r="E58" s="15">
        <v>0</v>
      </c>
      <c r="F58" s="15">
        <v>4</v>
      </c>
      <c r="G58" s="15">
        <v>6</v>
      </c>
      <c r="H58" s="15">
        <v>5</v>
      </c>
      <c r="I58" s="15">
        <v>1</v>
      </c>
      <c r="J58" s="15">
        <v>0</v>
      </c>
      <c r="K58" s="15">
        <v>0</v>
      </c>
      <c r="L58" s="15">
        <v>0</v>
      </c>
      <c r="M58" s="15">
        <v>0</v>
      </c>
    </row>
    <row r="59" spans="1:13" x14ac:dyDescent="0.2">
      <c r="A59" s="14" t="s">
        <v>237</v>
      </c>
      <c r="B59" s="15">
        <v>75</v>
      </c>
      <c r="C59" s="15">
        <v>75</v>
      </c>
      <c r="D59" s="15">
        <v>75</v>
      </c>
      <c r="E59" s="15">
        <v>0</v>
      </c>
      <c r="F59" s="15">
        <v>0</v>
      </c>
      <c r="G59" s="15">
        <v>2</v>
      </c>
      <c r="H59" s="15">
        <v>1</v>
      </c>
      <c r="I59" s="15">
        <v>1</v>
      </c>
      <c r="J59" s="15">
        <v>0</v>
      </c>
      <c r="K59" s="15">
        <v>0</v>
      </c>
      <c r="L59" s="15">
        <v>0</v>
      </c>
      <c r="M59" s="15">
        <v>0</v>
      </c>
    </row>
    <row r="60" spans="1:13" x14ac:dyDescent="0.2">
      <c r="A60" s="14" t="s">
        <v>79</v>
      </c>
      <c r="B60" s="15">
        <v>76</v>
      </c>
      <c r="C60" s="15">
        <v>76</v>
      </c>
      <c r="D60" s="15">
        <v>76</v>
      </c>
      <c r="E60" s="15">
        <v>0</v>
      </c>
      <c r="F60" s="15">
        <v>-666</v>
      </c>
      <c r="G60" s="15">
        <v>-666</v>
      </c>
      <c r="H60" s="15">
        <v>-666</v>
      </c>
      <c r="I60" s="15">
        <v>0</v>
      </c>
      <c r="J60" s="15">
        <v>0</v>
      </c>
      <c r="K60" s="15">
        <v>0</v>
      </c>
      <c r="L60" s="15">
        <v>0</v>
      </c>
      <c r="M60" s="15">
        <v>0</v>
      </c>
    </row>
    <row r="61" spans="1:13" x14ac:dyDescent="0.2">
      <c r="A61" s="14" t="s">
        <v>267</v>
      </c>
      <c r="B61" s="15">
        <v>78</v>
      </c>
      <c r="C61" s="15">
        <v>78</v>
      </c>
      <c r="D61" s="15">
        <v>78</v>
      </c>
      <c r="E61" s="15">
        <v>0</v>
      </c>
      <c r="F61" s="15">
        <v>0</v>
      </c>
      <c r="G61" s="15">
        <v>2</v>
      </c>
      <c r="H61" s="15">
        <v>1</v>
      </c>
      <c r="I61" s="15">
        <v>1</v>
      </c>
      <c r="J61" s="15">
        <v>0</v>
      </c>
      <c r="K61" s="15">
        <v>0</v>
      </c>
      <c r="L61" s="15">
        <v>0</v>
      </c>
      <c r="M61" s="15">
        <v>0</v>
      </c>
    </row>
    <row r="62" spans="1:13" x14ac:dyDescent="0.2">
      <c r="A62" s="14" t="s">
        <v>255</v>
      </c>
      <c r="B62" s="15">
        <v>80</v>
      </c>
      <c r="C62" s="15">
        <v>80</v>
      </c>
      <c r="D62" s="15">
        <v>80</v>
      </c>
      <c r="E62" s="15">
        <v>0</v>
      </c>
      <c r="F62" s="15">
        <v>3</v>
      </c>
      <c r="G62" s="15">
        <v>5</v>
      </c>
      <c r="H62" s="15">
        <v>4</v>
      </c>
      <c r="I62" s="15">
        <v>1</v>
      </c>
      <c r="J62" s="15">
        <v>0</v>
      </c>
      <c r="K62" s="15">
        <v>0</v>
      </c>
      <c r="L62" s="15">
        <v>0</v>
      </c>
      <c r="M62" s="15">
        <v>0</v>
      </c>
    </row>
    <row r="63" spans="1:13" x14ac:dyDescent="0.2">
      <c r="A63" s="14" t="s">
        <v>162</v>
      </c>
      <c r="B63" s="15">
        <v>81</v>
      </c>
      <c r="C63" s="15">
        <v>81</v>
      </c>
      <c r="D63" s="15">
        <v>81</v>
      </c>
      <c r="E63" s="15">
        <v>0</v>
      </c>
      <c r="F63" s="15">
        <v>1</v>
      </c>
      <c r="G63" s="15">
        <v>3</v>
      </c>
      <c r="H63" s="15">
        <v>2</v>
      </c>
      <c r="I63" s="15">
        <v>1</v>
      </c>
      <c r="J63" s="15">
        <v>0</v>
      </c>
      <c r="K63" s="15">
        <v>0</v>
      </c>
      <c r="L63" s="15">
        <v>0</v>
      </c>
      <c r="M63" s="15">
        <v>0</v>
      </c>
    </row>
    <row r="64" spans="1:13" x14ac:dyDescent="0.2">
      <c r="A64" s="14" t="s">
        <v>264</v>
      </c>
      <c r="B64" s="15">
        <v>83</v>
      </c>
      <c r="C64" s="15">
        <v>83</v>
      </c>
      <c r="D64" s="15">
        <v>83</v>
      </c>
      <c r="E64" s="15">
        <v>0</v>
      </c>
      <c r="F64" s="15">
        <v>0</v>
      </c>
      <c r="G64" s="15">
        <v>2</v>
      </c>
      <c r="H64" s="15">
        <v>1</v>
      </c>
      <c r="I64" s="15">
        <v>1</v>
      </c>
      <c r="J64" s="15">
        <v>0</v>
      </c>
      <c r="K64" s="15">
        <v>0</v>
      </c>
      <c r="L64" s="15">
        <v>0</v>
      </c>
      <c r="M64" s="15">
        <v>0</v>
      </c>
    </row>
    <row r="65" spans="1:13" x14ac:dyDescent="0.2">
      <c r="A65" s="14" t="s">
        <v>252</v>
      </c>
      <c r="B65" s="15">
        <v>85</v>
      </c>
      <c r="C65" s="15">
        <v>85</v>
      </c>
      <c r="D65" s="15">
        <v>85</v>
      </c>
      <c r="E65" s="15">
        <v>0</v>
      </c>
      <c r="F65" s="15">
        <v>3</v>
      </c>
      <c r="G65" s="15">
        <v>5</v>
      </c>
      <c r="H65" s="15">
        <v>4</v>
      </c>
      <c r="I65" s="15">
        <v>1</v>
      </c>
      <c r="J65" s="15">
        <v>0</v>
      </c>
      <c r="K65" s="15">
        <v>0</v>
      </c>
      <c r="L65" s="15">
        <v>0</v>
      </c>
      <c r="M65" s="15">
        <v>0</v>
      </c>
    </row>
    <row r="66" spans="1:13" x14ac:dyDescent="0.2">
      <c r="A66" s="14" t="s">
        <v>115</v>
      </c>
      <c r="B66" s="15">
        <v>87</v>
      </c>
      <c r="C66" s="15">
        <v>87</v>
      </c>
      <c r="D66" s="15">
        <v>87</v>
      </c>
      <c r="E66" s="15">
        <v>0</v>
      </c>
      <c r="F66" s="15">
        <v>1</v>
      </c>
      <c r="G66" s="15">
        <v>3</v>
      </c>
      <c r="H66" s="15">
        <v>2</v>
      </c>
      <c r="I66" s="15">
        <v>1</v>
      </c>
      <c r="J66" s="15">
        <v>0</v>
      </c>
      <c r="K66" s="15">
        <v>0</v>
      </c>
      <c r="L66" s="15">
        <v>0</v>
      </c>
      <c r="M66" s="15">
        <v>0</v>
      </c>
    </row>
    <row r="67" spans="1:13" x14ac:dyDescent="0.2">
      <c r="A67" s="14" t="s">
        <v>221</v>
      </c>
      <c r="B67" s="15">
        <v>90</v>
      </c>
      <c r="C67" s="15">
        <v>90</v>
      </c>
      <c r="D67" s="15">
        <v>90</v>
      </c>
      <c r="E67" s="15">
        <v>0</v>
      </c>
      <c r="F67" s="15">
        <v>4</v>
      </c>
      <c r="G67" s="15">
        <v>5</v>
      </c>
      <c r="H67" s="15">
        <v>4.5</v>
      </c>
      <c r="I67" s="15">
        <v>0.70710678118654757</v>
      </c>
      <c r="J67" s="15">
        <v>0</v>
      </c>
      <c r="K67" s="15">
        <v>1</v>
      </c>
      <c r="L67" s="15">
        <v>0.5</v>
      </c>
      <c r="M67" s="15">
        <v>0.70710678118654757</v>
      </c>
    </row>
    <row r="68" spans="1:13" x14ac:dyDescent="0.2">
      <c r="A68" s="14" t="s">
        <v>49</v>
      </c>
      <c r="B68" s="15">
        <v>92</v>
      </c>
      <c r="C68" s="15">
        <v>92</v>
      </c>
      <c r="D68" s="15">
        <v>92</v>
      </c>
      <c r="E68" s="15">
        <v>0</v>
      </c>
      <c r="F68" s="15">
        <v>1</v>
      </c>
      <c r="G68" s="15">
        <v>3</v>
      </c>
      <c r="H68" s="15">
        <v>2</v>
      </c>
      <c r="I68" s="15">
        <v>1</v>
      </c>
      <c r="J68" s="15">
        <v>0</v>
      </c>
      <c r="K68" s="15">
        <v>0</v>
      </c>
      <c r="L68" s="15">
        <v>0</v>
      </c>
      <c r="M68" s="15">
        <v>0</v>
      </c>
    </row>
    <row r="69" spans="1:13" x14ac:dyDescent="0.2">
      <c r="A69" s="14" t="s">
        <v>258</v>
      </c>
      <c r="B69" s="15">
        <v>93</v>
      </c>
      <c r="C69" s="15">
        <v>93</v>
      </c>
      <c r="D69" s="15">
        <v>93</v>
      </c>
      <c r="E69" s="15">
        <v>0</v>
      </c>
      <c r="F69" s="15">
        <v>-666</v>
      </c>
      <c r="G69" s="15">
        <v>-666</v>
      </c>
      <c r="H69" s="15">
        <v>-666</v>
      </c>
      <c r="I69" s="15">
        <v>0</v>
      </c>
      <c r="J69" s="15">
        <v>0</v>
      </c>
      <c r="K69" s="15">
        <v>1</v>
      </c>
      <c r="L69" s="15">
        <v>0.33333333333333331</v>
      </c>
      <c r="M69" s="15">
        <v>0.57735026918962584</v>
      </c>
    </row>
    <row r="70" spans="1:13" x14ac:dyDescent="0.2">
      <c r="A70" s="14" t="s">
        <v>91</v>
      </c>
      <c r="B70" s="15">
        <v>94</v>
      </c>
      <c r="C70" s="15">
        <v>94</v>
      </c>
      <c r="D70" s="15">
        <v>94</v>
      </c>
      <c r="E70" s="15">
        <v>0</v>
      </c>
      <c r="F70" s="15">
        <v>1</v>
      </c>
      <c r="G70" s="15">
        <v>7</v>
      </c>
      <c r="H70" s="15">
        <v>3.3333333333333335</v>
      </c>
      <c r="I70" s="15">
        <v>3.214550253664318</v>
      </c>
      <c r="J70" s="15">
        <v>0</v>
      </c>
      <c r="K70" s="15">
        <v>1</v>
      </c>
      <c r="L70" s="15">
        <v>0.33333333333333331</v>
      </c>
      <c r="M70" s="15">
        <v>0.57735026918962584</v>
      </c>
    </row>
    <row r="71" spans="1:13" x14ac:dyDescent="0.2">
      <c r="A71" s="14" t="s">
        <v>204</v>
      </c>
      <c r="B71" s="15">
        <v>95</v>
      </c>
      <c r="C71" s="15">
        <v>95</v>
      </c>
      <c r="D71" s="15">
        <v>95</v>
      </c>
      <c r="E71" s="15">
        <v>0</v>
      </c>
      <c r="F71" s="15">
        <v>0</v>
      </c>
      <c r="G71" s="15">
        <v>2</v>
      </c>
      <c r="H71" s="15">
        <v>1</v>
      </c>
      <c r="I71" s="15">
        <v>1</v>
      </c>
      <c r="J71" s="15">
        <v>0</v>
      </c>
      <c r="K71" s="15">
        <v>0</v>
      </c>
      <c r="L71" s="15">
        <v>0</v>
      </c>
      <c r="M71" s="15">
        <v>0</v>
      </c>
    </row>
    <row r="72" spans="1:13" x14ac:dyDescent="0.2">
      <c r="A72" s="14" t="s">
        <v>191</v>
      </c>
      <c r="B72" s="15">
        <v>96</v>
      </c>
      <c r="C72" s="15">
        <v>96</v>
      </c>
      <c r="D72" s="15">
        <v>96</v>
      </c>
      <c r="E72" s="15">
        <v>0</v>
      </c>
      <c r="F72" s="15">
        <v>1</v>
      </c>
      <c r="G72" s="15">
        <v>5</v>
      </c>
      <c r="H72" s="15">
        <v>3.3333333333333335</v>
      </c>
      <c r="I72" s="15">
        <v>2.0816659994661326</v>
      </c>
      <c r="J72" s="15">
        <v>0</v>
      </c>
      <c r="K72" s="15">
        <v>1</v>
      </c>
      <c r="L72" s="15">
        <v>0.33333333333333331</v>
      </c>
      <c r="M72" s="15">
        <v>0.57735026918962584</v>
      </c>
    </row>
    <row r="73" spans="1:13" x14ac:dyDescent="0.2">
      <c r="A73" s="14" t="s">
        <v>296</v>
      </c>
      <c r="B73" s="15">
        <v>97</v>
      </c>
      <c r="C73" s="15">
        <v>97</v>
      </c>
      <c r="D73" s="15">
        <v>97</v>
      </c>
      <c r="E73" s="15">
        <v>0</v>
      </c>
      <c r="F73" s="15">
        <v>4</v>
      </c>
      <c r="G73" s="15">
        <v>5</v>
      </c>
      <c r="H73" s="15">
        <v>4.666666666666667</v>
      </c>
      <c r="I73" s="15">
        <v>0.57735026918962784</v>
      </c>
      <c r="J73" s="15">
        <v>0</v>
      </c>
      <c r="K73" s="15">
        <v>1</v>
      </c>
      <c r="L73" s="15">
        <v>0.66666666666666663</v>
      </c>
      <c r="M73" s="15">
        <v>0.57735026918962584</v>
      </c>
    </row>
    <row r="74" spans="1:13" x14ac:dyDescent="0.2">
      <c r="A74" s="14" t="s">
        <v>282</v>
      </c>
      <c r="B74" s="15">
        <v>98</v>
      </c>
      <c r="C74" s="15">
        <v>98</v>
      </c>
      <c r="D74" s="15">
        <v>98</v>
      </c>
      <c r="E74" s="15">
        <v>0</v>
      </c>
      <c r="F74" s="15">
        <v>5</v>
      </c>
      <c r="G74" s="15">
        <v>7</v>
      </c>
      <c r="H74" s="15">
        <v>6</v>
      </c>
      <c r="I74" s="15">
        <v>1</v>
      </c>
      <c r="J74" s="15">
        <v>0</v>
      </c>
      <c r="K74" s="15">
        <v>1</v>
      </c>
      <c r="L74" s="15">
        <v>0.33333333333333331</v>
      </c>
      <c r="M74" s="15">
        <v>0.57735026918962584</v>
      </c>
    </row>
    <row r="75" spans="1:13" x14ac:dyDescent="0.2">
      <c r="A75" s="14" t="s">
        <v>81</v>
      </c>
      <c r="B75" s="15">
        <v>99</v>
      </c>
      <c r="C75" s="15">
        <v>99</v>
      </c>
      <c r="D75" s="15">
        <v>99</v>
      </c>
      <c r="E75" s="15">
        <v>0</v>
      </c>
      <c r="F75" s="15">
        <v>3</v>
      </c>
      <c r="G75" s="15">
        <v>5</v>
      </c>
      <c r="H75" s="15">
        <v>4</v>
      </c>
      <c r="I75" s="15">
        <v>1</v>
      </c>
      <c r="J75" s="15">
        <v>-771</v>
      </c>
      <c r="K75" s="15">
        <v>0</v>
      </c>
      <c r="L75" s="15">
        <v>-257</v>
      </c>
      <c r="M75" s="15">
        <v>445.13705754520146</v>
      </c>
    </row>
    <row r="76" spans="1:13" x14ac:dyDescent="0.2">
      <c r="A76" s="14" t="s">
        <v>207</v>
      </c>
      <c r="B76" s="15">
        <v>100</v>
      </c>
      <c r="C76" s="15">
        <v>100</v>
      </c>
      <c r="D76" s="15">
        <v>100</v>
      </c>
      <c r="E76" s="15">
        <v>0</v>
      </c>
      <c r="F76" s="15">
        <v>3</v>
      </c>
      <c r="G76" s="15">
        <v>5</v>
      </c>
      <c r="H76" s="15">
        <v>4</v>
      </c>
      <c r="I76" s="15">
        <v>1</v>
      </c>
      <c r="J76" s="15">
        <v>0</v>
      </c>
      <c r="K76" s="15">
        <v>1</v>
      </c>
      <c r="L76" s="15">
        <v>0.33333333333333331</v>
      </c>
      <c r="M76" s="15">
        <v>0.57735026918962584</v>
      </c>
    </row>
    <row r="77" spans="1:13" x14ac:dyDescent="0.2">
      <c r="A77" s="14" t="s">
        <v>248</v>
      </c>
      <c r="B77" s="15">
        <v>101</v>
      </c>
      <c r="C77" s="15">
        <v>101</v>
      </c>
      <c r="D77" s="15">
        <v>101</v>
      </c>
      <c r="E77" s="15">
        <v>0</v>
      </c>
      <c r="F77" s="15">
        <v>0</v>
      </c>
      <c r="G77" s="15">
        <v>6</v>
      </c>
      <c r="H77" s="15">
        <v>3.6666666666666665</v>
      </c>
      <c r="I77" s="15">
        <v>3.214550253664318</v>
      </c>
      <c r="J77" s="15">
        <v>0</v>
      </c>
      <c r="K77" s="15">
        <v>1</v>
      </c>
      <c r="L77" s="15">
        <v>0.33333333333333331</v>
      </c>
      <c r="M77" s="15">
        <v>0.57735026918962584</v>
      </c>
    </row>
    <row r="78" spans="1:13" x14ac:dyDescent="0.2">
      <c r="A78" s="14" t="s">
        <v>262</v>
      </c>
      <c r="B78" s="15">
        <v>102</v>
      </c>
      <c r="C78" s="15">
        <v>102</v>
      </c>
      <c r="D78" s="15">
        <v>102</v>
      </c>
      <c r="E78" s="15">
        <v>0</v>
      </c>
      <c r="F78" s="15">
        <v>3</v>
      </c>
      <c r="G78" s="15">
        <v>5</v>
      </c>
      <c r="H78" s="15">
        <v>4</v>
      </c>
      <c r="I78" s="15">
        <v>1</v>
      </c>
      <c r="J78" s="15">
        <v>0</v>
      </c>
      <c r="K78" s="15">
        <v>1</v>
      </c>
      <c r="L78" s="15">
        <v>0.33333333333333331</v>
      </c>
      <c r="M78" s="15">
        <v>0.57735026918962584</v>
      </c>
    </row>
    <row r="79" spans="1:13" x14ac:dyDescent="0.2">
      <c r="A79" s="14" t="s">
        <v>88</v>
      </c>
      <c r="B79" s="15">
        <v>103</v>
      </c>
      <c r="C79" s="15">
        <v>103</v>
      </c>
      <c r="D79" s="15">
        <v>103</v>
      </c>
      <c r="E79" s="15">
        <v>0</v>
      </c>
      <c r="F79" s="15">
        <v>4</v>
      </c>
      <c r="G79" s="15">
        <v>6</v>
      </c>
      <c r="H79" s="15">
        <v>5</v>
      </c>
      <c r="I79" s="15">
        <v>1</v>
      </c>
      <c r="J79" s="15">
        <v>0</v>
      </c>
      <c r="K79" s="15">
        <v>1</v>
      </c>
      <c r="L79" s="15">
        <v>0.33333333333333331</v>
      </c>
      <c r="M79" s="15">
        <v>0.57735026918962584</v>
      </c>
    </row>
    <row r="80" spans="1:13" x14ac:dyDescent="0.2">
      <c r="A80" s="14" t="s">
        <v>213</v>
      </c>
      <c r="B80" s="15">
        <v>104</v>
      </c>
      <c r="C80" s="15">
        <v>104</v>
      </c>
      <c r="D80" s="15">
        <v>104</v>
      </c>
      <c r="E80" s="15">
        <v>0</v>
      </c>
      <c r="F80" s="15">
        <v>-666</v>
      </c>
      <c r="G80" s="15">
        <v>-666</v>
      </c>
      <c r="H80" s="15">
        <v>-666</v>
      </c>
      <c r="I80" s="15">
        <v>0</v>
      </c>
      <c r="J80" s="15">
        <v>0</v>
      </c>
      <c r="K80" s="15">
        <v>0</v>
      </c>
      <c r="L80" s="15">
        <v>0</v>
      </c>
      <c r="M80" s="15">
        <v>0</v>
      </c>
    </row>
    <row r="81" spans="1:13" x14ac:dyDescent="0.2">
      <c r="A81" s="14" t="s">
        <v>182</v>
      </c>
      <c r="B81" s="15">
        <v>105</v>
      </c>
      <c r="C81" s="15">
        <v>105</v>
      </c>
      <c r="D81" s="15">
        <v>105</v>
      </c>
      <c r="E81" s="15">
        <v>0</v>
      </c>
      <c r="F81" s="15">
        <v>3</v>
      </c>
      <c r="G81" s="15">
        <v>5</v>
      </c>
      <c r="H81" s="15">
        <v>4</v>
      </c>
      <c r="I81" s="15">
        <v>1</v>
      </c>
      <c r="J81" s="15">
        <v>0</v>
      </c>
      <c r="K81" s="15">
        <v>1</v>
      </c>
      <c r="L81" s="15">
        <v>0.33333333333333331</v>
      </c>
      <c r="M81" s="15">
        <v>0.57735026918962584</v>
      </c>
    </row>
    <row r="82" spans="1:13" x14ac:dyDescent="0.2">
      <c r="A82" s="14" t="s">
        <v>276</v>
      </c>
      <c r="B82" s="15">
        <v>106</v>
      </c>
      <c r="C82" s="15">
        <v>106</v>
      </c>
      <c r="D82" s="15">
        <v>106</v>
      </c>
      <c r="E82" s="15">
        <v>0</v>
      </c>
      <c r="F82" s="15">
        <v>0</v>
      </c>
      <c r="G82" s="15">
        <v>2</v>
      </c>
      <c r="H82" s="15">
        <v>1</v>
      </c>
      <c r="I82" s="15">
        <v>1</v>
      </c>
      <c r="J82" s="15">
        <v>0</v>
      </c>
      <c r="K82" s="15">
        <v>0</v>
      </c>
      <c r="L82" s="15">
        <v>0</v>
      </c>
      <c r="M82" s="15">
        <v>0</v>
      </c>
    </row>
    <row r="83" spans="1:13" x14ac:dyDescent="0.2">
      <c r="A83" s="14" t="s">
        <v>197</v>
      </c>
      <c r="B83" s="15">
        <v>107</v>
      </c>
      <c r="C83" s="15">
        <v>107</v>
      </c>
      <c r="D83" s="15">
        <v>107</v>
      </c>
      <c r="E83" s="15">
        <v>0</v>
      </c>
      <c r="F83" s="15">
        <v>2</v>
      </c>
      <c r="G83" s="15">
        <v>4</v>
      </c>
      <c r="H83" s="15">
        <v>3</v>
      </c>
      <c r="I83" s="15">
        <v>1</v>
      </c>
      <c r="J83" s="15">
        <v>0</v>
      </c>
      <c r="K83" s="15">
        <v>0</v>
      </c>
      <c r="L83" s="15">
        <v>0</v>
      </c>
      <c r="M83" s="15">
        <v>0</v>
      </c>
    </row>
    <row r="84" spans="1:13" x14ac:dyDescent="0.2">
      <c r="A84" s="14" t="s">
        <v>285</v>
      </c>
      <c r="B84" s="15">
        <v>108</v>
      </c>
      <c r="C84" s="15">
        <v>108</v>
      </c>
      <c r="D84" s="15">
        <v>108</v>
      </c>
      <c r="E84" s="15">
        <v>0</v>
      </c>
      <c r="F84" s="15">
        <v>2</v>
      </c>
      <c r="G84" s="15">
        <v>4</v>
      </c>
      <c r="H84" s="15">
        <v>3</v>
      </c>
      <c r="I84" s="15">
        <v>1</v>
      </c>
      <c r="J84" s="15">
        <v>0</v>
      </c>
      <c r="K84" s="15">
        <v>0</v>
      </c>
      <c r="L84" s="15">
        <v>0</v>
      </c>
      <c r="M84" s="15">
        <v>0</v>
      </c>
    </row>
    <row r="85" spans="1:13" x14ac:dyDescent="0.2">
      <c r="A85" s="14" t="s">
        <v>44</v>
      </c>
      <c r="B85" s="15">
        <v>109</v>
      </c>
      <c r="C85" s="15">
        <v>109</v>
      </c>
      <c r="D85" s="15">
        <v>109</v>
      </c>
      <c r="E85" s="15">
        <v>0</v>
      </c>
      <c r="F85" s="15">
        <v>0</v>
      </c>
      <c r="G85" s="15">
        <v>2</v>
      </c>
      <c r="H85" s="15">
        <v>1</v>
      </c>
      <c r="I85" s="15">
        <v>1</v>
      </c>
      <c r="J85" s="15">
        <v>0</v>
      </c>
      <c r="K85" s="15">
        <v>0</v>
      </c>
      <c r="L85" s="15">
        <v>0</v>
      </c>
      <c r="M85" s="15">
        <v>0</v>
      </c>
    </row>
    <row r="86" spans="1:13" x14ac:dyDescent="0.2">
      <c r="A86" s="14" t="s">
        <v>317</v>
      </c>
      <c r="B86" s="15">
        <v>111</v>
      </c>
      <c r="C86" s="15">
        <v>111</v>
      </c>
      <c r="D86" s="15">
        <v>111</v>
      </c>
      <c r="E86" s="15">
        <v>0</v>
      </c>
      <c r="F86" s="15">
        <v>1</v>
      </c>
      <c r="G86" s="15">
        <v>5</v>
      </c>
      <c r="H86" s="15">
        <v>3.3333333333333335</v>
      </c>
      <c r="I86" s="15">
        <v>2.0816659994661326</v>
      </c>
      <c r="J86" s="15">
        <v>0</v>
      </c>
      <c r="K86" s="15">
        <v>1</v>
      </c>
      <c r="L86" s="15">
        <v>0.33333333333333331</v>
      </c>
      <c r="M86" s="15">
        <v>0.57735026918962584</v>
      </c>
    </row>
    <row r="87" spans="1:13" x14ac:dyDescent="0.2">
      <c r="A87" s="14" t="s">
        <v>320</v>
      </c>
      <c r="B87" s="15">
        <v>112</v>
      </c>
      <c r="C87" s="15">
        <v>112</v>
      </c>
      <c r="D87" s="15">
        <v>112</v>
      </c>
      <c r="E87" s="15">
        <v>0</v>
      </c>
      <c r="F87" s="15">
        <v>1</v>
      </c>
      <c r="G87" s="15">
        <v>3</v>
      </c>
      <c r="H87" s="15">
        <v>2</v>
      </c>
      <c r="I87" s="15">
        <v>1</v>
      </c>
      <c r="J87" s="15">
        <v>0</v>
      </c>
      <c r="K87" s="15">
        <v>0</v>
      </c>
      <c r="L87" s="15">
        <v>0</v>
      </c>
      <c r="M87" s="15">
        <v>0</v>
      </c>
    </row>
    <row r="88" spans="1:13" x14ac:dyDescent="0.2">
      <c r="A88" s="14" t="s">
        <v>156</v>
      </c>
      <c r="B88" s="15">
        <v>113</v>
      </c>
      <c r="C88" s="15">
        <v>113</v>
      </c>
      <c r="D88" s="15">
        <v>113</v>
      </c>
      <c r="E88" s="15">
        <v>0</v>
      </c>
      <c r="F88" s="15">
        <v>1</v>
      </c>
      <c r="G88" s="15">
        <v>3</v>
      </c>
      <c r="H88" s="15">
        <v>2</v>
      </c>
      <c r="I88" s="15">
        <v>1</v>
      </c>
      <c r="J88" s="15">
        <v>0</v>
      </c>
      <c r="K88" s="15">
        <v>0</v>
      </c>
      <c r="L88" s="15">
        <v>0</v>
      </c>
      <c r="M88" s="15">
        <v>0</v>
      </c>
    </row>
    <row r="89" spans="1:13" x14ac:dyDescent="0.2">
      <c r="A89" s="14" t="s">
        <v>134</v>
      </c>
      <c r="B89" s="15">
        <v>114</v>
      </c>
      <c r="C89" s="15">
        <v>114</v>
      </c>
      <c r="D89" s="15">
        <v>114</v>
      </c>
      <c r="E89" s="15">
        <v>0</v>
      </c>
      <c r="F89" s="15">
        <v>0</v>
      </c>
      <c r="G89" s="15">
        <v>6</v>
      </c>
      <c r="H89" s="15">
        <v>2.3333333333333335</v>
      </c>
      <c r="I89" s="15">
        <v>3.2145502536643185</v>
      </c>
      <c r="J89" s="15">
        <v>-771</v>
      </c>
      <c r="K89" s="15">
        <v>0</v>
      </c>
      <c r="L89" s="15">
        <v>-257</v>
      </c>
      <c r="M89" s="15">
        <v>445.13705754520146</v>
      </c>
    </row>
    <row r="90" spans="1:13" x14ac:dyDescent="0.2">
      <c r="A90" s="14" t="s">
        <v>271</v>
      </c>
      <c r="B90" s="15">
        <v>116</v>
      </c>
      <c r="C90" s="15">
        <v>116</v>
      </c>
      <c r="D90" s="15">
        <v>116</v>
      </c>
      <c r="E90" s="15">
        <v>0</v>
      </c>
      <c r="F90" s="15">
        <v>1</v>
      </c>
      <c r="G90" s="15">
        <v>3</v>
      </c>
      <c r="H90" s="15">
        <v>2</v>
      </c>
      <c r="I90" s="15">
        <v>1</v>
      </c>
      <c r="J90" s="15">
        <v>0</v>
      </c>
      <c r="K90" s="15">
        <v>1</v>
      </c>
      <c r="L90" s="15">
        <v>0.33333333333333331</v>
      </c>
      <c r="M90" s="15">
        <v>0.57735026918962584</v>
      </c>
    </row>
    <row r="91" spans="1:13" x14ac:dyDescent="0.2">
      <c r="A91" s="14" t="s">
        <v>313</v>
      </c>
      <c r="B91" s="15">
        <v>118</v>
      </c>
      <c r="C91" s="15">
        <v>118</v>
      </c>
      <c r="D91" s="15">
        <v>118</v>
      </c>
      <c r="E91" s="15">
        <v>0</v>
      </c>
      <c r="F91" s="15">
        <v>5</v>
      </c>
      <c r="G91" s="15">
        <v>7</v>
      </c>
      <c r="H91" s="15">
        <v>6</v>
      </c>
      <c r="I91" s="15">
        <v>1</v>
      </c>
      <c r="J91" s="15">
        <v>-771</v>
      </c>
      <c r="K91" s="15">
        <v>0</v>
      </c>
      <c r="L91" s="15">
        <v>-257</v>
      </c>
      <c r="M91" s="15">
        <v>445.13705754520146</v>
      </c>
    </row>
    <row r="92" spans="1:13" x14ac:dyDescent="0.2">
      <c r="A92" s="14" t="s">
        <v>24</v>
      </c>
      <c r="B92" s="15">
        <v>119</v>
      </c>
      <c r="C92" s="15">
        <v>119</v>
      </c>
      <c r="D92" s="15">
        <v>119</v>
      </c>
      <c r="E92" s="15">
        <v>0</v>
      </c>
      <c r="F92" s="15">
        <v>0</v>
      </c>
      <c r="G92" s="15">
        <v>2</v>
      </c>
      <c r="H92" s="15">
        <v>1</v>
      </c>
      <c r="I92" s="15">
        <v>1</v>
      </c>
      <c r="J92" s="15">
        <v>0</v>
      </c>
      <c r="K92" s="15">
        <v>0</v>
      </c>
      <c r="L92" s="15">
        <v>0</v>
      </c>
      <c r="M92" s="15">
        <v>0</v>
      </c>
    </row>
    <row r="93" spans="1:13" x14ac:dyDescent="0.2">
      <c r="A93" s="14" t="s">
        <v>299</v>
      </c>
      <c r="B93" s="15">
        <v>121</v>
      </c>
      <c r="C93" s="15">
        <v>121</v>
      </c>
      <c r="D93" s="15">
        <v>121</v>
      </c>
      <c r="E93" s="15">
        <v>0</v>
      </c>
      <c r="F93" s="15">
        <v>1</v>
      </c>
      <c r="G93" s="15">
        <v>6</v>
      </c>
      <c r="H93" s="15">
        <v>4</v>
      </c>
      <c r="I93" s="15">
        <v>2.6457513110645907</v>
      </c>
      <c r="J93" s="15">
        <v>0</v>
      </c>
      <c r="K93" s="15">
        <v>1</v>
      </c>
      <c r="L93" s="15">
        <v>0.33333333333333331</v>
      </c>
      <c r="M93" s="15">
        <v>0.57735026918962584</v>
      </c>
    </row>
    <row r="94" spans="1:13" x14ac:dyDescent="0.2">
      <c r="A94" s="14" t="s">
        <v>63</v>
      </c>
      <c r="B94" s="15">
        <v>122</v>
      </c>
      <c r="C94" s="15">
        <v>122</v>
      </c>
      <c r="D94" s="15">
        <v>122</v>
      </c>
      <c r="E94" s="15">
        <v>0</v>
      </c>
      <c r="F94" s="15">
        <v>4</v>
      </c>
      <c r="G94" s="15">
        <v>6</v>
      </c>
      <c r="H94" s="15">
        <v>5</v>
      </c>
      <c r="I94" s="15">
        <v>1</v>
      </c>
      <c r="J94" s="15">
        <v>0</v>
      </c>
      <c r="K94" s="15">
        <v>1</v>
      </c>
      <c r="L94" s="15">
        <v>0.33333333333333331</v>
      </c>
      <c r="M94" s="15">
        <v>0.57735026918962584</v>
      </c>
    </row>
    <row r="95" spans="1:13" x14ac:dyDescent="0.2">
      <c r="A95" s="14" t="s">
        <v>246</v>
      </c>
      <c r="B95" s="15">
        <v>124</v>
      </c>
      <c r="C95" s="15">
        <v>124</v>
      </c>
      <c r="D95" s="15">
        <v>124</v>
      </c>
      <c r="E95" s="15">
        <v>0</v>
      </c>
      <c r="F95" s="15">
        <v>0</v>
      </c>
      <c r="G95" s="15">
        <v>5</v>
      </c>
      <c r="H95" s="15">
        <v>2</v>
      </c>
      <c r="I95" s="15">
        <v>2.6457513110645907</v>
      </c>
      <c r="J95" s="15">
        <v>0</v>
      </c>
      <c r="K95" s="15">
        <v>0</v>
      </c>
      <c r="L95" s="15">
        <v>0</v>
      </c>
      <c r="M95" s="15">
        <v>0</v>
      </c>
    </row>
    <row r="96" spans="1:13" x14ac:dyDescent="0.2">
      <c r="A96" s="14" t="s">
        <v>110</v>
      </c>
      <c r="B96" s="15">
        <v>125</v>
      </c>
      <c r="C96" s="15">
        <v>125</v>
      </c>
      <c r="D96" s="15">
        <v>125</v>
      </c>
      <c r="E96" s="15">
        <v>0</v>
      </c>
      <c r="F96" s="15">
        <v>1</v>
      </c>
      <c r="G96" s="15">
        <v>3</v>
      </c>
      <c r="H96" s="15">
        <v>2</v>
      </c>
      <c r="I96" s="15">
        <v>1</v>
      </c>
      <c r="J96" s="15">
        <v>0</v>
      </c>
      <c r="K96" s="15">
        <v>0</v>
      </c>
      <c r="L96" s="15">
        <v>0</v>
      </c>
      <c r="M96" s="15">
        <v>0</v>
      </c>
    </row>
    <row r="97" spans="1:13" x14ac:dyDescent="0.2">
      <c r="A97" s="14" t="s">
        <v>113</v>
      </c>
      <c r="B97" s="15">
        <v>126</v>
      </c>
      <c r="C97" s="15">
        <v>126</v>
      </c>
      <c r="D97" s="15">
        <v>126</v>
      </c>
      <c r="E97" s="15">
        <v>0</v>
      </c>
      <c r="F97" s="15">
        <v>1</v>
      </c>
      <c r="G97" s="15">
        <v>4</v>
      </c>
      <c r="H97" s="15">
        <v>2.6666666666666665</v>
      </c>
      <c r="I97" s="15">
        <v>1.5275252316519468</v>
      </c>
      <c r="J97" s="15">
        <v>0</v>
      </c>
      <c r="K97" s="15">
        <v>0</v>
      </c>
      <c r="L97" s="15">
        <v>0</v>
      </c>
      <c r="M97" s="15">
        <v>0</v>
      </c>
    </row>
    <row r="98" spans="1:13" x14ac:dyDescent="0.2">
      <c r="A98" s="14" t="s">
        <v>167</v>
      </c>
      <c r="B98" s="15">
        <v>127</v>
      </c>
      <c r="C98" s="15">
        <v>127</v>
      </c>
      <c r="D98" s="15">
        <v>127</v>
      </c>
      <c r="E98" s="15">
        <v>0</v>
      </c>
      <c r="F98" s="15">
        <v>1</v>
      </c>
      <c r="G98" s="15">
        <v>3</v>
      </c>
      <c r="H98" s="15">
        <v>2</v>
      </c>
      <c r="I98" s="15">
        <v>1</v>
      </c>
      <c r="J98" s="15">
        <v>0</v>
      </c>
      <c r="K98" s="15">
        <v>0</v>
      </c>
      <c r="L98" s="15">
        <v>0</v>
      </c>
      <c r="M98" s="15">
        <v>0</v>
      </c>
    </row>
    <row r="99" spans="1:13" x14ac:dyDescent="0.2">
      <c r="A99" s="14" t="s">
        <v>147</v>
      </c>
      <c r="B99" s="15">
        <v>129</v>
      </c>
      <c r="C99" s="15">
        <v>129</v>
      </c>
      <c r="D99" s="15">
        <v>129</v>
      </c>
      <c r="E99" s="15">
        <v>0</v>
      </c>
      <c r="F99" s="15">
        <v>3</v>
      </c>
      <c r="G99" s="15">
        <v>5</v>
      </c>
      <c r="H99" s="15">
        <v>4</v>
      </c>
      <c r="I99" s="15">
        <v>1</v>
      </c>
      <c r="J99" s="15">
        <v>0</v>
      </c>
      <c r="K99" s="15">
        <v>1</v>
      </c>
      <c r="L99" s="15">
        <v>0.33333333333333331</v>
      </c>
      <c r="M99" s="15">
        <v>0.57735026918962584</v>
      </c>
    </row>
    <row r="100" spans="1:13" x14ac:dyDescent="0.2">
      <c r="A100" s="14" t="s">
        <v>239</v>
      </c>
      <c r="B100" s="15">
        <v>130</v>
      </c>
      <c r="C100" s="15">
        <v>130</v>
      </c>
      <c r="D100" s="15">
        <v>130</v>
      </c>
      <c r="E100" s="15">
        <v>0</v>
      </c>
      <c r="F100" s="15">
        <v>3</v>
      </c>
      <c r="G100" s="15">
        <v>5</v>
      </c>
      <c r="H100" s="15">
        <v>4</v>
      </c>
      <c r="I100" s="15">
        <v>1</v>
      </c>
      <c r="J100" s="15">
        <v>0</v>
      </c>
      <c r="K100" s="15">
        <v>1</v>
      </c>
      <c r="L100" s="15">
        <v>0.33333333333333331</v>
      </c>
      <c r="M100" s="15">
        <v>0.57735026918962584</v>
      </c>
    </row>
    <row r="101" spans="1:13" x14ac:dyDescent="0.2">
      <c r="A101" s="14" t="s">
        <v>85</v>
      </c>
      <c r="B101" s="15">
        <v>131</v>
      </c>
      <c r="C101" s="15">
        <v>131</v>
      </c>
      <c r="D101" s="15">
        <v>131</v>
      </c>
      <c r="E101" s="15">
        <v>0</v>
      </c>
      <c r="F101" s="15">
        <v>0</v>
      </c>
      <c r="G101" s="15">
        <v>2</v>
      </c>
      <c r="H101" s="15">
        <v>1</v>
      </c>
      <c r="I101" s="15">
        <v>1</v>
      </c>
      <c r="J101" s="15">
        <v>0</v>
      </c>
      <c r="K101" s="15">
        <v>0</v>
      </c>
      <c r="L101" s="15">
        <v>0</v>
      </c>
      <c r="M101" s="15">
        <v>0</v>
      </c>
    </row>
    <row r="102" spans="1:13" x14ac:dyDescent="0.2">
      <c r="A102" s="14" t="s">
        <v>210</v>
      </c>
      <c r="B102" s="15">
        <v>132</v>
      </c>
      <c r="C102" s="15">
        <v>132</v>
      </c>
      <c r="D102" s="15">
        <v>132</v>
      </c>
      <c r="E102" s="15">
        <v>0</v>
      </c>
      <c r="F102" s="15">
        <v>0</v>
      </c>
      <c r="G102" s="15">
        <v>2</v>
      </c>
      <c r="H102" s="15">
        <v>1</v>
      </c>
      <c r="I102" s="15">
        <v>1</v>
      </c>
      <c r="J102" s="15">
        <v>0</v>
      </c>
      <c r="K102" s="15">
        <v>0</v>
      </c>
      <c r="L102" s="15">
        <v>0</v>
      </c>
      <c r="M102" s="15">
        <v>0</v>
      </c>
    </row>
    <row r="103" spans="1:13" x14ac:dyDescent="0.2">
      <c r="A103" s="14" t="s">
        <v>76</v>
      </c>
      <c r="B103" s="15">
        <v>134</v>
      </c>
      <c r="C103" s="15">
        <v>134</v>
      </c>
      <c r="D103" s="15">
        <v>134</v>
      </c>
      <c r="E103" s="15">
        <v>0</v>
      </c>
      <c r="F103" s="15">
        <v>3</v>
      </c>
      <c r="G103" s="15">
        <v>5</v>
      </c>
      <c r="H103" s="15">
        <v>4</v>
      </c>
      <c r="I103" s="15">
        <v>1</v>
      </c>
      <c r="J103" s="15">
        <v>0</v>
      </c>
      <c r="K103" s="15">
        <v>0</v>
      </c>
      <c r="L103" s="15">
        <v>0</v>
      </c>
      <c r="M103" s="15">
        <v>0</v>
      </c>
    </row>
    <row r="104" spans="1:13" x14ac:dyDescent="0.2">
      <c r="A104" s="14" t="s">
        <v>100</v>
      </c>
      <c r="B104" s="15">
        <v>135</v>
      </c>
      <c r="C104" s="15">
        <v>135</v>
      </c>
      <c r="D104" s="15">
        <v>135</v>
      </c>
      <c r="E104" s="15">
        <v>0</v>
      </c>
      <c r="F104" s="15">
        <v>1</v>
      </c>
      <c r="G104" s="15">
        <v>3</v>
      </c>
      <c r="H104" s="15">
        <v>2</v>
      </c>
      <c r="I104" s="15">
        <v>1</v>
      </c>
      <c r="J104" s="15">
        <v>0</v>
      </c>
      <c r="K104" s="15">
        <v>0</v>
      </c>
      <c r="L104" s="15">
        <v>0</v>
      </c>
      <c r="M104" s="15">
        <v>0</v>
      </c>
    </row>
    <row r="105" spans="1:13" x14ac:dyDescent="0.2">
      <c r="A105" s="14" t="s">
        <v>328</v>
      </c>
      <c r="B105" s="15">
        <v>136</v>
      </c>
      <c r="C105" s="15">
        <v>136</v>
      </c>
      <c r="D105" s="15">
        <v>136</v>
      </c>
      <c r="E105" s="15">
        <v>0</v>
      </c>
      <c r="F105" s="15">
        <v>1</v>
      </c>
      <c r="G105" s="15">
        <v>3</v>
      </c>
      <c r="H105" s="15">
        <v>2</v>
      </c>
      <c r="I105" s="15">
        <v>1</v>
      </c>
      <c r="J105" s="15">
        <v>0</v>
      </c>
      <c r="K105" s="15">
        <v>0</v>
      </c>
      <c r="L105" s="15">
        <v>0</v>
      </c>
      <c r="M105" s="15">
        <v>0</v>
      </c>
    </row>
    <row r="106" spans="1:13" x14ac:dyDescent="0.2">
      <c r="A106" s="14" t="s">
        <v>194</v>
      </c>
      <c r="B106" s="15">
        <v>137</v>
      </c>
      <c r="C106" s="15">
        <v>137</v>
      </c>
      <c r="D106" s="15">
        <v>137</v>
      </c>
      <c r="E106" s="15">
        <v>0</v>
      </c>
      <c r="F106" s="15">
        <v>1</v>
      </c>
      <c r="G106" s="15">
        <v>3</v>
      </c>
      <c r="H106" s="15">
        <v>2</v>
      </c>
      <c r="I106" s="15">
        <v>1</v>
      </c>
      <c r="J106" s="15">
        <v>0</v>
      </c>
      <c r="K106" s="15">
        <v>0</v>
      </c>
      <c r="L106" s="15">
        <v>0</v>
      </c>
      <c r="M106" s="15">
        <v>0</v>
      </c>
    </row>
    <row r="107" spans="1:13" x14ac:dyDescent="0.2">
      <c r="A107" s="14" t="s">
        <v>57</v>
      </c>
      <c r="B107" s="15">
        <v>138</v>
      </c>
      <c r="C107" s="15">
        <v>138</v>
      </c>
      <c r="D107" s="15">
        <v>138</v>
      </c>
      <c r="E107" s="15">
        <v>0</v>
      </c>
      <c r="F107" s="15">
        <v>1</v>
      </c>
      <c r="G107" s="15">
        <v>6</v>
      </c>
      <c r="H107" s="15">
        <v>3</v>
      </c>
      <c r="I107" s="15">
        <v>2.6457513110645907</v>
      </c>
      <c r="J107" s="15">
        <v>0</v>
      </c>
      <c r="K107" s="15">
        <v>1</v>
      </c>
      <c r="L107" s="15">
        <v>0.33333333333333331</v>
      </c>
      <c r="M107" s="15">
        <v>0.57735026918962584</v>
      </c>
    </row>
    <row r="108" spans="1:13" x14ac:dyDescent="0.2">
      <c r="A108" s="14" t="s">
        <v>279</v>
      </c>
      <c r="B108" s="15">
        <v>139</v>
      </c>
      <c r="C108" s="15">
        <v>139</v>
      </c>
      <c r="D108" s="15">
        <v>139</v>
      </c>
      <c r="E108" s="15">
        <v>0</v>
      </c>
      <c r="F108" s="15">
        <v>4</v>
      </c>
      <c r="G108" s="15">
        <v>6</v>
      </c>
      <c r="H108" s="15">
        <v>5</v>
      </c>
      <c r="I108" s="15">
        <v>1</v>
      </c>
      <c r="J108" s="15">
        <v>0</v>
      </c>
      <c r="K108" s="15">
        <v>1</v>
      </c>
      <c r="L108" s="15">
        <v>0.33333333333333331</v>
      </c>
      <c r="M108" s="15">
        <v>0.57735026918962584</v>
      </c>
    </row>
    <row r="109" spans="1:13" x14ac:dyDescent="0.2">
      <c r="A109" s="14" t="s">
        <v>224</v>
      </c>
      <c r="B109" s="15">
        <v>140</v>
      </c>
      <c r="C109" s="15">
        <v>140</v>
      </c>
      <c r="D109" s="15">
        <v>140</v>
      </c>
      <c r="E109" s="15">
        <v>0</v>
      </c>
      <c r="F109" s="15">
        <v>1</v>
      </c>
      <c r="G109" s="15">
        <v>3</v>
      </c>
      <c r="H109" s="15">
        <v>2</v>
      </c>
      <c r="I109" s="15">
        <v>1</v>
      </c>
      <c r="J109" s="15">
        <v>0</v>
      </c>
      <c r="K109" s="15">
        <v>1</v>
      </c>
      <c r="L109" s="15">
        <v>0.33333333333333331</v>
      </c>
      <c r="M109" s="15">
        <v>0.57735026918962584</v>
      </c>
    </row>
    <row r="110" spans="1:13" x14ac:dyDescent="0.2">
      <c r="A110" s="14" t="s">
        <v>20</v>
      </c>
      <c r="B110" s="15">
        <v>141</v>
      </c>
      <c r="C110" s="15">
        <v>141</v>
      </c>
      <c r="D110" s="15">
        <v>141</v>
      </c>
      <c r="E110" s="15">
        <v>0</v>
      </c>
      <c r="F110" s="15">
        <v>3</v>
      </c>
      <c r="G110" s="15">
        <v>5</v>
      </c>
      <c r="H110" s="15">
        <v>4</v>
      </c>
      <c r="I110" s="15">
        <v>1</v>
      </c>
      <c r="J110" s="15">
        <v>0</v>
      </c>
      <c r="K110" s="15">
        <v>1</v>
      </c>
      <c r="L110" s="15">
        <v>0.33333333333333331</v>
      </c>
      <c r="M110" s="15">
        <v>0.57735026918962584</v>
      </c>
    </row>
    <row r="111" spans="1:13" x14ac:dyDescent="0.2">
      <c r="A111" s="14" t="s">
        <v>202</v>
      </c>
      <c r="B111" s="15">
        <v>142</v>
      </c>
      <c r="C111" s="15">
        <v>142</v>
      </c>
      <c r="D111" s="15">
        <v>142</v>
      </c>
      <c r="E111" s="15">
        <v>0</v>
      </c>
      <c r="F111" s="15">
        <v>1</v>
      </c>
      <c r="G111" s="15">
        <v>3</v>
      </c>
      <c r="H111" s="15">
        <v>2</v>
      </c>
      <c r="I111" s="15">
        <v>1</v>
      </c>
      <c r="J111" s="15">
        <v>0</v>
      </c>
      <c r="K111" s="15">
        <v>0</v>
      </c>
      <c r="L111" s="15">
        <v>0</v>
      </c>
      <c r="M111" s="15">
        <v>0</v>
      </c>
    </row>
    <row r="112" spans="1:13" x14ac:dyDescent="0.2">
      <c r="A112" s="14" t="s">
        <v>131</v>
      </c>
      <c r="B112" s="15">
        <v>143</v>
      </c>
      <c r="C112" s="15">
        <v>143</v>
      </c>
      <c r="D112" s="15">
        <v>143</v>
      </c>
      <c r="E112" s="15">
        <v>0</v>
      </c>
      <c r="F112" s="15">
        <v>1</v>
      </c>
      <c r="G112" s="15">
        <v>5</v>
      </c>
      <c r="H112" s="15">
        <v>2.6666666666666665</v>
      </c>
      <c r="I112" s="15">
        <v>2.0816659994661331</v>
      </c>
      <c r="J112" s="15">
        <v>-771</v>
      </c>
      <c r="K112" s="15">
        <v>0</v>
      </c>
      <c r="L112" s="15">
        <v>-257</v>
      </c>
      <c r="M112" s="15">
        <v>445.13705754520146</v>
      </c>
    </row>
    <row r="113" spans="1:13" x14ac:dyDescent="0.2">
      <c r="A113" s="14" t="s">
        <v>54</v>
      </c>
      <c r="B113" s="15">
        <v>144</v>
      </c>
      <c r="C113" s="15">
        <v>144</v>
      </c>
      <c r="D113" s="15">
        <v>144</v>
      </c>
      <c r="E113" s="15">
        <v>0</v>
      </c>
      <c r="F113" s="15">
        <v>1</v>
      </c>
      <c r="G113" s="15">
        <v>6</v>
      </c>
      <c r="H113" s="15">
        <v>3</v>
      </c>
      <c r="I113" s="15">
        <v>2.6457513110645907</v>
      </c>
      <c r="J113" s="15">
        <v>-771</v>
      </c>
      <c r="K113" s="15">
        <v>0</v>
      </c>
      <c r="L113" s="15">
        <v>-257</v>
      </c>
      <c r="M113" s="15">
        <v>445.13705754520146</v>
      </c>
    </row>
    <row r="114" spans="1:13" x14ac:dyDescent="0.2">
      <c r="A114" s="14" t="s">
        <v>235</v>
      </c>
      <c r="B114" s="15">
        <v>145</v>
      </c>
      <c r="C114" s="15">
        <v>145</v>
      </c>
      <c r="D114" s="15">
        <v>145</v>
      </c>
      <c r="E114" s="15">
        <v>0</v>
      </c>
      <c r="F114" s="15">
        <v>-666</v>
      </c>
      <c r="G114" s="15">
        <v>-666</v>
      </c>
      <c r="H114" s="15">
        <v>-666</v>
      </c>
      <c r="I114" s="15">
        <v>0</v>
      </c>
      <c r="J114" s="15">
        <v>0</v>
      </c>
      <c r="K114" s="15">
        <v>1</v>
      </c>
      <c r="L114" s="15">
        <v>0.33333333333333331</v>
      </c>
      <c r="M114" s="15">
        <v>0.57735026918962584</v>
      </c>
    </row>
    <row r="115" spans="1:13" x14ac:dyDescent="0.2">
      <c r="A115" s="14" t="s">
        <v>164</v>
      </c>
      <c r="B115" s="15">
        <v>144</v>
      </c>
      <c r="C115" s="15">
        <v>144</v>
      </c>
      <c r="D115" s="15">
        <v>144</v>
      </c>
      <c r="E115" s="15">
        <v>0</v>
      </c>
      <c r="F115" s="15">
        <v>1</v>
      </c>
      <c r="G115" s="15">
        <v>5</v>
      </c>
      <c r="H115" s="15">
        <v>2.6666666666666665</v>
      </c>
      <c r="I115" s="15">
        <v>2.0816659994661331</v>
      </c>
      <c r="J115" s="15">
        <v>0</v>
      </c>
      <c r="K115" s="15">
        <v>1</v>
      </c>
      <c r="L115" s="15">
        <v>0.33333333333333331</v>
      </c>
      <c r="M115" s="15">
        <v>0.57735026918962584</v>
      </c>
    </row>
    <row r="116" spans="1:13" x14ac:dyDescent="0.2">
      <c r="A116" s="14" t="s">
        <v>290</v>
      </c>
      <c r="B116" s="15">
        <v>145</v>
      </c>
      <c r="C116" s="15">
        <v>145</v>
      </c>
      <c r="D116" s="15">
        <v>145</v>
      </c>
      <c r="E116" s="15">
        <v>0</v>
      </c>
      <c r="F116" s="15">
        <v>2</v>
      </c>
      <c r="G116" s="15">
        <v>4</v>
      </c>
      <c r="H116" s="15">
        <v>3</v>
      </c>
      <c r="I116" s="15">
        <v>1</v>
      </c>
      <c r="J116" s="15">
        <v>0</v>
      </c>
      <c r="K116" s="15">
        <v>0</v>
      </c>
      <c r="L116" s="15">
        <v>0</v>
      </c>
      <c r="M116" s="15">
        <v>0</v>
      </c>
    </row>
    <row r="117" spans="1:13" x14ac:dyDescent="0.2">
      <c r="A117" s="14" t="s">
        <v>169</v>
      </c>
      <c r="B117" s="15">
        <v>148</v>
      </c>
      <c r="C117" s="15">
        <v>148</v>
      </c>
      <c r="D117" s="15">
        <v>148</v>
      </c>
      <c r="E117" s="15">
        <v>0</v>
      </c>
      <c r="F117" s="15">
        <v>2</v>
      </c>
      <c r="G117" s="15">
        <v>4</v>
      </c>
      <c r="H117" s="15">
        <v>3</v>
      </c>
      <c r="I117" s="15">
        <v>1</v>
      </c>
      <c r="J117" s="15">
        <v>0</v>
      </c>
      <c r="K117" s="15">
        <v>0</v>
      </c>
      <c r="L117" s="15">
        <v>0</v>
      </c>
      <c r="M117" s="15">
        <v>0</v>
      </c>
    </row>
    <row r="118" spans="1:13" x14ac:dyDescent="0.2">
      <c r="A118" s="14" t="s">
        <v>219</v>
      </c>
      <c r="B118" s="15">
        <v>149</v>
      </c>
      <c r="C118" s="15">
        <v>149</v>
      </c>
      <c r="D118" s="15">
        <v>149</v>
      </c>
      <c r="E118" s="15">
        <v>0</v>
      </c>
      <c r="F118" s="15">
        <v>1</v>
      </c>
      <c r="G118" s="15">
        <v>6</v>
      </c>
      <c r="H118" s="15">
        <v>3</v>
      </c>
      <c r="I118" s="15">
        <v>2.6457513110645907</v>
      </c>
      <c r="J118" s="15">
        <v>0</v>
      </c>
      <c r="K118" s="15">
        <v>1</v>
      </c>
      <c r="L118" s="15">
        <v>0.33333333333333331</v>
      </c>
      <c r="M118" s="15">
        <v>0.57735026918962584</v>
      </c>
    </row>
    <row r="119" spans="1:13" x14ac:dyDescent="0.2">
      <c r="A119" s="14" t="s">
        <v>229</v>
      </c>
      <c r="B119" s="15">
        <v>150</v>
      </c>
      <c r="C119" s="15">
        <v>150</v>
      </c>
      <c r="D119" s="15">
        <v>150</v>
      </c>
      <c r="E119" s="15">
        <v>0</v>
      </c>
      <c r="F119" s="15">
        <v>3</v>
      </c>
      <c r="G119" s="15">
        <v>5</v>
      </c>
      <c r="H119" s="15">
        <v>4</v>
      </c>
      <c r="I119" s="15">
        <v>1</v>
      </c>
      <c r="J119" s="15">
        <v>0</v>
      </c>
      <c r="K119" s="15">
        <v>1</v>
      </c>
      <c r="L119" s="15">
        <v>0.33333333333333331</v>
      </c>
      <c r="M119" s="15">
        <v>0.57735026918962584</v>
      </c>
    </row>
    <row r="120" spans="1:13" x14ac:dyDescent="0.2">
      <c r="A120" s="14" t="s">
        <v>118</v>
      </c>
      <c r="B120" s="15">
        <v>152</v>
      </c>
      <c r="C120" s="15">
        <v>152</v>
      </c>
      <c r="D120" s="15">
        <v>152</v>
      </c>
      <c r="E120" s="15">
        <v>0</v>
      </c>
      <c r="F120" s="15">
        <v>5</v>
      </c>
      <c r="G120" s="15">
        <v>7</v>
      </c>
      <c r="H120" s="15">
        <v>6</v>
      </c>
      <c r="I120" s="15">
        <v>1</v>
      </c>
      <c r="J120" s="15">
        <v>0</v>
      </c>
      <c r="K120" s="15">
        <v>1</v>
      </c>
      <c r="L120" s="15">
        <v>0.33333333333333331</v>
      </c>
      <c r="M120" s="15">
        <v>0.57735026918962584</v>
      </c>
    </row>
    <row r="121" spans="1:13" x14ac:dyDescent="0.2">
      <c r="A121" s="14" t="s">
        <v>38</v>
      </c>
      <c r="B121" s="15">
        <v>153</v>
      </c>
      <c r="C121" s="15">
        <v>153</v>
      </c>
      <c r="D121" s="15">
        <v>153</v>
      </c>
      <c r="E121" s="15">
        <v>0</v>
      </c>
      <c r="F121" s="15">
        <v>1</v>
      </c>
      <c r="G121" s="15">
        <v>5</v>
      </c>
      <c r="H121" s="15">
        <v>2.6666666666666665</v>
      </c>
      <c r="I121" s="15">
        <v>2.0816659994661331</v>
      </c>
      <c r="J121" s="15">
        <v>-771</v>
      </c>
      <c r="K121" s="15">
        <v>0</v>
      </c>
      <c r="L121" s="15">
        <v>-257</v>
      </c>
      <c r="M121" s="15">
        <v>445.13705754520146</v>
      </c>
    </row>
    <row r="122" spans="1:13" x14ac:dyDescent="0.2">
      <c r="A122" s="14" t="s">
        <v>34</v>
      </c>
      <c r="B122" s="15">
        <v>154</v>
      </c>
      <c r="C122" s="15">
        <v>154</v>
      </c>
      <c r="D122" s="15">
        <v>154</v>
      </c>
      <c r="E122" s="15">
        <v>0</v>
      </c>
      <c r="F122" s="15">
        <v>1</v>
      </c>
      <c r="G122" s="15">
        <v>5</v>
      </c>
      <c r="H122" s="15">
        <v>2.6666666666666665</v>
      </c>
      <c r="I122" s="15">
        <v>2.0816659994661331</v>
      </c>
      <c r="J122" s="15">
        <v>0</v>
      </c>
      <c r="K122" s="15">
        <v>1</v>
      </c>
      <c r="L122" s="15">
        <v>0.33333333333333331</v>
      </c>
      <c r="M122" s="15">
        <v>0.57735026918962584</v>
      </c>
    </row>
    <row r="123" spans="1:13" x14ac:dyDescent="0.2">
      <c r="A123" s="14" t="s">
        <v>31</v>
      </c>
      <c r="B123" s="15">
        <v>155</v>
      </c>
      <c r="C123" s="15">
        <v>155</v>
      </c>
      <c r="D123" s="15">
        <v>155</v>
      </c>
      <c r="E123" s="15">
        <v>0</v>
      </c>
      <c r="F123" s="15">
        <v>2</v>
      </c>
      <c r="G123" s="15">
        <v>4</v>
      </c>
      <c r="H123" s="15">
        <v>3</v>
      </c>
      <c r="I123" s="15">
        <v>1</v>
      </c>
      <c r="J123" s="15">
        <v>0</v>
      </c>
      <c r="K123" s="15">
        <v>0</v>
      </c>
      <c r="L123" s="15">
        <v>0</v>
      </c>
      <c r="M123" s="15">
        <v>0</v>
      </c>
    </row>
    <row r="124" spans="1:13" x14ac:dyDescent="0.2">
      <c r="A124" s="14" t="s">
        <v>322</v>
      </c>
      <c r="B124" s="15">
        <v>156</v>
      </c>
      <c r="C124" s="15">
        <v>156</v>
      </c>
      <c r="D124" s="15">
        <v>156</v>
      </c>
      <c r="E124" s="15">
        <v>0</v>
      </c>
      <c r="F124" s="15">
        <v>1</v>
      </c>
      <c r="G124" s="15">
        <v>5</v>
      </c>
      <c r="H124" s="15">
        <v>2.6666666666666665</v>
      </c>
      <c r="I124" s="15">
        <v>2.0816659994661331</v>
      </c>
      <c r="J124" s="15">
        <v>-771</v>
      </c>
      <c r="K124" s="15">
        <v>0</v>
      </c>
      <c r="L124" s="15">
        <v>-257</v>
      </c>
      <c r="M124" s="15">
        <v>445.13705754520146</v>
      </c>
    </row>
    <row r="125" spans="1:13" x14ac:dyDescent="0.2">
      <c r="A125" s="14" t="s">
        <v>16</v>
      </c>
      <c r="B125" s="15">
        <v>157</v>
      </c>
      <c r="C125" s="15">
        <v>157</v>
      </c>
      <c r="D125" s="15">
        <v>157</v>
      </c>
      <c r="E125" s="15">
        <v>0</v>
      </c>
      <c r="F125" s="15">
        <v>5</v>
      </c>
      <c r="G125" s="15">
        <v>7</v>
      </c>
      <c r="H125" s="15">
        <v>6</v>
      </c>
      <c r="I125" s="15">
        <v>1</v>
      </c>
      <c r="J125" s="15">
        <v>0</v>
      </c>
      <c r="K125" s="15">
        <v>2</v>
      </c>
      <c r="L125" s="15">
        <v>0.66666666666666663</v>
      </c>
      <c r="M125" s="15">
        <v>1.1547005383792517</v>
      </c>
    </row>
    <row r="126" spans="1:13" x14ac:dyDescent="0.2">
      <c r="A126" s="14" t="s">
        <v>293</v>
      </c>
      <c r="B126" s="15">
        <v>158</v>
      </c>
      <c r="C126" s="15">
        <v>158</v>
      </c>
      <c r="D126" s="15">
        <v>158</v>
      </c>
      <c r="E126" s="15">
        <v>0</v>
      </c>
      <c r="F126" s="15">
        <v>-666</v>
      </c>
      <c r="G126" s="15">
        <v>-666</v>
      </c>
      <c r="H126" s="15">
        <v>-666</v>
      </c>
      <c r="I126" s="15">
        <v>0</v>
      </c>
      <c r="J126" s="15">
        <v>0</v>
      </c>
      <c r="K126" s="15">
        <v>1</v>
      </c>
      <c r="L126" s="15">
        <v>0.33333333333333331</v>
      </c>
      <c r="M126" s="15">
        <v>0.57735026918962584</v>
      </c>
    </row>
    <row r="127" spans="1:13" x14ac:dyDescent="0.2">
      <c r="A127" s="14" t="s">
        <v>241</v>
      </c>
      <c r="B127" s="15">
        <v>159</v>
      </c>
      <c r="C127" s="15">
        <v>159</v>
      </c>
      <c r="D127" s="15">
        <v>159</v>
      </c>
      <c r="E127" s="15">
        <v>0</v>
      </c>
      <c r="F127" s="15">
        <v>3</v>
      </c>
      <c r="G127" s="15">
        <v>4</v>
      </c>
      <c r="H127" s="15">
        <v>3.6666666666666665</v>
      </c>
      <c r="I127" s="15">
        <v>0.57735026918962473</v>
      </c>
      <c r="J127" s="15">
        <v>0</v>
      </c>
      <c r="K127" s="15">
        <v>1</v>
      </c>
      <c r="L127" s="15">
        <v>0.66666666666666663</v>
      </c>
      <c r="M127" s="15">
        <v>0.57735026918962584</v>
      </c>
    </row>
    <row r="128" spans="1:13" x14ac:dyDescent="0.2">
      <c r="A128" s="14" t="s">
        <v>185</v>
      </c>
      <c r="B128" s="15">
        <v>160</v>
      </c>
      <c r="C128" s="15">
        <v>160</v>
      </c>
      <c r="D128" s="15">
        <v>160</v>
      </c>
      <c r="E128" s="15">
        <v>0</v>
      </c>
      <c r="F128" s="15">
        <v>2</v>
      </c>
      <c r="G128" s="15">
        <v>4</v>
      </c>
      <c r="H128" s="15">
        <v>3</v>
      </c>
      <c r="I128" s="15">
        <v>1</v>
      </c>
      <c r="J128" s="15">
        <v>0</v>
      </c>
      <c r="K128" s="15">
        <v>0</v>
      </c>
      <c r="L128" s="15">
        <v>0</v>
      </c>
      <c r="M128" s="15">
        <v>0</v>
      </c>
    </row>
    <row r="129" spans="1:13" x14ac:dyDescent="0.2">
      <c r="A129" s="14" t="s">
        <v>188</v>
      </c>
      <c r="B129" s="15">
        <v>161</v>
      </c>
      <c r="C129" s="15">
        <v>161</v>
      </c>
      <c r="D129" s="15">
        <v>161</v>
      </c>
      <c r="E129" s="15">
        <v>0</v>
      </c>
      <c r="F129" s="15">
        <v>1</v>
      </c>
      <c r="G129" s="15">
        <v>3</v>
      </c>
      <c r="H129" s="15">
        <v>2</v>
      </c>
      <c r="I129" s="15">
        <v>1</v>
      </c>
      <c r="J129" s="15">
        <v>0</v>
      </c>
      <c r="K129" s="15">
        <v>0</v>
      </c>
      <c r="L129" s="15">
        <v>0</v>
      </c>
      <c r="M129" s="15">
        <v>0</v>
      </c>
    </row>
    <row r="130" spans="1:13" x14ac:dyDescent="0.2">
      <c r="A130" s="14" t="s">
        <v>359</v>
      </c>
      <c r="B130" s="15">
        <v>1</v>
      </c>
      <c r="C130" s="15">
        <v>161</v>
      </c>
      <c r="D130" s="15">
        <v>84.585561497326196</v>
      </c>
      <c r="E130" s="15">
        <v>48.155433158817772</v>
      </c>
      <c r="F130" s="15">
        <v>-666</v>
      </c>
      <c r="G130" s="15">
        <v>7</v>
      </c>
      <c r="H130" s="15">
        <v>-61.350267379679146</v>
      </c>
      <c r="I130" s="15">
        <v>197.60315197427798</v>
      </c>
      <c r="J130" s="15">
        <v>-771</v>
      </c>
      <c r="K130" s="15">
        <v>2</v>
      </c>
      <c r="L130" s="15">
        <v>-14.275401069518717</v>
      </c>
      <c r="M130" s="15">
        <v>104.64968542086449</v>
      </c>
    </row>
  </sheetData>
  <mergeCells count="1">
    <mergeCell ref="A1:H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B0065-2225-9248-9157-2368066B033F}">
  <dimension ref="A1:I377"/>
  <sheetViews>
    <sheetView workbookViewId="0">
      <selection sqref="A1:I2"/>
    </sheetView>
  </sheetViews>
  <sheetFormatPr baseColWidth="10" defaultRowHeight="16" x14ac:dyDescent="0.2"/>
  <sheetData>
    <row r="1" spans="1:9" x14ac:dyDescent="0.2">
      <c r="A1" s="25" t="s">
        <v>399</v>
      </c>
      <c r="B1" s="25"/>
      <c r="C1" s="25"/>
      <c r="D1" s="25"/>
      <c r="E1" s="25"/>
      <c r="F1" s="25"/>
      <c r="G1" s="25"/>
      <c r="H1" s="25"/>
      <c r="I1" s="25"/>
    </row>
    <row r="2" spans="1:9" ht="68" customHeight="1" x14ac:dyDescent="0.2">
      <c r="A2" s="25"/>
      <c r="B2" s="25"/>
      <c r="C2" s="25"/>
      <c r="D2" s="25"/>
      <c r="E2" s="25"/>
      <c r="F2" s="25"/>
      <c r="G2" s="25"/>
      <c r="H2" s="25"/>
      <c r="I2" s="25"/>
    </row>
    <row r="3" spans="1:9" x14ac:dyDescent="0.2">
      <c r="A3" t="s">
        <v>4</v>
      </c>
      <c r="B3" t="s">
        <v>372</v>
      </c>
      <c r="C3" t="s">
        <v>373</v>
      </c>
      <c r="D3" t="s">
        <v>374</v>
      </c>
      <c r="E3" t="s">
        <v>375</v>
      </c>
      <c r="F3" t="s">
        <v>376</v>
      </c>
    </row>
    <row r="4" spans="1:9" x14ac:dyDescent="0.2">
      <c r="A4" t="s">
        <v>250</v>
      </c>
      <c r="B4" t="s">
        <v>11</v>
      </c>
      <c r="C4">
        <f>VLOOKUP(A4,summary!A3:M128,2,FALSE)</f>
        <v>1</v>
      </c>
      <c r="D4">
        <f>VLOOKUP(A4,summary!A3:M128,3,FALSE)</f>
        <v>1</v>
      </c>
      <c r="E4">
        <f>VLOOKUP(A4,summary!A3:M128,4,FALSE)</f>
        <v>1</v>
      </c>
      <c r="F4">
        <f>VLOOKUP(A4,summary!A3:M128,5,FALSE)</f>
        <v>0</v>
      </c>
    </row>
    <row r="5" spans="1:9" x14ac:dyDescent="0.2">
      <c r="A5" t="s">
        <v>250</v>
      </c>
      <c r="B5" t="s">
        <v>13</v>
      </c>
      <c r="C5">
        <f>VLOOKUP(A5,summary!A3:M128,10,FALSE)</f>
        <v>0</v>
      </c>
      <c r="D5">
        <f>VLOOKUP(A5,summary!A3:M128,11,FALSE)</f>
        <v>0</v>
      </c>
      <c r="E5">
        <f>VLOOKUP(A5,summary!A3:M128,12,FALSE)</f>
        <v>0</v>
      </c>
      <c r="F5">
        <f>VLOOKUP(A5,summary!A3:M128,13,FALSE)</f>
        <v>0</v>
      </c>
    </row>
    <row r="6" spans="1:9" x14ac:dyDescent="0.2">
      <c r="A6" t="s">
        <v>250</v>
      </c>
      <c r="B6" t="s">
        <v>12</v>
      </c>
      <c r="C6">
        <f>VLOOKUP(A6,summary!A3:M128,6,FALSE)</f>
        <v>2</v>
      </c>
      <c r="D6">
        <f>VLOOKUP(A6,summary!A3:M128,7,FALSE)</f>
        <v>4</v>
      </c>
      <c r="E6">
        <f>VLOOKUP(A6,summary!A3:M128,8,FALSE)</f>
        <v>3</v>
      </c>
      <c r="F6">
        <f>VLOOKUP(A6,summary!A3:M128,9,FALSE)</f>
        <v>1</v>
      </c>
    </row>
    <row r="7" spans="1:9" x14ac:dyDescent="0.2">
      <c r="A7" t="s">
        <v>83</v>
      </c>
      <c r="B7" t="s">
        <v>11</v>
      </c>
      <c r="C7">
        <f>VLOOKUP(A7,summary!A4:M129,2,FALSE)</f>
        <v>2</v>
      </c>
      <c r="D7">
        <f>VLOOKUP(A7,summary!A4:M129,3,FALSE)</f>
        <v>2</v>
      </c>
      <c r="E7">
        <f>VLOOKUP(A7,summary!A4:M129,4,FALSE)</f>
        <v>2</v>
      </c>
      <c r="F7">
        <f>VLOOKUP(A7,summary!A4:M129,5,FALSE)</f>
        <v>0</v>
      </c>
    </row>
    <row r="8" spans="1:9" x14ac:dyDescent="0.2">
      <c r="A8" t="s">
        <v>83</v>
      </c>
      <c r="B8" t="s">
        <v>13</v>
      </c>
      <c r="C8">
        <f>VLOOKUP(A8,summary!A4:M129,10,FALSE)</f>
        <v>0</v>
      </c>
      <c r="D8">
        <f>VLOOKUP(A8,summary!A4:M129,11,FALSE)</f>
        <v>0</v>
      </c>
      <c r="E8">
        <f>VLOOKUP(A8,summary!A4:M129,12,FALSE)</f>
        <v>0</v>
      </c>
      <c r="F8">
        <f>VLOOKUP(A8,summary!A4:M129,13,FALSE)</f>
        <v>0</v>
      </c>
    </row>
    <row r="9" spans="1:9" x14ac:dyDescent="0.2">
      <c r="A9" t="s">
        <v>83</v>
      </c>
      <c r="B9" t="s">
        <v>12</v>
      </c>
      <c r="C9">
        <f>VLOOKUP(A9,summary!A4:M129,6,FALSE)</f>
        <v>4</v>
      </c>
      <c r="D9">
        <f>VLOOKUP(A9,summary!A4:M129,7,FALSE)</f>
        <v>6</v>
      </c>
      <c r="E9">
        <f>VLOOKUP(A9,summary!A4:M129,8,FALSE)</f>
        <v>5</v>
      </c>
      <c r="F9">
        <f>VLOOKUP(A9,summary!A4:M129,9,FALSE)</f>
        <v>1</v>
      </c>
    </row>
    <row r="10" spans="1:9" x14ac:dyDescent="0.2">
      <c r="A10" t="s">
        <v>216</v>
      </c>
      <c r="B10" t="s">
        <v>11</v>
      </c>
      <c r="C10">
        <f>VLOOKUP(A10,summary!A5:M130,2,FALSE)</f>
        <v>3</v>
      </c>
      <c r="D10">
        <f>VLOOKUP(A10,summary!A5:M130,3,FALSE)</f>
        <v>3</v>
      </c>
      <c r="E10">
        <f>VLOOKUP(A10,summary!A5:M130,4,FALSE)</f>
        <v>3</v>
      </c>
      <c r="F10">
        <f>VLOOKUP(A10,summary!A5:M130,5,FALSE)</f>
        <v>0</v>
      </c>
    </row>
    <row r="11" spans="1:9" x14ac:dyDescent="0.2">
      <c r="A11" t="s">
        <v>216</v>
      </c>
      <c r="B11" t="s">
        <v>13</v>
      </c>
      <c r="C11">
        <f>VLOOKUP(A11,summary!A5:M130,10,FALSE)</f>
        <v>0</v>
      </c>
      <c r="D11">
        <f>VLOOKUP(A11,summary!A5:M130,11,FALSE)</f>
        <v>1</v>
      </c>
      <c r="E11">
        <f>VLOOKUP(A11,summary!A5:M130,12,FALSE)</f>
        <v>0.33333333333333331</v>
      </c>
      <c r="F11">
        <f>VLOOKUP(A11,summary!A5:M130,13,FALSE)</f>
        <v>0.57735026918962584</v>
      </c>
    </row>
    <row r="12" spans="1:9" x14ac:dyDescent="0.2">
      <c r="A12" t="s">
        <v>216</v>
      </c>
      <c r="B12" t="s">
        <v>12</v>
      </c>
      <c r="C12">
        <f>VLOOKUP(A12,summary!A5:M130,6,FALSE)</f>
        <v>5</v>
      </c>
      <c r="D12">
        <f>VLOOKUP(A12,summary!A5:M130,7,FALSE)</f>
        <v>7</v>
      </c>
      <c r="E12">
        <f>VLOOKUP(A12,summary!A5:M130,8,FALSE)</f>
        <v>6</v>
      </c>
      <c r="F12">
        <f>VLOOKUP(A12,summary!A5:M130,9,FALSE)</f>
        <v>1</v>
      </c>
    </row>
    <row r="13" spans="1:9" x14ac:dyDescent="0.2">
      <c r="A13" t="s">
        <v>179</v>
      </c>
      <c r="B13" t="s">
        <v>11</v>
      </c>
      <c r="C13">
        <f>VLOOKUP(A13,summary!A6:M131,2,FALSE)</f>
        <v>4</v>
      </c>
      <c r="D13">
        <f>VLOOKUP(A13,summary!A6:M131,3,FALSE)</f>
        <v>4</v>
      </c>
      <c r="E13">
        <f>VLOOKUP(A13,summary!A6:M131,4,FALSE)</f>
        <v>4</v>
      </c>
      <c r="F13">
        <f>VLOOKUP(A13,summary!A6:M131,5,FALSE)</f>
        <v>0</v>
      </c>
    </row>
    <row r="14" spans="1:9" x14ac:dyDescent="0.2">
      <c r="A14" t="s">
        <v>179</v>
      </c>
      <c r="B14" t="s">
        <v>13</v>
      </c>
      <c r="C14">
        <f>VLOOKUP(A14,summary!A6:M131,10,FALSE)</f>
        <v>0</v>
      </c>
      <c r="D14">
        <f>VLOOKUP(A14,summary!A6:M131,11,FALSE)</f>
        <v>1</v>
      </c>
      <c r="E14">
        <f>VLOOKUP(A14,summary!A6:M131,12,FALSE)</f>
        <v>0.66666666666666663</v>
      </c>
      <c r="F14">
        <f>VLOOKUP(A14,summary!A6:M131,13,FALSE)</f>
        <v>0.57735026918962584</v>
      </c>
    </row>
    <row r="15" spans="1:9" x14ac:dyDescent="0.2">
      <c r="A15" t="s">
        <v>179</v>
      </c>
      <c r="B15" t="s">
        <v>12</v>
      </c>
      <c r="C15">
        <f>VLOOKUP(A15,summary!A6:M131,6,FALSE)</f>
        <v>4</v>
      </c>
      <c r="D15">
        <f>VLOOKUP(A15,summary!A6:M131,7,FALSE)</f>
        <v>5</v>
      </c>
      <c r="E15">
        <f>VLOOKUP(A15,summary!A6:M131,8,FALSE)</f>
        <v>4.666666666666667</v>
      </c>
      <c r="F15">
        <f>VLOOKUP(A15,summary!A6:M131,9,FALSE)</f>
        <v>0.57735026918962784</v>
      </c>
    </row>
    <row r="16" spans="1:9" x14ac:dyDescent="0.2">
      <c r="A16" t="s">
        <v>29</v>
      </c>
      <c r="B16" t="s">
        <v>11</v>
      </c>
      <c r="C16">
        <f>VLOOKUP(A16,summary!A7:M132,2,FALSE)</f>
        <v>5</v>
      </c>
      <c r="D16">
        <f>VLOOKUP(A16,summary!A7:M132,3,FALSE)</f>
        <v>5</v>
      </c>
      <c r="E16">
        <f>VLOOKUP(A16,summary!A7:M132,4,FALSE)</f>
        <v>5</v>
      </c>
      <c r="F16">
        <f>VLOOKUP(A16,summary!A7:M132,5,FALSE)</f>
        <v>0</v>
      </c>
    </row>
    <row r="17" spans="1:6" x14ac:dyDescent="0.2">
      <c r="A17" t="s">
        <v>29</v>
      </c>
      <c r="B17" t="s">
        <v>13</v>
      </c>
      <c r="C17">
        <f>VLOOKUP(A17,summary!A7:M132,10,FALSE)</f>
        <v>0</v>
      </c>
      <c r="D17">
        <f>VLOOKUP(A17,summary!A7:M132,11,FALSE)</f>
        <v>1</v>
      </c>
      <c r="E17">
        <f>VLOOKUP(A17,summary!A7:M132,12,FALSE)</f>
        <v>0.33333333333333331</v>
      </c>
      <c r="F17">
        <f>VLOOKUP(A17,summary!A7:M132,13,FALSE)</f>
        <v>0.57735026918962584</v>
      </c>
    </row>
    <row r="18" spans="1:6" x14ac:dyDescent="0.2">
      <c r="A18" t="s">
        <v>29</v>
      </c>
      <c r="B18" t="s">
        <v>12</v>
      </c>
      <c r="C18">
        <f>VLOOKUP(A18,summary!A7:M132,6,FALSE)</f>
        <v>4</v>
      </c>
      <c r="D18">
        <f>VLOOKUP(A18,summary!A7:M132,7,FALSE)</f>
        <v>6</v>
      </c>
      <c r="E18">
        <f>VLOOKUP(A18,summary!A7:M132,8,FALSE)</f>
        <v>5</v>
      </c>
      <c r="F18">
        <f>VLOOKUP(A18,summary!A7:M132,9,FALSE)</f>
        <v>1</v>
      </c>
    </row>
    <row r="19" spans="1:6" x14ac:dyDescent="0.2">
      <c r="A19" t="s">
        <v>122</v>
      </c>
      <c r="B19" t="s">
        <v>11</v>
      </c>
      <c r="C19">
        <f>VLOOKUP(A19,summary!A8:M133,2,FALSE)</f>
        <v>6</v>
      </c>
      <c r="D19">
        <f>VLOOKUP(A19,summary!A8:M133,3,FALSE)</f>
        <v>6</v>
      </c>
      <c r="E19">
        <f>VLOOKUP(A19,summary!A8:M133,4,FALSE)</f>
        <v>6</v>
      </c>
      <c r="F19">
        <f>VLOOKUP(A19,summary!A8:M133,5,FALSE)</f>
        <v>0</v>
      </c>
    </row>
    <row r="20" spans="1:6" x14ac:dyDescent="0.2">
      <c r="A20" t="s">
        <v>122</v>
      </c>
      <c r="B20" t="s">
        <v>13</v>
      </c>
      <c r="C20">
        <f>VLOOKUP(A20,summary!A8:M133,10,FALSE)</f>
        <v>0</v>
      </c>
      <c r="D20">
        <f>VLOOKUP(A20,summary!A8:M133,11,FALSE)</f>
        <v>0</v>
      </c>
      <c r="E20">
        <f>VLOOKUP(A20,summary!A8:M133,12,FALSE)</f>
        <v>0</v>
      </c>
      <c r="F20">
        <f>VLOOKUP(A20,summary!A8:M133,13,FALSE)</f>
        <v>0</v>
      </c>
    </row>
    <row r="21" spans="1:6" x14ac:dyDescent="0.2">
      <c r="A21" t="s">
        <v>122</v>
      </c>
      <c r="B21" t="s">
        <v>12</v>
      </c>
      <c r="C21">
        <f>VLOOKUP(A21,summary!A8:M133,6,FALSE)</f>
        <v>2</v>
      </c>
      <c r="D21">
        <f>VLOOKUP(A21,summary!A8:M133,7,FALSE)</f>
        <v>4</v>
      </c>
      <c r="E21">
        <f>VLOOKUP(A21,summary!A8:M133,8,FALSE)</f>
        <v>3</v>
      </c>
      <c r="F21">
        <f>VLOOKUP(A21,summary!A8:M133,9,FALSE)</f>
        <v>1</v>
      </c>
    </row>
    <row r="22" spans="1:6" x14ac:dyDescent="0.2">
      <c r="A22" t="s">
        <v>308</v>
      </c>
      <c r="B22" t="s">
        <v>11</v>
      </c>
      <c r="C22">
        <f>VLOOKUP(A22,summary!A9:M134,2,FALSE)</f>
        <v>8</v>
      </c>
      <c r="D22">
        <f>VLOOKUP(A22,summary!A9:M134,3,FALSE)</f>
        <v>8</v>
      </c>
      <c r="E22">
        <f>VLOOKUP(A22,summary!A9:M134,4,FALSE)</f>
        <v>8</v>
      </c>
      <c r="F22">
        <f>VLOOKUP(A22,summary!A9:M134,5,FALSE)</f>
        <v>0</v>
      </c>
    </row>
    <row r="23" spans="1:6" x14ac:dyDescent="0.2">
      <c r="A23" t="s">
        <v>308</v>
      </c>
      <c r="B23" t="s">
        <v>13</v>
      </c>
      <c r="C23">
        <f>VLOOKUP(A23,summary!A9:M134,10,FALSE)</f>
        <v>0</v>
      </c>
      <c r="D23">
        <f>VLOOKUP(A23,summary!A9:M134,11,FALSE)</f>
        <v>1</v>
      </c>
      <c r="E23">
        <f>VLOOKUP(A23,summary!A9:M134,12,FALSE)</f>
        <v>0.33333333333333331</v>
      </c>
      <c r="F23">
        <f>VLOOKUP(A23,summary!A9:M134,13,FALSE)</f>
        <v>0.57735026918962584</v>
      </c>
    </row>
    <row r="24" spans="1:6" x14ac:dyDescent="0.2">
      <c r="A24" t="s">
        <v>308</v>
      </c>
      <c r="B24" t="s">
        <v>12</v>
      </c>
      <c r="C24">
        <f>VLOOKUP(A24,summary!A9:M134,6,FALSE)</f>
        <v>5</v>
      </c>
      <c r="D24">
        <f>VLOOKUP(A24,summary!A9:M134,7,FALSE)</f>
        <v>7</v>
      </c>
      <c r="E24">
        <f>VLOOKUP(A24,summary!A9:M134,8,FALSE)</f>
        <v>6</v>
      </c>
      <c r="F24">
        <f>VLOOKUP(A24,summary!A9:M134,9,FALSE)</f>
        <v>1</v>
      </c>
    </row>
    <row r="25" spans="1:6" x14ac:dyDescent="0.2">
      <c r="A25" t="s">
        <v>65</v>
      </c>
      <c r="B25" t="s">
        <v>11</v>
      </c>
      <c r="C25">
        <f>VLOOKUP(A25,summary!A10:M135,2,FALSE)</f>
        <v>9</v>
      </c>
      <c r="D25">
        <f>VLOOKUP(A25,summary!A10:M135,3,FALSE)</f>
        <v>9</v>
      </c>
      <c r="E25">
        <f>VLOOKUP(A25,summary!A10:M135,4,FALSE)</f>
        <v>9</v>
      </c>
      <c r="F25">
        <f>VLOOKUP(A25,summary!A10:M135,5,FALSE)</f>
        <v>0</v>
      </c>
    </row>
    <row r="26" spans="1:6" x14ac:dyDescent="0.2">
      <c r="A26" t="s">
        <v>65</v>
      </c>
      <c r="B26" t="s">
        <v>13</v>
      </c>
      <c r="C26">
        <f>VLOOKUP(A26,summary!A10:M135,10,FALSE)</f>
        <v>0</v>
      </c>
      <c r="D26">
        <f>VLOOKUP(A26,summary!A10:M135,11,FALSE)</f>
        <v>0</v>
      </c>
      <c r="E26">
        <f>VLOOKUP(A26,summary!A10:M135,12,FALSE)</f>
        <v>0</v>
      </c>
      <c r="F26">
        <f>VLOOKUP(A26,summary!A10:M135,13,FALSE)</f>
        <v>0</v>
      </c>
    </row>
    <row r="27" spans="1:6" x14ac:dyDescent="0.2">
      <c r="A27" t="s">
        <v>65</v>
      </c>
      <c r="B27" t="s">
        <v>12</v>
      </c>
      <c r="C27">
        <f>VLOOKUP(A27,summary!A10:M135,6,FALSE)</f>
        <v>1</v>
      </c>
      <c r="D27">
        <f>VLOOKUP(A27,summary!A10:M135,7,FALSE)</f>
        <v>3</v>
      </c>
      <c r="E27">
        <f>VLOOKUP(A27,summary!A10:M135,8,FALSE)</f>
        <v>2</v>
      </c>
      <c r="F27">
        <f>VLOOKUP(A27,summary!A10:M135,9,FALSE)</f>
        <v>1</v>
      </c>
    </row>
    <row r="28" spans="1:6" x14ac:dyDescent="0.2">
      <c r="A28" t="s">
        <v>127</v>
      </c>
      <c r="B28" t="s">
        <v>11</v>
      </c>
      <c r="C28">
        <f>VLOOKUP(A28,summary!A11:M136,2,FALSE)</f>
        <v>10</v>
      </c>
      <c r="D28">
        <f>VLOOKUP(A28,summary!A11:M136,3,FALSE)</f>
        <v>10</v>
      </c>
      <c r="E28">
        <f>VLOOKUP(A28,summary!A11:M136,4,FALSE)</f>
        <v>10</v>
      </c>
      <c r="F28">
        <f>VLOOKUP(A28,summary!A11:M136,5,FALSE)</f>
        <v>0</v>
      </c>
    </row>
    <row r="29" spans="1:6" x14ac:dyDescent="0.2">
      <c r="A29" t="s">
        <v>127</v>
      </c>
      <c r="B29" t="s">
        <v>13</v>
      </c>
      <c r="C29">
        <f>VLOOKUP(A29,summary!A11:M136,10,FALSE)</f>
        <v>0</v>
      </c>
      <c r="D29">
        <f>VLOOKUP(A29,summary!A11:M136,11,FALSE)</f>
        <v>0</v>
      </c>
      <c r="E29">
        <f>VLOOKUP(A29,summary!A11:M136,12,FALSE)</f>
        <v>0</v>
      </c>
      <c r="F29">
        <f>VLOOKUP(A29,summary!A11:M136,13,FALSE)</f>
        <v>0</v>
      </c>
    </row>
    <row r="30" spans="1:6" x14ac:dyDescent="0.2">
      <c r="A30" t="s">
        <v>127</v>
      </c>
      <c r="B30" t="s">
        <v>12</v>
      </c>
      <c r="C30">
        <f>VLOOKUP(A30,summary!A11:M136,6,FALSE)</f>
        <v>-666</v>
      </c>
      <c r="D30">
        <f>VLOOKUP(A30,summary!A11:M136,7,FALSE)</f>
        <v>-666</v>
      </c>
      <c r="E30">
        <f>VLOOKUP(A30,summary!A11:M136,8,FALSE)</f>
        <v>-666</v>
      </c>
      <c r="F30">
        <f>VLOOKUP(A30,summary!A11:M136,9,FALSE)</f>
        <v>0</v>
      </c>
    </row>
    <row r="31" spans="1:6" x14ac:dyDescent="0.2">
      <c r="A31" t="s">
        <v>68</v>
      </c>
      <c r="B31" t="s">
        <v>11</v>
      </c>
      <c r="C31">
        <f>VLOOKUP(A31,summary!A12:M137,2,FALSE)</f>
        <v>11</v>
      </c>
      <c r="D31">
        <f>VLOOKUP(A31,summary!A12:M137,3,FALSE)</f>
        <v>11</v>
      </c>
      <c r="E31">
        <f>VLOOKUP(A31,summary!A12:M137,4,FALSE)</f>
        <v>11</v>
      </c>
      <c r="F31">
        <f>VLOOKUP(A31,summary!A12:M137,5,FALSE)</f>
        <v>0</v>
      </c>
    </row>
    <row r="32" spans="1:6" x14ac:dyDescent="0.2">
      <c r="A32" t="s">
        <v>68</v>
      </c>
      <c r="B32" t="s">
        <v>13</v>
      </c>
      <c r="C32">
        <f>VLOOKUP(A32,summary!A12:M137,10,FALSE)</f>
        <v>0</v>
      </c>
      <c r="D32">
        <f>VLOOKUP(A32,summary!A12:M137,11,FALSE)</f>
        <v>1</v>
      </c>
      <c r="E32">
        <f>VLOOKUP(A32,summary!A12:M137,12,FALSE)</f>
        <v>0.33333333333333331</v>
      </c>
      <c r="F32">
        <f>VLOOKUP(A32,summary!A12:M137,13,FALSE)</f>
        <v>0.57735026918962584</v>
      </c>
    </row>
    <row r="33" spans="1:6" x14ac:dyDescent="0.2">
      <c r="A33" t="s">
        <v>68</v>
      </c>
      <c r="B33" t="s">
        <v>12</v>
      </c>
      <c r="C33">
        <f>VLOOKUP(A33,summary!A12:M137,6,FALSE)</f>
        <v>3</v>
      </c>
      <c r="D33">
        <f>VLOOKUP(A33,summary!A12:M137,7,FALSE)</f>
        <v>5</v>
      </c>
      <c r="E33">
        <f>VLOOKUP(A33,summary!A12:M137,8,FALSE)</f>
        <v>4</v>
      </c>
      <c r="F33">
        <f>VLOOKUP(A33,summary!A12:M137,9,FALSE)</f>
        <v>1</v>
      </c>
    </row>
    <row r="34" spans="1:6" x14ac:dyDescent="0.2">
      <c r="A34" t="s">
        <v>243</v>
      </c>
      <c r="B34" t="s">
        <v>11</v>
      </c>
      <c r="C34">
        <f>VLOOKUP(A34,summary!A13:M138,2,FALSE)</f>
        <v>12</v>
      </c>
      <c r="D34">
        <f>VLOOKUP(A34,summary!A13:M138,3,FALSE)</f>
        <v>12</v>
      </c>
      <c r="E34">
        <f>VLOOKUP(A34,summary!A13:M138,4,FALSE)</f>
        <v>12</v>
      </c>
      <c r="F34">
        <f>VLOOKUP(A34,summary!A13:M138,5,FALSE)</f>
        <v>0</v>
      </c>
    </row>
    <row r="35" spans="1:6" x14ac:dyDescent="0.2">
      <c r="A35" t="s">
        <v>243</v>
      </c>
      <c r="B35" t="s">
        <v>13</v>
      </c>
      <c r="C35">
        <f>VLOOKUP(A35,summary!A13:M138,10,FALSE)</f>
        <v>0</v>
      </c>
      <c r="D35">
        <f>VLOOKUP(A35,summary!A13:M138,11,FALSE)</f>
        <v>0</v>
      </c>
      <c r="E35">
        <f>VLOOKUP(A35,summary!A13:M138,12,FALSE)</f>
        <v>0</v>
      </c>
      <c r="F35">
        <f>VLOOKUP(A35,summary!A13:M138,13,FALSE)</f>
        <v>0</v>
      </c>
    </row>
    <row r="36" spans="1:6" x14ac:dyDescent="0.2">
      <c r="A36" t="s">
        <v>243</v>
      </c>
      <c r="B36" t="s">
        <v>12</v>
      </c>
      <c r="C36">
        <f>VLOOKUP(A36,summary!A13:M138,6,FALSE)</f>
        <v>2</v>
      </c>
      <c r="D36">
        <f>VLOOKUP(A36,summary!A13:M138,7,FALSE)</f>
        <v>4</v>
      </c>
      <c r="E36">
        <f>VLOOKUP(A36,summary!A13:M138,8,FALSE)</f>
        <v>3</v>
      </c>
      <c r="F36">
        <f>VLOOKUP(A36,summary!A13:M138,9,FALSE)</f>
        <v>1</v>
      </c>
    </row>
    <row r="37" spans="1:6" x14ac:dyDescent="0.2">
      <c r="A37" t="s">
        <v>273</v>
      </c>
      <c r="B37" t="s">
        <v>11</v>
      </c>
      <c r="C37">
        <f>VLOOKUP(A37,summary!A14:M139,2,FALSE)</f>
        <v>13</v>
      </c>
      <c r="D37">
        <f>VLOOKUP(A37,summary!A14:M139,3,FALSE)</f>
        <v>13</v>
      </c>
      <c r="E37">
        <f>VLOOKUP(A37,summary!A14:M139,4,FALSE)</f>
        <v>13</v>
      </c>
      <c r="F37">
        <f>VLOOKUP(A37,summary!A14:M139,5,FALSE)</f>
        <v>0</v>
      </c>
    </row>
    <row r="38" spans="1:6" x14ac:dyDescent="0.2">
      <c r="A38" t="s">
        <v>273</v>
      </c>
      <c r="B38" t="s">
        <v>13</v>
      </c>
      <c r="C38">
        <f>VLOOKUP(A38,summary!A14:M139,10,FALSE)</f>
        <v>0</v>
      </c>
      <c r="D38">
        <f>VLOOKUP(A38,summary!A14:M139,11,FALSE)</f>
        <v>1</v>
      </c>
      <c r="E38">
        <f>VLOOKUP(A38,summary!A14:M139,12,FALSE)</f>
        <v>0.33333333333333331</v>
      </c>
      <c r="F38">
        <f>VLOOKUP(A38,summary!A14:M139,13,FALSE)</f>
        <v>0.57735026918962584</v>
      </c>
    </row>
    <row r="39" spans="1:6" x14ac:dyDescent="0.2">
      <c r="A39" t="s">
        <v>273</v>
      </c>
      <c r="B39" t="s">
        <v>12</v>
      </c>
      <c r="C39">
        <f>VLOOKUP(A39,summary!A14:M139,6,FALSE)</f>
        <v>2</v>
      </c>
      <c r="D39">
        <f>VLOOKUP(A39,summary!A14:M139,7,FALSE)</f>
        <v>4</v>
      </c>
      <c r="E39">
        <f>VLOOKUP(A39,summary!A14:M139,8,FALSE)</f>
        <v>3</v>
      </c>
      <c r="F39">
        <f>VLOOKUP(A39,summary!A14:M139,9,FALSE)</f>
        <v>1</v>
      </c>
    </row>
    <row r="40" spans="1:6" x14ac:dyDescent="0.2">
      <c r="A40" t="s">
        <v>174</v>
      </c>
      <c r="B40" t="s">
        <v>11</v>
      </c>
      <c r="C40">
        <f>VLOOKUP(A40,summary!A15:M140,2,FALSE)</f>
        <v>15</v>
      </c>
      <c r="D40">
        <f>VLOOKUP(A40,summary!A15:M140,3,FALSE)</f>
        <v>15</v>
      </c>
      <c r="E40">
        <f>VLOOKUP(A40,summary!A15:M140,4,FALSE)</f>
        <v>15</v>
      </c>
      <c r="F40">
        <f>VLOOKUP(A40,summary!A15:M140,5,FALSE)</f>
        <v>0</v>
      </c>
    </row>
    <row r="41" spans="1:6" x14ac:dyDescent="0.2">
      <c r="A41" t="s">
        <v>174</v>
      </c>
      <c r="B41" t="s">
        <v>13</v>
      </c>
      <c r="C41">
        <f>VLOOKUP(A41,summary!A15:M140,10,FALSE)</f>
        <v>0</v>
      </c>
      <c r="D41">
        <f>VLOOKUP(A41,summary!A15:M140,11,FALSE)</f>
        <v>1</v>
      </c>
      <c r="E41">
        <f>VLOOKUP(A41,summary!A15:M140,12,FALSE)</f>
        <v>0.33333333333333331</v>
      </c>
      <c r="F41">
        <f>VLOOKUP(A41,summary!A15:M140,13,FALSE)</f>
        <v>0.57735026918962584</v>
      </c>
    </row>
    <row r="42" spans="1:6" x14ac:dyDescent="0.2">
      <c r="A42" t="s">
        <v>174</v>
      </c>
      <c r="B42" t="s">
        <v>12</v>
      </c>
      <c r="C42">
        <f>VLOOKUP(A42,summary!A15:M140,6,FALSE)</f>
        <v>3</v>
      </c>
      <c r="D42">
        <f>VLOOKUP(A42,summary!A15:M140,7,FALSE)</f>
        <v>5</v>
      </c>
      <c r="E42">
        <f>VLOOKUP(A42,summary!A15:M140,8,FALSE)</f>
        <v>4</v>
      </c>
      <c r="F42">
        <f>VLOOKUP(A42,summary!A15:M140,9,FALSE)</f>
        <v>1</v>
      </c>
    </row>
    <row r="43" spans="1:6" x14ac:dyDescent="0.2">
      <c r="A43" t="s">
        <v>120</v>
      </c>
      <c r="B43" t="s">
        <v>11</v>
      </c>
      <c r="C43">
        <f>VLOOKUP(A43,summary!A16:M141,2,FALSE)</f>
        <v>16</v>
      </c>
      <c r="D43">
        <f>VLOOKUP(A43,summary!A16:M141,3,FALSE)</f>
        <v>16</v>
      </c>
      <c r="E43">
        <f>VLOOKUP(A43,summary!A16:M141,4,FALSE)</f>
        <v>16</v>
      </c>
      <c r="F43">
        <f>VLOOKUP(A43,summary!A16:M141,5,FALSE)</f>
        <v>0</v>
      </c>
    </row>
    <row r="44" spans="1:6" x14ac:dyDescent="0.2">
      <c r="A44" t="s">
        <v>120</v>
      </c>
      <c r="B44" t="s">
        <v>13</v>
      </c>
      <c r="C44">
        <f>VLOOKUP(A44,summary!A16:M141,10,FALSE)</f>
        <v>0</v>
      </c>
      <c r="D44">
        <f>VLOOKUP(A44,summary!A16:M141,11,FALSE)</f>
        <v>0</v>
      </c>
      <c r="E44">
        <f>VLOOKUP(A44,summary!A16:M141,12,FALSE)</f>
        <v>0</v>
      </c>
      <c r="F44">
        <f>VLOOKUP(A44,summary!A16:M141,13,FALSE)</f>
        <v>0</v>
      </c>
    </row>
    <row r="45" spans="1:6" x14ac:dyDescent="0.2">
      <c r="A45" t="s">
        <v>120</v>
      </c>
      <c r="B45" t="s">
        <v>12</v>
      </c>
      <c r="C45">
        <f>VLOOKUP(A45,summary!A16:M141,6,FALSE)</f>
        <v>1</v>
      </c>
      <c r="D45">
        <f>VLOOKUP(A45,summary!A16:M141,7,FALSE)</f>
        <v>3</v>
      </c>
      <c r="E45">
        <f>VLOOKUP(A45,summary!A16:M141,8,FALSE)</f>
        <v>2</v>
      </c>
      <c r="F45">
        <f>VLOOKUP(A45,summary!A16:M141,9,FALSE)</f>
        <v>1</v>
      </c>
    </row>
    <row r="46" spans="1:6" x14ac:dyDescent="0.2">
      <c r="A46" t="s">
        <v>47</v>
      </c>
      <c r="B46" t="s">
        <v>11</v>
      </c>
      <c r="C46">
        <f>VLOOKUP(A46,summary!A17:M142,2,FALSE)</f>
        <v>17</v>
      </c>
      <c r="D46">
        <f>VLOOKUP(A46,summary!A17:M142,3,FALSE)</f>
        <v>17</v>
      </c>
      <c r="E46">
        <f>VLOOKUP(A46,summary!A17:M142,4,FALSE)</f>
        <v>17</v>
      </c>
      <c r="F46">
        <f>VLOOKUP(A46,summary!A17:M142,5,FALSE)</f>
        <v>0</v>
      </c>
    </row>
    <row r="47" spans="1:6" x14ac:dyDescent="0.2">
      <c r="A47" t="s">
        <v>47</v>
      </c>
      <c r="B47" t="s">
        <v>13</v>
      </c>
      <c r="C47">
        <f>VLOOKUP(A47,summary!A17:M142,10,FALSE)</f>
        <v>0</v>
      </c>
      <c r="D47">
        <f>VLOOKUP(A47,summary!A17:M142,11,FALSE)</f>
        <v>0</v>
      </c>
      <c r="E47">
        <f>VLOOKUP(A47,summary!A17:M142,12,FALSE)</f>
        <v>0</v>
      </c>
      <c r="F47">
        <f>VLOOKUP(A47,summary!A17:M142,13,FALSE)</f>
        <v>0</v>
      </c>
    </row>
    <row r="48" spans="1:6" x14ac:dyDescent="0.2">
      <c r="A48" t="s">
        <v>47</v>
      </c>
      <c r="B48" t="s">
        <v>12</v>
      </c>
      <c r="C48">
        <f>VLOOKUP(A48,summary!A17:M142,6,FALSE)</f>
        <v>2</v>
      </c>
      <c r="D48">
        <f>VLOOKUP(A48,summary!A17:M142,7,FALSE)</f>
        <v>4</v>
      </c>
      <c r="E48">
        <f>VLOOKUP(A48,summary!A17:M142,8,FALSE)</f>
        <v>3</v>
      </c>
      <c r="F48">
        <f>VLOOKUP(A48,summary!A17:M142,9,FALSE)</f>
        <v>1</v>
      </c>
    </row>
    <row r="49" spans="1:6" x14ac:dyDescent="0.2">
      <c r="A49" t="s">
        <v>288</v>
      </c>
      <c r="B49" t="s">
        <v>11</v>
      </c>
      <c r="C49">
        <f>VLOOKUP(A49,summary!A18:M143,2,FALSE)</f>
        <v>18</v>
      </c>
      <c r="D49">
        <f>VLOOKUP(A49,summary!A18:M143,3,FALSE)</f>
        <v>18</v>
      </c>
      <c r="E49">
        <f>VLOOKUP(A49,summary!A18:M143,4,FALSE)</f>
        <v>18</v>
      </c>
      <c r="F49">
        <f>VLOOKUP(A49,summary!A18:M143,5,FALSE)</f>
        <v>0</v>
      </c>
    </row>
    <row r="50" spans="1:6" x14ac:dyDescent="0.2">
      <c r="A50" t="s">
        <v>288</v>
      </c>
      <c r="B50" t="s">
        <v>13</v>
      </c>
      <c r="C50">
        <f>VLOOKUP(A50,summary!A18:M143,10,FALSE)</f>
        <v>0</v>
      </c>
      <c r="D50">
        <f>VLOOKUP(A50,summary!A18:M143,11,FALSE)</f>
        <v>1</v>
      </c>
      <c r="E50">
        <f>VLOOKUP(A50,summary!A18:M143,12,FALSE)</f>
        <v>0.33333333333333331</v>
      </c>
      <c r="F50">
        <f>VLOOKUP(A50,summary!A18:M143,13,FALSE)</f>
        <v>0.57735026918962584</v>
      </c>
    </row>
    <row r="51" spans="1:6" x14ac:dyDescent="0.2">
      <c r="A51" t="s">
        <v>288</v>
      </c>
      <c r="B51" t="s">
        <v>12</v>
      </c>
      <c r="C51">
        <f>VLOOKUP(A51,summary!A18:M143,6,FALSE)</f>
        <v>3</v>
      </c>
      <c r="D51">
        <f>VLOOKUP(A51,summary!A18:M143,7,FALSE)</f>
        <v>5</v>
      </c>
      <c r="E51">
        <f>VLOOKUP(A51,summary!A18:M143,8,FALSE)</f>
        <v>4</v>
      </c>
      <c r="F51">
        <f>VLOOKUP(A51,summary!A18:M143,9,FALSE)</f>
        <v>1</v>
      </c>
    </row>
    <row r="52" spans="1:6" x14ac:dyDescent="0.2">
      <c r="A52" t="s">
        <v>22</v>
      </c>
      <c r="B52" t="s">
        <v>11</v>
      </c>
      <c r="C52">
        <f>VLOOKUP(A52,summary!A19:M144,2,FALSE)</f>
        <v>21</v>
      </c>
      <c r="D52">
        <f>VLOOKUP(A52,summary!A19:M144,3,FALSE)</f>
        <v>21</v>
      </c>
      <c r="E52">
        <f>VLOOKUP(A52,summary!A19:M144,4,FALSE)</f>
        <v>21</v>
      </c>
      <c r="F52">
        <f>VLOOKUP(A52,summary!A19:M144,5,FALSE)</f>
        <v>0</v>
      </c>
    </row>
    <row r="53" spans="1:6" x14ac:dyDescent="0.2">
      <c r="A53" t="s">
        <v>22</v>
      </c>
      <c r="B53" t="s">
        <v>13</v>
      </c>
      <c r="C53">
        <f>VLOOKUP(A53,summary!A19:M144,10,FALSE)</f>
        <v>0</v>
      </c>
      <c r="D53">
        <f>VLOOKUP(A53,summary!A19:M144,11,FALSE)</f>
        <v>1</v>
      </c>
      <c r="E53">
        <f>VLOOKUP(A53,summary!A19:M144,12,FALSE)</f>
        <v>0.33333333333333331</v>
      </c>
      <c r="F53">
        <f>VLOOKUP(A53,summary!A19:M144,13,FALSE)</f>
        <v>0.57735026918962584</v>
      </c>
    </row>
    <row r="54" spans="1:6" x14ac:dyDescent="0.2">
      <c r="A54" t="s">
        <v>22</v>
      </c>
      <c r="B54" t="s">
        <v>12</v>
      </c>
      <c r="C54">
        <f>VLOOKUP(A54,summary!A19:M144,6,FALSE)</f>
        <v>0</v>
      </c>
      <c r="D54">
        <f>VLOOKUP(A54,summary!A19:M144,7,FALSE)</f>
        <v>6</v>
      </c>
      <c r="E54">
        <f>VLOOKUP(A54,summary!A19:M144,8,FALSE)</f>
        <v>3.6666666666666665</v>
      </c>
      <c r="F54">
        <f>VLOOKUP(A54,summary!A19:M144,9,FALSE)</f>
        <v>3.214550253664318</v>
      </c>
    </row>
    <row r="55" spans="1:6" x14ac:dyDescent="0.2">
      <c r="A55" t="s">
        <v>97</v>
      </c>
      <c r="B55" t="s">
        <v>11</v>
      </c>
      <c r="C55">
        <f>VLOOKUP(A55,summary!A20:M145,2,FALSE)</f>
        <v>22</v>
      </c>
      <c r="D55">
        <f>VLOOKUP(A55,summary!A20:M145,3,FALSE)</f>
        <v>22</v>
      </c>
      <c r="E55">
        <f>VLOOKUP(A55,summary!A20:M145,4,FALSE)</f>
        <v>22</v>
      </c>
      <c r="F55">
        <f>VLOOKUP(A55,summary!A20:M145,5,FALSE)</f>
        <v>0</v>
      </c>
    </row>
    <row r="56" spans="1:6" x14ac:dyDescent="0.2">
      <c r="A56" t="s">
        <v>97</v>
      </c>
      <c r="B56" t="s">
        <v>13</v>
      </c>
      <c r="C56">
        <f>VLOOKUP(A56,summary!A20:M145,10,FALSE)</f>
        <v>0</v>
      </c>
      <c r="D56">
        <f>VLOOKUP(A56,summary!A20:M145,11,FALSE)</f>
        <v>0</v>
      </c>
      <c r="E56">
        <f>VLOOKUP(A56,summary!A20:M145,12,FALSE)</f>
        <v>0</v>
      </c>
      <c r="F56">
        <f>VLOOKUP(A56,summary!A20:M145,13,FALSE)</f>
        <v>0</v>
      </c>
    </row>
    <row r="57" spans="1:6" x14ac:dyDescent="0.2">
      <c r="A57" t="s">
        <v>97</v>
      </c>
      <c r="B57" t="s">
        <v>12</v>
      </c>
      <c r="C57">
        <f>VLOOKUP(A57,summary!A20:M145,6,FALSE)</f>
        <v>3</v>
      </c>
      <c r="D57">
        <f>VLOOKUP(A57,summary!A20:M145,7,FALSE)</f>
        <v>5</v>
      </c>
      <c r="E57">
        <f>VLOOKUP(A57,summary!A20:M145,8,FALSE)</f>
        <v>4</v>
      </c>
      <c r="F57">
        <f>VLOOKUP(A57,summary!A20:M145,9,FALSE)</f>
        <v>1</v>
      </c>
    </row>
    <row r="58" spans="1:6" x14ac:dyDescent="0.2">
      <c r="A58" t="s">
        <v>199</v>
      </c>
      <c r="B58" t="s">
        <v>11</v>
      </c>
      <c r="C58">
        <f>VLOOKUP(A58,summary!A21:M146,2,FALSE)</f>
        <v>23</v>
      </c>
      <c r="D58">
        <f>VLOOKUP(A58,summary!A21:M146,3,FALSE)</f>
        <v>23</v>
      </c>
      <c r="E58">
        <f>VLOOKUP(A58,summary!A21:M146,4,FALSE)</f>
        <v>23</v>
      </c>
      <c r="F58">
        <f>VLOOKUP(A58,summary!A21:M146,5,FALSE)</f>
        <v>0</v>
      </c>
    </row>
    <row r="59" spans="1:6" x14ac:dyDescent="0.2">
      <c r="A59" t="s">
        <v>199</v>
      </c>
      <c r="B59" t="s">
        <v>13</v>
      </c>
      <c r="C59">
        <f>VLOOKUP(A59,summary!A21:M146,10,FALSE)</f>
        <v>0</v>
      </c>
      <c r="D59">
        <f>VLOOKUP(A59,summary!A21:M146,11,FALSE)</f>
        <v>1</v>
      </c>
      <c r="E59">
        <f>VLOOKUP(A59,summary!A21:M146,12,FALSE)</f>
        <v>0.33333333333333331</v>
      </c>
      <c r="F59">
        <f>VLOOKUP(A59,summary!A21:M146,13,FALSE)</f>
        <v>0.57735026918962584</v>
      </c>
    </row>
    <row r="60" spans="1:6" x14ac:dyDescent="0.2">
      <c r="A60" t="s">
        <v>199</v>
      </c>
      <c r="B60" t="s">
        <v>12</v>
      </c>
      <c r="C60">
        <f>VLOOKUP(A60,summary!A21:M146,6,FALSE)</f>
        <v>3</v>
      </c>
      <c r="D60">
        <f>VLOOKUP(A60,summary!A21:M146,7,FALSE)</f>
        <v>5</v>
      </c>
      <c r="E60">
        <f>VLOOKUP(A60,summary!A21:M146,8,FALSE)</f>
        <v>4</v>
      </c>
      <c r="F60">
        <f>VLOOKUP(A60,summary!A21:M146,9,FALSE)</f>
        <v>1</v>
      </c>
    </row>
    <row r="61" spans="1:6" x14ac:dyDescent="0.2">
      <c r="A61" t="s">
        <v>107</v>
      </c>
      <c r="B61" t="s">
        <v>11</v>
      </c>
      <c r="C61">
        <f>VLOOKUP(A61,summary!A22:M147,2,FALSE)</f>
        <v>26</v>
      </c>
      <c r="D61">
        <f>VLOOKUP(A61,summary!A22:M147,3,FALSE)</f>
        <v>26</v>
      </c>
      <c r="E61">
        <f>VLOOKUP(A61,summary!A22:M147,4,FALSE)</f>
        <v>26</v>
      </c>
      <c r="F61">
        <f>VLOOKUP(A61,summary!A22:M147,5,FALSE)</f>
        <v>0</v>
      </c>
    </row>
    <row r="62" spans="1:6" x14ac:dyDescent="0.2">
      <c r="A62" t="s">
        <v>107</v>
      </c>
      <c r="B62" t="s">
        <v>13</v>
      </c>
      <c r="C62">
        <f>VLOOKUP(A62,summary!A22:M147,10,FALSE)</f>
        <v>0</v>
      </c>
      <c r="D62">
        <f>VLOOKUP(A62,summary!A22:M147,11,FALSE)</f>
        <v>0</v>
      </c>
      <c r="E62">
        <f>VLOOKUP(A62,summary!A22:M147,12,FALSE)</f>
        <v>0</v>
      </c>
      <c r="F62">
        <f>VLOOKUP(A62,summary!A22:M147,13,FALSE)</f>
        <v>0</v>
      </c>
    </row>
    <row r="63" spans="1:6" x14ac:dyDescent="0.2">
      <c r="A63" t="s">
        <v>107</v>
      </c>
      <c r="B63" t="s">
        <v>12</v>
      </c>
      <c r="C63">
        <f>VLOOKUP(A63,summary!A22:M147,6,FALSE)</f>
        <v>3</v>
      </c>
      <c r="D63">
        <f>VLOOKUP(A63,summary!A22:M147,7,FALSE)</f>
        <v>5</v>
      </c>
      <c r="E63">
        <f>VLOOKUP(A63,summary!A22:M147,8,FALSE)</f>
        <v>4</v>
      </c>
      <c r="F63">
        <f>VLOOKUP(A63,summary!A22:M147,9,FALSE)</f>
        <v>1</v>
      </c>
    </row>
    <row r="64" spans="1:6" x14ac:dyDescent="0.2">
      <c r="A64" t="s">
        <v>36</v>
      </c>
      <c r="B64" t="s">
        <v>11</v>
      </c>
      <c r="C64">
        <f>VLOOKUP(A64,summary!A23:M148,2,FALSE)</f>
        <v>28</v>
      </c>
      <c r="D64">
        <f>VLOOKUP(A64,summary!A23:M148,3,FALSE)</f>
        <v>28</v>
      </c>
      <c r="E64">
        <f>VLOOKUP(A64,summary!A23:M148,4,FALSE)</f>
        <v>28</v>
      </c>
      <c r="F64">
        <f>VLOOKUP(A64,summary!A23:M148,5,FALSE)</f>
        <v>0</v>
      </c>
    </row>
    <row r="65" spans="1:6" x14ac:dyDescent="0.2">
      <c r="A65" t="s">
        <v>36</v>
      </c>
      <c r="B65" t="s">
        <v>13</v>
      </c>
      <c r="C65">
        <f>VLOOKUP(A65,summary!A23:M148,10,FALSE)</f>
        <v>0</v>
      </c>
      <c r="D65">
        <f>VLOOKUP(A65,summary!A23:M148,11,FALSE)</f>
        <v>0</v>
      </c>
      <c r="E65">
        <f>VLOOKUP(A65,summary!A23:M148,12,FALSE)</f>
        <v>0</v>
      </c>
      <c r="F65">
        <f>VLOOKUP(A65,summary!A23:M148,13,FALSE)</f>
        <v>0</v>
      </c>
    </row>
    <row r="66" spans="1:6" x14ac:dyDescent="0.2">
      <c r="A66" t="s">
        <v>36</v>
      </c>
      <c r="B66" t="s">
        <v>12</v>
      </c>
      <c r="C66">
        <f>VLOOKUP(A66,summary!A23:M148,6,FALSE)</f>
        <v>1</v>
      </c>
      <c r="D66">
        <f>VLOOKUP(A66,summary!A23:M148,7,FALSE)</f>
        <v>3</v>
      </c>
      <c r="E66">
        <f>VLOOKUP(A66,summary!A23:M148,8,FALSE)</f>
        <v>2</v>
      </c>
      <c r="F66">
        <f>VLOOKUP(A66,summary!A23:M148,9,FALSE)</f>
        <v>1</v>
      </c>
    </row>
    <row r="67" spans="1:6" x14ac:dyDescent="0.2">
      <c r="A67" t="s">
        <v>144</v>
      </c>
      <c r="B67" t="s">
        <v>11</v>
      </c>
      <c r="C67">
        <f>VLOOKUP(A67,summary!A24:M149,2,FALSE)</f>
        <v>29</v>
      </c>
      <c r="D67">
        <f>VLOOKUP(A67,summary!A24:M149,3,FALSE)</f>
        <v>29</v>
      </c>
      <c r="E67">
        <f>VLOOKUP(A67,summary!A24:M149,4,FALSE)</f>
        <v>29</v>
      </c>
      <c r="F67">
        <f>VLOOKUP(A67,summary!A24:M149,5,FALSE)</f>
        <v>0</v>
      </c>
    </row>
    <row r="68" spans="1:6" x14ac:dyDescent="0.2">
      <c r="A68" t="s">
        <v>144</v>
      </c>
      <c r="B68" t="s">
        <v>13</v>
      </c>
      <c r="C68">
        <f>VLOOKUP(A68,summary!A24:M149,10,FALSE)</f>
        <v>0</v>
      </c>
      <c r="D68">
        <f>VLOOKUP(A68,summary!A24:M149,11,FALSE)</f>
        <v>1</v>
      </c>
      <c r="E68">
        <f>VLOOKUP(A68,summary!A24:M149,12,FALSE)</f>
        <v>0.33333333333333331</v>
      </c>
      <c r="F68">
        <f>VLOOKUP(A68,summary!A24:M149,13,FALSE)</f>
        <v>0.57735026918962584</v>
      </c>
    </row>
    <row r="69" spans="1:6" x14ac:dyDescent="0.2">
      <c r="A69" t="s">
        <v>144</v>
      </c>
      <c r="B69" t="s">
        <v>12</v>
      </c>
      <c r="C69">
        <f>VLOOKUP(A69,summary!A24:M149,6,FALSE)</f>
        <v>3</v>
      </c>
      <c r="D69">
        <f>VLOOKUP(A69,summary!A24:M149,7,FALSE)</f>
        <v>5</v>
      </c>
      <c r="E69">
        <f>VLOOKUP(A69,summary!A24:M149,8,FALSE)</f>
        <v>4</v>
      </c>
      <c r="F69">
        <f>VLOOKUP(A69,summary!A24:M149,9,FALSE)</f>
        <v>1</v>
      </c>
    </row>
    <row r="70" spans="1:6" x14ac:dyDescent="0.2">
      <c r="A70" t="s">
        <v>27</v>
      </c>
      <c r="B70" t="s">
        <v>11</v>
      </c>
      <c r="C70">
        <f>VLOOKUP(A70,summary!A25:M150,2,FALSE)</f>
        <v>32</v>
      </c>
      <c r="D70">
        <f>VLOOKUP(A70,summary!A25:M150,3,FALSE)</f>
        <v>32</v>
      </c>
      <c r="E70">
        <f>VLOOKUP(A70,summary!A25:M150,4,FALSE)</f>
        <v>32</v>
      </c>
      <c r="F70">
        <f>VLOOKUP(A70,summary!A25:M150,5,FALSE)</f>
        <v>0</v>
      </c>
    </row>
    <row r="71" spans="1:6" x14ac:dyDescent="0.2">
      <c r="A71" t="s">
        <v>27</v>
      </c>
      <c r="B71" t="s">
        <v>13</v>
      </c>
      <c r="C71">
        <f>VLOOKUP(A71,summary!A25:M150,10,FALSE)</f>
        <v>0</v>
      </c>
      <c r="D71">
        <f>VLOOKUP(A71,summary!A25:M150,11,FALSE)</f>
        <v>1</v>
      </c>
      <c r="E71">
        <f>VLOOKUP(A71,summary!A25:M150,12,FALSE)</f>
        <v>0.33333333333333331</v>
      </c>
      <c r="F71">
        <f>VLOOKUP(A71,summary!A25:M150,13,FALSE)</f>
        <v>0.57735026918962584</v>
      </c>
    </row>
    <row r="72" spans="1:6" x14ac:dyDescent="0.2">
      <c r="A72" t="s">
        <v>27</v>
      </c>
      <c r="B72" t="s">
        <v>12</v>
      </c>
      <c r="C72">
        <f>VLOOKUP(A72,summary!A25:M150,6,FALSE)</f>
        <v>3</v>
      </c>
      <c r="D72">
        <f>VLOOKUP(A72,summary!A25:M150,7,FALSE)</f>
        <v>5</v>
      </c>
      <c r="E72">
        <f>VLOOKUP(A72,summary!A25:M150,8,FALSE)</f>
        <v>4</v>
      </c>
      <c r="F72">
        <f>VLOOKUP(A72,summary!A25:M150,9,FALSE)</f>
        <v>1</v>
      </c>
    </row>
    <row r="73" spans="1:6" x14ac:dyDescent="0.2">
      <c r="A73" t="s">
        <v>260</v>
      </c>
      <c r="B73" t="s">
        <v>11</v>
      </c>
      <c r="C73">
        <f>VLOOKUP(A73,summary!A26:M151,2,FALSE)</f>
        <v>33</v>
      </c>
      <c r="D73">
        <f>VLOOKUP(A73,summary!A26:M151,3,FALSE)</f>
        <v>33</v>
      </c>
      <c r="E73">
        <f>VLOOKUP(A73,summary!A26:M151,4,FALSE)</f>
        <v>33</v>
      </c>
      <c r="F73">
        <f>VLOOKUP(A73,summary!A26:M151,5,FALSE)</f>
        <v>0</v>
      </c>
    </row>
    <row r="74" spans="1:6" x14ac:dyDescent="0.2">
      <c r="A74" t="s">
        <v>260</v>
      </c>
      <c r="B74" t="s">
        <v>13</v>
      </c>
      <c r="C74">
        <f>VLOOKUP(A74,summary!A26:M151,10,FALSE)</f>
        <v>0</v>
      </c>
      <c r="D74">
        <f>VLOOKUP(A74,summary!A26:M151,11,FALSE)</f>
        <v>1</v>
      </c>
      <c r="E74">
        <f>VLOOKUP(A74,summary!A26:M151,12,FALSE)</f>
        <v>0.33333333333333331</v>
      </c>
      <c r="F74">
        <f>VLOOKUP(A74,summary!A26:M151,13,FALSE)</f>
        <v>0.57735026918962584</v>
      </c>
    </row>
    <row r="75" spans="1:6" x14ac:dyDescent="0.2">
      <c r="A75" t="s">
        <v>260</v>
      </c>
      <c r="B75" t="s">
        <v>12</v>
      </c>
      <c r="C75">
        <f>VLOOKUP(A75,summary!A26:M151,6,FALSE)</f>
        <v>-666</v>
      </c>
      <c r="D75">
        <f>VLOOKUP(A75,summary!A26:M151,7,FALSE)</f>
        <v>-666</v>
      </c>
      <c r="E75">
        <f>VLOOKUP(A75,summary!A26:M151,8,FALSE)</f>
        <v>-666</v>
      </c>
      <c r="F75">
        <f>VLOOKUP(A75,summary!A26:M151,9,FALSE)</f>
        <v>0</v>
      </c>
    </row>
    <row r="76" spans="1:6" x14ac:dyDescent="0.2">
      <c r="A76" t="s">
        <v>14</v>
      </c>
      <c r="B76" t="s">
        <v>11</v>
      </c>
      <c r="C76">
        <f>VLOOKUP(A76,summary!A27:M152,2,FALSE)</f>
        <v>34</v>
      </c>
      <c r="D76">
        <f>VLOOKUP(A76,summary!A27:M152,3,FALSE)</f>
        <v>34</v>
      </c>
      <c r="E76">
        <f>VLOOKUP(A76,summary!A27:M152,4,FALSE)</f>
        <v>34</v>
      </c>
      <c r="F76">
        <f>VLOOKUP(A76,summary!A27:M152,5,FALSE)</f>
        <v>0</v>
      </c>
    </row>
    <row r="77" spans="1:6" x14ac:dyDescent="0.2">
      <c r="A77" t="s">
        <v>14</v>
      </c>
      <c r="B77" t="s">
        <v>13</v>
      </c>
      <c r="C77">
        <f>VLOOKUP(A77,summary!A27:M152,10,FALSE)</f>
        <v>0</v>
      </c>
      <c r="D77">
        <f>VLOOKUP(A77,summary!A27:M152,11,FALSE)</f>
        <v>1</v>
      </c>
      <c r="E77">
        <f>VLOOKUP(A77,summary!A27:M152,12,FALSE)</f>
        <v>0.33333333333333331</v>
      </c>
      <c r="F77">
        <f>VLOOKUP(A77,summary!A27:M152,13,FALSE)</f>
        <v>0.57735026918962584</v>
      </c>
    </row>
    <row r="78" spans="1:6" x14ac:dyDescent="0.2">
      <c r="A78" t="s">
        <v>14</v>
      </c>
      <c r="B78" t="s">
        <v>12</v>
      </c>
      <c r="C78">
        <f>VLOOKUP(A78,summary!A27:M152,6,FALSE)</f>
        <v>1</v>
      </c>
      <c r="D78">
        <f>VLOOKUP(A78,summary!A27:M152,7,FALSE)</f>
        <v>4</v>
      </c>
      <c r="E78">
        <f>VLOOKUP(A78,summary!A27:M152,8,FALSE)</f>
        <v>2.6666666666666665</v>
      </c>
      <c r="F78">
        <f>VLOOKUP(A78,summary!A27:M152,9,FALSE)</f>
        <v>1.5275252316519468</v>
      </c>
    </row>
    <row r="79" spans="1:6" x14ac:dyDescent="0.2">
      <c r="A79" t="s">
        <v>159</v>
      </c>
      <c r="B79" t="s">
        <v>11</v>
      </c>
      <c r="C79">
        <f>VLOOKUP(A79,summary!A28:M153,2,FALSE)</f>
        <v>35</v>
      </c>
      <c r="D79">
        <f>VLOOKUP(A79,summary!A28:M153,3,FALSE)</f>
        <v>35</v>
      </c>
      <c r="E79">
        <f>VLOOKUP(A79,summary!A28:M153,4,FALSE)</f>
        <v>35</v>
      </c>
      <c r="F79">
        <f>VLOOKUP(A79,summary!A28:M153,5,FALSE)</f>
        <v>0</v>
      </c>
    </row>
    <row r="80" spans="1:6" x14ac:dyDescent="0.2">
      <c r="A80" t="s">
        <v>159</v>
      </c>
      <c r="B80" t="s">
        <v>13</v>
      </c>
      <c r="C80">
        <f>VLOOKUP(A80,summary!A28:M153,10,FALSE)</f>
        <v>0</v>
      </c>
      <c r="D80">
        <f>VLOOKUP(A80,summary!A28:M153,11,FALSE)</f>
        <v>0</v>
      </c>
      <c r="E80">
        <f>VLOOKUP(A80,summary!A28:M153,12,FALSE)</f>
        <v>0</v>
      </c>
      <c r="F80">
        <f>VLOOKUP(A80,summary!A28:M153,13,FALSE)</f>
        <v>0</v>
      </c>
    </row>
    <row r="81" spans="1:6" x14ac:dyDescent="0.2">
      <c r="A81" t="s">
        <v>159</v>
      </c>
      <c r="B81" t="s">
        <v>12</v>
      </c>
      <c r="C81">
        <f>VLOOKUP(A81,summary!A28:M153,6,FALSE)</f>
        <v>0</v>
      </c>
      <c r="D81">
        <f>VLOOKUP(A81,summary!A28:M153,7,FALSE)</f>
        <v>2</v>
      </c>
      <c r="E81">
        <f>VLOOKUP(A81,summary!A28:M153,8,FALSE)</f>
        <v>1</v>
      </c>
      <c r="F81">
        <f>VLOOKUP(A81,summary!A28:M153,9,FALSE)</f>
        <v>1</v>
      </c>
    </row>
    <row r="82" spans="1:6" x14ac:dyDescent="0.2">
      <c r="A82" t="s">
        <v>325</v>
      </c>
      <c r="B82" t="s">
        <v>11</v>
      </c>
      <c r="C82">
        <f>VLOOKUP(A82,summary!A29:M154,2,FALSE)</f>
        <v>36</v>
      </c>
      <c r="D82">
        <f>VLOOKUP(A82,summary!A29:M154,3,FALSE)</f>
        <v>36</v>
      </c>
      <c r="E82">
        <f>VLOOKUP(A82,summary!A29:M154,4,FALSE)</f>
        <v>36</v>
      </c>
      <c r="F82">
        <f>VLOOKUP(A82,summary!A29:M154,5,FALSE)</f>
        <v>0</v>
      </c>
    </row>
    <row r="83" spans="1:6" x14ac:dyDescent="0.2">
      <c r="A83" t="s">
        <v>325</v>
      </c>
      <c r="B83" t="s">
        <v>13</v>
      </c>
      <c r="C83">
        <f>VLOOKUP(A83,summary!A29:M154,10,FALSE)</f>
        <v>0</v>
      </c>
      <c r="D83">
        <f>VLOOKUP(A83,summary!A29:M154,11,FALSE)</f>
        <v>0</v>
      </c>
      <c r="E83">
        <f>VLOOKUP(A83,summary!A29:M154,12,FALSE)</f>
        <v>0</v>
      </c>
      <c r="F83">
        <f>VLOOKUP(A83,summary!A29:M154,13,FALSE)</f>
        <v>0</v>
      </c>
    </row>
    <row r="84" spans="1:6" x14ac:dyDescent="0.2">
      <c r="A84" t="s">
        <v>325</v>
      </c>
      <c r="B84" t="s">
        <v>12</v>
      </c>
      <c r="C84">
        <f>VLOOKUP(A84,summary!A29:M154,6,FALSE)</f>
        <v>0</v>
      </c>
      <c r="D84">
        <f>VLOOKUP(A84,summary!A29:M154,7,FALSE)</f>
        <v>2</v>
      </c>
      <c r="E84">
        <f>VLOOKUP(A84,summary!A29:M154,8,FALSE)</f>
        <v>1</v>
      </c>
      <c r="F84">
        <f>VLOOKUP(A84,summary!A29:M154,9,FALSE)</f>
        <v>1</v>
      </c>
    </row>
    <row r="85" spans="1:6" x14ac:dyDescent="0.2">
      <c r="A85" t="s">
        <v>94</v>
      </c>
      <c r="B85" t="s">
        <v>11</v>
      </c>
      <c r="C85">
        <f>VLOOKUP(A85,summary!A30:M155,2,FALSE)</f>
        <v>37</v>
      </c>
      <c r="D85">
        <f>VLOOKUP(A85,summary!A30:M155,3,FALSE)</f>
        <v>37</v>
      </c>
      <c r="E85">
        <f>VLOOKUP(A85,summary!A30:M155,4,FALSE)</f>
        <v>37</v>
      </c>
      <c r="F85">
        <f>VLOOKUP(A85,summary!A30:M155,5,FALSE)</f>
        <v>0</v>
      </c>
    </row>
    <row r="86" spans="1:6" x14ac:dyDescent="0.2">
      <c r="A86" t="s">
        <v>94</v>
      </c>
      <c r="B86" t="s">
        <v>13</v>
      </c>
      <c r="C86">
        <f>VLOOKUP(A86,summary!A30:M155,10,FALSE)</f>
        <v>0</v>
      </c>
      <c r="D86">
        <f>VLOOKUP(A86,summary!A30:M155,11,FALSE)</f>
        <v>0</v>
      </c>
      <c r="E86">
        <f>VLOOKUP(A86,summary!A30:M155,12,FALSE)</f>
        <v>0</v>
      </c>
      <c r="F86">
        <f>VLOOKUP(A86,summary!A30:M155,13,FALSE)</f>
        <v>0</v>
      </c>
    </row>
    <row r="87" spans="1:6" x14ac:dyDescent="0.2">
      <c r="A87" t="s">
        <v>94</v>
      </c>
      <c r="B87" t="s">
        <v>12</v>
      </c>
      <c r="C87">
        <f>VLOOKUP(A87,summary!A30:M155,6,FALSE)</f>
        <v>0</v>
      </c>
      <c r="D87">
        <f>VLOOKUP(A87,summary!A30:M155,7,FALSE)</f>
        <v>2</v>
      </c>
      <c r="E87">
        <f>VLOOKUP(A87,summary!A30:M155,8,FALSE)</f>
        <v>1</v>
      </c>
      <c r="F87">
        <f>VLOOKUP(A87,summary!A30:M155,9,FALSE)</f>
        <v>1</v>
      </c>
    </row>
    <row r="88" spans="1:6" x14ac:dyDescent="0.2">
      <c r="A88" t="s">
        <v>142</v>
      </c>
      <c r="B88" t="s">
        <v>11</v>
      </c>
      <c r="C88">
        <f>VLOOKUP(A88,summary!A31:M156,2,FALSE)</f>
        <v>38</v>
      </c>
      <c r="D88">
        <f>VLOOKUP(A88,summary!A31:M156,3,FALSE)</f>
        <v>38</v>
      </c>
      <c r="E88">
        <f>VLOOKUP(A88,summary!A31:M156,4,FALSE)</f>
        <v>38</v>
      </c>
      <c r="F88">
        <f>VLOOKUP(A88,summary!A31:M156,5,FALSE)</f>
        <v>0</v>
      </c>
    </row>
    <row r="89" spans="1:6" x14ac:dyDescent="0.2">
      <c r="A89" t="s">
        <v>142</v>
      </c>
      <c r="B89" t="s">
        <v>13</v>
      </c>
      <c r="C89">
        <f>VLOOKUP(A89,summary!A31:M156,10,FALSE)</f>
        <v>0</v>
      </c>
      <c r="D89">
        <f>VLOOKUP(A89,summary!A31:M156,11,FALSE)</f>
        <v>1</v>
      </c>
      <c r="E89">
        <f>VLOOKUP(A89,summary!A31:M156,12,FALSE)</f>
        <v>0.33333333333333331</v>
      </c>
      <c r="F89">
        <f>VLOOKUP(A89,summary!A31:M156,13,FALSE)</f>
        <v>0.57735026918962584</v>
      </c>
    </row>
    <row r="90" spans="1:6" x14ac:dyDescent="0.2">
      <c r="A90" t="s">
        <v>142</v>
      </c>
      <c r="B90" t="s">
        <v>12</v>
      </c>
      <c r="C90">
        <f>VLOOKUP(A90,summary!A31:M156,6,FALSE)</f>
        <v>-666</v>
      </c>
      <c r="D90">
        <f>VLOOKUP(A90,summary!A31:M156,7,FALSE)</f>
        <v>-666</v>
      </c>
      <c r="E90">
        <f>VLOOKUP(A90,summary!A31:M156,8,FALSE)</f>
        <v>-666</v>
      </c>
      <c r="F90">
        <f>VLOOKUP(A90,summary!A31:M156,9,FALSE)</f>
        <v>0</v>
      </c>
    </row>
    <row r="91" spans="1:6" x14ac:dyDescent="0.2">
      <c r="A91" t="s">
        <v>105</v>
      </c>
      <c r="B91" t="s">
        <v>11</v>
      </c>
      <c r="C91">
        <f>VLOOKUP(A91,summary!A32:M157,2,FALSE)</f>
        <v>39</v>
      </c>
      <c r="D91">
        <f>VLOOKUP(A91,summary!A32:M157,3,FALSE)</f>
        <v>39</v>
      </c>
      <c r="E91">
        <f>VLOOKUP(A91,summary!A32:M157,4,FALSE)</f>
        <v>39</v>
      </c>
      <c r="F91">
        <f>VLOOKUP(A91,summary!A32:M157,5,FALSE)</f>
        <v>0</v>
      </c>
    </row>
    <row r="92" spans="1:6" x14ac:dyDescent="0.2">
      <c r="A92" t="s">
        <v>105</v>
      </c>
      <c r="B92" t="s">
        <v>13</v>
      </c>
      <c r="C92">
        <f>VLOOKUP(A92,summary!A32:M157,10,FALSE)</f>
        <v>0</v>
      </c>
      <c r="D92">
        <f>VLOOKUP(A92,summary!A32:M157,11,FALSE)</f>
        <v>0</v>
      </c>
      <c r="E92">
        <f>VLOOKUP(A92,summary!A32:M157,12,FALSE)</f>
        <v>0</v>
      </c>
      <c r="F92">
        <f>VLOOKUP(A92,summary!A32:M157,13,FALSE)</f>
        <v>0</v>
      </c>
    </row>
    <row r="93" spans="1:6" x14ac:dyDescent="0.2">
      <c r="A93" t="s">
        <v>105</v>
      </c>
      <c r="B93" t="s">
        <v>12</v>
      </c>
      <c r="C93">
        <f>VLOOKUP(A93,summary!A32:M157,6,FALSE)</f>
        <v>1</v>
      </c>
      <c r="D93">
        <f>VLOOKUP(A93,summary!A32:M157,7,FALSE)</f>
        <v>3</v>
      </c>
      <c r="E93">
        <f>VLOOKUP(A93,summary!A32:M157,8,FALSE)</f>
        <v>2</v>
      </c>
      <c r="F93">
        <f>VLOOKUP(A93,summary!A32:M157,9,FALSE)</f>
        <v>1</v>
      </c>
    </row>
    <row r="94" spans="1:6" x14ac:dyDescent="0.2">
      <c r="A94" t="s">
        <v>73</v>
      </c>
      <c r="B94" t="s">
        <v>11</v>
      </c>
      <c r="C94">
        <f>VLOOKUP(A94,summary!A33:M158,2,FALSE)</f>
        <v>40</v>
      </c>
      <c r="D94">
        <f>VLOOKUP(A94,summary!A33:M158,3,FALSE)</f>
        <v>40</v>
      </c>
      <c r="E94">
        <f>VLOOKUP(A94,summary!A33:M158,4,FALSE)</f>
        <v>40</v>
      </c>
      <c r="F94">
        <f>VLOOKUP(A94,summary!A33:M158,5,FALSE)</f>
        <v>0</v>
      </c>
    </row>
    <row r="95" spans="1:6" x14ac:dyDescent="0.2">
      <c r="A95" t="s">
        <v>73</v>
      </c>
      <c r="B95" t="s">
        <v>13</v>
      </c>
      <c r="C95">
        <f>VLOOKUP(A95,summary!A33:M158,10,FALSE)</f>
        <v>0</v>
      </c>
      <c r="D95">
        <f>VLOOKUP(A95,summary!A33:M158,11,FALSE)</f>
        <v>1</v>
      </c>
      <c r="E95">
        <f>VLOOKUP(A95,summary!A33:M158,12,FALSE)</f>
        <v>0.33333333333333331</v>
      </c>
      <c r="F95">
        <f>VLOOKUP(A95,summary!A33:M158,13,FALSE)</f>
        <v>0.57735026918962584</v>
      </c>
    </row>
    <row r="96" spans="1:6" x14ac:dyDescent="0.2">
      <c r="A96" t="s">
        <v>73</v>
      </c>
      <c r="B96" t="s">
        <v>12</v>
      </c>
      <c r="C96">
        <f>VLOOKUP(A96,summary!A33:M158,6,FALSE)</f>
        <v>4</v>
      </c>
      <c r="D96">
        <f>VLOOKUP(A96,summary!A33:M158,7,FALSE)</f>
        <v>6</v>
      </c>
      <c r="E96">
        <f>VLOOKUP(A96,summary!A33:M158,8,FALSE)</f>
        <v>5</v>
      </c>
      <c r="F96">
        <f>VLOOKUP(A96,summary!A33:M158,9,FALSE)</f>
        <v>1</v>
      </c>
    </row>
    <row r="97" spans="1:6" x14ac:dyDescent="0.2">
      <c r="A97" t="s">
        <v>136</v>
      </c>
      <c r="B97" t="s">
        <v>11</v>
      </c>
      <c r="C97">
        <f>VLOOKUP(A97,summary!A34:M159,2,FALSE)</f>
        <v>41</v>
      </c>
      <c r="D97">
        <f>VLOOKUP(A97,summary!A34:M159,3,FALSE)</f>
        <v>41</v>
      </c>
      <c r="E97">
        <f>VLOOKUP(A97,summary!A34:M159,4,FALSE)</f>
        <v>41</v>
      </c>
      <c r="F97">
        <f>VLOOKUP(A97,summary!A34:M159,5,FALSE)</f>
        <v>0</v>
      </c>
    </row>
    <row r="98" spans="1:6" x14ac:dyDescent="0.2">
      <c r="A98" t="s">
        <v>136</v>
      </c>
      <c r="B98" t="s">
        <v>13</v>
      </c>
      <c r="C98">
        <f>VLOOKUP(A98,summary!A34:M159,10,FALSE)</f>
        <v>0</v>
      </c>
      <c r="D98">
        <f>VLOOKUP(A98,summary!A34:M159,11,FALSE)</f>
        <v>0</v>
      </c>
      <c r="E98">
        <f>VLOOKUP(A98,summary!A34:M159,12,FALSE)</f>
        <v>0</v>
      </c>
      <c r="F98">
        <f>VLOOKUP(A98,summary!A34:M159,13,FALSE)</f>
        <v>0</v>
      </c>
    </row>
    <row r="99" spans="1:6" x14ac:dyDescent="0.2">
      <c r="A99" t="s">
        <v>136</v>
      </c>
      <c r="B99" t="s">
        <v>12</v>
      </c>
      <c r="C99">
        <f>VLOOKUP(A99,summary!A34:M159,6,FALSE)</f>
        <v>-666</v>
      </c>
      <c r="D99">
        <f>VLOOKUP(A99,summary!A34:M159,7,FALSE)</f>
        <v>-666</v>
      </c>
      <c r="E99">
        <f>VLOOKUP(A99,summary!A34:M159,8,FALSE)</f>
        <v>-666</v>
      </c>
      <c r="F99">
        <f>VLOOKUP(A99,summary!A34:M159,9,FALSE)</f>
        <v>0</v>
      </c>
    </row>
    <row r="100" spans="1:6" x14ac:dyDescent="0.2">
      <c r="A100" t="s">
        <v>172</v>
      </c>
      <c r="B100" t="s">
        <v>11</v>
      </c>
      <c r="C100">
        <f>VLOOKUP(A100,summary!A35:M160,2,FALSE)</f>
        <v>42</v>
      </c>
      <c r="D100">
        <f>VLOOKUP(A100,summary!A35:M160,3,FALSE)</f>
        <v>42</v>
      </c>
      <c r="E100">
        <f>VLOOKUP(A100,summary!A35:M160,4,FALSE)</f>
        <v>42</v>
      </c>
      <c r="F100">
        <f>VLOOKUP(A100,summary!A35:M160,5,FALSE)</f>
        <v>0</v>
      </c>
    </row>
    <row r="101" spans="1:6" x14ac:dyDescent="0.2">
      <c r="A101" t="s">
        <v>172</v>
      </c>
      <c r="B101" t="s">
        <v>13</v>
      </c>
      <c r="C101">
        <f>VLOOKUP(A101,summary!A35:M160,10,FALSE)</f>
        <v>0</v>
      </c>
      <c r="D101">
        <f>VLOOKUP(A101,summary!A35:M160,11,FALSE)</f>
        <v>0</v>
      </c>
      <c r="E101">
        <f>VLOOKUP(A101,summary!A35:M160,12,FALSE)</f>
        <v>0</v>
      </c>
      <c r="F101">
        <f>VLOOKUP(A101,summary!A35:M160,13,FALSE)</f>
        <v>0</v>
      </c>
    </row>
    <row r="102" spans="1:6" x14ac:dyDescent="0.2">
      <c r="A102" t="s">
        <v>172</v>
      </c>
      <c r="B102" t="s">
        <v>12</v>
      </c>
      <c r="C102">
        <f>VLOOKUP(A102,summary!A35:M160,6,FALSE)</f>
        <v>-666</v>
      </c>
      <c r="D102">
        <f>VLOOKUP(A102,summary!A35:M160,7,FALSE)</f>
        <v>-666</v>
      </c>
      <c r="E102">
        <f>VLOOKUP(A102,summary!A35:M160,8,FALSE)</f>
        <v>-666</v>
      </c>
      <c r="F102">
        <f>VLOOKUP(A102,summary!A35:M160,9,FALSE)</f>
        <v>0</v>
      </c>
    </row>
    <row r="103" spans="1:6" x14ac:dyDescent="0.2">
      <c r="A103" t="s">
        <v>152</v>
      </c>
      <c r="B103" t="s">
        <v>11</v>
      </c>
      <c r="C103">
        <f>VLOOKUP(A103,summary!A36:M161,2,FALSE)</f>
        <v>43</v>
      </c>
      <c r="D103">
        <f>VLOOKUP(A103,summary!A36:M161,3,FALSE)</f>
        <v>43</v>
      </c>
      <c r="E103">
        <f>VLOOKUP(A103,summary!A36:M161,4,FALSE)</f>
        <v>43</v>
      </c>
      <c r="F103">
        <f>VLOOKUP(A103,summary!A36:M161,5,FALSE)</f>
        <v>0</v>
      </c>
    </row>
    <row r="104" spans="1:6" x14ac:dyDescent="0.2">
      <c r="A104" t="s">
        <v>152</v>
      </c>
      <c r="B104" t="s">
        <v>13</v>
      </c>
      <c r="C104">
        <f>VLOOKUP(A104,summary!A36:M161,10,FALSE)</f>
        <v>0</v>
      </c>
      <c r="D104">
        <f>VLOOKUP(A104,summary!A36:M161,11,FALSE)</f>
        <v>0</v>
      </c>
      <c r="E104">
        <f>VLOOKUP(A104,summary!A36:M161,12,FALSE)</f>
        <v>0</v>
      </c>
      <c r="F104">
        <f>VLOOKUP(A104,summary!A36:M161,13,FALSE)</f>
        <v>0</v>
      </c>
    </row>
    <row r="105" spans="1:6" x14ac:dyDescent="0.2">
      <c r="A105" t="s">
        <v>152</v>
      </c>
      <c r="B105" t="s">
        <v>12</v>
      </c>
      <c r="C105">
        <f>VLOOKUP(A105,summary!A36:M161,6,FALSE)</f>
        <v>-666</v>
      </c>
      <c r="D105">
        <f>VLOOKUP(A105,summary!A36:M161,7,FALSE)</f>
        <v>-666</v>
      </c>
      <c r="E105">
        <f>VLOOKUP(A105,summary!A36:M161,8,FALSE)</f>
        <v>-666</v>
      </c>
      <c r="F105">
        <f>VLOOKUP(A105,summary!A36:M161,9,FALSE)</f>
        <v>0</v>
      </c>
    </row>
    <row r="106" spans="1:6" x14ac:dyDescent="0.2">
      <c r="A106" t="s">
        <v>233</v>
      </c>
      <c r="B106" t="s">
        <v>11</v>
      </c>
      <c r="C106">
        <f>VLOOKUP(A106,summary!A37:M162,2,FALSE)</f>
        <v>46</v>
      </c>
      <c r="D106">
        <f>VLOOKUP(A106,summary!A37:M162,3,FALSE)</f>
        <v>46</v>
      </c>
      <c r="E106">
        <f>VLOOKUP(A106,summary!A37:M162,4,FALSE)</f>
        <v>46</v>
      </c>
      <c r="F106">
        <f>VLOOKUP(A106,summary!A37:M162,5,FALSE)</f>
        <v>0</v>
      </c>
    </row>
    <row r="107" spans="1:6" x14ac:dyDescent="0.2">
      <c r="A107" t="s">
        <v>233</v>
      </c>
      <c r="B107" t="s">
        <v>13</v>
      </c>
      <c r="C107">
        <f>VLOOKUP(A107,summary!A37:M162,10,FALSE)</f>
        <v>0</v>
      </c>
      <c r="D107">
        <f>VLOOKUP(A107,summary!A37:M162,11,FALSE)</f>
        <v>0</v>
      </c>
      <c r="E107">
        <f>VLOOKUP(A107,summary!A37:M162,12,FALSE)</f>
        <v>0</v>
      </c>
      <c r="F107">
        <f>VLOOKUP(A107,summary!A37:M162,13,FALSE)</f>
        <v>0</v>
      </c>
    </row>
    <row r="108" spans="1:6" x14ac:dyDescent="0.2">
      <c r="A108" t="s">
        <v>233</v>
      </c>
      <c r="B108" t="s">
        <v>12</v>
      </c>
      <c r="C108">
        <f>VLOOKUP(A108,summary!A37:M162,6,FALSE)</f>
        <v>1</v>
      </c>
      <c r="D108">
        <f>VLOOKUP(A108,summary!A37:M162,7,FALSE)</f>
        <v>3</v>
      </c>
      <c r="E108">
        <f>VLOOKUP(A108,summary!A37:M162,8,FALSE)</f>
        <v>2</v>
      </c>
      <c r="F108">
        <f>VLOOKUP(A108,summary!A37:M162,9,FALSE)</f>
        <v>1</v>
      </c>
    </row>
    <row r="109" spans="1:6" x14ac:dyDescent="0.2">
      <c r="A109" t="s">
        <v>315</v>
      </c>
      <c r="B109" t="s">
        <v>11</v>
      </c>
      <c r="C109">
        <f>VLOOKUP(A109,summary!A38:M163,2,FALSE)</f>
        <v>47</v>
      </c>
      <c r="D109">
        <f>VLOOKUP(A109,summary!A38:M163,3,FALSE)</f>
        <v>47</v>
      </c>
      <c r="E109">
        <f>VLOOKUP(A109,summary!A38:M163,4,FALSE)</f>
        <v>47</v>
      </c>
      <c r="F109">
        <f>VLOOKUP(A109,summary!A38:M163,5,FALSE)</f>
        <v>0</v>
      </c>
    </row>
    <row r="110" spans="1:6" x14ac:dyDescent="0.2">
      <c r="A110" t="s">
        <v>315</v>
      </c>
      <c r="B110" t="s">
        <v>13</v>
      </c>
      <c r="C110">
        <f>VLOOKUP(A110,summary!A38:M163,10,FALSE)</f>
        <v>0</v>
      </c>
      <c r="D110">
        <f>VLOOKUP(A110,summary!A38:M163,11,FALSE)</f>
        <v>0</v>
      </c>
      <c r="E110">
        <f>VLOOKUP(A110,summary!A38:M163,12,FALSE)</f>
        <v>0</v>
      </c>
      <c r="F110">
        <f>VLOOKUP(A110,summary!A38:M163,13,FALSE)</f>
        <v>0</v>
      </c>
    </row>
    <row r="111" spans="1:6" x14ac:dyDescent="0.2">
      <c r="A111" t="s">
        <v>315</v>
      </c>
      <c r="B111" t="s">
        <v>12</v>
      </c>
      <c r="C111">
        <f>VLOOKUP(A111,summary!A38:M163,6,FALSE)</f>
        <v>1</v>
      </c>
      <c r="D111">
        <f>VLOOKUP(A111,summary!A38:M163,7,FALSE)</f>
        <v>3</v>
      </c>
      <c r="E111">
        <f>VLOOKUP(A111,summary!A38:M163,8,FALSE)</f>
        <v>2</v>
      </c>
      <c r="F111">
        <f>VLOOKUP(A111,summary!A38:M163,9,FALSE)</f>
        <v>1</v>
      </c>
    </row>
    <row r="112" spans="1:6" x14ac:dyDescent="0.2">
      <c r="A112" t="s">
        <v>177</v>
      </c>
      <c r="B112" t="s">
        <v>11</v>
      </c>
      <c r="C112">
        <f>VLOOKUP(A112,summary!A39:M164,2,FALSE)</f>
        <v>50</v>
      </c>
      <c r="D112">
        <f>VLOOKUP(A112,summary!A39:M164,3,FALSE)</f>
        <v>50</v>
      </c>
      <c r="E112">
        <f>VLOOKUP(A112,summary!A39:M164,4,FALSE)</f>
        <v>50</v>
      </c>
      <c r="F112">
        <f>VLOOKUP(A112,summary!A39:M164,5,FALSE)</f>
        <v>0</v>
      </c>
    </row>
    <row r="113" spans="1:6" x14ac:dyDescent="0.2">
      <c r="A113" t="s">
        <v>177</v>
      </c>
      <c r="B113" t="s">
        <v>13</v>
      </c>
      <c r="C113">
        <f>VLOOKUP(A113,summary!A39:M164,10,FALSE)</f>
        <v>0</v>
      </c>
      <c r="D113">
        <f>VLOOKUP(A113,summary!A39:M164,11,FALSE)</f>
        <v>0</v>
      </c>
      <c r="E113">
        <f>VLOOKUP(A113,summary!A39:M164,12,FALSE)</f>
        <v>0</v>
      </c>
      <c r="F113">
        <f>VLOOKUP(A113,summary!A39:M164,13,FALSE)</f>
        <v>0</v>
      </c>
    </row>
    <row r="114" spans="1:6" x14ac:dyDescent="0.2">
      <c r="A114" t="s">
        <v>177</v>
      </c>
      <c r="B114" t="s">
        <v>12</v>
      </c>
      <c r="C114">
        <f>VLOOKUP(A114,summary!A39:M164,6,FALSE)</f>
        <v>-666</v>
      </c>
      <c r="D114">
        <f>VLOOKUP(A114,summary!A39:M164,7,FALSE)</f>
        <v>-666</v>
      </c>
      <c r="E114">
        <f>VLOOKUP(A114,summary!A39:M164,8,FALSE)</f>
        <v>-666</v>
      </c>
      <c r="F114">
        <f>VLOOKUP(A114,summary!A39:M164,9,FALSE)</f>
        <v>0</v>
      </c>
    </row>
    <row r="115" spans="1:6" x14ac:dyDescent="0.2">
      <c r="A115" t="s">
        <v>129</v>
      </c>
      <c r="B115" t="s">
        <v>11</v>
      </c>
      <c r="C115">
        <f>VLOOKUP(A115,summary!A40:M165,2,FALSE)</f>
        <v>53</v>
      </c>
      <c r="D115">
        <f>VLOOKUP(A115,summary!A40:M165,3,FALSE)</f>
        <v>53</v>
      </c>
      <c r="E115">
        <f>VLOOKUP(A115,summary!A40:M165,4,FALSE)</f>
        <v>53</v>
      </c>
      <c r="F115">
        <f>VLOOKUP(A115,summary!A40:M165,5,FALSE)</f>
        <v>0</v>
      </c>
    </row>
    <row r="116" spans="1:6" x14ac:dyDescent="0.2">
      <c r="A116" t="s">
        <v>129</v>
      </c>
      <c r="B116" t="s">
        <v>13</v>
      </c>
      <c r="C116">
        <f>VLOOKUP(A116,summary!A40:M165,10,FALSE)</f>
        <v>0</v>
      </c>
      <c r="D116">
        <f>VLOOKUP(A116,summary!A40:M165,11,FALSE)</f>
        <v>1</v>
      </c>
      <c r="E116">
        <f>VLOOKUP(A116,summary!A40:M165,12,FALSE)</f>
        <v>0.33333333333333331</v>
      </c>
      <c r="F116">
        <f>VLOOKUP(A116,summary!A40:M165,13,FALSE)</f>
        <v>0.57735026918962584</v>
      </c>
    </row>
    <row r="117" spans="1:6" x14ac:dyDescent="0.2">
      <c r="A117" t="s">
        <v>129</v>
      </c>
      <c r="B117" t="s">
        <v>12</v>
      </c>
      <c r="C117">
        <f>VLOOKUP(A117,summary!A40:M165,6,FALSE)</f>
        <v>1</v>
      </c>
      <c r="D117">
        <f>VLOOKUP(A117,summary!A40:M165,7,FALSE)</f>
        <v>7</v>
      </c>
      <c r="E117">
        <f>VLOOKUP(A117,summary!A40:M165,8,FALSE)</f>
        <v>3.3333333333333335</v>
      </c>
      <c r="F117">
        <f>VLOOKUP(A117,summary!A40:M165,9,FALSE)</f>
        <v>3.214550253664318</v>
      </c>
    </row>
    <row r="118" spans="1:6" x14ac:dyDescent="0.2">
      <c r="A118" t="s">
        <v>51</v>
      </c>
      <c r="B118" t="s">
        <v>11</v>
      </c>
      <c r="C118">
        <f>VLOOKUP(A118,summary!A41:M166,2,FALSE)</f>
        <v>54</v>
      </c>
      <c r="D118">
        <f>VLOOKUP(A118,summary!A41:M166,3,FALSE)</f>
        <v>54</v>
      </c>
      <c r="E118">
        <f>VLOOKUP(A118,summary!A41:M166,4,FALSE)</f>
        <v>54</v>
      </c>
      <c r="F118">
        <f>VLOOKUP(A118,summary!A41:M166,5,FALSE)</f>
        <v>0</v>
      </c>
    </row>
    <row r="119" spans="1:6" x14ac:dyDescent="0.2">
      <c r="A119" t="s">
        <v>51</v>
      </c>
      <c r="B119" t="s">
        <v>13</v>
      </c>
      <c r="C119">
        <f>VLOOKUP(A119,summary!A41:M166,10,FALSE)</f>
        <v>0</v>
      </c>
      <c r="D119">
        <f>VLOOKUP(A119,summary!A41:M166,11,FALSE)</f>
        <v>0</v>
      </c>
      <c r="E119">
        <f>VLOOKUP(A119,summary!A41:M166,12,FALSE)</f>
        <v>0</v>
      </c>
      <c r="F119">
        <f>VLOOKUP(A119,summary!A41:M166,13,FALSE)</f>
        <v>0</v>
      </c>
    </row>
    <row r="120" spans="1:6" x14ac:dyDescent="0.2">
      <c r="A120" t="s">
        <v>51</v>
      </c>
      <c r="B120" t="s">
        <v>12</v>
      </c>
      <c r="C120">
        <f>VLOOKUP(A120,summary!A41:M166,6,FALSE)</f>
        <v>3</v>
      </c>
      <c r="D120">
        <f>VLOOKUP(A120,summary!A41:M166,7,FALSE)</f>
        <v>5</v>
      </c>
      <c r="E120">
        <f>VLOOKUP(A120,summary!A41:M166,8,FALSE)</f>
        <v>4</v>
      </c>
      <c r="F120">
        <f>VLOOKUP(A120,summary!A41:M166,9,FALSE)</f>
        <v>1</v>
      </c>
    </row>
    <row r="121" spans="1:6" x14ac:dyDescent="0.2">
      <c r="A121" t="s">
        <v>124</v>
      </c>
      <c r="B121" t="s">
        <v>11</v>
      </c>
      <c r="C121">
        <f>VLOOKUP(A121,summary!A42:M167,2,FALSE)</f>
        <v>57</v>
      </c>
      <c r="D121">
        <f>VLOOKUP(A121,summary!A42:M167,3,FALSE)</f>
        <v>57</v>
      </c>
      <c r="E121">
        <f>VLOOKUP(A121,summary!A42:M167,4,FALSE)</f>
        <v>57</v>
      </c>
      <c r="F121">
        <f>VLOOKUP(A121,summary!A42:M167,5,FALSE)</f>
        <v>0</v>
      </c>
    </row>
    <row r="122" spans="1:6" x14ac:dyDescent="0.2">
      <c r="A122" t="s">
        <v>124</v>
      </c>
      <c r="B122" t="s">
        <v>13</v>
      </c>
      <c r="C122">
        <f>VLOOKUP(A122,summary!A42:M167,10,FALSE)</f>
        <v>0</v>
      </c>
      <c r="D122">
        <f>VLOOKUP(A122,summary!A42:M167,11,FALSE)</f>
        <v>1</v>
      </c>
      <c r="E122">
        <f>VLOOKUP(A122,summary!A42:M167,12,FALSE)</f>
        <v>0.33333333333333331</v>
      </c>
      <c r="F122">
        <f>VLOOKUP(A122,summary!A42:M167,13,FALSE)</f>
        <v>0.57735026918962584</v>
      </c>
    </row>
    <row r="123" spans="1:6" x14ac:dyDescent="0.2">
      <c r="A123" t="s">
        <v>124</v>
      </c>
      <c r="B123" t="s">
        <v>12</v>
      </c>
      <c r="C123">
        <f>VLOOKUP(A123,summary!A42:M167,6,FALSE)</f>
        <v>5</v>
      </c>
      <c r="D123">
        <f>VLOOKUP(A123,summary!A42:M167,7,FALSE)</f>
        <v>7</v>
      </c>
      <c r="E123">
        <f>VLOOKUP(A123,summary!A42:M167,8,FALSE)</f>
        <v>6</v>
      </c>
      <c r="F123">
        <f>VLOOKUP(A123,summary!A42:M167,9,FALSE)</f>
        <v>1</v>
      </c>
    </row>
    <row r="124" spans="1:6" x14ac:dyDescent="0.2">
      <c r="A124" t="s">
        <v>60</v>
      </c>
      <c r="B124" t="s">
        <v>11</v>
      </c>
      <c r="C124">
        <f>VLOOKUP(A124,summary!A43:M168,2,FALSE)</f>
        <v>58</v>
      </c>
      <c r="D124">
        <f>VLOOKUP(A124,summary!A43:M168,3,FALSE)</f>
        <v>58</v>
      </c>
      <c r="E124">
        <f>VLOOKUP(A124,summary!A43:M168,4,FALSE)</f>
        <v>58</v>
      </c>
      <c r="F124">
        <f>VLOOKUP(A124,summary!A43:M168,5,FALSE)</f>
        <v>0</v>
      </c>
    </row>
    <row r="125" spans="1:6" x14ac:dyDescent="0.2">
      <c r="A125" t="s">
        <v>60</v>
      </c>
      <c r="B125" t="s">
        <v>13</v>
      </c>
      <c r="C125">
        <f>VLOOKUP(A125,summary!A43:M168,10,FALSE)</f>
        <v>0</v>
      </c>
      <c r="D125">
        <f>VLOOKUP(A125,summary!A43:M168,11,FALSE)</f>
        <v>0</v>
      </c>
      <c r="E125">
        <f>VLOOKUP(A125,summary!A43:M168,12,FALSE)</f>
        <v>0</v>
      </c>
      <c r="F125">
        <f>VLOOKUP(A125,summary!A43:M168,13,FALSE)</f>
        <v>0</v>
      </c>
    </row>
    <row r="126" spans="1:6" x14ac:dyDescent="0.2">
      <c r="A126" t="s">
        <v>60</v>
      </c>
      <c r="B126" t="s">
        <v>12</v>
      </c>
      <c r="C126">
        <f>VLOOKUP(A126,summary!A43:M168,6,FALSE)</f>
        <v>1</v>
      </c>
      <c r="D126">
        <f>VLOOKUP(A126,summary!A43:M168,7,FALSE)</f>
        <v>3</v>
      </c>
      <c r="E126">
        <f>VLOOKUP(A126,summary!A43:M168,8,FALSE)</f>
        <v>2</v>
      </c>
      <c r="F126">
        <f>VLOOKUP(A126,summary!A43:M168,9,FALSE)</f>
        <v>1</v>
      </c>
    </row>
    <row r="127" spans="1:6" x14ac:dyDescent="0.2">
      <c r="A127" t="s">
        <v>154</v>
      </c>
      <c r="B127" t="s">
        <v>11</v>
      </c>
      <c r="C127">
        <f>VLOOKUP(A127,summary!A44:M169,2,FALSE)</f>
        <v>59</v>
      </c>
      <c r="D127">
        <f>VLOOKUP(A127,summary!A44:M169,3,FALSE)</f>
        <v>59</v>
      </c>
      <c r="E127">
        <f>VLOOKUP(A127,summary!A44:M169,4,FALSE)</f>
        <v>59</v>
      </c>
      <c r="F127">
        <f>VLOOKUP(A127,summary!A44:M169,5,FALSE)</f>
        <v>0</v>
      </c>
    </row>
    <row r="128" spans="1:6" x14ac:dyDescent="0.2">
      <c r="A128" t="s">
        <v>154</v>
      </c>
      <c r="B128" t="s">
        <v>13</v>
      </c>
      <c r="C128">
        <f>VLOOKUP(A128,summary!A44:M169,10,FALSE)</f>
        <v>0</v>
      </c>
      <c r="D128">
        <f>VLOOKUP(A128,summary!A44:M169,11,FALSE)</f>
        <v>1</v>
      </c>
      <c r="E128">
        <f>VLOOKUP(A128,summary!A44:M169,12,FALSE)</f>
        <v>0.66666666666666663</v>
      </c>
      <c r="F128">
        <f>VLOOKUP(A128,summary!A44:M169,13,FALSE)</f>
        <v>0.57735026918962584</v>
      </c>
    </row>
    <row r="129" spans="1:6" x14ac:dyDescent="0.2">
      <c r="A129" t="s">
        <v>154</v>
      </c>
      <c r="B129" t="s">
        <v>12</v>
      </c>
      <c r="C129">
        <f>VLOOKUP(A129,summary!A44:M169,6,FALSE)</f>
        <v>3</v>
      </c>
      <c r="D129">
        <f>VLOOKUP(A129,summary!A44:M169,7,FALSE)</f>
        <v>4</v>
      </c>
      <c r="E129">
        <f>VLOOKUP(A129,summary!A44:M169,8,FALSE)</f>
        <v>3.6666666666666665</v>
      </c>
      <c r="F129">
        <f>VLOOKUP(A129,summary!A44:M169,9,FALSE)</f>
        <v>0.57735026918962473</v>
      </c>
    </row>
    <row r="130" spans="1:6" x14ac:dyDescent="0.2">
      <c r="A130" t="s">
        <v>103</v>
      </c>
      <c r="B130" t="s">
        <v>11</v>
      </c>
      <c r="C130">
        <f>VLOOKUP(A130,summary!A45:M170,2,FALSE)</f>
        <v>60</v>
      </c>
      <c r="D130">
        <f>VLOOKUP(A130,summary!A45:M170,3,FALSE)</f>
        <v>60</v>
      </c>
      <c r="E130">
        <f>VLOOKUP(A130,summary!A45:M170,4,FALSE)</f>
        <v>60</v>
      </c>
      <c r="F130">
        <f>VLOOKUP(A130,summary!A45:M170,5,FALSE)</f>
        <v>0</v>
      </c>
    </row>
    <row r="131" spans="1:6" x14ac:dyDescent="0.2">
      <c r="A131" t="s">
        <v>103</v>
      </c>
      <c r="B131" t="s">
        <v>13</v>
      </c>
      <c r="C131">
        <f>VLOOKUP(A131,summary!A45:M170,10,FALSE)</f>
        <v>0</v>
      </c>
      <c r="D131">
        <f>VLOOKUP(A131,summary!A45:M170,11,FALSE)</f>
        <v>0</v>
      </c>
      <c r="E131">
        <f>VLOOKUP(A131,summary!A45:M170,12,FALSE)</f>
        <v>0</v>
      </c>
      <c r="F131">
        <f>VLOOKUP(A131,summary!A45:M170,13,FALSE)</f>
        <v>0</v>
      </c>
    </row>
    <row r="132" spans="1:6" x14ac:dyDescent="0.2">
      <c r="A132" t="s">
        <v>103</v>
      </c>
      <c r="B132" t="s">
        <v>12</v>
      </c>
      <c r="C132">
        <f>VLOOKUP(A132,summary!A45:M170,6,FALSE)</f>
        <v>2</v>
      </c>
      <c r="D132">
        <f>VLOOKUP(A132,summary!A45:M170,7,FALSE)</f>
        <v>4</v>
      </c>
      <c r="E132">
        <f>VLOOKUP(A132,summary!A45:M170,8,FALSE)</f>
        <v>3</v>
      </c>
      <c r="F132">
        <f>VLOOKUP(A132,summary!A45:M170,9,FALSE)</f>
        <v>1</v>
      </c>
    </row>
    <row r="133" spans="1:6" x14ac:dyDescent="0.2">
      <c r="A133" t="s">
        <v>305</v>
      </c>
      <c r="B133" t="s">
        <v>11</v>
      </c>
      <c r="C133">
        <f>VLOOKUP(A133,summary!A46:M171,2,FALSE)</f>
        <v>61</v>
      </c>
      <c r="D133">
        <f>VLOOKUP(A133,summary!A46:M171,3,FALSE)</f>
        <v>61</v>
      </c>
      <c r="E133">
        <f>VLOOKUP(A133,summary!A46:M171,4,FALSE)</f>
        <v>61</v>
      </c>
      <c r="F133">
        <f>VLOOKUP(A133,summary!A46:M171,5,FALSE)</f>
        <v>0</v>
      </c>
    </row>
    <row r="134" spans="1:6" x14ac:dyDescent="0.2">
      <c r="A134" t="s">
        <v>305</v>
      </c>
      <c r="B134" t="s">
        <v>13</v>
      </c>
      <c r="C134">
        <f>VLOOKUP(A134,summary!A46:M171,10,FALSE)</f>
        <v>0</v>
      </c>
      <c r="D134">
        <f>VLOOKUP(A134,summary!A46:M171,11,FALSE)</f>
        <v>0</v>
      </c>
      <c r="E134">
        <f>VLOOKUP(A134,summary!A46:M171,12,FALSE)</f>
        <v>0</v>
      </c>
      <c r="F134">
        <f>VLOOKUP(A134,summary!A46:M171,13,FALSE)</f>
        <v>0</v>
      </c>
    </row>
    <row r="135" spans="1:6" x14ac:dyDescent="0.2">
      <c r="A135" t="s">
        <v>305</v>
      </c>
      <c r="B135" t="s">
        <v>12</v>
      </c>
      <c r="C135">
        <f>VLOOKUP(A135,summary!A46:M171,6,FALSE)</f>
        <v>0</v>
      </c>
      <c r="D135">
        <f>VLOOKUP(A135,summary!A46:M171,7,FALSE)</f>
        <v>2</v>
      </c>
      <c r="E135">
        <f>VLOOKUP(A135,summary!A46:M171,8,FALSE)</f>
        <v>1</v>
      </c>
      <c r="F135">
        <f>VLOOKUP(A135,summary!A46:M171,9,FALSE)</f>
        <v>1</v>
      </c>
    </row>
    <row r="136" spans="1:6" x14ac:dyDescent="0.2">
      <c r="A136" t="s">
        <v>18</v>
      </c>
      <c r="B136" t="s">
        <v>11</v>
      </c>
      <c r="C136">
        <f>VLOOKUP(A136,summary!A47:M172,2,FALSE)</f>
        <v>64</v>
      </c>
      <c r="D136">
        <f>VLOOKUP(A136,summary!A47:M172,3,FALSE)</f>
        <v>64</v>
      </c>
      <c r="E136">
        <f>VLOOKUP(A136,summary!A47:M172,4,FALSE)</f>
        <v>64</v>
      </c>
      <c r="F136">
        <f>VLOOKUP(A136,summary!A47:M172,5,FALSE)</f>
        <v>0</v>
      </c>
    </row>
    <row r="137" spans="1:6" x14ac:dyDescent="0.2">
      <c r="A137" t="s">
        <v>18</v>
      </c>
      <c r="B137" t="s">
        <v>13</v>
      </c>
      <c r="C137">
        <f>VLOOKUP(A137,summary!A47:M172,10,FALSE)</f>
        <v>0</v>
      </c>
      <c r="D137">
        <f>VLOOKUP(A137,summary!A47:M172,11,FALSE)</f>
        <v>0</v>
      </c>
      <c r="E137">
        <f>VLOOKUP(A137,summary!A47:M172,12,FALSE)</f>
        <v>0</v>
      </c>
      <c r="F137">
        <f>VLOOKUP(A137,summary!A47:M172,13,FALSE)</f>
        <v>0</v>
      </c>
    </row>
    <row r="138" spans="1:6" x14ac:dyDescent="0.2">
      <c r="A138" t="s">
        <v>18</v>
      </c>
      <c r="B138" t="s">
        <v>12</v>
      </c>
      <c r="C138">
        <f>VLOOKUP(A138,summary!A47:M172,6,FALSE)</f>
        <v>1</v>
      </c>
      <c r="D138">
        <f>VLOOKUP(A138,summary!A47:M172,7,FALSE)</f>
        <v>3</v>
      </c>
      <c r="E138">
        <f>VLOOKUP(A138,summary!A47:M172,8,FALSE)</f>
        <v>2</v>
      </c>
      <c r="F138">
        <f>VLOOKUP(A138,summary!A47:M172,9,FALSE)</f>
        <v>1</v>
      </c>
    </row>
    <row r="139" spans="1:6" x14ac:dyDescent="0.2">
      <c r="A139" t="s">
        <v>149</v>
      </c>
      <c r="B139" t="s">
        <v>11</v>
      </c>
      <c r="C139">
        <f>VLOOKUP(A139,summary!A48:M173,2,FALSE)</f>
        <v>65</v>
      </c>
      <c r="D139">
        <f>VLOOKUP(A139,summary!A48:M173,3,FALSE)</f>
        <v>65</v>
      </c>
      <c r="E139">
        <f>VLOOKUP(A139,summary!A48:M173,4,FALSE)</f>
        <v>65</v>
      </c>
      <c r="F139">
        <f>VLOOKUP(A139,summary!A48:M173,5,FALSE)</f>
        <v>0</v>
      </c>
    </row>
    <row r="140" spans="1:6" x14ac:dyDescent="0.2">
      <c r="A140" t="s">
        <v>149</v>
      </c>
      <c r="B140" t="s">
        <v>13</v>
      </c>
      <c r="C140">
        <f>VLOOKUP(A140,summary!A48:M173,10,FALSE)</f>
        <v>0</v>
      </c>
      <c r="D140">
        <f>VLOOKUP(A140,summary!A48:M173,11,FALSE)</f>
        <v>0</v>
      </c>
      <c r="E140">
        <f>VLOOKUP(A140,summary!A48:M173,12,FALSE)</f>
        <v>0</v>
      </c>
      <c r="F140">
        <f>VLOOKUP(A140,summary!A48:M173,13,FALSE)</f>
        <v>0</v>
      </c>
    </row>
    <row r="141" spans="1:6" x14ac:dyDescent="0.2">
      <c r="A141" t="s">
        <v>149</v>
      </c>
      <c r="B141" t="s">
        <v>12</v>
      </c>
      <c r="C141">
        <f>VLOOKUP(A141,summary!A48:M173,6,FALSE)</f>
        <v>0</v>
      </c>
      <c r="D141">
        <f>VLOOKUP(A141,summary!A48:M173,7,FALSE)</f>
        <v>2</v>
      </c>
      <c r="E141">
        <f>VLOOKUP(A141,summary!A48:M173,8,FALSE)</f>
        <v>1</v>
      </c>
      <c r="F141">
        <f>VLOOKUP(A141,summary!A48:M173,9,FALSE)</f>
        <v>1</v>
      </c>
    </row>
    <row r="142" spans="1:6" x14ac:dyDescent="0.2">
      <c r="A142" t="s">
        <v>310</v>
      </c>
      <c r="B142" t="s">
        <v>11</v>
      </c>
      <c r="C142">
        <f>VLOOKUP(A142,summary!A49:M174,2,FALSE)</f>
        <v>66</v>
      </c>
      <c r="D142">
        <f>VLOOKUP(A142,summary!A49:M174,3,FALSE)</f>
        <v>66</v>
      </c>
      <c r="E142">
        <f>VLOOKUP(A142,summary!A49:M174,4,FALSE)</f>
        <v>66</v>
      </c>
      <c r="F142">
        <f>VLOOKUP(A142,summary!A49:M174,5,FALSE)</f>
        <v>0</v>
      </c>
    </row>
    <row r="143" spans="1:6" x14ac:dyDescent="0.2">
      <c r="A143" t="s">
        <v>310</v>
      </c>
      <c r="B143" t="s">
        <v>13</v>
      </c>
      <c r="C143">
        <f>VLOOKUP(A143,summary!A49:M174,10,FALSE)</f>
        <v>0</v>
      </c>
      <c r="D143">
        <f>VLOOKUP(A143,summary!A49:M174,11,FALSE)</f>
        <v>1</v>
      </c>
      <c r="E143">
        <f>VLOOKUP(A143,summary!A49:M174,12,FALSE)</f>
        <v>0.33333333333333331</v>
      </c>
      <c r="F143">
        <f>VLOOKUP(A143,summary!A49:M174,13,FALSE)</f>
        <v>0.57735026918962584</v>
      </c>
    </row>
    <row r="144" spans="1:6" x14ac:dyDescent="0.2">
      <c r="A144" t="s">
        <v>310</v>
      </c>
      <c r="B144" t="s">
        <v>12</v>
      </c>
      <c r="C144">
        <f>VLOOKUP(A144,summary!A49:M174,6,FALSE)</f>
        <v>2</v>
      </c>
      <c r="D144">
        <f>VLOOKUP(A144,summary!A49:M174,7,FALSE)</f>
        <v>4</v>
      </c>
      <c r="E144">
        <f>VLOOKUP(A144,summary!A49:M174,8,FALSE)</f>
        <v>3</v>
      </c>
      <c r="F144">
        <f>VLOOKUP(A144,summary!A49:M174,9,FALSE)</f>
        <v>1</v>
      </c>
    </row>
    <row r="145" spans="1:6" x14ac:dyDescent="0.2">
      <c r="A145" t="s">
        <v>71</v>
      </c>
      <c r="B145" t="s">
        <v>11</v>
      </c>
      <c r="C145">
        <f>VLOOKUP(A145,summary!A50:M175,2,FALSE)</f>
        <v>68</v>
      </c>
      <c r="D145">
        <f>VLOOKUP(A145,summary!A50:M175,3,FALSE)</f>
        <v>68</v>
      </c>
      <c r="E145">
        <f>VLOOKUP(A145,summary!A50:M175,4,FALSE)</f>
        <v>68</v>
      </c>
      <c r="F145">
        <f>VLOOKUP(A145,summary!A50:M175,5,FALSE)</f>
        <v>0</v>
      </c>
    </row>
    <row r="146" spans="1:6" x14ac:dyDescent="0.2">
      <c r="A146" t="s">
        <v>71</v>
      </c>
      <c r="B146" t="s">
        <v>13</v>
      </c>
      <c r="C146">
        <f>VLOOKUP(A146,summary!A50:M175,10,FALSE)</f>
        <v>0</v>
      </c>
      <c r="D146">
        <f>VLOOKUP(A146,summary!A50:M175,11,FALSE)</f>
        <v>0</v>
      </c>
      <c r="E146">
        <f>VLOOKUP(A146,summary!A50:M175,12,FALSE)</f>
        <v>0</v>
      </c>
      <c r="F146">
        <f>VLOOKUP(A146,summary!A50:M175,13,FALSE)</f>
        <v>0</v>
      </c>
    </row>
    <row r="147" spans="1:6" x14ac:dyDescent="0.2">
      <c r="A147" t="s">
        <v>71</v>
      </c>
      <c r="B147" t="s">
        <v>12</v>
      </c>
      <c r="C147">
        <f>VLOOKUP(A147,summary!A50:M175,6,FALSE)</f>
        <v>1</v>
      </c>
      <c r="D147">
        <f>VLOOKUP(A147,summary!A50:M175,7,FALSE)</f>
        <v>3</v>
      </c>
      <c r="E147">
        <f>VLOOKUP(A147,summary!A50:M175,8,FALSE)</f>
        <v>2</v>
      </c>
      <c r="F147">
        <f>VLOOKUP(A147,summary!A50:M175,9,FALSE)</f>
        <v>1</v>
      </c>
    </row>
    <row r="148" spans="1:6" x14ac:dyDescent="0.2">
      <c r="A148" t="s">
        <v>139</v>
      </c>
      <c r="B148" t="s">
        <v>11</v>
      </c>
      <c r="C148">
        <f>VLOOKUP(A148,summary!A51:M176,2,FALSE)</f>
        <v>69</v>
      </c>
      <c r="D148">
        <f>VLOOKUP(A148,summary!A51:M176,3,FALSE)</f>
        <v>69</v>
      </c>
      <c r="E148">
        <f>VLOOKUP(A148,summary!A51:M176,4,FALSE)</f>
        <v>69</v>
      </c>
      <c r="F148">
        <f>VLOOKUP(A148,summary!A51:M176,5,FALSE)</f>
        <v>0</v>
      </c>
    </row>
    <row r="149" spans="1:6" x14ac:dyDescent="0.2">
      <c r="A149" t="s">
        <v>139</v>
      </c>
      <c r="B149" t="s">
        <v>13</v>
      </c>
      <c r="C149">
        <f>VLOOKUP(A149,summary!A51:M176,10,FALSE)</f>
        <v>0</v>
      </c>
      <c r="D149">
        <f>VLOOKUP(A149,summary!A51:M176,11,FALSE)</f>
        <v>0</v>
      </c>
      <c r="E149">
        <f>VLOOKUP(A149,summary!A51:M176,12,FALSE)</f>
        <v>0</v>
      </c>
      <c r="F149">
        <f>VLOOKUP(A149,summary!A51:M176,13,FALSE)</f>
        <v>0</v>
      </c>
    </row>
    <row r="150" spans="1:6" x14ac:dyDescent="0.2">
      <c r="A150" t="s">
        <v>139</v>
      </c>
      <c r="B150" t="s">
        <v>12</v>
      </c>
      <c r="C150">
        <f>VLOOKUP(A150,summary!A51:M176,6,FALSE)</f>
        <v>1</v>
      </c>
      <c r="D150">
        <f>VLOOKUP(A150,summary!A51:M176,7,FALSE)</f>
        <v>3</v>
      </c>
      <c r="E150">
        <f>VLOOKUP(A150,summary!A51:M176,8,FALSE)</f>
        <v>2</v>
      </c>
      <c r="F150">
        <f>VLOOKUP(A150,summary!A51:M176,9,FALSE)</f>
        <v>1</v>
      </c>
    </row>
    <row r="151" spans="1:6" x14ac:dyDescent="0.2">
      <c r="A151" t="s">
        <v>269</v>
      </c>
      <c r="B151" t="s">
        <v>11</v>
      </c>
      <c r="C151">
        <f>VLOOKUP(A151,summary!A52:M177,2,FALSE)</f>
        <v>70</v>
      </c>
      <c r="D151">
        <f>VLOOKUP(A151,summary!A52:M177,3,FALSE)</f>
        <v>70</v>
      </c>
      <c r="E151">
        <f>VLOOKUP(A151,summary!A52:M177,4,FALSE)</f>
        <v>70</v>
      </c>
      <c r="F151">
        <f>VLOOKUP(A151,summary!A52:M177,5,FALSE)</f>
        <v>0</v>
      </c>
    </row>
    <row r="152" spans="1:6" x14ac:dyDescent="0.2">
      <c r="A152" t="s">
        <v>269</v>
      </c>
      <c r="B152" t="s">
        <v>13</v>
      </c>
      <c r="C152">
        <f>VLOOKUP(A152,summary!A52:M177,10,FALSE)</f>
        <v>0</v>
      </c>
      <c r="D152">
        <f>VLOOKUP(A152,summary!A52:M177,11,FALSE)</f>
        <v>1</v>
      </c>
      <c r="E152">
        <f>VLOOKUP(A152,summary!A52:M177,12,FALSE)</f>
        <v>0.33333333333333331</v>
      </c>
      <c r="F152">
        <f>VLOOKUP(A152,summary!A52:M177,13,FALSE)</f>
        <v>0.57735026918962584</v>
      </c>
    </row>
    <row r="153" spans="1:6" x14ac:dyDescent="0.2">
      <c r="A153" t="s">
        <v>269</v>
      </c>
      <c r="B153" t="s">
        <v>12</v>
      </c>
      <c r="C153">
        <f>VLOOKUP(A153,summary!A52:M177,6,FALSE)</f>
        <v>1</v>
      </c>
      <c r="D153">
        <f>VLOOKUP(A153,summary!A52:M177,7,FALSE)</f>
        <v>3</v>
      </c>
      <c r="E153">
        <f>VLOOKUP(A153,summary!A52:M177,8,FALSE)</f>
        <v>2</v>
      </c>
      <c r="F153">
        <f>VLOOKUP(A153,summary!A52:M177,9,FALSE)</f>
        <v>1</v>
      </c>
    </row>
    <row r="154" spans="1:6" x14ac:dyDescent="0.2">
      <c r="A154" t="s">
        <v>302</v>
      </c>
      <c r="B154" t="s">
        <v>11</v>
      </c>
      <c r="C154">
        <f>VLOOKUP(A154,summary!A53:M178,2,FALSE)</f>
        <v>71</v>
      </c>
      <c r="D154">
        <f>VLOOKUP(A154,summary!A53:M178,3,FALSE)</f>
        <v>71</v>
      </c>
      <c r="E154">
        <f>VLOOKUP(A154,summary!A53:M178,4,FALSE)</f>
        <v>71</v>
      </c>
      <c r="F154">
        <f>VLOOKUP(A154,summary!A53:M178,5,FALSE)</f>
        <v>0</v>
      </c>
    </row>
    <row r="155" spans="1:6" x14ac:dyDescent="0.2">
      <c r="A155" t="s">
        <v>302</v>
      </c>
      <c r="B155" t="s">
        <v>13</v>
      </c>
      <c r="C155">
        <f>VLOOKUP(A155,summary!A53:M178,10,FALSE)</f>
        <v>0</v>
      </c>
      <c r="D155">
        <f>VLOOKUP(A155,summary!A53:M178,11,FALSE)</f>
        <v>1</v>
      </c>
      <c r="E155">
        <f>VLOOKUP(A155,summary!A53:M178,12,FALSE)</f>
        <v>0.33333333333333331</v>
      </c>
      <c r="F155">
        <f>VLOOKUP(A155,summary!A53:M178,13,FALSE)</f>
        <v>0.57735026918962584</v>
      </c>
    </row>
    <row r="156" spans="1:6" x14ac:dyDescent="0.2">
      <c r="A156" t="s">
        <v>302</v>
      </c>
      <c r="B156" t="s">
        <v>12</v>
      </c>
      <c r="C156">
        <f>VLOOKUP(A156,summary!A53:M178,6,FALSE)</f>
        <v>1</v>
      </c>
      <c r="D156">
        <f>VLOOKUP(A156,summary!A53:M178,7,FALSE)</f>
        <v>5</v>
      </c>
      <c r="E156">
        <f>VLOOKUP(A156,summary!A53:M178,8,FALSE)</f>
        <v>2.6666666666666665</v>
      </c>
      <c r="F156">
        <f>VLOOKUP(A156,summary!A53:M178,9,FALSE)</f>
        <v>2.0816659994661331</v>
      </c>
    </row>
    <row r="157" spans="1:6" x14ac:dyDescent="0.2">
      <c r="A157" t="s">
        <v>227</v>
      </c>
      <c r="B157" t="s">
        <v>11</v>
      </c>
      <c r="C157">
        <f>VLOOKUP(A157,summary!A54:M179,2,FALSE)</f>
        <v>72</v>
      </c>
      <c r="D157">
        <f>VLOOKUP(A157,summary!A54:M179,3,FALSE)</f>
        <v>72</v>
      </c>
      <c r="E157">
        <f>VLOOKUP(A157,summary!A54:M179,4,FALSE)</f>
        <v>72</v>
      </c>
      <c r="F157">
        <f>VLOOKUP(A157,summary!A54:M179,5,FALSE)</f>
        <v>0</v>
      </c>
    </row>
    <row r="158" spans="1:6" x14ac:dyDescent="0.2">
      <c r="A158" t="s">
        <v>227</v>
      </c>
      <c r="B158" t="s">
        <v>13</v>
      </c>
      <c r="C158">
        <f>VLOOKUP(A158,summary!A54:M179,10,FALSE)</f>
        <v>0</v>
      </c>
      <c r="D158">
        <f>VLOOKUP(A158,summary!A54:M179,11,FALSE)</f>
        <v>1</v>
      </c>
      <c r="E158">
        <f>VLOOKUP(A158,summary!A54:M179,12,FALSE)</f>
        <v>0.33333333333333331</v>
      </c>
      <c r="F158">
        <f>VLOOKUP(A158,summary!A54:M179,13,FALSE)</f>
        <v>0.57735026918962584</v>
      </c>
    </row>
    <row r="159" spans="1:6" x14ac:dyDescent="0.2">
      <c r="A159" t="s">
        <v>227</v>
      </c>
      <c r="B159" t="s">
        <v>12</v>
      </c>
      <c r="C159">
        <f>VLOOKUP(A159,summary!A54:M179,6,FALSE)</f>
        <v>1</v>
      </c>
      <c r="D159">
        <f>VLOOKUP(A159,summary!A54:M179,7,FALSE)</f>
        <v>5</v>
      </c>
      <c r="E159">
        <f>VLOOKUP(A159,summary!A54:M179,8,FALSE)</f>
        <v>2.6666666666666665</v>
      </c>
      <c r="F159">
        <f>VLOOKUP(A159,summary!A54:M179,9,FALSE)</f>
        <v>2.0816659994661331</v>
      </c>
    </row>
    <row r="160" spans="1:6" x14ac:dyDescent="0.2">
      <c r="A160" t="s">
        <v>231</v>
      </c>
      <c r="B160" t="s">
        <v>11</v>
      </c>
      <c r="C160">
        <f>VLOOKUP(A160,summary!A55:M180,2,FALSE)</f>
        <v>73</v>
      </c>
      <c r="D160">
        <f>VLOOKUP(A160,summary!A55:M180,3,FALSE)</f>
        <v>73</v>
      </c>
      <c r="E160">
        <f>VLOOKUP(A160,summary!A55:M180,4,FALSE)</f>
        <v>73</v>
      </c>
      <c r="F160">
        <f>VLOOKUP(A160,summary!A55:M180,5,FALSE)</f>
        <v>0</v>
      </c>
    </row>
    <row r="161" spans="1:6" x14ac:dyDescent="0.2">
      <c r="A161" t="s">
        <v>231</v>
      </c>
      <c r="B161" t="s">
        <v>13</v>
      </c>
      <c r="C161">
        <f>VLOOKUP(A161,summary!A55:M180,10,FALSE)</f>
        <v>0</v>
      </c>
      <c r="D161">
        <f>VLOOKUP(A161,summary!A55:M180,11,FALSE)</f>
        <v>0</v>
      </c>
      <c r="E161">
        <f>VLOOKUP(A161,summary!A55:M180,12,FALSE)</f>
        <v>0</v>
      </c>
      <c r="F161">
        <f>VLOOKUP(A161,summary!A55:M180,13,FALSE)</f>
        <v>0</v>
      </c>
    </row>
    <row r="162" spans="1:6" x14ac:dyDescent="0.2">
      <c r="A162" t="s">
        <v>231</v>
      </c>
      <c r="B162" t="s">
        <v>12</v>
      </c>
      <c r="C162">
        <f>VLOOKUP(A162,summary!A55:M180,6,FALSE)</f>
        <v>1</v>
      </c>
      <c r="D162">
        <f>VLOOKUP(A162,summary!A55:M180,7,FALSE)</f>
        <v>3</v>
      </c>
      <c r="E162">
        <f>VLOOKUP(A162,summary!A55:M180,8,FALSE)</f>
        <v>2</v>
      </c>
      <c r="F162">
        <f>VLOOKUP(A162,summary!A55:M180,9,FALSE)</f>
        <v>1</v>
      </c>
    </row>
    <row r="163" spans="1:6" x14ac:dyDescent="0.2">
      <c r="A163" t="s">
        <v>41</v>
      </c>
      <c r="B163" t="s">
        <v>11</v>
      </c>
      <c r="C163">
        <f>VLOOKUP(A163,summary!A56:M181,2,FALSE)</f>
        <v>74</v>
      </c>
      <c r="D163">
        <f>VLOOKUP(A163,summary!A56:M181,3,FALSE)</f>
        <v>74</v>
      </c>
      <c r="E163">
        <f>VLOOKUP(A163,summary!A56:M181,4,FALSE)</f>
        <v>74</v>
      </c>
      <c r="F163">
        <f>VLOOKUP(A163,summary!A56:M181,5,FALSE)</f>
        <v>0</v>
      </c>
    </row>
    <row r="164" spans="1:6" x14ac:dyDescent="0.2">
      <c r="A164" t="s">
        <v>41</v>
      </c>
      <c r="B164" t="s">
        <v>13</v>
      </c>
      <c r="C164">
        <f>VLOOKUP(A164,summary!A56:M181,10,FALSE)</f>
        <v>0</v>
      </c>
      <c r="D164">
        <f>VLOOKUP(A164,summary!A56:M181,11,FALSE)</f>
        <v>0</v>
      </c>
      <c r="E164">
        <f>VLOOKUP(A164,summary!A56:M181,12,FALSE)</f>
        <v>0</v>
      </c>
      <c r="F164">
        <f>VLOOKUP(A164,summary!A56:M181,13,FALSE)</f>
        <v>0</v>
      </c>
    </row>
    <row r="165" spans="1:6" x14ac:dyDescent="0.2">
      <c r="A165" t="s">
        <v>41</v>
      </c>
      <c r="B165" t="s">
        <v>12</v>
      </c>
      <c r="C165">
        <f>VLOOKUP(A165,summary!A56:M181,6,FALSE)</f>
        <v>4</v>
      </c>
      <c r="D165">
        <f>VLOOKUP(A165,summary!A56:M181,7,FALSE)</f>
        <v>6</v>
      </c>
      <c r="E165">
        <f>VLOOKUP(A165,summary!A56:M181,8,FALSE)</f>
        <v>5</v>
      </c>
      <c r="F165">
        <f>VLOOKUP(A165,summary!A56:M181,9,FALSE)</f>
        <v>1</v>
      </c>
    </row>
    <row r="166" spans="1:6" x14ac:dyDescent="0.2">
      <c r="A166" t="s">
        <v>237</v>
      </c>
      <c r="B166" t="s">
        <v>11</v>
      </c>
      <c r="C166">
        <f>VLOOKUP(A166,summary!A57:M182,2,FALSE)</f>
        <v>75</v>
      </c>
      <c r="D166">
        <f>VLOOKUP(A166,summary!A57:M182,3,FALSE)</f>
        <v>75</v>
      </c>
      <c r="E166">
        <f>VLOOKUP(A166,summary!A57:M182,4,FALSE)</f>
        <v>75</v>
      </c>
      <c r="F166">
        <f>VLOOKUP(A166,summary!A57:M182,5,FALSE)</f>
        <v>0</v>
      </c>
    </row>
    <row r="167" spans="1:6" x14ac:dyDescent="0.2">
      <c r="A167" t="s">
        <v>237</v>
      </c>
      <c r="B167" t="s">
        <v>13</v>
      </c>
      <c r="C167">
        <f>VLOOKUP(A167,summary!A57:M182,10,FALSE)</f>
        <v>0</v>
      </c>
      <c r="D167">
        <f>VLOOKUP(A167,summary!A57:M182,11,FALSE)</f>
        <v>0</v>
      </c>
      <c r="E167">
        <f>VLOOKUP(A167,summary!A57:M182,12,FALSE)</f>
        <v>0</v>
      </c>
      <c r="F167">
        <f>VLOOKUP(A167,summary!A57:M182,13,FALSE)</f>
        <v>0</v>
      </c>
    </row>
    <row r="168" spans="1:6" x14ac:dyDescent="0.2">
      <c r="A168" t="s">
        <v>237</v>
      </c>
      <c r="B168" t="s">
        <v>12</v>
      </c>
      <c r="C168">
        <f>VLOOKUP(A168,summary!A57:M182,6,FALSE)</f>
        <v>0</v>
      </c>
      <c r="D168">
        <f>VLOOKUP(A168,summary!A57:M182,7,FALSE)</f>
        <v>2</v>
      </c>
      <c r="E168">
        <f>VLOOKUP(A168,summary!A57:M182,8,FALSE)</f>
        <v>1</v>
      </c>
      <c r="F168">
        <f>VLOOKUP(A168,summary!A57:M182,9,FALSE)</f>
        <v>1</v>
      </c>
    </row>
    <row r="169" spans="1:6" x14ac:dyDescent="0.2">
      <c r="A169" t="s">
        <v>79</v>
      </c>
      <c r="B169" t="s">
        <v>11</v>
      </c>
      <c r="C169">
        <f>VLOOKUP(A169,summary!A58:M183,2,FALSE)</f>
        <v>76</v>
      </c>
      <c r="D169">
        <f>VLOOKUP(A169,summary!A58:M183,3,FALSE)</f>
        <v>76</v>
      </c>
      <c r="E169">
        <f>VLOOKUP(A169,summary!A58:M183,4,FALSE)</f>
        <v>76</v>
      </c>
      <c r="F169">
        <f>VLOOKUP(A169,summary!A58:M183,5,FALSE)</f>
        <v>0</v>
      </c>
    </row>
    <row r="170" spans="1:6" x14ac:dyDescent="0.2">
      <c r="A170" t="s">
        <v>79</v>
      </c>
      <c r="B170" t="s">
        <v>13</v>
      </c>
      <c r="C170">
        <f>VLOOKUP(A170,summary!A58:M183,10,FALSE)</f>
        <v>0</v>
      </c>
      <c r="D170">
        <f>VLOOKUP(A170,summary!A58:M183,11,FALSE)</f>
        <v>0</v>
      </c>
      <c r="E170">
        <f>VLOOKUP(A170,summary!A58:M183,12,FALSE)</f>
        <v>0</v>
      </c>
      <c r="F170">
        <f>VLOOKUP(A170,summary!A58:M183,13,FALSE)</f>
        <v>0</v>
      </c>
    </row>
    <row r="171" spans="1:6" x14ac:dyDescent="0.2">
      <c r="A171" t="s">
        <v>79</v>
      </c>
      <c r="B171" t="s">
        <v>12</v>
      </c>
      <c r="C171">
        <f>VLOOKUP(A171,summary!A58:M183,6,FALSE)</f>
        <v>-666</v>
      </c>
      <c r="D171">
        <f>VLOOKUP(A171,summary!A58:M183,7,FALSE)</f>
        <v>-666</v>
      </c>
      <c r="E171">
        <f>VLOOKUP(A171,summary!A58:M183,8,FALSE)</f>
        <v>-666</v>
      </c>
      <c r="F171">
        <f>VLOOKUP(A171,summary!A58:M183,9,FALSE)</f>
        <v>0</v>
      </c>
    </row>
    <row r="172" spans="1:6" x14ac:dyDescent="0.2">
      <c r="A172" t="s">
        <v>267</v>
      </c>
      <c r="B172" t="s">
        <v>11</v>
      </c>
      <c r="C172">
        <f>VLOOKUP(A172,summary!A59:M184,2,FALSE)</f>
        <v>78</v>
      </c>
      <c r="D172">
        <f>VLOOKUP(A172,summary!A59:M184,3,FALSE)</f>
        <v>78</v>
      </c>
      <c r="E172">
        <f>VLOOKUP(A172,summary!A59:M184,4,FALSE)</f>
        <v>78</v>
      </c>
      <c r="F172">
        <f>VLOOKUP(A172,summary!A59:M184,5,FALSE)</f>
        <v>0</v>
      </c>
    </row>
    <row r="173" spans="1:6" x14ac:dyDescent="0.2">
      <c r="A173" t="s">
        <v>267</v>
      </c>
      <c r="B173" t="s">
        <v>13</v>
      </c>
      <c r="C173">
        <f>VLOOKUP(A173,summary!A59:M184,10,FALSE)</f>
        <v>0</v>
      </c>
      <c r="D173">
        <f>VLOOKUP(A173,summary!A59:M184,11,FALSE)</f>
        <v>0</v>
      </c>
      <c r="E173">
        <f>VLOOKUP(A173,summary!A59:M184,12,FALSE)</f>
        <v>0</v>
      </c>
      <c r="F173">
        <f>VLOOKUP(A173,summary!A59:M184,13,FALSE)</f>
        <v>0</v>
      </c>
    </row>
    <row r="174" spans="1:6" x14ac:dyDescent="0.2">
      <c r="A174" t="s">
        <v>267</v>
      </c>
      <c r="B174" t="s">
        <v>12</v>
      </c>
      <c r="C174">
        <f>VLOOKUP(A174,summary!A59:M184,6,FALSE)</f>
        <v>0</v>
      </c>
      <c r="D174">
        <f>VLOOKUP(A174,summary!A59:M184,7,FALSE)</f>
        <v>2</v>
      </c>
      <c r="E174">
        <f>VLOOKUP(A174,summary!A59:M184,8,FALSE)</f>
        <v>1</v>
      </c>
      <c r="F174">
        <f>VLOOKUP(A174,summary!A59:M184,9,FALSE)</f>
        <v>1</v>
      </c>
    </row>
    <row r="175" spans="1:6" x14ac:dyDescent="0.2">
      <c r="A175" t="s">
        <v>255</v>
      </c>
      <c r="B175" t="s">
        <v>11</v>
      </c>
      <c r="C175">
        <f>VLOOKUP(A175,summary!A60:M185,2,FALSE)</f>
        <v>80</v>
      </c>
      <c r="D175">
        <f>VLOOKUP(A175,summary!A60:M185,3,FALSE)</f>
        <v>80</v>
      </c>
      <c r="E175">
        <f>VLOOKUP(A175,summary!A60:M185,4,FALSE)</f>
        <v>80</v>
      </c>
      <c r="F175">
        <f>VLOOKUP(A175,summary!A60:M185,5,FALSE)</f>
        <v>0</v>
      </c>
    </row>
    <row r="176" spans="1:6" x14ac:dyDescent="0.2">
      <c r="A176" t="s">
        <v>255</v>
      </c>
      <c r="B176" t="s">
        <v>13</v>
      </c>
      <c r="C176">
        <f>VLOOKUP(A176,summary!A60:M185,10,FALSE)</f>
        <v>0</v>
      </c>
      <c r="D176">
        <f>VLOOKUP(A176,summary!A60:M185,11,FALSE)</f>
        <v>0</v>
      </c>
      <c r="E176">
        <f>VLOOKUP(A176,summary!A60:M185,12,FALSE)</f>
        <v>0</v>
      </c>
      <c r="F176">
        <f>VLOOKUP(A176,summary!A60:M185,13,FALSE)</f>
        <v>0</v>
      </c>
    </row>
    <row r="177" spans="1:6" x14ac:dyDescent="0.2">
      <c r="A177" t="s">
        <v>255</v>
      </c>
      <c r="B177" t="s">
        <v>12</v>
      </c>
      <c r="C177">
        <f>VLOOKUP(A177,summary!A60:M185,6,FALSE)</f>
        <v>3</v>
      </c>
      <c r="D177">
        <f>VLOOKUP(A177,summary!A60:M185,7,FALSE)</f>
        <v>5</v>
      </c>
      <c r="E177">
        <f>VLOOKUP(A177,summary!A60:M185,8,FALSE)</f>
        <v>4</v>
      </c>
      <c r="F177">
        <f>VLOOKUP(A177,summary!A60:M185,9,FALSE)</f>
        <v>1</v>
      </c>
    </row>
    <row r="178" spans="1:6" x14ac:dyDescent="0.2">
      <c r="A178" t="s">
        <v>162</v>
      </c>
      <c r="B178" t="s">
        <v>11</v>
      </c>
      <c r="C178">
        <f>VLOOKUP(A178,summary!A61:M186,2,FALSE)</f>
        <v>81</v>
      </c>
      <c r="D178">
        <f>VLOOKUP(A178,summary!A61:M186,3,FALSE)</f>
        <v>81</v>
      </c>
      <c r="E178">
        <f>VLOOKUP(A178,summary!A61:M186,4,FALSE)</f>
        <v>81</v>
      </c>
      <c r="F178">
        <f>VLOOKUP(A178,summary!A61:M186,5,FALSE)</f>
        <v>0</v>
      </c>
    </row>
    <row r="179" spans="1:6" x14ac:dyDescent="0.2">
      <c r="A179" t="s">
        <v>162</v>
      </c>
      <c r="B179" t="s">
        <v>13</v>
      </c>
      <c r="C179">
        <f>VLOOKUP(A179,summary!A61:M186,10,FALSE)</f>
        <v>0</v>
      </c>
      <c r="D179">
        <f>VLOOKUP(A179,summary!A61:M186,11,FALSE)</f>
        <v>0</v>
      </c>
      <c r="E179">
        <f>VLOOKUP(A179,summary!A61:M186,12,FALSE)</f>
        <v>0</v>
      </c>
      <c r="F179">
        <f>VLOOKUP(A179,summary!A61:M186,13,FALSE)</f>
        <v>0</v>
      </c>
    </row>
    <row r="180" spans="1:6" x14ac:dyDescent="0.2">
      <c r="A180" t="s">
        <v>162</v>
      </c>
      <c r="B180" t="s">
        <v>12</v>
      </c>
      <c r="C180">
        <f>VLOOKUP(A180,summary!A61:M186,6,FALSE)</f>
        <v>1</v>
      </c>
      <c r="D180">
        <f>VLOOKUP(A180,summary!A61:M186,7,FALSE)</f>
        <v>3</v>
      </c>
      <c r="E180">
        <f>VLOOKUP(A180,summary!A61:M186,8,FALSE)</f>
        <v>2</v>
      </c>
      <c r="F180">
        <f>VLOOKUP(A180,summary!A61:M186,9,FALSE)</f>
        <v>1</v>
      </c>
    </row>
    <row r="181" spans="1:6" x14ac:dyDescent="0.2">
      <c r="A181" t="s">
        <v>264</v>
      </c>
      <c r="B181" t="s">
        <v>11</v>
      </c>
      <c r="C181">
        <f>VLOOKUP(A181,summary!A62:M187,2,FALSE)</f>
        <v>83</v>
      </c>
      <c r="D181">
        <f>VLOOKUP(A181,summary!A62:M187,3,FALSE)</f>
        <v>83</v>
      </c>
      <c r="E181">
        <f>VLOOKUP(A181,summary!A62:M187,4,FALSE)</f>
        <v>83</v>
      </c>
      <c r="F181">
        <f>VLOOKUP(A181,summary!A62:M187,5,FALSE)</f>
        <v>0</v>
      </c>
    </row>
    <row r="182" spans="1:6" x14ac:dyDescent="0.2">
      <c r="A182" t="s">
        <v>264</v>
      </c>
      <c r="B182" t="s">
        <v>13</v>
      </c>
      <c r="C182">
        <f>VLOOKUP(A182,summary!A62:M187,10,FALSE)</f>
        <v>0</v>
      </c>
      <c r="D182">
        <f>VLOOKUP(A182,summary!A62:M187,11,FALSE)</f>
        <v>0</v>
      </c>
      <c r="E182">
        <f>VLOOKUP(A182,summary!A62:M187,12,FALSE)</f>
        <v>0</v>
      </c>
      <c r="F182">
        <f>VLOOKUP(A182,summary!A62:M187,13,FALSE)</f>
        <v>0</v>
      </c>
    </row>
    <row r="183" spans="1:6" x14ac:dyDescent="0.2">
      <c r="A183" t="s">
        <v>264</v>
      </c>
      <c r="B183" t="s">
        <v>12</v>
      </c>
      <c r="C183">
        <f>VLOOKUP(A183,summary!A62:M187,6,FALSE)</f>
        <v>0</v>
      </c>
      <c r="D183">
        <f>VLOOKUP(A183,summary!A62:M187,7,FALSE)</f>
        <v>2</v>
      </c>
      <c r="E183">
        <f>VLOOKUP(A183,summary!A62:M187,8,FALSE)</f>
        <v>1</v>
      </c>
      <c r="F183">
        <f>VLOOKUP(A183,summary!A62:M187,9,FALSE)</f>
        <v>1</v>
      </c>
    </row>
    <row r="184" spans="1:6" x14ac:dyDescent="0.2">
      <c r="A184" t="s">
        <v>252</v>
      </c>
      <c r="B184" t="s">
        <v>11</v>
      </c>
      <c r="C184">
        <f>VLOOKUP(A184,summary!A63:M188,2,FALSE)</f>
        <v>85</v>
      </c>
      <c r="D184">
        <f>VLOOKUP(A184,summary!A63:M188,3,FALSE)</f>
        <v>85</v>
      </c>
      <c r="E184">
        <f>VLOOKUP(A184,summary!A63:M188,4,FALSE)</f>
        <v>85</v>
      </c>
      <c r="F184">
        <f>VLOOKUP(A184,summary!A63:M188,5,FALSE)</f>
        <v>0</v>
      </c>
    </row>
    <row r="185" spans="1:6" x14ac:dyDescent="0.2">
      <c r="A185" t="s">
        <v>252</v>
      </c>
      <c r="B185" t="s">
        <v>13</v>
      </c>
      <c r="C185">
        <f>VLOOKUP(A185,summary!A63:M188,10,FALSE)</f>
        <v>0</v>
      </c>
      <c r="D185">
        <f>VLOOKUP(A185,summary!A63:M188,11,FALSE)</f>
        <v>0</v>
      </c>
      <c r="E185">
        <f>VLOOKUP(A185,summary!A63:M188,12,FALSE)</f>
        <v>0</v>
      </c>
      <c r="F185">
        <f>VLOOKUP(A185,summary!A63:M188,13,FALSE)</f>
        <v>0</v>
      </c>
    </row>
    <row r="186" spans="1:6" x14ac:dyDescent="0.2">
      <c r="A186" t="s">
        <v>252</v>
      </c>
      <c r="B186" t="s">
        <v>12</v>
      </c>
      <c r="C186">
        <f>VLOOKUP(A186,summary!A63:M188,6,FALSE)</f>
        <v>3</v>
      </c>
      <c r="D186">
        <f>VLOOKUP(A186,summary!A63:M188,7,FALSE)</f>
        <v>5</v>
      </c>
      <c r="E186">
        <f>VLOOKUP(A186,summary!A63:M188,8,FALSE)</f>
        <v>4</v>
      </c>
      <c r="F186">
        <f>VLOOKUP(A186,summary!A63:M188,9,FALSE)</f>
        <v>1</v>
      </c>
    </row>
    <row r="187" spans="1:6" x14ac:dyDescent="0.2">
      <c r="A187" t="s">
        <v>115</v>
      </c>
      <c r="B187" t="s">
        <v>11</v>
      </c>
      <c r="C187">
        <f>VLOOKUP(A187,summary!A64:M189,2,FALSE)</f>
        <v>87</v>
      </c>
      <c r="D187">
        <f>VLOOKUP(A187,summary!A64:M189,3,FALSE)</f>
        <v>87</v>
      </c>
      <c r="E187">
        <f>VLOOKUP(A187,summary!A64:M189,4,FALSE)</f>
        <v>87</v>
      </c>
      <c r="F187">
        <f>VLOOKUP(A187,summary!A64:M189,5,FALSE)</f>
        <v>0</v>
      </c>
    </row>
    <row r="188" spans="1:6" x14ac:dyDescent="0.2">
      <c r="A188" t="s">
        <v>115</v>
      </c>
      <c r="B188" t="s">
        <v>13</v>
      </c>
      <c r="C188">
        <f>VLOOKUP(A188,summary!A64:M189,10,FALSE)</f>
        <v>0</v>
      </c>
      <c r="D188">
        <f>VLOOKUP(A188,summary!A64:M189,11,FALSE)</f>
        <v>0</v>
      </c>
      <c r="E188">
        <f>VLOOKUP(A188,summary!A64:M189,12,FALSE)</f>
        <v>0</v>
      </c>
      <c r="F188">
        <f>VLOOKUP(A188,summary!A64:M189,13,FALSE)</f>
        <v>0</v>
      </c>
    </row>
    <row r="189" spans="1:6" x14ac:dyDescent="0.2">
      <c r="A189" t="s">
        <v>115</v>
      </c>
      <c r="B189" t="s">
        <v>12</v>
      </c>
      <c r="C189">
        <f>VLOOKUP(A189,summary!A64:M189,6,FALSE)</f>
        <v>1</v>
      </c>
      <c r="D189">
        <f>VLOOKUP(A189,summary!A64:M189,7,FALSE)</f>
        <v>3</v>
      </c>
      <c r="E189">
        <f>VLOOKUP(A189,summary!A64:M189,8,FALSE)</f>
        <v>2</v>
      </c>
      <c r="F189">
        <f>VLOOKUP(A189,summary!A64:M189,9,FALSE)</f>
        <v>1</v>
      </c>
    </row>
    <row r="190" spans="1:6" x14ac:dyDescent="0.2">
      <c r="A190" t="s">
        <v>221</v>
      </c>
      <c r="B190" t="s">
        <v>11</v>
      </c>
      <c r="C190">
        <f>VLOOKUP(A190,summary!A65:M190,2,FALSE)</f>
        <v>90</v>
      </c>
      <c r="D190">
        <f>VLOOKUP(A190,summary!A65:M190,3,FALSE)</f>
        <v>90</v>
      </c>
      <c r="E190">
        <f>VLOOKUP(A190,summary!A65:M190,4,FALSE)</f>
        <v>90</v>
      </c>
      <c r="F190">
        <f>VLOOKUP(A190,summary!A65:M190,5,FALSE)</f>
        <v>0</v>
      </c>
    </row>
    <row r="191" spans="1:6" x14ac:dyDescent="0.2">
      <c r="A191" t="s">
        <v>221</v>
      </c>
      <c r="B191" t="s">
        <v>12</v>
      </c>
      <c r="C191">
        <f>VLOOKUP(A191,summary!A65:M190,6,FALSE)</f>
        <v>4</v>
      </c>
      <c r="D191">
        <f>VLOOKUP(A191,summary!A65:M190,7,FALSE)</f>
        <v>5</v>
      </c>
      <c r="E191">
        <f>VLOOKUP(A191,summary!A65:M190,8,FALSE)</f>
        <v>4.5</v>
      </c>
      <c r="F191">
        <f>VLOOKUP(A191,summary!A65:M190,9,FALSE)</f>
        <v>0.70710678118654757</v>
      </c>
    </row>
    <row r="192" spans="1:6" x14ac:dyDescent="0.2">
      <c r="A192" t="s">
        <v>49</v>
      </c>
      <c r="B192" t="s">
        <v>11</v>
      </c>
      <c r="C192">
        <f>VLOOKUP(A192,summary!A66:M191,2,FALSE)</f>
        <v>92</v>
      </c>
      <c r="D192">
        <f>VLOOKUP(A192,summary!A66:M191,3,FALSE)</f>
        <v>92</v>
      </c>
      <c r="E192">
        <f>VLOOKUP(A192,summary!A66:M191,4,FALSE)</f>
        <v>92</v>
      </c>
      <c r="F192">
        <f>VLOOKUP(A192,summary!A66:M191,5,FALSE)</f>
        <v>0</v>
      </c>
    </row>
    <row r="193" spans="1:6" x14ac:dyDescent="0.2">
      <c r="A193" t="s">
        <v>49</v>
      </c>
      <c r="B193" t="s">
        <v>13</v>
      </c>
      <c r="C193">
        <f>VLOOKUP(A193,summary!A65:M190,10,FALSE)</f>
        <v>0</v>
      </c>
      <c r="D193">
        <f>VLOOKUP(A193,summary!A65:M190,11,FALSE)</f>
        <v>0</v>
      </c>
      <c r="E193">
        <f>VLOOKUP(A193,summary!A65:M190,12,FALSE)</f>
        <v>0</v>
      </c>
      <c r="F193">
        <f>VLOOKUP(A193,summary!A65:M190,13,FALSE)</f>
        <v>0</v>
      </c>
    </row>
    <row r="194" spans="1:6" x14ac:dyDescent="0.2">
      <c r="A194" t="s">
        <v>49</v>
      </c>
      <c r="B194" t="s">
        <v>12</v>
      </c>
      <c r="C194">
        <f>VLOOKUP(A194,summary!A66:M191,6,FALSE)</f>
        <v>1</v>
      </c>
      <c r="D194">
        <f>VLOOKUP(A194,summary!A66:M191,7,FALSE)</f>
        <v>3</v>
      </c>
      <c r="E194">
        <f>VLOOKUP(A194,summary!A66:M191,8,FALSE)</f>
        <v>2</v>
      </c>
      <c r="F194">
        <f>VLOOKUP(A194,summary!A66:M191,9,FALSE)</f>
        <v>1</v>
      </c>
    </row>
    <row r="195" spans="1:6" x14ac:dyDescent="0.2">
      <c r="A195" t="s">
        <v>258</v>
      </c>
      <c r="B195" t="s">
        <v>11</v>
      </c>
      <c r="C195">
        <f>VLOOKUP(A195,summary!A67:M192,2,FALSE)</f>
        <v>93</v>
      </c>
      <c r="D195">
        <f>VLOOKUP(A195,summary!A67:M192,3,FALSE)</f>
        <v>93</v>
      </c>
      <c r="E195">
        <f>VLOOKUP(A195,summary!A67:M192,4,FALSE)</f>
        <v>93</v>
      </c>
      <c r="F195">
        <f>VLOOKUP(A195,summary!A67:M192,5,FALSE)</f>
        <v>0</v>
      </c>
    </row>
    <row r="196" spans="1:6" x14ac:dyDescent="0.2">
      <c r="A196" t="s">
        <v>258</v>
      </c>
      <c r="B196" t="s">
        <v>13</v>
      </c>
      <c r="C196">
        <f>VLOOKUP(A196,summary!A66:M191,10,FALSE)</f>
        <v>0</v>
      </c>
      <c r="D196">
        <f>VLOOKUP(A196,summary!A66:M191,11,FALSE)</f>
        <v>1</v>
      </c>
      <c r="E196">
        <f>VLOOKUP(A196,summary!A66:M191,12,FALSE)</f>
        <v>0.33333333333333331</v>
      </c>
      <c r="F196">
        <f>VLOOKUP(A196,summary!A66:M191,13,FALSE)</f>
        <v>0.57735026918962584</v>
      </c>
    </row>
    <row r="197" spans="1:6" x14ac:dyDescent="0.2">
      <c r="A197" t="s">
        <v>258</v>
      </c>
      <c r="B197" t="s">
        <v>12</v>
      </c>
      <c r="C197">
        <f>VLOOKUP(A197,summary!A67:M192,6,FALSE)</f>
        <v>-666</v>
      </c>
      <c r="D197">
        <f>VLOOKUP(A197,summary!A67:M192,7,FALSE)</f>
        <v>-666</v>
      </c>
      <c r="E197">
        <f>VLOOKUP(A197,summary!A67:M192,8,FALSE)</f>
        <v>-666</v>
      </c>
      <c r="F197">
        <f>VLOOKUP(A197,summary!A67:M192,9,FALSE)</f>
        <v>0</v>
      </c>
    </row>
    <row r="198" spans="1:6" x14ac:dyDescent="0.2">
      <c r="A198" t="s">
        <v>91</v>
      </c>
      <c r="B198" t="s">
        <v>11</v>
      </c>
      <c r="C198">
        <f>VLOOKUP(A198,summary!A68:M193,2,FALSE)</f>
        <v>94</v>
      </c>
      <c r="D198">
        <f>VLOOKUP(A198,summary!A68:M193,3,FALSE)</f>
        <v>94</v>
      </c>
      <c r="E198">
        <f>VLOOKUP(A198,summary!A68:M193,4,FALSE)</f>
        <v>94</v>
      </c>
      <c r="F198">
        <f>VLOOKUP(A198,summary!A68:M193,5,FALSE)</f>
        <v>0</v>
      </c>
    </row>
    <row r="199" spans="1:6" x14ac:dyDescent="0.2">
      <c r="A199" t="s">
        <v>91</v>
      </c>
      <c r="B199" t="s">
        <v>13</v>
      </c>
      <c r="C199">
        <f>VLOOKUP(A199,summary!A67:M192,10,FALSE)</f>
        <v>0</v>
      </c>
      <c r="D199">
        <f>VLOOKUP(A199,summary!A67:M192,11,FALSE)</f>
        <v>1</v>
      </c>
      <c r="E199">
        <f>VLOOKUP(A199,summary!A67:M192,12,FALSE)</f>
        <v>0.33333333333333331</v>
      </c>
      <c r="F199">
        <f>VLOOKUP(A199,summary!A67:M192,13,FALSE)</f>
        <v>0.57735026918962584</v>
      </c>
    </row>
    <row r="200" spans="1:6" x14ac:dyDescent="0.2">
      <c r="A200" t="s">
        <v>91</v>
      </c>
      <c r="B200" t="s">
        <v>12</v>
      </c>
      <c r="C200">
        <f>VLOOKUP(A200,summary!A68:M193,6,FALSE)</f>
        <v>1</v>
      </c>
      <c r="D200">
        <f>VLOOKUP(A200,summary!A68:M193,7,FALSE)</f>
        <v>7</v>
      </c>
      <c r="E200">
        <f>VLOOKUP(A200,summary!A68:M193,8,FALSE)</f>
        <v>3.3333333333333335</v>
      </c>
      <c r="F200">
        <f>VLOOKUP(A200,summary!A68:M193,9,FALSE)</f>
        <v>3.214550253664318</v>
      </c>
    </row>
    <row r="201" spans="1:6" x14ac:dyDescent="0.2">
      <c r="A201" t="s">
        <v>204</v>
      </c>
      <c r="B201" t="s">
        <v>11</v>
      </c>
      <c r="C201">
        <f>VLOOKUP(A201,summary!A69:M194,2,FALSE)</f>
        <v>95</v>
      </c>
      <c r="D201">
        <f>VLOOKUP(A201,summary!A69:M194,3,FALSE)</f>
        <v>95</v>
      </c>
      <c r="E201">
        <f>VLOOKUP(A201,summary!A69:M194,4,FALSE)</f>
        <v>95</v>
      </c>
      <c r="F201">
        <f>VLOOKUP(A201,summary!A69:M194,5,FALSE)</f>
        <v>0</v>
      </c>
    </row>
    <row r="202" spans="1:6" x14ac:dyDescent="0.2">
      <c r="A202" t="s">
        <v>204</v>
      </c>
      <c r="B202" t="s">
        <v>13</v>
      </c>
      <c r="C202">
        <f>VLOOKUP(A202,summary!A68:M193,10,FALSE)</f>
        <v>0</v>
      </c>
      <c r="D202">
        <f>VLOOKUP(A202,summary!A68:M193,11,FALSE)</f>
        <v>0</v>
      </c>
      <c r="E202">
        <f>VLOOKUP(A202,summary!A68:M193,12,FALSE)</f>
        <v>0</v>
      </c>
      <c r="F202">
        <f>VLOOKUP(A202,summary!A68:M193,13,FALSE)</f>
        <v>0</v>
      </c>
    </row>
    <row r="203" spans="1:6" x14ac:dyDescent="0.2">
      <c r="A203" t="s">
        <v>204</v>
      </c>
      <c r="B203" t="s">
        <v>12</v>
      </c>
      <c r="C203">
        <f>VLOOKUP(A203,summary!A69:M194,6,FALSE)</f>
        <v>0</v>
      </c>
      <c r="D203">
        <f>VLOOKUP(A203,summary!A69:M194,7,FALSE)</f>
        <v>2</v>
      </c>
      <c r="E203">
        <f>VLOOKUP(A203,summary!A69:M194,8,FALSE)</f>
        <v>1</v>
      </c>
      <c r="F203">
        <f>VLOOKUP(A203,summary!A69:M194,9,FALSE)</f>
        <v>1</v>
      </c>
    </row>
    <row r="204" spans="1:6" x14ac:dyDescent="0.2">
      <c r="A204" t="s">
        <v>191</v>
      </c>
      <c r="B204" t="s">
        <v>11</v>
      </c>
      <c r="C204">
        <f>VLOOKUP(A204,summary!A70:M195,2,FALSE)</f>
        <v>96</v>
      </c>
      <c r="D204">
        <f>VLOOKUP(A204,summary!A70:M195,3,FALSE)</f>
        <v>96</v>
      </c>
      <c r="E204">
        <f>VLOOKUP(A204,summary!A70:M195,4,FALSE)</f>
        <v>96</v>
      </c>
      <c r="F204">
        <f>VLOOKUP(A204,summary!A70:M195,5,FALSE)</f>
        <v>0</v>
      </c>
    </row>
    <row r="205" spans="1:6" x14ac:dyDescent="0.2">
      <c r="A205" t="s">
        <v>191</v>
      </c>
      <c r="B205" t="s">
        <v>13</v>
      </c>
      <c r="C205">
        <f>VLOOKUP(A205,summary!A69:M194,10,FALSE)</f>
        <v>0</v>
      </c>
      <c r="D205">
        <f>VLOOKUP(A205,summary!A69:M194,11,FALSE)</f>
        <v>1</v>
      </c>
      <c r="E205">
        <f>VLOOKUP(A205,summary!A69:M194,12,FALSE)</f>
        <v>0.33333333333333331</v>
      </c>
      <c r="F205">
        <f>VLOOKUP(A205,summary!A69:M194,13,FALSE)</f>
        <v>0.57735026918962584</v>
      </c>
    </row>
    <row r="206" spans="1:6" x14ac:dyDescent="0.2">
      <c r="A206" t="s">
        <v>191</v>
      </c>
      <c r="B206" t="s">
        <v>12</v>
      </c>
      <c r="C206">
        <f>VLOOKUP(A206,summary!A70:M195,6,FALSE)</f>
        <v>1</v>
      </c>
      <c r="D206">
        <f>VLOOKUP(A206,summary!A70:M195,7,FALSE)</f>
        <v>5</v>
      </c>
      <c r="E206">
        <f>VLOOKUP(A206,summary!A70:M195,8,FALSE)</f>
        <v>3.3333333333333335</v>
      </c>
      <c r="F206">
        <f>VLOOKUP(A206,summary!A70:M195,9,FALSE)</f>
        <v>2.0816659994661326</v>
      </c>
    </row>
    <row r="207" spans="1:6" x14ac:dyDescent="0.2">
      <c r="A207" t="s">
        <v>296</v>
      </c>
      <c r="B207" t="s">
        <v>11</v>
      </c>
      <c r="C207">
        <f>VLOOKUP(A207,summary!A71:M196,2,FALSE)</f>
        <v>97</v>
      </c>
      <c r="D207">
        <f>VLOOKUP(A207,summary!A71:M196,3,FALSE)</f>
        <v>97</v>
      </c>
      <c r="E207">
        <f>VLOOKUP(A207,summary!A71:M196,4,FALSE)</f>
        <v>97</v>
      </c>
      <c r="F207">
        <f>VLOOKUP(A207,summary!A71:M196,5,FALSE)</f>
        <v>0</v>
      </c>
    </row>
    <row r="208" spans="1:6" x14ac:dyDescent="0.2">
      <c r="A208" t="s">
        <v>296</v>
      </c>
      <c r="B208" t="s">
        <v>13</v>
      </c>
      <c r="C208">
        <f>VLOOKUP(A208,summary!A70:M195,10,FALSE)</f>
        <v>0</v>
      </c>
      <c r="D208">
        <f>VLOOKUP(A208,summary!A70:M195,11,FALSE)</f>
        <v>1</v>
      </c>
      <c r="E208">
        <f>VLOOKUP(A208,summary!A70:M195,12,FALSE)</f>
        <v>0.66666666666666663</v>
      </c>
      <c r="F208">
        <f>VLOOKUP(A208,summary!A70:M195,13,FALSE)</f>
        <v>0.57735026918962584</v>
      </c>
    </row>
    <row r="209" spans="1:6" x14ac:dyDescent="0.2">
      <c r="A209" t="s">
        <v>296</v>
      </c>
      <c r="B209" t="s">
        <v>12</v>
      </c>
      <c r="C209">
        <f>VLOOKUP(A209,summary!A71:M196,6,FALSE)</f>
        <v>4</v>
      </c>
      <c r="D209">
        <f>VLOOKUP(A209,summary!A71:M196,7,FALSE)</f>
        <v>5</v>
      </c>
      <c r="E209">
        <f>VLOOKUP(A209,summary!A71:M196,8,FALSE)</f>
        <v>4.666666666666667</v>
      </c>
      <c r="F209">
        <f>VLOOKUP(A209,summary!A71:M196,9,FALSE)</f>
        <v>0.57735026918962784</v>
      </c>
    </row>
    <row r="210" spans="1:6" x14ac:dyDescent="0.2">
      <c r="A210" t="s">
        <v>282</v>
      </c>
      <c r="B210" t="s">
        <v>11</v>
      </c>
      <c r="C210">
        <f>VLOOKUP(A210,summary!A72:M197,2,FALSE)</f>
        <v>98</v>
      </c>
      <c r="D210">
        <f>VLOOKUP(A210,summary!A72:M197,3,FALSE)</f>
        <v>98</v>
      </c>
      <c r="E210">
        <f>VLOOKUP(A210,summary!A72:M197,4,FALSE)</f>
        <v>98</v>
      </c>
      <c r="F210">
        <f>VLOOKUP(A210,summary!A72:M197,5,FALSE)</f>
        <v>0</v>
      </c>
    </row>
    <row r="211" spans="1:6" x14ac:dyDescent="0.2">
      <c r="A211" t="s">
        <v>282</v>
      </c>
      <c r="B211" t="s">
        <v>13</v>
      </c>
      <c r="C211">
        <f>VLOOKUP(A211,summary!A71:M196,10,FALSE)</f>
        <v>0</v>
      </c>
      <c r="D211">
        <f>VLOOKUP(A211,summary!A71:M196,11,FALSE)</f>
        <v>1</v>
      </c>
      <c r="E211">
        <f>VLOOKUP(A211,summary!A71:M196,12,FALSE)</f>
        <v>0.33333333333333331</v>
      </c>
      <c r="F211">
        <f>VLOOKUP(A211,summary!A71:M196,13,FALSE)</f>
        <v>0.57735026918962584</v>
      </c>
    </row>
    <row r="212" spans="1:6" x14ac:dyDescent="0.2">
      <c r="A212" t="s">
        <v>282</v>
      </c>
      <c r="B212" t="s">
        <v>12</v>
      </c>
      <c r="C212">
        <f>VLOOKUP(A212,summary!A72:M197,6,FALSE)</f>
        <v>5</v>
      </c>
      <c r="D212">
        <f>VLOOKUP(A212,summary!A72:M197,7,FALSE)</f>
        <v>7</v>
      </c>
      <c r="E212">
        <f>VLOOKUP(A212,summary!A72:M197,8,FALSE)</f>
        <v>6</v>
      </c>
      <c r="F212">
        <f>VLOOKUP(A212,summary!A72:M197,9,FALSE)</f>
        <v>1</v>
      </c>
    </row>
    <row r="213" spans="1:6" x14ac:dyDescent="0.2">
      <c r="A213" t="s">
        <v>81</v>
      </c>
      <c r="B213" t="s">
        <v>11</v>
      </c>
      <c r="C213">
        <f>VLOOKUP(A213,summary!A73:M198,2,FALSE)</f>
        <v>99</v>
      </c>
      <c r="D213">
        <f>VLOOKUP(A213,summary!A73:M198,3,FALSE)</f>
        <v>99</v>
      </c>
      <c r="E213">
        <f>VLOOKUP(A213,summary!A73:M198,4,FALSE)</f>
        <v>99</v>
      </c>
      <c r="F213">
        <f>VLOOKUP(A213,summary!A73:M198,5,FALSE)</f>
        <v>0</v>
      </c>
    </row>
    <row r="214" spans="1:6" x14ac:dyDescent="0.2">
      <c r="A214" t="s">
        <v>81</v>
      </c>
      <c r="B214" t="s">
        <v>13</v>
      </c>
      <c r="C214">
        <f>VLOOKUP(A214,summary!A72:M197,10,FALSE)</f>
        <v>-771</v>
      </c>
      <c r="D214">
        <f>VLOOKUP(A214,summary!A72:M197,11,FALSE)</f>
        <v>0</v>
      </c>
      <c r="E214">
        <f>VLOOKUP(A214,summary!A72:M197,12,FALSE)</f>
        <v>-257</v>
      </c>
      <c r="F214">
        <f>VLOOKUP(A214,summary!A72:M197,13,FALSE)</f>
        <v>445.13705754520146</v>
      </c>
    </row>
    <row r="215" spans="1:6" x14ac:dyDescent="0.2">
      <c r="A215" t="s">
        <v>81</v>
      </c>
      <c r="B215" t="s">
        <v>12</v>
      </c>
      <c r="C215">
        <f>VLOOKUP(A215,summary!A73:M198,6,FALSE)</f>
        <v>3</v>
      </c>
      <c r="D215">
        <f>VLOOKUP(A215,summary!A73:M198,7,FALSE)</f>
        <v>5</v>
      </c>
      <c r="E215">
        <f>VLOOKUP(A215,summary!A73:M198,8,FALSE)</f>
        <v>4</v>
      </c>
      <c r="F215">
        <f>VLOOKUP(A215,summary!A73:M198,9,FALSE)</f>
        <v>1</v>
      </c>
    </row>
    <row r="216" spans="1:6" x14ac:dyDescent="0.2">
      <c r="A216" t="s">
        <v>207</v>
      </c>
      <c r="B216" t="s">
        <v>11</v>
      </c>
      <c r="C216">
        <f>VLOOKUP(A216,summary!A74:M199,2,FALSE)</f>
        <v>100</v>
      </c>
      <c r="D216">
        <f>VLOOKUP(A216,summary!A74:M199,3,FALSE)</f>
        <v>100</v>
      </c>
      <c r="E216">
        <f>VLOOKUP(A216,summary!A74:M199,4,FALSE)</f>
        <v>100</v>
      </c>
      <c r="F216">
        <f>VLOOKUP(A216,summary!A74:M199,5,FALSE)</f>
        <v>0</v>
      </c>
    </row>
    <row r="217" spans="1:6" x14ac:dyDescent="0.2">
      <c r="A217" t="s">
        <v>207</v>
      </c>
      <c r="B217" t="s">
        <v>13</v>
      </c>
      <c r="C217">
        <f>VLOOKUP(A217,summary!A73:M198,10,FALSE)</f>
        <v>0</v>
      </c>
      <c r="D217">
        <f>VLOOKUP(A217,summary!A73:M198,11,FALSE)</f>
        <v>1</v>
      </c>
      <c r="E217">
        <f>VLOOKUP(A217,summary!A73:M198,12,FALSE)</f>
        <v>0.33333333333333331</v>
      </c>
      <c r="F217">
        <f>VLOOKUP(A217,summary!A73:M198,13,FALSE)</f>
        <v>0.57735026918962584</v>
      </c>
    </row>
    <row r="218" spans="1:6" x14ac:dyDescent="0.2">
      <c r="A218" t="s">
        <v>207</v>
      </c>
      <c r="B218" t="s">
        <v>12</v>
      </c>
      <c r="C218">
        <f>VLOOKUP(A218,summary!A74:M199,6,FALSE)</f>
        <v>3</v>
      </c>
      <c r="D218">
        <f>VLOOKUP(A218,summary!A74:M199,7,FALSE)</f>
        <v>5</v>
      </c>
      <c r="E218">
        <f>VLOOKUP(A218,summary!A74:M199,8,FALSE)</f>
        <v>4</v>
      </c>
      <c r="F218">
        <f>VLOOKUP(A218,summary!A74:M199,9,FALSE)</f>
        <v>1</v>
      </c>
    </row>
    <row r="219" spans="1:6" x14ac:dyDescent="0.2">
      <c r="A219" t="s">
        <v>248</v>
      </c>
      <c r="B219" t="s">
        <v>11</v>
      </c>
      <c r="C219">
        <f>VLOOKUP(A219,summary!A75:M200,2,FALSE)</f>
        <v>101</v>
      </c>
      <c r="D219">
        <f>VLOOKUP(A219,summary!A75:M200,3,FALSE)</f>
        <v>101</v>
      </c>
      <c r="E219">
        <f>VLOOKUP(A219,summary!A75:M200,4,FALSE)</f>
        <v>101</v>
      </c>
      <c r="F219">
        <f>VLOOKUP(A219,summary!A75:M200,5,FALSE)</f>
        <v>0</v>
      </c>
    </row>
    <row r="220" spans="1:6" x14ac:dyDescent="0.2">
      <c r="A220" t="s">
        <v>248</v>
      </c>
      <c r="B220" t="s">
        <v>13</v>
      </c>
      <c r="C220">
        <f>VLOOKUP(A220,summary!A74:M199,10,FALSE)</f>
        <v>0</v>
      </c>
      <c r="D220">
        <f>VLOOKUP(A220,summary!A74:M199,11,FALSE)</f>
        <v>1</v>
      </c>
      <c r="E220">
        <f>VLOOKUP(A220,summary!A74:M199,12,FALSE)</f>
        <v>0.33333333333333331</v>
      </c>
      <c r="F220">
        <f>VLOOKUP(A220,summary!A74:M199,13,FALSE)</f>
        <v>0.57735026918962584</v>
      </c>
    </row>
    <row r="221" spans="1:6" x14ac:dyDescent="0.2">
      <c r="A221" t="s">
        <v>248</v>
      </c>
      <c r="B221" t="s">
        <v>12</v>
      </c>
      <c r="C221">
        <f>VLOOKUP(A221,summary!A75:M200,6,FALSE)</f>
        <v>0</v>
      </c>
      <c r="D221">
        <f>VLOOKUP(A221,summary!A75:M200,7,FALSE)</f>
        <v>6</v>
      </c>
      <c r="E221">
        <f>VLOOKUP(A221,summary!A75:M200,8,FALSE)</f>
        <v>3.6666666666666665</v>
      </c>
      <c r="F221">
        <f>VLOOKUP(A221,summary!A75:M200,9,FALSE)</f>
        <v>3.214550253664318</v>
      </c>
    </row>
    <row r="222" spans="1:6" x14ac:dyDescent="0.2">
      <c r="A222" t="s">
        <v>262</v>
      </c>
      <c r="B222" t="s">
        <v>11</v>
      </c>
      <c r="C222">
        <f>VLOOKUP(A222,summary!A76:M201,2,FALSE)</f>
        <v>102</v>
      </c>
      <c r="D222">
        <f>VLOOKUP(A222,summary!A76:M201,3,FALSE)</f>
        <v>102</v>
      </c>
      <c r="E222">
        <f>VLOOKUP(A222,summary!A76:M201,4,FALSE)</f>
        <v>102</v>
      </c>
      <c r="F222">
        <f>VLOOKUP(A222,summary!A76:M201,5,FALSE)</f>
        <v>0</v>
      </c>
    </row>
    <row r="223" spans="1:6" x14ac:dyDescent="0.2">
      <c r="A223" t="s">
        <v>262</v>
      </c>
      <c r="B223" t="s">
        <v>13</v>
      </c>
      <c r="C223">
        <f>VLOOKUP(A223,summary!A75:M200,10,FALSE)</f>
        <v>0</v>
      </c>
      <c r="D223">
        <f>VLOOKUP(A223,summary!A75:M200,11,FALSE)</f>
        <v>1</v>
      </c>
      <c r="E223">
        <f>VLOOKUP(A223,summary!A75:M200,12,FALSE)</f>
        <v>0.33333333333333331</v>
      </c>
      <c r="F223">
        <f>VLOOKUP(A223,summary!A75:M200,13,FALSE)</f>
        <v>0.57735026918962584</v>
      </c>
    </row>
    <row r="224" spans="1:6" x14ac:dyDescent="0.2">
      <c r="A224" t="s">
        <v>262</v>
      </c>
      <c r="B224" t="s">
        <v>12</v>
      </c>
      <c r="C224">
        <f>VLOOKUP(A224,summary!A76:M201,6,FALSE)</f>
        <v>3</v>
      </c>
      <c r="D224">
        <f>VLOOKUP(A224,summary!A76:M201,7,FALSE)</f>
        <v>5</v>
      </c>
      <c r="E224">
        <f>VLOOKUP(A224,summary!A76:M201,8,FALSE)</f>
        <v>4</v>
      </c>
      <c r="F224">
        <f>VLOOKUP(A224,summary!A76:M201,9,FALSE)</f>
        <v>1</v>
      </c>
    </row>
    <row r="225" spans="1:6" x14ac:dyDescent="0.2">
      <c r="A225" t="s">
        <v>88</v>
      </c>
      <c r="B225" t="s">
        <v>11</v>
      </c>
      <c r="C225">
        <f>VLOOKUP(A225,summary!A77:M202,2,FALSE)</f>
        <v>103</v>
      </c>
      <c r="D225">
        <f>VLOOKUP(A225,summary!A77:M202,3,FALSE)</f>
        <v>103</v>
      </c>
      <c r="E225">
        <f>VLOOKUP(A225,summary!A77:M202,4,FALSE)</f>
        <v>103</v>
      </c>
      <c r="F225">
        <f>VLOOKUP(A225,summary!A77:M202,5,FALSE)</f>
        <v>0</v>
      </c>
    </row>
    <row r="226" spans="1:6" x14ac:dyDescent="0.2">
      <c r="A226" t="s">
        <v>88</v>
      </c>
      <c r="B226" t="s">
        <v>13</v>
      </c>
      <c r="C226">
        <f>VLOOKUP(A226,summary!A76:M201,10,FALSE)</f>
        <v>0</v>
      </c>
      <c r="D226">
        <f>VLOOKUP(A226,summary!A76:M201,11,FALSE)</f>
        <v>1</v>
      </c>
      <c r="E226">
        <f>VLOOKUP(A226,summary!A76:M201,12,FALSE)</f>
        <v>0.33333333333333331</v>
      </c>
      <c r="F226">
        <f>VLOOKUP(A226,summary!A76:M201,13,FALSE)</f>
        <v>0.57735026918962584</v>
      </c>
    </row>
    <row r="227" spans="1:6" x14ac:dyDescent="0.2">
      <c r="A227" t="s">
        <v>88</v>
      </c>
      <c r="B227" t="s">
        <v>12</v>
      </c>
      <c r="C227">
        <f>VLOOKUP(A227,summary!A77:M202,6,FALSE)</f>
        <v>4</v>
      </c>
      <c r="D227">
        <f>VLOOKUP(A227,summary!A77:M202,7,FALSE)</f>
        <v>6</v>
      </c>
      <c r="E227">
        <f>VLOOKUP(A227,summary!A77:M202,8,FALSE)</f>
        <v>5</v>
      </c>
      <c r="F227">
        <f>VLOOKUP(A227,summary!A77:M202,9,FALSE)</f>
        <v>1</v>
      </c>
    </row>
    <row r="228" spans="1:6" x14ac:dyDescent="0.2">
      <c r="A228" t="s">
        <v>213</v>
      </c>
      <c r="B228" t="s">
        <v>11</v>
      </c>
      <c r="C228">
        <f>VLOOKUP(A228,summary!A78:M203,2,FALSE)</f>
        <v>104</v>
      </c>
      <c r="D228">
        <f>VLOOKUP(A228,summary!A78:M203,3,FALSE)</f>
        <v>104</v>
      </c>
      <c r="E228">
        <f>VLOOKUP(A228,summary!A78:M203,4,FALSE)</f>
        <v>104</v>
      </c>
      <c r="F228">
        <f>VLOOKUP(A228,summary!A78:M203,5,FALSE)</f>
        <v>0</v>
      </c>
    </row>
    <row r="229" spans="1:6" x14ac:dyDescent="0.2">
      <c r="A229" t="s">
        <v>213</v>
      </c>
      <c r="B229" t="s">
        <v>13</v>
      </c>
      <c r="C229">
        <f>VLOOKUP(A229,summary!A77:M202,10,FALSE)</f>
        <v>0</v>
      </c>
      <c r="D229">
        <f>VLOOKUP(A229,summary!A77:M202,11,FALSE)</f>
        <v>0</v>
      </c>
      <c r="E229">
        <f>VLOOKUP(A229,summary!A77:M202,12,FALSE)</f>
        <v>0</v>
      </c>
      <c r="F229">
        <f>VLOOKUP(A229,summary!A77:M202,13,FALSE)</f>
        <v>0</v>
      </c>
    </row>
    <row r="230" spans="1:6" x14ac:dyDescent="0.2">
      <c r="A230" t="s">
        <v>213</v>
      </c>
      <c r="B230" t="s">
        <v>12</v>
      </c>
      <c r="C230">
        <f>VLOOKUP(A230,summary!A78:M203,6,FALSE)</f>
        <v>-666</v>
      </c>
      <c r="D230">
        <f>VLOOKUP(A230,summary!A78:M203,7,FALSE)</f>
        <v>-666</v>
      </c>
      <c r="E230">
        <f>VLOOKUP(A230,summary!A78:M203,8,FALSE)</f>
        <v>-666</v>
      </c>
      <c r="F230">
        <f>VLOOKUP(A230,summary!A78:M203,9,FALSE)</f>
        <v>0</v>
      </c>
    </row>
    <row r="231" spans="1:6" x14ac:dyDescent="0.2">
      <c r="A231" t="s">
        <v>182</v>
      </c>
      <c r="B231" t="s">
        <v>11</v>
      </c>
      <c r="C231">
        <f>VLOOKUP(A231,summary!A79:M204,2,FALSE)</f>
        <v>105</v>
      </c>
      <c r="D231">
        <f>VLOOKUP(A231,summary!A79:M204,3,FALSE)</f>
        <v>105</v>
      </c>
      <c r="E231">
        <f>VLOOKUP(A231,summary!A79:M204,4,FALSE)</f>
        <v>105</v>
      </c>
      <c r="F231">
        <f>VLOOKUP(A231,summary!A79:M204,5,FALSE)</f>
        <v>0</v>
      </c>
    </row>
    <row r="232" spans="1:6" x14ac:dyDescent="0.2">
      <c r="A232" t="s">
        <v>182</v>
      </c>
      <c r="B232" t="s">
        <v>13</v>
      </c>
      <c r="C232">
        <f>VLOOKUP(A232,summary!A78:M203,10,FALSE)</f>
        <v>0</v>
      </c>
      <c r="D232">
        <f>VLOOKUP(A232,summary!A78:M203,11,FALSE)</f>
        <v>1</v>
      </c>
      <c r="E232">
        <f>VLOOKUP(A232,summary!A78:M203,12,FALSE)</f>
        <v>0.33333333333333331</v>
      </c>
      <c r="F232">
        <f>VLOOKUP(A232,summary!A78:M203,13,FALSE)</f>
        <v>0.57735026918962584</v>
      </c>
    </row>
    <row r="233" spans="1:6" x14ac:dyDescent="0.2">
      <c r="A233" t="s">
        <v>182</v>
      </c>
      <c r="B233" t="s">
        <v>12</v>
      </c>
      <c r="C233">
        <f>VLOOKUP(A233,summary!A79:M204,6,FALSE)</f>
        <v>3</v>
      </c>
      <c r="D233">
        <f>VLOOKUP(A233,summary!A79:M204,7,FALSE)</f>
        <v>5</v>
      </c>
      <c r="E233">
        <f>VLOOKUP(A233,summary!A79:M204,8,FALSE)</f>
        <v>4</v>
      </c>
      <c r="F233">
        <f>VLOOKUP(A233,summary!A79:M204,9,FALSE)</f>
        <v>1</v>
      </c>
    </row>
    <row r="234" spans="1:6" x14ac:dyDescent="0.2">
      <c r="A234" t="s">
        <v>276</v>
      </c>
      <c r="B234" t="s">
        <v>11</v>
      </c>
      <c r="C234">
        <f>VLOOKUP(A234,summary!A80:M205,2,FALSE)</f>
        <v>106</v>
      </c>
      <c r="D234">
        <f>VLOOKUP(A234,summary!A80:M205,3,FALSE)</f>
        <v>106</v>
      </c>
      <c r="E234">
        <f>VLOOKUP(A234,summary!A80:M205,4,FALSE)</f>
        <v>106</v>
      </c>
      <c r="F234">
        <f>VLOOKUP(A234,summary!A80:M205,5,FALSE)</f>
        <v>0</v>
      </c>
    </row>
    <row r="235" spans="1:6" x14ac:dyDescent="0.2">
      <c r="A235" t="s">
        <v>276</v>
      </c>
      <c r="B235" t="s">
        <v>13</v>
      </c>
      <c r="C235">
        <f>VLOOKUP(A235,summary!A79:M204,10,FALSE)</f>
        <v>0</v>
      </c>
      <c r="D235">
        <f>VLOOKUP(A235,summary!A79:M204,11,FALSE)</f>
        <v>0</v>
      </c>
      <c r="E235">
        <f>VLOOKUP(A235,summary!A79:M204,12,FALSE)</f>
        <v>0</v>
      </c>
      <c r="F235">
        <f>VLOOKUP(A235,summary!A79:M204,13,FALSE)</f>
        <v>0</v>
      </c>
    </row>
    <row r="236" spans="1:6" x14ac:dyDescent="0.2">
      <c r="A236" t="s">
        <v>276</v>
      </c>
      <c r="B236" t="s">
        <v>12</v>
      </c>
      <c r="C236">
        <f>VLOOKUP(A236,summary!A80:M205,6,FALSE)</f>
        <v>0</v>
      </c>
      <c r="D236">
        <f>VLOOKUP(A236,summary!A80:M205,7,FALSE)</f>
        <v>2</v>
      </c>
      <c r="E236">
        <f>VLOOKUP(A236,summary!A80:M205,8,FALSE)</f>
        <v>1</v>
      </c>
      <c r="F236">
        <f>VLOOKUP(A236,summary!A80:M205,9,FALSE)</f>
        <v>1</v>
      </c>
    </row>
    <row r="237" spans="1:6" x14ac:dyDescent="0.2">
      <c r="A237" t="s">
        <v>197</v>
      </c>
      <c r="B237" t="s">
        <v>11</v>
      </c>
      <c r="C237">
        <f>VLOOKUP(A237,summary!A81:M206,2,FALSE)</f>
        <v>107</v>
      </c>
      <c r="D237">
        <f>VLOOKUP(A237,summary!A81:M206,3,FALSE)</f>
        <v>107</v>
      </c>
      <c r="E237">
        <f>VLOOKUP(A237,summary!A81:M206,4,FALSE)</f>
        <v>107</v>
      </c>
      <c r="F237">
        <f>VLOOKUP(A237,summary!A81:M206,5,FALSE)</f>
        <v>0</v>
      </c>
    </row>
    <row r="238" spans="1:6" x14ac:dyDescent="0.2">
      <c r="A238" t="s">
        <v>197</v>
      </c>
      <c r="B238" t="s">
        <v>13</v>
      </c>
      <c r="C238">
        <f>VLOOKUP(A238,summary!A80:M205,10,FALSE)</f>
        <v>0</v>
      </c>
      <c r="D238">
        <f>VLOOKUP(A238,summary!A80:M205,11,FALSE)</f>
        <v>0</v>
      </c>
      <c r="E238">
        <f>VLOOKUP(A238,summary!A80:M205,12,FALSE)</f>
        <v>0</v>
      </c>
      <c r="F238">
        <f>VLOOKUP(A238,summary!A80:M205,13,FALSE)</f>
        <v>0</v>
      </c>
    </row>
    <row r="239" spans="1:6" x14ac:dyDescent="0.2">
      <c r="A239" t="s">
        <v>197</v>
      </c>
      <c r="B239" t="s">
        <v>12</v>
      </c>
      <c r="C239">
        <f>VLOOKUP(A239,summary!A81:M206,6,FALSE)</f>
        <v>2</v>
      </c>
      <c r="D239">
        <f>VLOOKUP(A239,summary!A81:M206,7,FALSE)</f>
        <v>4</v>
      </c>
      <c r="E239">
        <f>VLOOKUP(A239,summary!A81:M206,8,FALSE)</f>
        <v>3</v>
      </c>
      <c r="F239">
        <f>VLOOKUP(A239,summary!A81:M206,9,FALSE)</f>
        <v>1</v>
      </c>
    </row>
    <row r="240" spans="1:6" x14ac:dyDescent="0.2">
      <c r="A240" t="s">
        <v>285</v>
      </c>
      <c r="B240" t="s">
        <v>11</v>
      </c>
      <c r="C240">
        <f>VLOOKUP(A240,summary!A82:M207,2,FALSE)</f>
        <v>108</v>
      </c>
      <c r="D240">
        <f>VLOOKUP(A240,summary!A82:M207,3,FALSE)</f>
        <v>108</v>
      </c>
      <c r="E240">
        <f>VLOOKUP(A240,summary!A82:M207,4,FALSE)</f>
        <v>108</v>
      </c>
      <c r="F240">
        <f>VLOOKUP(A240,summary!A82:M207,5,FALSE)</f>
        <v>0</v>
      </c>
    </row>
    <row r="241" spans="1:6" x14ac:dyDescent="0.2">
      <c r="A241" t="s">
        <v>285</v>
      </c>
      <c r="B241" t="s">
        <v>13</v>
      </c>
      <c r="C241">
        <f>VLOOKUP(A241,summary!A81:M206,10,FALSE)</f>
        <v>0</v>
      </c>
      <c r="D241">
        <f>VLOOKUP(A241,summary!A81:M206,11,FALSE)</f>
        <v>0</v>
      </c>
      <c r="E241">
        <f>VLOOKUP(A241,summary!A81:M206,12,FALSE)</f>
        <v>0</v>
      </c>
      <c r="F241">
        <f>VLOOKUP(A241,summary!A81:M206,13,FALSE)</f>
        <v>0</v>
      </c>
    </row>
    <row r="242" spans="1:6" x14ac:dyDescent="0.2">
      <c r="A242" t="s">
        <v>285</v>
      </c>
      <c r="B242" t="s">
        <v>12</v>
      </c>
      <c r="C242">
        <f>VLOOKUP(A242,summary!A82:M207,6,FALSE)</f>
        <v>2</v>
      </c>
      <c r="D242">
        <f>VLOOKUP(A242,summary!A82:M207,7,FALSE)</f>
        <v>4</v>
      </c>
      <c r="E242">
        <f>VLOOKUP(A242,summary!A82:M207,8,FALSE)</f>
        <v>3</v>
      </c>
      <c r="F242">
        <f>VLOOKUP(A242,summary!A82:M207,9,FALSE)</f>
        <v>1</v>
      </c>
    </row>
    <row r="243" spans="1:6" x14ac:dyDescent="0.2">
      <c r="A243" t="s">
        <v>44</v>
      </c>
      <c r="B243" t="s">
        <v>11</v>
      </c>
      <c r="C243">
        <f>VLOOKUP(A243,summary!A83:M208,2,FALSE)</f>
        <v>109</v>
      </c>
      <c r="D243">
        <f>VLOOKUP(A243,summary!A83:M208,3,FALSE)</f>
        <v>109</v>
      </c>
      <c r="E243">
        <f>VLOOKUP(A243,summary!A83:M208,4,FALSE)</f>
        <v>109</v>
      </c>
      <c r="F243">
        <f>VLOOKUP(A243,summary!A83:M208,5,FALSE)</f>
        <v>0</v>
      </c>
    </row>
    <row r="244" spans="1:6" x14ac:dyDescent="0.2">
      <c r="A244" t="s">
        <v>44</v>
      </c>
      <c r="B244" t="s">
        <v>13</v>
      </c>
      <c r="C244">
        <f>VLOOKUP(A244,summary!A82:M207,10,FALSE)</f>
        <v>0</v>
      </c>
      <c r="D244">
        <f>VLOOKUP(A244,summary!A82:M207,11,FALSE)</f>
        <v>0</v>
      </c>
      <c r="E244">
        <f>VLOOKUP(A244,summary!A82:M207,12,FALSE)</f>
        <v>0</v>
      </c>
      <c r="F244">
        <f>VLOOKUP(A244,summary!A82:M207,13,FALSE)</f>
        <v>0</v>
      </c>
    </row>
    <row r="245" spans="1:6" x14ac:dyDescent="0.2">
      <c r="A245" t="s">
        <v>44</v>
      </c>
      <c r="B245" t="s">
        <v>12</v>
      </c>
      <c r="C245">
        <f>VLOOKUP(A245,summary!A83:M208,6,FALSE)</f>
        <v>0</v>
      </c>
      <c r="D245">
        <f>VLOOKUP(A245,summary!A83:M208,7,FALSE)</f>
        <v>2</v>
      </c>
      <c r="E245">
        <f>VLOOKUP(A245,summary!A83:M208,8,FALSE)</f>
        <v>1</v>
      </c>
      <c r="F245">
        <f>VLOOKUP(A245,summary!A83:M208,9,FALSE)</f>
        <v>1</v>
      </c>
    </row>
    <row r="246" spans="1:6" x14ac:dyDescent="0.2">
      <c r="A246" t="s">
        <v>317</v>
      </c>
      <c r="B246" t="s">
        <v>11</v>
      </c>
      <c r="C246">
        <f>VLOOKUP(A246,summary!A84:M209,2,FALSE)</f>
        <v>111</v>
      </c>
      <c r="D246">
        <f>VLOOKUP(A246,summary!A84:M209,3,FALSE)</f>
        <v>111</v>
      </c>
      <c r="E246">
        <f>VLOOKUP(A246,summary!A84:M209,4,FALSE)</f>
        <v>111</v>
      </c>
      <c r="F246">
        <f>VLOOKUP(A246,summary!A84:M209,5,FALSE)</f>
        <v>0</v>
      </c>
    </row>
    <row r="247" spans="1:6" x14ac:dyDescent="0.2">
      <c r="A247" t="s">
        <v>317</v>
      </c>
      <c r="B247" t="s">
        <v>13</v>
      </c>
      <c r="C247">
        <f>VLOOKUP(A247,summary!A83:M208,10,FALSE)</f>
        <v>0</v>
      </c>
      <c r="D247">
        <f>VLOOKUP(A247,summary!A83:M208,11,FALSE)</f>
        <v>1</v>
      </c>
      <c r="E247">
        <f>VLOOKUP(A247,summary!A83:M208,12,FALSE)</f>
        <v>0.33333333333333331</v>
      </c>
      <c r="F247">
        <f>VLOOKUP(A247,summary!A83:M208,13,FALSE)</f>
        <v>0.57735026918962584</v>
      </c>
    </row>
    <row r="248" spans="1:6" x14ac:dyDescent="0.2">
      <c r="A248" t="s">
        <v>317</v>
      </c>
      <c r="B248" t="s">
        <v>12</v>
      </c>
      <c r="C248">
        <f>VLOOKUP(A248,summary!A84:M209,6,FALSE)</f>
        <v>1</v>
      </c>
      <c r="D248">
        <f>VLOOKUP(A248,summary!A84:M209,7,FALSE)</f>
        <v>5</v>
      </c>
      <c r="E248">
        <f>VLOOKUP(A248,summary!A84:M209,8,FALSE)</f>
        <v>3.3333333333333335</v>
      </c>
      <c r="F248">
        <f>VLOOKUP(A248,summary!A84:M209,9,FALSE)</f>
        <v>2.0816659994661326</v>
      </c>
    </row>
    <row r="249" spans="1:6" x14ac:dyDescent="0.2">
      <c r="A249" t="s">
        <v>320</v>
      </c>
      <c r="B249" t="s">
        <v>11</v>
      </c>
      <c r="C249">
        <f>VLOOKUP(A249,summary!A85:M210,2,FALSE)</f>
        <v>112</v>
      </c>
      <c r="D249">
        <f>VLOOKUP(A249,summary!A85:M210,3,FALSE)</f>
        <v>112</v>
      </c>
      <c r="E249">
        <f>VLOOKUP(A249,summary!A85:M210,4,FALSE)</f>
        <v>112</v>
      </c>
      <c r="F249">
        <f>VLOOKUP(A249,summary!A85:M210,5,FALSE)</f>
        <v>0</v>
      </c>
    </row>
    <row r="250" spans="1:6" x14ac:dyDescent="0.2">
      <c r="A250" t="s">
        <v>320</v>
      </c>
      <c r="B250" t="s">
        <v>13</v>
      </c>
      <c r="C250">
        <f>VLOOKUP(A250,summary!A84:M209,10,FALSE)</f>
        <v>0</v>
      </c>
      <c r="D250">
        <f>VLOOKUP(A250,summary!A84:M209,11,FALSE)</f>
        <v>0</v>
      </c>
      <c r="E250">
        <f>VLOOKUP(A250,summary!A84:M209,12,FALSE)</f>
        <v>0</v>
      </c>
      <c r="F250">
        <f>VLOOKUP(A250,summary!A84:M209,13,FALSE)</f>
        <v>0</v>
      </c>
    </row>
    <row r="251" spans="1:6" x14ac:dyDescent="0.2">
      <c r="A251" t="s">
        <v>320</v>
      </c>
      <c r="B251" t="s">
        <v>12</v>
      </c>
      <c r="C251">
        <f>VLOOKUP(A251,summary!A85:M210,6,FALSE)</f>
        <v>1</v>
      </c>
      <c r="D251">
        <f>VLOOKUP(A251,summary!A85:M210,7,FALSE)</f>
        <v>3</v>
      </c>
      <c r="E251">
        <f>VLOOKUP(A251,summary!A85:M210,8,FALSE)</f>
        <v>2</v>
      </c>
      <c r="F251">
        <f>VLOOKUP(A251,summary!A85:M210,9,FALSE)</f>
        <v>1</v>
      </c>
    </row>
    <row r="252" spans="1:6" x14ac:dyDescent="0.2">
      <c r="A252" t="s">
        <v>156</v>
      </c>
      <c r="B252" t="s">
        <v>11</v>
      </c>
      <c r="C252">
        <f>VLOOKUP(A252,summary!A86:M211,2,FALSE)</f>
        <v>113</v>
      </c>
      <c r="D252">
        <f>VLOOKUP(A252,summary!A86:M211,3,FALSE)</f>
        <v>113</v>
      </c>
      <c r="E252">
        <f>VLOOKUP(A252,summary!A86:M211,4,FALSE)</f>
        <v>113</v>
      </c>
      <c r="F252">
        <f>VLOOKUP(A252,summary!A86:M211,5,FALSE)</f>
        <v>0</v>
      </c>
    </row>
    <row r="253" spans="1:6" x14ac:dyDescent="0.2">
      <c r="A253" t="s">
        <v>156</v>
      </c>
      <c r="B253" t="s">
        <v>13</v>
      </c>
      <c r="C253">
        <f>VLOOKUP(A253,summary!A85:M210,10,FALSE)</f>
        <v>0</v>
      </c>
      <c r="D253">
        <f>VLOOKUP(A253,summary!A85:M210,11,FALSE)</f>
        <v>0</v>
      </c>
      <c r="E253">
        <f>VLOOKUP(A253,summary!A85:M210,12,FALSE)</f>
        <v>0</v>
      </c>
      <c r="F253">
        <f>VLOOKUP(A253,summary!A85:M210,13,FALSE)</f>
        <v>0</v>
      </c>
    </row>
    <row r="254" spans="1:6" x14ac:dyDescent="0.2">
      <c r="A254" t="s">
        <v>156</v>
      </c>
      <c r="B254" t="s">
        <v>12</v>
      </c>
      <c r="C254">
        <f>VLOOKUP(A254,summary!A86:M211,6,FALSE)</f>
        <v>1</v>
      </c>
      <c r="D254">
        <f>VLOOKUP(A254,summary!A86:M211,7,FALSE)</f>
        <v>3</v>
      </c>
      <c r="E254">
        <f>VLOOKUP(A254,summary!A86:M211,8,FALSE)</f>
        <v>2</v>
      </c>
      <c r="F254">
        <f>VLOOKUP(A254,summary!A86:M211,9,FALSE)</f>
        <v>1</v>
      </c>
    </row>
    <row r="255" spans="1:6" x14ac:dyDescent="0.2">
      <c r="A255" t="s">
        <v>134</v>
      </c>
      <c r="B255" t="s">
        <v>11</v>
      </c>
      <c r="C255">
        <f>VLOOKUP(A255,summary!A87:M212,2,FALSE)</f>
        <v>114</v>
      </c>
      <c r="D255">
        <f>VLOOKUP(A255,summary!A87:M212,3,FALSE)</f>
        <v>114</v>
      </c>
      <c r="E255">
        <f>VLOOKUP(A255,summary!A87:M212,4,FALSE)</f>
        <v>114</v>
      </c>
      <c r="F255">
        <f>VLOOKUP(A255,summary!A87:M212,5,FALSE)</f>
        <v>0</v>
      </c>
    </row>
    <row r="256" spans="1:6" x14ac:dyDescent="0.2">
      <c r="A256" t="s">
        <v>134</v>
      </c>
      <c r="B256" t="s">
        <v>13</v>
      </c>
      <c r="C256">
        <f>VLOOKUP(A256,summary!A86:M211,10,FALSE)</f>
        <v>-771</v>
      </c>
      <c r="D256">
        <f>VLOOKUP(A256,summary!A86:M211,11,FALSE)</f>
        <v>0</v>
      </c>
      <c r="E256">
        <f>VLOOKUP(A256,summary!A86:M211,12,FALSE)</f>
        <v>-257</v>
      </c>
      <c r="F256">
        <f>VLOOKUP(A256,summary!A86:M211,13,FALSE)</f>
        <v>445.13705754520146</v>
      </c>
    </row>
    <row r="257" spans="1:6" x14ac:dyDescent="0.2">
      <c r="A257" t="s">
        <v>134</v>
      </c>
      <c r="B257" t="s">
        <v>12</v>
      </c>
      <c r="C257">
        <f>VLOOKUP(A257,summary!A87:M212,6,FALSE)</f>
        <v>0</v>
      </c>
      <c r="D257">
        <f>VLOOKUP(A257,summary!A87:M212,7,FALSE)</f>
        <v>6</v>
      </c>
      <c r="E257">
        <f>VLOOKUP(A257,summary!A87:M212,8,FALSE)</f>
        <v>2.3333333333333335</v>
      </c>
      <c r="F257">
        <f>VLOOKUP(A257,summary!A87:M212,9,FALSE)</f>
        <v>3.2145502536643185</v>
      </c>
    </row>
    <row r="258" spans="1:6" x14ac:dyDescent="0.2">
      <c r="A258" t="s">
        <v>271</v>
      </c>
      <c r="B258" t="s">
        <v>11</v>
      </c>
      <c r="C258">
        <f>VLOOKUP(A258,summary!A88:M213,2,FALSE)</f>
        <v>116</v>
      </c>
      <c r="D258">
        <f>VLOOKUP(A258,summary!A88:M213,3,FALSE)</f>
        <v>116</v>
      </c>
      <c r="E258">
        <f>VLOOKUP(A258,summary!A88:M213,4,FALSE)</f>
        <v>116</v>
      </c>
      <c r="F258">
        <f>VLOOKUP(A258,summary!A88:M213,5,FALSE)</f>
        <v>0</v>
      </c>
    </row>
    <row r="259" spans="1:6" x14ac:dyDescent="0.2">
      <c r="A259" t="s">
        <v>271</v>
      </c>
      <c r="B259" t="s">
        <v>13</v>
      </c>
      <c r="C259">
        <f>VLOOKUP(A259,summary!A87:M212,10,FALSE)</f>
        <v>0</v>
      </c>
      <c r="D259">
        <f>VLOOKUP(A259,summary!A87:M212,11,FALSE)</f>
        <v>1</v>
      </c>
      <c r="E259">
        <f>VLOOKUP(A259,summary!A87:M212,12,FALSE)</f>
        <v>0.33333333333333331</v>
      </c>
      <c r="F259">
        <f>VLOOKUP(A259,summary!A87:M212,13,FALSE)</f>
        <v>0.57735026918962584</v>
      </c>
    </row>
    <row r="260" spans="1:6" x14ac:dyDescent="0.2">
      <c r="A260" t="s">
        <v>271</v>
      </c>
      <c r="B260" t="s">
        <v>12</v>
      </c>
      <c r="C260">
        <f>VLOOKUP(A260,summary!A88:M213,6,FALSE)</f>
        <v>1</v>
      </c>
      <c r="D260">
        <f>VLOOKUP(A260,summary!A88:M213,7,FALSE)</f>
        <v>3</v>
      </c>
      <c r="E260">
        <f>VLOOKUP(A260,summary!A88:M213,8,FALSE)</f>
        <v>2</v>
      </c>
      <c r="F260">
        <f>VLOOKUP(A260,summary!A88:M213,9,FALSE)</f>
        <v>1</v>
      </c>
    </row>
    <row r="261" spans="1:6" x14ac:dyDescent="0.2">
      <c r="A261" t="s">
        <v>313</v>
      </c>
      <c r="B261" t="s">
        <v>11</v>
      </c>
      <c r="C261">
        <f>VLOOKUP(A261,summary!A89:M214,2,FALSE)</f>
        <v>118</v>
      </c>
      <c r="D261">
        <f>VLOOKUP(A261,summary!A89:M214,3,FALSE)</f>
        <v>118</v>
      </c>
      <c r="E261">
        <f>VLOOKUP(A261,summary!A89:M214,4,FALSE)</f>
        <v>118</v>
      </c>
      <c r="F261">
        <f>VLOOKUP(A261,summary!A89:M214,5,FALSE)</f>
        <v>0</v>
      </c>
    </row>
    <row r="262" spans="1:6" x14ac:dyDescent="0.2">
      <c r="A262" t="s">
        <v>313</v>
      </c>
      <c r="B262" t="s">
        <v>13</v>
      </c>
      <c r="C262">
        <f>VLOOKUP(A262,summary!A88:M213,10,FALSE)</f>
        <v>-771</v>
      </c>
      <c r="D262">
        <f>VLOOKUP(A262,summary!A88:M213,11,FALSE)</f>
        <v>0</v>
      </c>
      <c r="E262">
        <f>VLOOKUP(A262,summary!A88:M213,12,FALSE)</f>
        <v>-257</v>
      </c>
      <c r="F262">
        <f>VLOOKUP(A262,summary!A88:M213,13,FALSE)</f>
        <v>445.13705754520146</v>
      </c>
    </row>
    <row r="263" spans="1:6" x14ac:dyDescent="0.2">
      <c r="A263" t="s">
        <v>313</v>
      </c>
      <c r="B263" t="s">
        <v>12</v>
      </c>
      <c r="C263">
        <f>VLOOKUP(A263,summary!A89:M214,6,FALSE)</f>
        <v>5</v>
      </c>
      <c r="D263">
        <f>VLOOKUP(A263,summary!A89:M214,7,FALSE)</f>
        <v>7</v>
      </c>
      <c r="E263">
        <f>VLOOKUP(A263,summary!A89:M214,8,FALSE)</f>
        <v>6</v>
      </c>
      <c r="F263">
        <f>VLOOKUP(A263,summary!A89:M214,9,FALSE)</f>
        <v>1</v>
      </c>
    </row>
    <row r="264" spans="1:6" x14ac:dyDescent="0.2">
      <c r="A264" t="s">
        <v>24</v>
      </c>
      <c r="B264" t="s">
        <v>11</v>
      </c>
      <c r="C264">
        <f>VLOOKUP(A264,summary!A90:M215,2,FALSE)</f>
        <v>119</v>
      </c>
      <c r="D264">
        <f>VLOOKUP(A264,summary!A90:M215,3,FALSE)</f>
        <v>119</v>
      </c>
      <c r="E264">
        <f>VLOOKUP(A264,summary!A90:M215,4,FALSE)</f>
        <v>119</v>
      </c>
      <c r="F264">
        <f>VLOOKUP(A264,summary!A90:M215,5,FALSE)</f>
        <v>0</v>
      </c>
    </row>
    <row r="265" spans="1:6" x14ac:dyDescent="0.2">
      <c r="A265" t="s">
        <v>24</v>
      </c>
      <c r="B265" t="s">
        <v>13</v>
      </c>
      <c r="C265">
        <f>VLOOKUP(A265,summary!A89:M214,10,FALSE)</f>
        <v>0</v>
      </c>
      <c r="D265">
        <f>VLOOKUP(A265,summary!A89:M214,11,FALSE)</f>
        <v>0</v>
      </c>
      <c r="E265">
        <f>VLOOKUP(A265,summary!A89:M214,12,FALSE)</f>
        <v>0</v>
      </c>
      <c r="F265">
        <f>VLOOKUP(A265,summary!A89:M214,13,FALSE)</f>
        <v>0</v>
      </c>
    </row>
    <row r="266" spans="1:6" x14ac:dyDescent="0.2">
      <c r="A266" t="s">
        <v>24</v>
      </c>
      <c r="B266" t="s">
        <v>12</v>
      </c>
      <c r="C266">
        <f>VLOOKUP(A266,summary!A90:M215,6,FALSE)</f>
        <v>0</v>
      </c>
      <c r="D266">
        <f>VLOOKUP(A266,summary!A90:M215,7,FALSE)</f>
        <v>2</v>
      </c>
      <c r="E266">
        <f>VLOOKUP(A266,summary!A90:M215,8,FALSE)</f>
        <v>1</v>
      </c>
      <c r="F266">
        <f>VLOOKUP(A266,summary!A90:M215,9,FALSE)</f>
        <v>1</v>
      </c>
    </row>
    <row r="267" spans="1:6" x14ac:dyDescent="0.2">
      <c r="A267" t="s">
        <v>299</v>
      </c>
      <c r="B267" t="s">
        <v>11</v>
      </c>
      <c r="C267">
        <f>VLOOKUP(A267,summary!A91:M216,2,FALSE)</f>
        <v>121</v>
      </c>
      <c r="D267">
        <f>VLOOKUP(A267,summary!A91:M216,3,FALSE)</f>
        <v>121</v>
      </c>
      <c r="E267">
        <f>VLOOKUP(A267,summary!A91:M216,4,FALSE)</f>
        <v>121</v>
      </c>
      <c r="F267">
        <f>VLOOKUP(A267,summary!A91:M216,5,FALSE)</f>
        <v>0</v>
      </c>
    </row>
    <row r="268" spans="1:6" x14ac:dyDescent="0.2">
      <c r="A268" t="s">
        <v>299</v>
      </c>
      <c r="B268" t="s">
        <v>13</v>
      </c>
      <c r="C268">
        <f>VLOOKUP(A268,summary!A90:M215,10,FALSE)</f>
        <v>0</v>
      </c>
      <c r="D268">
        <f>VLOOKUP(A268,summary!A90:M215,11,FALSE)</f>
        <v>1</v>
      </c>
      <c r="E268">
        <f>VLOOKUP(A268,summary!A90:M215,12,FALSE)</f>
        <v>0.33333333333333331</v>
      </c>
      <c r="F268">
        <f>VLOOKUP(A268,summary!A90:M215,13,FALSE)</f>
        <v>0.57735026918962584</v>
      </c>
    </row>
    <row r="269" spans="1:6" x14ac:dyDescent="0.2">
      <c r="A269" t="s">
        <v>299</v>
      </c>
      <c r="B269" t="s">
        <v>12</v>
      </c>
      <c r="C269">
        <f>VLOOKUP(A269,summary!A91:M216,6,FALSE)</f>
        <v>1</v>
      </c>
      <c r="D269">
        <f>VLOOKUP(A269,summary!A91:M216,7,FALSE)</f>
        <v>6</v>
      </c>
      <c r="E269">
        <f>VLOOKUP(A269,summary!A91:M216,8,FALSE)</f>
        <v>4</v>
      </c>
      <c r="F269">
        <f>VLOOKUP(A269,summary!A91:M216,9,FALSE)</f>
        <v>2.6457513110645907</v>
      </c>
    </row>
    <row r="270" spans="1:6" x14ac:dyDescent="0.2">
      <c r="A270" t="s">
        <v>63</v>
      </c>
      <c r="B270" t="s">
        <v>11</v>
      </c>
      <c r="C270">
        <f>VLOOKUP(A270,summary!A92:M217,2,FALSE)</f>
        <v>122</v>
      </c>
      <c r="D270">
        <f>VLOOKUP(A270,summary!A92:M217,3,FALSE)</f>
        <v>122</v>
      </c>
      <c r="E270">
        <f>VLOOKUP(A270,summary!A92:M217,4,FALSE)</f>
        <v>122</v>
      </c>
      <c r="F270">
        <f>VLOOKUP(A270,summary!A92:M217,5,FALSE)</f>
        <v>0</v>
      </c>
    </row>
    <row r="271" spans="1:6" x14ac:dyDescent="0.2">
      <c r="A271" t="s">
        <v>63</v>
      </c>
      <c r="B271" t="s">
        <v>13</v>
      </c>
      <c r="C271">
        <f>VLOOKUP(A271,summary!A91:M216,10,FALSE)</f>
        <v>0</v>
      </c>
      <c r="D271">
        <f>VLOOKUP(A271,summary!A91:M216,11,FALSE)</f>
        <v>1</v>
      </c>
      <c r="E271">
        <f>VLOOKUP(A271,summary!A91:M216,12,FALSE)</f>
        <v>0.33333333333333331</v>
      </c>
      <c r="F271">
        <f>VLOOKUP(A271,summary!A91:M216,13,FALSE)</f>
        <v>0.57735026918962584</v>
      </c>
    </row>
    <row r="272" spans="1:6" x14ac:dyDescent="0.2">
      <c r="A272" t="s">
        <v>63</v>
      </c>
      <c r="B272" t="s">
        <v>12</v>
      </c>
      <c r="C272">
        <f>VLOOKUP(A272,summary!A92:M217,6,FALSE)</f>
        <v>4</v>
      </c>
      <c r="D272">
        <f>VLOOKUP(A272,summary!A92:M217,7,FALSE)</f>
        <v>6</v>
      </c>
      <c r="E272">
        <f>VLOOKUP(A272,summary!A92:M217,8,FALSE)</f>
        <v>5</v>
      </c>
      <c r="F272">
        <f>VLOOKUP(A272,summary!A92:M217,9,FALSE)</f>
        <v>1</v>
      </c>
    </row>
    <row r="273" spans="1:6" x14ac:dyDescent="0.2">
      <c r="A273" t="s">
        <v>246</v>
      </c>
      <c r="B273" t="s">
        <v>11</v>
      </c>
      <c r="C273">
        <f>VLOOKUP(A273,summary!A93:M218,2,FALSE)</f>
        <v>124</v>
      </c>
      <c r="D273">
        <f>VLOOKUP(A273,summary!A93:M218,3,FALSE)</f>
        <v>124</v>
      </c>
      <c r="E273">
        <f>VLOOKUP(A273,summary!A93:M218,4,FALSE)</f>
        <v>124</v>
      </c>
      <c r="F273">
        <f>VLOOKUP(A273,summary!A93:M218,5,FALSE)</f>
        <v>0</v>
      </c>
    </row>
    <row r="274" spans="1:6" x14ac:dyDescent="0.2">
      <c r="A274" t="s">
        <v>246</v>
      </c>
      <c r="B274" t="s">
        <v>13</v>
      </c>
      <c r="C274">
        <f>VLOOKUP(A274,summary!A92:M217,10,FALSE)</f>
        <v>0</v>
      </c>
      <c r="D274">
        <f>VLOOKUP(A274,summary!A92:M217,11,FALSE)</f>
        <v>0</v>
      </c>
      <c r="E274">
        <f>VLOOKUP(A274,summary!A92:M217,12,FALSE)</f>
        <v>0</v>
      </c>
      <c r="F274">
        <f>VLOOKUP(A274,summary!A92:M217,13,FALSE)</f>
        <v>0</v>
      </c>
    </row>
    <row r="275" spans="1:6" x14ac:dyDescent="0.2">
      <c r="A275" t="s">
        <v>246</v>
      </c>
      <c r="B275" t="s">
        <v>12</v>
      </c>
      <c r="C275">
        <f>VLOOKUP(A275,summary!A93:M218,6,FALSE)</f>
        <v>0</v>
      </c>
      <c r="D275">
        <f>VLOOKUP(A275,summary!A93:M218,7,FALSE)</f>
        <v>5</v>
      </c>
      <c r="E275">
        <f>VLOOKUP(A275,summary!A93:M218,8,FALSE)</f>
        <v>2</v>
      </c>
      <c r="F275">
        <f>VLOOKUP(A275,summary!A93:M218,9,FALSE)</f>
        <v>2.6457513110645907</v>
      </c>
    </row>
    <row r="276" spans="1:6" x14ac:dyDescent="0.2">
      <c r="A276" t="s">
        <v>110</v>
      </c>
      <c r="B276" t="s">
        <v>11</v>
      </c>
      <c r="C276">
        <f>VLOOKUP(A276,summary!A94:M219,2,FALSE)</f>
        <v>125</v>
      </c>
      <c r="D276">
        <f>VLOOKUP(A276,summary!A94:M219,3,FALSE)</f>
        <v>125</v>
      </c>
      <c r="E276">
        <f>VLOOKUP(A276,summary!A94:M219,4,FALSE)</f>
        <v>125</v>
      </c>
      <c r="F276">
        <f>VLOOKUP(A276,summary!A94:M219,5,FALSE)</f>
        <v>0</v>
      </c>
    </row>
    <row r="277" spans="1:6" x14ac:dyDescent="0.2">
      <c r="A277" t="s">
        <v>110</v>
      </c>
      <c r="B277" t="s">
        <v>13</v>
      </c>
      <c r="C277">
        <f>VLOOKUP(A277,summary!A93:M218,10,FALSE)</f>
        <v>0</v>
      </c>
      <c r="D277">
        <f>VLOOKUP(A277,summary!A93:M218,11,FALSE)</f>
        <v>0</v>
      </c>
      <c r="E277">
        <f>VLOOKUP(A277,summary!A93:M218,12,FALSE)</f>
        <v>0</v>
      </c>
      <c r="F277">
        <f>VLOOKUP(A277,summary!A93:M218,13,FALSE)</f>
        <v>0</v>
      </c>
    </row>
    <row r="278" spans="1:6" x14ac:dyDescent="0.2">
      <c r="A278" t="s">
        <v>110</v>
      </c>
      <c r="B278" t="s">
        <v>12</v>
      </c>
      <c r="C278">
        <f>VLOOKUP(A278,summary!A94:M219,6,FALSE)</f>
        <v>1</v>
      </c>
      <c r="D278">
        <f>VLOOKUP(A278,summary!A94:M219,7,FALSE)</f>
        <v>3</v>
      </c>
      <c r="E278">
        <f>VLOOKUP(A278,summary!A94:M219,8,FALSE)</f>
        <v>2</v>
      </c>
      <c r="F278">
        <f>VLOOKUP(A278,summary!A94:M219,9,FALSE)</f>
        <v>1</v>
      </c>
    </row>
    <row r="279" spans="1:6" x14ac:dyDescent="0.2">
      <c r="A279" t="s">
        <v>113</v>
      </c>
      <c r="B279" t="s">
        <v>11</v>
      </c>
      <c r="C279">
        <f>VLOOKUP(A279,summary!A95:M220,2,FALSE)</f>
        <v>126</v>
      </c>
      <c r="D279">
        <f>VLOOKUP(A279,summary!A95:M220,3,FALSE)</f>
        <v>126</v>
      </c>
      <c r="E279">
        <f>VLOOKUP(A279,summary!A95:M220,4,FALSE)</f>
        <v>126</v>
      </c>
      <c r="F279">
        <f>VLOOKUP(A279,summary!A95:M220,5,FALSE)</f>
        <v>0</v>
      </c>
    </row>
    <row r="280" spans="1:6" x14ac:dyDescent="0.2">
      <c r="A280" t="s">
        <v>113</v>
      </c>
      <c r="B280" t="s">
        <v>13</v>
      </c>
      <c r="C280">
        <f>VLOOKUP(A280,summary!A94:M219,10,FALSE)</f>
        <v>0</v>
      </c>
      <c r="D280">
        <f>VLOOKUP(A280,summary!A94:M219,11,FALSE)</f>
        <v>0</v>
      </c>
      <c r="E280">
        <f>VLOOKUP(A280,summary!A94:M219,12,FALSE)</f>
        <v>0</v>
      </c>
      <c r="F280">
        <f>VLOOKUP(A280,summary!A94:M219,13,FALSE)</f>
        <v>0</v>
      </c>
    </row>
    <row r="281" spans="1:6" x14ac:dyDescent="0.2">
      <c r="A281" t="s">
        <v>113</v>
      </c>
      <c r="B281" t="s">
        <v>12</v>
      </c>
      <c r="C281">
        <f>VLOOKUP(A281,summary!A95:M220,6,FALSE)</f>
        <v>1</v>
      </c>
      <c r="D281">
        <f>VLOOKUP(A281,summary!A95:M220,7,FALSE)</f>
        <v>4</v>
      </c>
      <c r="E281">
        <f>VLOOKUP(A281,summary!A95:M220,8,FALSE)</f>
        <v>2.6666666666666665</v>
      </c>
      <c r="F281">
        <f>VLOOKUP(A281,summary!A95:M220,9,FALSE)</f>
        <v>1.5275252316519468</v>
      </c>
    </row>
    <row r="282" spans="1:6" x14ac:dyDescent="0.2">
      <c r="A282" t="s">
        <v>167</v>
      </c>
      <c r="B282" t="s">
        <v>11</v>
      </c>
      <c r="C282">
        <f>VLOOKUP(A282,summary!A96:M221,2,FALSE)</f>
        <v>127</v>
      </c>
      <c r="D282">
        <f>VLOOKUP(A282,summary!A96:M221,3,FALSE)</f>
        <v>127</v>
      </c>
      <c r="E282">
        <f>VLOOKUP(A282,summary!A96:M221,4,FALSE)</f>
        <v>127</v>
      </c>
      <c r="F282">
        <f>VLOOKUP(A282,summary!A96:M221,5,FALSE)</f>
        <v>0</v>
      </c>
    </row>
    <row r="283" spans="1:6" x14ac:dyDescent="0.2">
      <c r="A283" t="s">
        <v>167</v>
      </c>
      <c r="B283" t="s">
        <v>13</v>
      </c>
      <c r="C283">
        <f>VLOOKUP(A283,summary!A95:M220,10,FALSE)</f>
        <v>0</v>
      </c>
      <c r="D283">
        <f>VLOOKUP(A283,summary!A95:M220,11,FALSE)</f>
        <v>0</v>
      </c>
      <c r="E283">
        <f>VLOOKUP(A283,summary!A95:M220,12,FALSE)</f>
        <v>0</v>
      </c>
      <c r="F283">
        <f>VLOOKUP(A283,summary!A95:M220,13,FALSE)</f>
        <v>0</v>
      </c>
    </row>
    <row r="284" spans="1:6" x14ac:dyDescent="0.2">
      <c r="A284" t="s">
        <v>167</v>
      </c>
      <c r="B284" t="s">
        <v>12</v>
      </c>
      <c r="C284">
        <f>VLOOKUP(A284,summary!A96:M221,6,FALSE)</f>
        <v>1</v>
      </c>
      <c r="D284">
        <f>VLOOKUP(A284,summary!A96:M221,7,FALSE)</f>
        <v>3</v>
      </c>
      <c r="E284">
        <f>VLOOKUP(A284,summary!A96:M221,8,FALSE)</f>
        <v>2</v>
      </c>
      <c r="F284">
        <f>VLOOKUP(A284,summary!A96:M221,9,FALSE)</f>
        <v>1</v>
      </c>
    </row>
    <row r="285" spans="1:6" x14ac:dyDescent="0.2">
      <c r="A285" t="s">
        <v>147</v>
      </c>
      <c r="B285" t="s">
        <v>11</v>
      </c>
      <c r="C285">
        <f>VLOOKUP(A285,summary!A97:M222,2,FALSE)</f>
        <v>129</v>
      </c>
      <c r="D285">
        <f>VLOOKUP(A285,summary!A97:M222,3,FALSE)</f>
        <v>129</v>
      </c>
      <c r="E285">
        <f>VLOOKUP(A285,summary!A97:M222,4,FALSE)</f>
        <v>129</v>
      </c>
      <c r="F285">
        <f>VLOOKUP(A285,summary!A97:M222,5,FALSE)</f>
        <v>0</v>
      </c>
    </row>
    <row r="286" spans="1:6" x14ac:dyDescent="0.2">
      <c r="A286" t="s">
        <v>147</v>
      </c>
      <c r="B286" t="s">
        <v>13</v>
      </c>
      <c r="C286">
        <f>VLOOKUP(A286,summary!A96:M221,10,FALSE)</f>
        <v>0</v>
      </c>
      <c r="D286">
        <f>VLOOKUP(A286,summary!A96:M221,11,FALSE)</f>
        <v>1</v>
      </c>
      <c r="E286">
        <f>VLOOKUP(A286,summary!A96:M221,12,FALSE)</f>
        <v>0.33333333333333331</v>
      </c>
      <c r="F286">
        <f>VLOOKUP(A286,summary!A96:M221,13,FALSE)</f>
        <v>0.57735026918962584</v>
      </c>
    </row>
    <row r="287" spans="1:6" x14ac:dyDescent="0.2">
      <c r="A287" t="s">
        <v>147</v>
      </c>
      <c r="B287" t="s">
        <v>12</v>
      </c>
      <c r="C287">
        <f>VLOOKUP(A287,summary!A97:M222,6,FALSE)</f>
        <v>3</v>
      </c>
      <c r="D287">
        <f>VLOOKUP(A287,summary!A97:M222,7,FALSE)</f>
        <v>5</v>
      </c>
      <c r="E287">
        <f>VLOOKUP(A287,summary!A97:M222,8,FALSE)</f>
        <v>4</v>
      </c>
      <c r="F287">
        <f>VLOOKUP(A287,summary!A97:M222,9,FALSE)</f>
        <v>1</v>
      </c>
    </row>
    <row r="288" spans="1:6" x14ac:dyDescent="0.2">
      <c r="A288" t="s">
        <v>239</v>
      </c>
      <c r="B288" t="s">
        <v>11</v>
      </c>
      <c r="C288">
        <f>VLOOKUP(A288,summary!A98:M223,2,FALSE)</f>
        <v>130</v>
      </c>
      <c r="D288">
        <f>VLOOKUP(A288,summary!A98:M223,3,FALSE)</f>
        <v>130</v>
      </c>
      <c r="E288">
        <f>VLOOKUP(A288,summary!A98:M223,4,FALSE)</f>
        <v>130</v>
      </c>
      <c r="F288">
        <f>VLOOKUP(A288,summary!A98:M223,5,FALSE)</f>
        <v>0</v>
      </c>
    </row>
    <row r="289" spans="1:6" x14ac:dyDescent="0.2">
      <c r="A289" t="s">
        <v>239</v>
      </c>
      <c r="B289" t="s">
        <v>13</v>
      </c>
      <c r="C289">
        <f>VLOOKUP(A289,summary!A97:M222,10,FALSE)</f>
        <v>0</v>
      </c>
      <c r="D289">
        <f>VLOOKUP(A289,summary!A97:M222,11,FALSE)</f>
        <v>1</v>
      </c>
      <c r="E289">
        <f>VLOOKUP(A289,summary!A97:M222,12,FALSE)</f>
        <v>0.33333333333333331</v>
      </c>
      <c r="F289">
        <f>VLOOKUP(A289,summary!A97:M222,13,FALSE)</f>
        <v>0.57735026918962584</v>
      </c>
    </row>
    <row r="290" spans="1:6" x14ac:dyDescent="0.2">
      <c r="A290" t="s">
        <v>239</v>
      </c>
      <c r="B290" t="s">
        <v>12</v>
      </c>
      <c r="C290">
        <f>VLOOKUP(A290,summary!A98:M223,6,FALSE)</f>
        <v>3</v>
      </c>
      <c r="D290">
        <f>VLOOKUP(A290,summary!A98:M223,7,FALSE)</f>
        <v>5</v>
      </c>
      <c r="E290">
        <f>VLOOKUP(A290,summary!A98:M223,8,FALSE)</f>
        <v>4</v>
      </c>
      <c r="F290">
        <f>VLOOKUP(A290,summary!A98:M223,9,FALSE)</f>
        <v>1</v>
      </c>
    </row>
    <row r="291" spans="1:6" x14ac:dyDescent="0.2">
      <c r="A291" t="s">
        <v>85</v>
      </c>
      <c r="B291" t="s">
        <v>11</v>
      </c>
      <c r="C291">
        <f>VLOOKUP(A291,summary!A99:M224,2,FALSE)</f>
        <v>131</v>
      </c>
      <c r="D291">
        <f>VLOOKUP(A291,summary!A99:M224,3,FALSE)</f>
        <v>131</v>
      </c>
      <c r="E291">
        <f>VLOOKUP(A291,summary!A99:M224,4,FALSE)</f>
        <v>131</v>
      </c>
      <c r="F291">
        <f>VLOOKUP(A291,summary!A99:M224,5,FALSE)</f>
        <v>0</v>
      </c>
    </row>
    <row r="292" spans="1:6" x14ac:dyDescent="0.2">
      <c r="A292" t="s">
        <v>85</v>
      </c>
      <c r="B292" t="s">
        <v>13</v>
      </c>
      <c r="C292">
        <f>VLOOKUP(A292,summary!A98:M223,10,FALSE)</f>
        <v>0</v>
      </c>
      <c r="D292">
        <f>VLOOKUP(A292,summary!A98:M223,11,FALSE)</f>
        <v>0</v>
      </c>
      <c r="E292">
        <f>VLOOKUP(A292,summary!A98:M223,12,FALSE)</f>
        <v>0</v>
      </c>
      <c r="F292">
        <f>VLOOKUP(A292,summary!A98:M223,13,FALSE)</f>
        <v>0</v>
      </c>
    </row>
    <row r="293" spans="1:6" x14ac:dyDescent="0.2">
      <c r="A293" t="s">
        <v>85</v>
      </c>
      <c r="B293" t="s">
        <v>12</v>
      </c>
      <c r="C293">
        <f>VLOOKUP(A293,summary!A99:M224,6,FALSE)</f>
        <v>0</v>
      </c>
      <c r="D293">
        <f>VLOOKUP(A293,summary!A99:M224,7,FALSE)</f>
        <v>2</v>
      </c>
      <c r="E293">
        <f>VLOOKUP(A293,summary!A99:M224,8,FALSE)</f>
        <v>1</v>
      </c>
      <c r="F293">
        <f>VLOOKUP(A293,summary!A99:M224,9,FALSE)</f>
        <v>1</v>
      </c>
    </row>
    <row r="294" spans="1:6" x14ac:dyDescent="0.2">
      <c r="A294" t="s">
        <v>210</v>
      </c>
      <c r="B294" t="s">
        <v>11</v>
      </c>
      <c r="C294">
        <f>VLOOKUP(A294,summary!A100:M225,2,FALSE)</f>
        <v>132</v>
      </c>
      <c r="D294">
        <f>VLOOKUP(A294,summary!A100:M225,3,FALSE)</f>
        <v>132</v>
      </c>
      <c r="E294">
        <f>VLOOKUP(A294,summary!A100:M225,4,FALSE)</f>
        <v>132</v>
      </c>
      <c r="F294">
        <f>VLOOKUP(A294,summary!A100:M225,5,FALSE)</f>
        <v>0</v>
      </c>
    </row>
    <row r="295" spans="1:6" x14ac:dyDescent="0.2">
      <c r="A295" t="s">
        <v>210</v>
      </c>
      <c r="B295" t="s">
        <v>13</v>
      </c>
      <c r="C295">
        <f>VLOOKUP(A295,summary!A99:M224,10,FALSE)</f>
        <v>0</v>
      </c>
      <c r="D295">
        <f>VLOOKUP(A295,summary!A99:M224,11,FALSE)</f>
        <v>0</v>
      </c>
      <c r="E295">
        <f>VLOOKUP(A295,summary!A99:M224,12,FALSE)</f>
        <v>0</v>
      </c>
      <c r="F295">
        <f>VLOOKUP(A295,summary!A99:M224,13,FALSE)</f>
        <v>0</v>
      </c>
    </row>
    <row r="296" spans="1:6" x14ac:dyDescent="0.2">
      <c r="A296" t="s">
        <v>210</v>
      </c>
      <c r="B296" t="s">
        <v>12</v>
      </c>
      <c r="C296">
        <f>VLOOKUP(A296,summary!A100:M225,6,FALSE)</f>
        <v>0</v>
      </c>
      <c r="D296">
        <f>VLOOKUP(A296,summary!A100:M225,7,FALSE)</f>
        <v>2</v>
      </c>
      <c r="E296">
        <f>VLOOKUP(A296,summary!A100:M225,8,FALSE)</f>
        <v>1</v>
      </c>
      <c r="F296">
        <f>VLOOKUP(A296,summary!A100:M225,9,FALSE)</f>
        <v>1</v>
      </c>
    </row>
    <row r="297" spans="1:6" x14ac:dyDescent="0.2">
      <c r="A297" t="s">
        <v>76</v>
      </c>
      <c r="B297" t="s">
        <v>11</v>
      </c>
      <c r="C297">
        <f>VLOOKUP(A297,summary!A101:M226,2,FALSE)</f>
        <v>134</v>
      </c>
      <c r="D297">
        <f>VLOOKUP(A297,summary!A101:M226,3,FALSE)</f>
        <v>134</v>
      </c>
      <c r="E297">
        <f>VLOOKUP(A297,summary!A101:M226,4,FALSE)</f>
        <v>134</v>
      </c>
      <c r="F297">
        <f>VLOOKUP(A297,summary!A101:M226,5,FALSE)</f>
        <v>0</v>
      </c>
    </row>
    <row r="298" spans="1:6" x14ac:dyDescent="0.2">
      <c r="A298" t="s">
        <v>76</v>
      </c>
      <c r="B298" t="s">
        <v>13</v>
      </c>
      <c r="C298">
        <f>VLOOKUP(A298,summary!A100:M225,10,FALSE)</f>
        <v>0</v>
      </c>
      <c r="D298">
        <f>VLOOKUP(A298,summary!A100:M225,11,FALSE)</f>
        <v>0</v>
      </c>
      <c r="E298">
        <f>VLOOKUP(A298,summary!A100:M225,12,FALSE)</f>
        <v>0</v>
      </c>
      <c r="F298">
        <f>VLOOKUP(A298,summary!A100:M225,13,FALSE)</f>
        <v>0</v>
      </c>
    </row>
    <row r="299" spans="1:6" x14ac:dyDescent="0.2">
      <c r="A299" t="s">
        <v>76</v>
      </c>
      <c r="B299" t="s">
        <v>12</v>
      </c>
      <c r="C299">
        <f>VLOOKUP(A299,summary!A101:M226,6,FALSE)</f>
        <v>3</v>
      </c>
      <c r="D299">
        <f>VLOOKUP(A299,summary!A101:M226,7,FALSE)</f>
        <v>5</v>
      </c>
      <c r="E299">
        <f>VLOOKUP(A299,summary!A101:M226,8,FALSE)</f>
        <v>4</v>
      </c>
      <c r="F299">
        <f>VLOOKUP(A299,summary!A101:M226,9,FALSE)</f>
        <v>1</v>
      </c>
    </row>
    <row r="300" spans="1:6" x14ac:dyDescent="0.2">
      <c r="A300" t="s">
        <v>100</v>
      </c>
      <c r="B300" t="s">
        <v>11</v>
      </c>
      <c r="C300">
        <f>VLOOKUP(A300,summary!A102:M227,2,FALSE)</f>
        <v>135</v>
      </c>
      <c r="D300">
        <f>VLOOKUP(A300,summary!A102:M227,3,FALSE)</f>
        <v>135</v>
      </c>
      <c r="E300">
        <f>VLOOKUP(A300,summary!A102:M227,4,FALSE)</f>
        <v>135</v>
      </c>
      <c r="F300">
        <f>VLOOKUP(A300,summary!A102:M227,5,FALSE)</f>
        <v>0</v>
      </c>
    </row>
    <row r="301" spans="1:6" x14ac:dyDescent="0.2">
      <c r="A301" t="s">
        <v>100</v>
      </c>
      <c r="B301" t="s">
        <v>13</v>
      </c>
      <c r="C301">
        <f>VLOOKUP(A301,summary!A101:M226,10,FALSE)</f>
        <v>0</v>
      </c>
      <c r="D301">
        <f>VLOOKUP(A301,summary!A101:M226,11,FALSE)</f>
        <v>0</v>
      </c>
      <c r="E301">
        <f>VLOOKUP(A301,summary!A101:M226,12,FALSE)</f>
        <v>0</v>
      </c>
      <c r="F301">
        <f>VLOOKUP(A301,summary!A101:M226,13,FALSE)</f>
        <v>0</v>
      </c>
    </row>
    <row r="302" spans="1:6" x14ac:dyDescent="0.2">
      <c r="A302" t="s">
        <v>100</v>
      </c>
      <c r="B302" t="s">
        <v>12</v>
      </c>
      <c r="C302">
        <f>VLOOKUP(A302,summary!A102:M227,6,FALSE)</f>
        <v>1</v>
      </c>
      <c r="D302">
        <f>VLOOKUP(A302,summary!A102:M227,7,FALSE)</f>
        <v>3</v>
      </c>
      <c r="E302">
        <f>VLOOKUP(A302,summary!A102:M227,8,FALSE)</f>
        <v>2</v>
      </c>
      <c r="F302">
        <f>VLOOKUP(A302,summary!A102:M227,9,FALSE)</f>
        <v>1</v>
      </c>
    </row>
    <row r="303" spans="1:6" x14ac:dyDescent="0.2">
      <c r="A303" t="s">
        <v>328</v>
      </c>
      <c r="B303" t="s">
        <v>11</v>
      </c>
      <c r="C303">
        <f>VLOOKUP(A303,summary!A103:M228,2,FALSE)</f>
        <v>136</v>
      </c>
      <c r="D303">
        <f>VLOOKUP(A303,summary!A103:M228,3,FALSE)</f>
        <v>136</v>
      </c>
      <c r="E303">
        <f>VLOOKUP(A303,summary!A103:M228,4,FALSE)</f>
        <v>136</v>
      </c>
      <c r="F303">
        <f>VLOOKUP(A303,summary!A103:M228,5,FALSE)</f>
        <v>0</v>
      </c>
    </row>
    <row r="304" spans="1:6" x14ac:dyDescent="0.2">
      <c r="A304" t="s">
        <v>328</v>
      </c>
      <c r="B304" t="s">
        <v>13</v>
      </c>
      <c r="C304">
        <f>VLOOKUP(A304,summary!A102:M227,10,FALSE)</f>
        <v>0</v>
      </c>
      <c r="D304">
        <f>VLOOKUP(A304,summary!A102:M227,11,FALSE)</f>
        <v>0</v>
      </c>
      <c r="E304">
        <f>VLOOKUP(A304,summary!A102:M227,12,FALSE)</f>
        <v>0</v>
      </c>
      <c r="F304">
        <f>VLOOKUP(A304,summary!A102:M227,13,FALSE)</f>
        <v>0</v>
      </c>
    </row>
    <row r="305" spans="1:6" x14ac:dyDescent="0.2">
      <c r="A305" t="s">
        <v>328</v>
      </c>
      <c r="B305" t="s">
        <v>12</v>
      </c>
      <c r="C305">
        <f>VLOOKUP(A305,summary!A103:M228,6,FALSE)</f>
        <v>1</v>
      </c>
      <c r="D305">
        <f>VLOOKUP(A305,summary!A103:M228,7,FALSE)</f>
        <v>3</v>
      </c>
      <c r="E305">
        <f>VLOOKUP(A305,summary!A103:M228,8,FALSE)</f>
        <v>2</v>
      </c>
      <c r="F305">
        <f>VLOOKUP(A305,summary!A103:M228,9,FALSE)</f>
        <v>1</v>
      </c>
    </row>
    <row r="306" spans="1:6" x14ac:dyDescent="0.2">
      <c r="A306" t="s">
        <v>194</v>
      </c>
      <c r="B306" t="s">
        <v>11</v>
      </c>
      <c r="C306">
        <f>VLOOKUP(A306,summary!A104:M229,2,FALSE)</f>
        <v>137</v>
      </c>
      <c r="D306">
        <f>VLOOKUP(A306,summary!A104:M229,3,FALSE)</f>
        <v>137</v>
      </c>
      <c r="E306">
        <f>VLOOKUP(A306,summary!A104:M229,4,FALSE)</f>
        <v>137</v>
      </c>
      <c r="F306">
        <f>VLOOKUP(A306,summary!A104:M229,5,FALSE)</f>
        <v>0</v>
      </c>
    </row>
    <row r="307" spans="1:6" x14ac:dyDescent="0.2">
      <c r="A307" t="s">
        <v>194</v>
      </c>
      <c r="B307" t="s">
        <v>13</v>
      </c>
      <c r="C307">
        <f>VLOOKUP(A307,summary!A103:M228,10,FALSE)</f>
        <v>0</v>
      </c>
      <c r="D307">
        <f>VLOOKUP(A307,summary!A103:M228,11,FALSE)</f>
        <v>0</v>
      </c>
      <c r="E307">
        <f>VLOOKUP(A307,summary!A103:M228,12,FALSE)</f>
        <v>0</v>
      </c>
      <c r="F307">
        <f>VLOOKUP(A307,summary!A103:M228,13,FALSE)</f>
        <v>0</v>
      </c>
    </row>
    <row r="308" spans="1:6" x14ac:dyDescent="0.2">
      <c r="A308" t="s">
        <v>194</v>
      </c>
      <c r="B308" t="s">
        <v>12</v>
      </c>
      <c r="C308">
        <f>VLOOKUP(A308,summary!A104:M229,6,FALSE)</f>
        <v>1</v>
      </c>
      <c r="D308">
        <f>VLOOKUP(A308,summary!A104:M229,7,FALSE)</f>
        <v>3</v>
      </c>
      <c r="E308">
        <f>VLOOKUP(A308,summary!A104:M229,8,FALSE)</f>
        <v>2</v>
      </c>
      <c r="F308">
        <f>VLOOKUP(A308,summary!A104:M229,9,FALSE)</f>
        <v>1</v>
      </c>
    </row>
    <row r="309" spans="1:6" x14ac:dyDescent="0.2">
      <c r="A309" t="s">
        <v>57</v>
      </c>
      <c r="B309" t="s">
        <v>11</v>
      </c>
      <c r="C309">
        <f>VLOOKUP(A309,summary!A105:M230,2,FALSE)</f>
        <v>138</v>
      </c>
      <c r="D309">
        <f>VLOOKUP(A309,summary!A105:M230,3,FALSE)</f>
        <v>138</v>
      </c>
      <c r="E309">
        <f>VLOOKUP(A309,summary!A105:M230,4,FALSE)</f>
        <v>138</v>
      </c>
      <c r="F309">
        <f>VLOOKUP(A309,summary!A105:M230,5,FALSE)</f>
        <v>0</v>
      </c>
    </row>
    <row r="310" spans="1:6" x14ac:dyDescent="0.2">
      <c r="A310" t="s">
        <v>57</v>
      </c>
      <c r="B310" t="s">
        <v>13</v>
      </c>
      <c r="C310">
        <f>VLOOKUP(A310,summary!A104:M229,10,FALSE)</f>
        <v>0</v>
      </c>
      <c r="D310">
        <f>VLOOKUP(A310,summary!A104:M229,11,FALSE)</f>
        <v>1</v>
      </c>
      <c r="E310">
        <f>VLOOKUP(A310,summary!A104:M229,12,FALSE)</f>
        <v>0.33333333333333331</v>
      </c>
      <c r="F310">
        <f>VLOOKUP(A310,summary!A104:M229,13,FALSE)</f>
        <v>0.57735026918962584</v>
      </c>
    </row>
    <row r="311" spans="1:6" x14ac:dyDescent="0.2">
      <c r="A311" t="s">
        <v>57</v>
      </c>
      <c r="B311" t="s">
        <v>12</v>
      </c>
      <c r="C311">
        <f>VLOOKUP(A311,summary!A105:M230,6,FALSE)</f>
        <v>1</v>
      </c>
      <c r="D311">
        <f>VLOOKUP(A311,summary!A105:M230,7,FALSE)</f>
        <v>6</v>
      </c>
      <c r="E311">
        <f>VLOOKUP(A311,summary!A105:M230,8,FALSE)</f>
        <v>3</v>
      </c>
      <c r="F311">
        <f>VLOOKUP(A311,summary!A105:M230,9,FALSE)</f>
        <v>2.6457513110645907</v>
      </c>
    </row>
    <row r="312" spans="1:6" x14ac:dyDescent="0.2">
      <c r="A312" t="s">
        <v>279</v>
      </c>
      <c r="B312" t="s">
        <v>11</v>
      </c>
      <c r="C312">
        <f>VLOOKUP(A312,summary!A106:M231,2,FALSE)</f>
        <v>139</v>
      </c>
      <c r="D312">
        <f>VLOOKUP(A312,summary!A106:M231,3,FALSE)</f>
        <v>139</v>
      </c>
      <c r="E312">
        <f>VLOOKUP(A312,summary!A106:M231,4,FALSE)</f>
        <v>139</v>
      </c>
      <c r="F312">
        <f>VLOOKUP(A312,summary!A106:M231,5,FALSE)</f>
        <v>0</v>
      </c>
    </row>
    <row r="313" spans="1:6" x14ac:dyDescent="0.2">
      <c r="A313" t="s">
        <v>279</v>
      </c>
      <c r="B313" t="s">
        <v>13</v>
      </c>
      <c r="C313">
        <f>VLOOKUP(A313,summary!A105:M230,10,FALSE)</f>
        <v>0</v>
      </c>
      <c r="D313">
        <f>VLOOKUP(A313,summary!A105:M230,11,FALSE)</f>
        <v>1</v>
      </c>
      <c r="E313">
        <f>VLOOKUP(A313,summary!A105:M230,12,FALSE)</f>
        <v>0.33333333333333331</v>
      </c>
      <c r="F313">
        <f>VLOOKUP(A313,summary!A105:M230,13,FALSE)</f>
        <v>0.57735026918962584</v>
      </c>
    </row>
    <row r="314" spans="1:6" x14ac:dyDescent="0.2">
      <c r="A314" t="s">
        <v>279</v>
      </c>
      <c r="B314" t="s">
        <v>12</v>
      </c>
      <c r="C314">
        <f>VLOOKUP(A314,summary!A106:M231,6,FALSE)</f>
        <v>4</v>
      </c>
      <c r="D314">
        <f>VLOOKUP(A314,summary!A106:M231,7,FALSE)</f>
        <v>6</v>
      </c>
      <c r="E314">
        <f>VLOOKUP(A314,summary!A106:M231,8,FALSE)</f>
        <v>5</v>
      </c>
      <c r="F314">
        <f>VLOOKUP(A314,summary!A106:M231,9,FALSE)</f>
        <v>1</v>
      </c>
    </row>
    <row r="315" spans="1:6" x14ac:dyDescent="0.2">
      <c r="A315" t="s">
        <v>224</v>
      </c>
      <c r="B315" t="s">
        <v>11</v>
      </c>
      <c r="C315">
        <f>VLOOKUP(A315,summary!A107:M232,2,FALSE)</f>
        <v>140</v>
      </c>
      <c r="D315">
        <f>VLOOKUP(A315,summary!A107:M232,3,FALSE)</f>
        <v>140</v>
      </c>
      <c r="E315">
        <f>VLOOKUP(A315,summary!A107:M232,4,FALSE)</f>
        <v>140</v>
      </c>
      <c r="F315">
        <f>VLOOKUP(A315,summary!A107:M232,5,FALSE)</f>
        <v>0</v>
      </c>
    </row>
    <row r="316" spans="1:6" x14ac:dyDescent="0.2">
      <c r="A316" t="s">
        <v>224</v>
      </c>
      <c r="B316" t="s">
        <v>13</v>
      </c>
      <c r="C316">
        <f>VLOOKUP(A316,summary!A106:M231,10,FALSE)</f>
        <v>0</v>
      </c>
      <c r="D316">
        <f>VLOOKUP(A316,summary!A106:M231,11,FALSE)</f>
        <v>1</v>
      </c>
      <c r="E316">
        <f>VLOOKUP(A316,summary!A106:M231,12,FALSE)</f>
        <v>0.33333333333333331</v>
      </c>
      <c r="F316">
        <f>VLOOKUP(A316,summary!A106:M231,13,FALSE)</f>
        <v>0.57735026918962584</v>
      </c>
    </row>
    <row r="317" spans="1:6" x14ac:dyDescent="0.2">
      <c r="A317" t="s">
        <v>224</v>
      </c>
      <c r="B317" t="s">
        <v>12</v>
      </c>
      <c r="C317">
        <f>VLOOKUP(A317,summary!A107:M232,6,FALSE)</f>
        <v>1</v>
      </c>
      <c r="D317">
        <f>VLOOKUP(A317,summary!A107:M232,7,FALSE)</f>
        <v>3</v>
      </c>
      <c r="E317">
        <f>VLOOKUP(A317,summary!A107:M232,8,FALSE)</f>
        <v>2</v>
      </c>
      <c r="F317">
        <f>VLOOKUP(A317,summary!A107:M232,9,FALSE)</f>
        <v>1</v>
      </c>
    </row>
    <row r="318" spans="1:6" x14ac:dyDescent="0.2">
      <c r="A318" t="s">
        <v>20</v>
      </c>
      <c r="B318" t="s">
        <v>11</v>
      </c>
      <c r="C318">
        <f>VLOOKUP(A318,summary!A108:M233,2,FALSE)</f>
        <v>141</v>
      </c>
      <c r="D318">
        <f>VLOOKUP(A318,summary!A108:M233,3,FALSE)</f>
        <v>141</v>
      </c>
      <c r="E318">
        <f>VLOOKUP(A318,summary!A108:M233,4,FALSE)</f>
        <v>141</v>
      </c>
      <c r="F318">
        <f>VLOOKUP(A318,summary!A108:M233,5,FALSE)</f>
        <v>0</v>
      </c>
    </row>
    <row r="319" spans="1:6" x14ac:dyDescent="0.2">
      <c r="A319" t="s">
        <v>20</v>
      </c>
      <c r="B319" t="s">
        <v>13</v>
      </c>
      <c r="C319">
        <f>VLOOKUP(A319,summary!A107:M232,10,FALSE)</f>
        <v>0</v>
      </c>
      <c r="D319">
        <f>VLOOKUP(A319,summary!A107:M232,11,FALSE)</f>
        <v>1</v>
      </c>
      <c r="E319">
        <f>VLOOKUP(A319,summary!A107:M232,12,FALSE)</f>
        <v>0.33333333333333331</v>
      </c>
      <c r="F319">
        <f>VLOOKUP(A319,summary!A107:M232,13,FALSE)</f>
        <v>0.57735026918962584</v>
      </c>
    </row>
    <row r="320" spans="1:6" x14ac:dyDescent="0.2">
      <c r="A320" t="s">
        <v>20</v>
      </c>
      <c r="B320" t="s">
        <v>12</v>
      </c>
      <c r="C320">
        <f>VLOOKUP(A320,summary!A108:M233,6,FALSE)</f>
        <v>3</v>
      </c>
      <c r="D320">
        <f>VLOOKUP(A320,summary!A108:M233,7,FALSE)</f>
        <v>5</v>
      </c>
      <c r="E320">
        <f>VLOOKUP(A320,summary!A108:M233,8,FALSE)</f>
        <v>4</v>
      </c>
      <c r="F320">
        <f>VLOOKUP(A320,summary!A108:M233,9,FALSE)</f>
        <v>1</v>
      </c>
    </row>
    <row r="321" spans="1:6" x14ac:dyDescent="0.2">
      <c r="A321" t="s">
        <v>202</v>
      </c>
      <c r="B321" t="s">
        <v>11</v>
      </c>
      <c r="C321">
        <f>VLOOKUP(A321,summary!A109:M234,2,FALSE)</f>
        <v>142</v>
      </c>
      <c r="D321">
        <f>VLOOKUP(A321,summary!A109:M234,3,FALSE)</f>
        <v>142</v>
      </c>
      <c r="E321">
        <f>VLOOKUP(A321,summary!A109:M234,4,FALSE)</f>
        <v>142</v>
      </c>
      <c r="F321">
        <f>VLOOKUP(A321,summary!A109:M234,5,FALSE)</f>
        <v>0</v>
      </c>
    </row>
    <row r="322" spans="1:6" x14ac:dyDescent="0.2">
      <c r="A322" t="s">
        <v>202</v>
      </c>
      <c r="B322" t="s">
        <v>13</v>
      </c>
      <c r="C322">
        <f>VLOOKUP(A322,summary!A108:M233,10,FALSE)</f>
        <v>0</v>
      </c>
      <c r="D322">
        <f>VLOOKUP(A322,summary!A108:M233,11,FALSE)</f>
        <v>0</v>
      </c>
      <c r="E322">
        <f>VLOOKUP(A322,summary!A108:M233,12,FALSE)</f>
        <v>0</v>
      </c>
      <c r="F322">
        <f>VLOOKUP(A322,summary!A108:M233,13,FALSE)</f>
        <v>0</v>
      </c>
    </row>
    <row r="323" spans="1:6" x14ac:dyDescent="0.2">
      <c r="A323" t="s">
        <v>202</v>
      </c>
      <c r="B323" t="s">
        <v>12</v>
      </c>
      <c r="C323">
        <f>VLOOKUP(A323,summary!A109:M234,6,FALSE)</f>
        <v>1</v>
      </c>
      <c r="D323">
        <f>VLOOKUP(A323,summary!A109:M234,7,FALSE)</f>
        <v>3</v>
      </c>
      <c r="E323">
        <f>VLOOKUP(A323,summary!A109:M234,8,FALSE)</f>
        <v>2</v>
      </c>
      <c r="F323">
        <f>VLOOKUP(A323,summary!A109:M234,9,FALSE)</f>
        <v>1</v>
      </c>
    </row>
    <row r="324" spans="1:6" x14ac:dyDescent="0.2">
      <c r="A324" t="s">
        <v>131</v>
      </c>
      <c r="B324" t="s">
        <v>11</v>
      </c>
      <c r="C324">
        <f>VLOOKUP(A324,summary!A110:M235,2,FALSE)</f>
        <v>143</v>
      </c>
      <c r="D324">
        <f>VLOOKUP(A324,summary!A110:M235,3,FALSE)</f>
        <v>143</v>
      </c>
      <c r="E324">
        <f>VLOOKUP(A324,summary!A110:M235,4,FALSE)</f>
        <v>143</v>
      </c>
      <c r="F324">
        <f>VLOOKUP(A324,summary!A110:M235,5,FALSE)</f>
        <v>0</v>
      </c>
    </row>
    <row r="325" spans="1:6" x14ac:dyDescent="0.2">
      <c r="A325" t="s">
        <v>131</v>
      </c>
      <c r="B325" t="s">
        <v>13</v>
      </c>
      <c r="C325">
        <f>VLOOKUP(A325,summary!A109:M234,10,FALSE)</f>
        <v>-771</v>
      </c>
      <c r="D325">
        <f>VLOOKUP(A325,summary!A109:M234,11,FALSE)</f>
        <v>0</v>
      </c>
      <c r="E325">
        <f>VLOOKUP(A325,summary!A109:M234,12,FALSE)</f>
        <v>-257</v>
      </c>
      <c r="F325">
        <f>VLOOKUP(A325,summary!A109:M234,13,FALSE)</f>
        <v>445.13705754520146</v>
      </c>
    </row>
    <row r="326" spans="1:6" x14ac:dyDescent="0.2">
      <c r="A326" t="s">
        <v>131</v>
      </c>
      <c r="B326" t="s">
        <v>12</v>
      </c>
      <c r="C326">
        <f>VLOOKUP(A326,summary!A110:M235,6,FALSE)</f>
        <v>1</v>
      </c>
      <c r="D326">
        <f>VLOOKUP(A326,summary!A110:M235,7,FALSE)</f>
        <v>5</v>
      </c>
      <c r="E326">
        <f>VLOOKUP(A326,summary!A110:M235,8,FALSE)</f>
        <v>2.6666666666666665</v>
      </c>
      <c r="F326">
        <f>VLOOKUP(A326,summary!A110:M235,9,FALSE)</f>
        <v>2.0816659994661331</v>
      </c>
    </row>
    <row r="327" spans="1:6" x14ac:dyDescent="0.2">
      <c r="A327" t="s">
        <v>54</v>
      </c>
      <c r="B327" t="s">
        <v>11</v>
      </c>
      <c r="C327">
        <f>VLOOKUP(A327,summary!A111:M236,2,FALSE)</f>
        <v>144</v>
      </c>
      <c r="D327">
        <f>VLOOKUP(A327,summary!A111:M236,3,FALSE)</f>
        <v>144</v>
      </c>
      <c r="E327">
        <f>VLOOKUP(A327,summary!A111:M236,4,FALSE)</f>
        <v>144</v>
      </c>
      <c r="F327">
        <f>VLOOKUP(A327,summary!A111:M236,5,FALSE)</f>
        <v>0</v>
      </c>
    </row>
    <row r="328" spans="1:6" x14ac:dyDescent="0.2">
      <c r="A328" t="s">
        <v>54</v>
      </c>
      <c r="B328" t="s">
        <v>13</v>
      </c>
      <c r="C328">
        <f>VLOOKUP(A328,summary!A110:M235,10,FALSE)</f>
        <v>-771</v>
      </c>
      <c r="D328">
        <f>VLOOKUP(A328,summary!A110:M235,11,FALSE)</f>
        <v>0</v>
      </c>
      <c r="E328">
        <f>VLOOKUP(A328,summary!A110:M235,12,FALSE)</f>
        <v>-257</v>
      </c>
      <c r="F328">
        <f>VLOOKUP(A328,summary!A110:M235,13,FALSE)</f>
        <v>445.13705754520146</v>
      </c>
    </row>
    <row r="329" spans="1:6" x14ac:dyDescent="0.2">
      <c r="A329" t="s">
        <v>54</v>
      </c>
      <c r="B329" t="s">
        <v>12</v>
      </c>
      <c r="C329">
        <f>VLOOKUP(A329,summary!A111:M236,6,FALSE)</f>
        <v>1</v>
      </c>
      <c r="D329">
        <f>VLOOKUP(A329,summary!A111:M236,7,FALSE)</f>
        <v>6</v>
      </c>
      <c r="E329">
        <f>VLOOKUP(A329,summary!A111:M236,8,FALSE)</f>
        <v>3</v>
      </c>
      <c r="F329">
        <f>VLOOKUP(A329,summary!A111:M236,9,FALSE)</f>
        <v>2.6457513110645907</v>
      </c>
    </row>
    <row r="330" spans="1:6" x14ac:dyDescent="0.2">
      <c r="A330" t="s">
        <v>235</v>
      </c>
      <c r="B330" t="s">
        <v>11</v>
      </c>
      <c r="C330">
        <f>VLOOKUP(A330,summary!A112:M237,2,FALSE)</f>
        <v>145</v>
      </c>
      <c r="D330">
        <f>VLOOKUP(A330,summary!A112:M237,3,FALSE)</f>
        <v>145</v>
      </c>
      <c r="E330">
        <f>VLOOKUP(A330,summary!A112:M237,4,FALSE)</f>
        <v>145</v>
      </c>
      <c r="F330">
        <f>VLOOKUP(A330,summary!A112:M237,5,FALSE)</f>
        <v>0</v>
      </c>
    </row>
    <row r="331" spans="1:6" x14ac:dyDescent="0.2">
      <c r="A331" t="s">
        <v>235</v>
      </c>
      <c r="B331" t="s">
        <v>13</v>
      </c>
      <c r="C331">
        <f>VLOOKUP(A331,summary!A111:M236,10,FALSE)</f>
        <v>0</v>
      </c>
      <c r="D331">
        <f>VLOOKUP(A331,summary!A111:M236,11,FALSE)</f>
        <v>1</v>
      </c>
      <c r="E331">
        <f>VLOOKUP(A331,summary!A111:M236,12,FALSE)</f>
        <v>0.33333333333333331</v>
      </c>
      <c r="F331">
        <f>VLOOKUP(A331,summary!A111:M236,13,FALSE)</f>
        <v>0.57735026918962584</v>
      </c>
    </row>
    <row r="332" spans="1:6" x14ac:dyDescent="0.2">
      <c r="A332" t="s">
        <v>235</v>
      </c>
      <c r="B332" t="s">
        <v>12</v>
      </c>
      <c r="C332">
        <f>VLOOKUP(A332,summary!A112:M237,6,FALSE)</f>
        <v>-666</v>
      </c>
      <c r="D332">
        <f>VLOOKUP(A332,summary!A112:M237,7,FALSE)</f>
        <v>-666</v>
      </c>
      <c r="E332">
        <f>VLOOKUP(A332,summary!A112:M237,8,FALSE)</f>
        <v>-666</v>
      </c>
      <c r="F332">
        <f>VLOOKUP(A332,summary!A112:M237,9,FALSE)</f>
        <v>0</v>
      </c>
    </row>
    <row r="333" spans="1:6" x14ac:dyDescent="0.2">
      <c r="A333" t="s">
        <v>164</v>
      </c>
      <c r="B333" t="s">
        <v>11</v>
      </c>
      <c r="C333">
        <f>VLOOKUP(A333,summary!A113:M238,2,FALSE)</f>
        <v>144</v>
      </c>
      <c r="D333">
        <f>VLOOKUP(A333,summary!A113:M238,3,FALSE)</f>
        <v>144</v>
      </c>
      <c r="E333">
        <f>VLOOKUP(A333,summary!A113:M238,4,FALSE)</f>
        <v>144</v>
      </c>
      <c r="F333">
        <f>VLOOKUP(A333,summary!A113:M238,5,FALSE)</f>
        <v>0</v>
      </c>
    </row>
    <row r="334" spans="1:6" x14ac:dyDescent="0.2">
      <c r="A334" t="s">
        <v>164</v>
      </c>
      <c r="B334" t="s">
        <v>13</v>
      </c>
      <c r="C334">
        <f>VLOOKUP(A334,summary!A112:M237,10,FALSE)</f>
        <v>0</v>
      </c>
      <c r="D334">
        <f>VLOOKUP(A334,summary!A112:M237,11,FALSE)</f>
        <v>1</v>
      </c>
      <c r="E334">
        <f>VLOOKUP(A334,summary!A112:M237,12,FALSE)</f>
        <v>0.33333333333333331</v>
      </c>
      <c r="F334">
        <f>VLOOKUP(A334,summary!A112:M237,13,FALSE)</f>
        <v>0.57735026918962584</v>
      </c>
    </row>
    <row r="335" spans="1:6" x14ac:dyDescent="0.2">
      <c r="A335" t="s">
        <v>164</v>
      </c>
      <c r="B335" t="s">
        <v>12</v>
      </c>
      <c r="C335">
        <f>VLOOKUP(A335,summary!A113:M238,6,FALSE)</f>
        <v>1</v>
      </c>
      <c r="D335">
        <f>VLOOKUP(A335,summary!A113:M238,7,FALSE)</f>
        <v>5</v>
      </c>
      <c r="E335">
        <f>VLOOKUP(A335,summary!A113:M238,8,FALSE)</f>
        <v>2.6666666666666665</v>
      </c>
      <c r="F335">
        <f>VLOOKUP(A335,summary!A113:M238,9,FALSE)</f>
        <v>2.0816659994661331</v>
      </c>
    </row>
    <row r="336" spans="1:6" x14ac:dyDescent="0.2">
      <c r="A336" t="s">
        <v>290</v>
      </c>
      <c r="B336" t="s">
        <v>11</v>
      </c>
      <c r="C336">
        <f>VLOOKUP(A336,summary!A114:M239,2,FALSE)</f>
        <v>145</v>
      </c>
      <c r="D336">
        <f>VLOOKUP(A336,summary!A114:M239,3,FALSE)</f>
        <v>145</v>
      </c>
      <c r="E336">
        <f>VLOOKUP(A336,summary!A114:M239,4,FALSE)</f>
        <v>145</v>
      </c>
      <c r="F336">
        <f>VLOOKUP(A336,summary!A114:M239,5,FALSE)</f>
        <v>0</v>
      </c>
    </row>
    <row r="337" spans="1:6" x14ac:dyDescent="0.2">
      <c r="A337" t="s">
        <v>290</v>
      </c>
      <c r="B337" t="s">
        <v>13</v>
      </c>
      <c r="C337">
        <f>VLOOKUP(A337,summary!A113:M238,10,FALSE)</f>
        <v>0</v>
      </c>
      <c r="D337">
        <f>VLOOKUP(A337,summary!A113:M238,11,FALSE)</f>
        <v>0</v>
      </c>
      <c r="E337">
        <f>VLOOKUP(A337,summary!A113:M238,12,FALSE)</f>
        <v>0</v>
      </c>
      <c r="F337">
        <f>VLOOKUP(A337,summary!A113:M238,13,FALSE)</f>
        <v>0</v>
      </c>
    </row>
    <row r="338" spans="1:6" x14ac:dyDescent="0.2">
      <c r="A338" t="s">
        <v>290</v>
      </c>
      <c r="B338" t="s">
        <v>12</v>
      </c>
      <c r="C338">
        <f>VLOOKUP(A338,summary!A114:M239,6,FALSE)</f>
        <v>2</v>
      </c>
      <c r="D338">
        <f>VLOOKUP(A338,summary!A114:M239,7,FALSE)</f>
        <v>4</v>
      </c>
      <c r="E338">
        <f>VLOOKUP(A338,summary!A114:M239,8,FALSE)</f>
        <v>3</v>
      </c>
      <c r="F338">
        <f>VLOOKUP(A338,summary!A114:M239,9,FALSE)</f>
        <v>1</v>
      </c>
    </row>
    <row r="339" spans="1:6" x14ac:dyDescent="0.2">
      <c r="A339" t="s">
        <v>169</v>
      </c>
      <c r="B339" t="s">
        <v>11</v>
      </c>
      <c r="C339">
        <f>VLOOKUP(A339,summary!A115:M240,2,FALSE)</f>
        <v>148</v>
      </c>
      <c r="D339">
        <f>VLOOKUP(A339,summary!A115:M240,3,FALSE)</f>
        <v>148</v>
      </c>
      <c r="E339">
        <f>VLOOKUP(A339,summary!A115:M240,4,FALSE)</f>
        <v>148</v>
      </c>
      <c r="F339">
        <f>VLOOKUP(A339,summary!A115:M240,5,FALSE)</f>
        <v>0</v>
      </c>
    </row>
    <row r="340" spans="1:6" x14ac:dyDescent="0.2">
      <c r="A340" t="s">
        <v>169</v>
      </c>
      <c r="B340" t="s">
        <v>13</v>
      </c>
      <c r="C340">
        <f>VLOOKUP(A340,summary!A114:M239,10,FALSE)</f>
        <v>0</v>
      </c>
      <c r="D340">
        <f>VLOOKUP(A340,summary!A114:M239,11,FALSE)</f>
        <v>0</v>
      </c>
      <c r="E340">
        <f>VLOOKUP(A340,summary!A114:M239,12,FALSE)</f>
        <v>0</v>
      </c>
      <c r="F340">
        <f>VLOOKUP(A340,summary!A114:M239,13,FALSE)</f>
        <v>0</v>
      </c>
    </row>
    <row r="341" spans="1:6" x14ac:dyDescent="0.2">
      <c r="A341" t="s">
        <v>169</v>
      </c>
      <c r="B341" t="s">
        <v>12</v>
      </c>
      <c r="C341">
        <f>VLOOKUP(A341,summary!A115:M240,6,FALSE)</f>
        <v>2</v>
      </c>
      <c r="D341">
        <f>VLOOKUP(A341,summary!A115:M240,7,FALSE)</f>
        <v>4</v>
      </c>
      <c r="E341">
        <f>VLOOKUP(A341,summary!A115:M240,8,FALSE)</f>
        <v>3</v>
      </c>
      <c r="F341">
        <f>VLOOKUP(A341,summary!A115:M240,9,FALSE)</f>
        <v>1</v>
      </c>
    </row>
    <row r="342" spans="1:6" x14ac:dyDescent="0.2">
      <c r="A342" t="s">
        <v>219</v>
      </c>
      <c r="B342" t="s">
        <v>11</v>
      </c>
      <c r="C342">
        <f>VLOOKUP(A342,summary!A116:M241,2,FALSE)</f>
        <v>149</v>
      </c>
      <c r="D342">
        <f>VLOOKUP(A342,summary!A116:M241,3,FALSE)</f>
        <v>149</v>
      </c>
      <c r="E342">
        <f>VLOOKUP(A342,summary!A116:M241,4,FALSE)</f>
        <v>149</v>
      </c>
      <c r="F342">
        <f>VLOOKUP(A342,summary!A116:M241,5,FALSE)</f>
        <v>0</v>
      </c>
    </row>
    <row r="343" spans="1:6" x14ac:dyDescent="0.2">
      <c r="A343" t="s">
        <v>219</v>
      </c>
      <c r="B343" t="s">
        <v>13</v>
      </c>
      <c r="C343">
        <f>VLOOKUP(A343,summary!A115:M240,10,FALSE)</f>
        <v>0</v>
      </c>
      <c r="D343">
        <f>VLOOKUP(A343,summary!A115:M240,11,FALSE)</f>
        <v>1</v>
      </c>
      <c r="E343">
        <f>VLOOKUP(A343,summary!A115:M240,12,FALSE)</f>
        <v>0.33333333333333331</v>
      </c>
      <c r="F343">
        <f>VLOOKUP(A343,summary!A115:M240,13,FALSE)</f>
        <v>0.57735026918962584</v>
      </c>
    </row>
    <row r="344" spans="1:6" x14ac:dyDescent="0.2">
      <c r="A344" t="s">
        <v>219</v>
      </c>
      <c r="B344" t="s">
        <v>12</v>
      </c>
      <c r="C344">
        <f>VLOOKUP(A344,summary!A116:M241,6,FALSE)</f>
        <v>1</v>
      </c>
      <c r="D344">
        <f>VLOOKUP(A344,summary!A116:M241,7,FALSE)</f>
        <v>6</v>
      </c>
      <c r="E344">
        <f>VLOOKUP(A344,summary!A116:M241,8,FALSE)</f>
        <v>3</v>
      </c>
      <c r="F344">
        <f>VLOOKUP(A344,summary!A116:M241,9,FALSE)</f>
        <v>2.6457513110645907</v>
      </c>
    </row>
    <row r="345" spans="1:6" x14ac:dyDescent="0.2">
      <c r="A345" t="s">
        <v>229</v>
      </c>
      <c r="B345" t="s">
        <v>11</v>
      </c>
      <c r="C345">
        <f>VLOOKUP(A345,summary!A117:M242,2,FALSE)</f>
        <v>150</v>
      </c>
      <c r="D345">
        <f>VLOOKUP(A345,summary!A117:M242,3,FALSE)</f>
        <v>150</v>
      </c>
      <c r="E345">
        <f>VLOOKUP(A345,summary!A117:M242,4,FALSE)</f>
        <v>150</v>
      </c>
      <c r="F345">
        <f>VLOOKUP(A345,summary!A117:M242,5,FALSE)</f>
        <v>0</v>
      </c>
    </row>
    <row r="346" spans="1:6" x14ac:dyDescent="0.2">
      <c r="A346" t="s">
        <v>229</v>
      </c>
      <c r="B346" t="s">
        <v>13</v>
      </c>
      <c r="C346">
        <f>VLOOKUP(A346,summary!A116:M241,10,FALSE)</f>
        <v>0</v>
      </c>
      <c r="D346">
        <f>VLOOKUP(A346,summary!A116:M241,11,FALSE)</f>
        <v>1</v>
      </c>
      <c r="E346">
        <f>VLOOKUP(A346,summary!A116:M241,12,FALSE)</f>
        <v>0.33333333333333331</v>
      </c>
      <c r="F346">
        <f>VLOOKUP(A346,summary!A116:M241,13,FALSE)</f>
        <v>0.57735026918962584</v>
      </c>
    </row>
    <row r="347" spans="1:6" x14ac:dyDescent="0.2">
      <c r="A347" t="s">
        <v>229</v>
      </c>
      <c r="B347" t="s">
        <v>12</v>
      </c>
      <c r="C347">
        <f>VLOOKUP(A347,summary!A117:M242,6,FALSE)</f>
        <v>3</v>
      </c>
      <c r="D347">
        <f>VLOOKUP(A347,summary!A117:M242,7,FALSE)</f>
        <v>5</v>
      </c>
      <c r="E347">
        <f>VLOOKUP(A347,summary!A117:M242,8,FALSE)</f>
        <v>4</v>
      </c>
      <c r="F347">
        <f>VLOOKUP(A347,summary!A117:M242,9,FALSE)</f>
        <v>1</v>
      </c>
    </row>
    <row r="348" spans="1:6" x14ac:dyDescent="0.2">
      <c r="A348" t="s">
        <v>118</v>
      </c>
      <c r="B348" t="s">
        <v>11</v>
      </c>
      <c r="C348">
        <f>VLOOKUP(A348,summary!A118:M243,2,FALSE)</f>
        <v>152</v>
      </c>
      <c r="D348">
        <f>VLOOKUP(A348,summary!A118:M243,3,FALSE)</f>
        <v>152</v>
      </c>
      <c r="E348">
        <f>VLOOKUP(A348,summary!A118:M243,4,FALSE)</f>
        <v>152</v>
      </c>
      <c r="F348">
        <f>VLOOKUP(A348,summary!A118:M243,5,FALSE)</f>
        <v>0</v>
      </c>
    </row>
    <row r="349" spans="1:6" x14ac:dyDescent="0.2">
      <c r="A349" t="s">
        <v>118</v>
      </c>
      <c r="B349" t="s">
        <v>13</v>
      </c>
      <c r="C349">
        <f>VLOOKUP(A349,summary!A117:M242,10,FALSE)</f>
        <v>0</v>
      </c>
      <c r="D349">
        <f>VLOOKUP(A349,summary!A117:M242,11,FALSE)</f>
        <v>1</v>
      </c>
      <c r="E349">
        <f>VLOOKUP(A349,summary!A117:M242,12,FALSE)</f>
        <v>0.33333333333333331</v>
      </c>
      <c r="F349">
        <f>VLOOKUP(A349,summary!A117:M242,13,FALSE)</f>
        <v>0.57735026918962584</v>
      </c>
    </row>
    <row r="350" spans="1:6" x14ac:dyDescent="0.2">
      <c r="A350" t="s">
        <v>118</v>
      </c>
      <c r="B350" t="s">
        <v>12</v>
      </c>
      <c r="C350">
        <f>VLOOKUP(A350,summary!A118:M243,6,FALSE)</f>
        <v>5</v>
      </c>
      <c r="D350">
        <f>VLOOKUP(A350,summary!A118:M243,7,FALSE)</f>
        <v>7</v>
      </c>
      <c r="E350">
        <f>VLOOKUP(A350,summary!A118:M243,8,FALSE)</f>
        <v>6</v>
      </c>
      <c r="F350">
        <f>VLOOKUP(A350,summary!A118:M243,9,FALSE)</f>
        <v>1</v>
      </c>
    </row>
    <row r="351" spans="1:6" x14ac:dyDescent="0.2">
      <c r="A351" t="s">
        <v>38</v>
      </c>
      <c r="B351" t="s">
        <v>11</v>
      </c>
      <c r="C351">
        <f>VLOOKUP(A351,summary!A119:M244,2,FALSE)</f>
        <v>153</v>
      </c>
      <c r="D351">
        <f>VLOOKUP(A351,summary!A119:M244,3,FALSE)</f>
        <v>153</v>
      </c>
      <c r="E351">
        <f>VLOOKUP(A351,summary!A119:M244,4,FALSE)</f>
        <v>153</v>
      </c>
      <c r="F351">
        <f>VLOOKUP(A351,summary!A119:M244,5,FALSE)</f>
        <v>0</v>
      </c>
    </row>
    <row r="352" spans="1:6" x14ac:dyDescent="0.2">
      <c r="A352" t="s">
        <v>38</v>
      </c>
      <c r="B352" t="s">
        <v>13</v>
      </c>
      <c r="C352">
        <f>VLOOKUP(A352,summary!A118:M243,10,FALSE)</f>
        <v>-771</v>
      </c>
      <c r="D352">
        <f>VLOOKUP(A352,summary!A118:M243,11,FALSE)</f>
        <v>0</v>
      </c>
      <c r="E352">
        <f>VLOOKUP(A352,summary!A118:M243,12,FALSE)</f>
        <v>-257</v>
      </c>
      <c r="F352">
        <f>VLOOKUP(A352,summary!A118:M243,13,FALSE)</f>
        <v>445.13705754520146</v>
      </c>
    </row>
    <row r="353" spans="1:6" x14ac:dyDescent="0.2">
      <c r="A353" t="s">
        <v>38</v>
      </c>
      <c r="B353" t="s">
        <v>12</v>
      </c>
      <c r="C353">
        <f>VLOOKUP(A353,summary!A119:M244,6,FALSE)</f>
        <v>1</v>
      </c>
      <c r="D353">
        <f>VLOOKUP(A353,summary!A119:M244,7,FALSE)</f>
        <v>5</v>
      </c>
      <c r="E353">
        <f>VLOOKUP(A353,summary!A119:M244,8,FALSE)</f>
        <v>2.6666666666666665</v>
      </c>
      <c r="F353">
        <f>VLOOKUP(A353,summary!A119:M244,9,FALSE)</f>
        <v>2.0816659994661331</v>
      </c>
    </row>
    <row r="354" spans="1:6" x14ac:dyDescent="0.2">
      <c r="A354" t="s">
        <v>34</v>
      </c>
      <c r="B354" t="s">
        <v>11</v>
      </c>
      <c r="C354">
        <f>VLOOKUP(A354,summary!A120:M245,2,FALSE)</f>
        <v>154</v>
      </c>
      <c r="D354">
        <f>VLOOKUP(A354,summary!A120:M245,3,FALSE)</f>
        <v>154</v>
      </c>
      <c r="E354">
        <f>VLOOKUP(A354,summary!A120:M245,4,FALSE)</f>
        <v>154</v>
      </c>
      <c r="F354">
        <f>VLOOKUP(A354,summary!A120:M245,5,FALSE)</f>
        <v>0</v>
      </c>
    </row>
    <row r="355" spans="1:6" x14ac:dyDescent="0.2">
      <c r="A355" t="s">
        <v>34</v>
      </c>
      <c r="B355" t="s">
        <v>13</v>
      </c>
      <c r="C355">
        <f>VLOOKUP(A355,summary!A119:M244,10,FALSE)</f>
        <v>0</v>
      </c>
      <c r="D355">
        <f>VLOOKUP(A355,summary!A119:M244,11,FALSE)</f>
        <v>1</v>
      </c>
      <c r="E355">
        <f>VLOOKUP(A355,summary!A119:M244,12,FALSE)</f>
        <v>0.33333333333333331</v>
      </c>
      <c r="F355">
        <f>VLOOKUP(A355,summary!A119:M244,13,FALSE)</f>
        <v>0.57735026918962584</v>
      </c>
    </row>
    <row r="356" spans="1:6" x14ac:dyDescent="0.2">
      <c r="A356" t="s">
        <v>34</v>
      </c>
      <c r="B356" t="s">
        <v>12</v>
      </c>
      <c r="C356">
        <f>VLOOKUP(A356,summary!A120:M245,6,FALSE)</f>
        <v>1</v>
      </c>
      <c r="D356">
        <f>VLOOKUP(A356,summary!A120:M245,7,FALSE)</f>
        <v>5</v>
      </c>
      <c r="E356">
        <f>VLOOKUP(A356,summary!A120:M245,8,FALSE)</f>
        <v>2.6666666666666665</v>
      </c>
      <c r="F356">
        <f>VLOOKUP(A356,summary!A120:M245,9,FALSE)</f>
        <v>2.0816659994661331</v>
      </c>
    </row>
    <row r="357" spans="1:6" x14ac:dyDescent="0.2">
      <c r="A357" t="s">
        <v>31</v>
      </c>
      <c r="B357" t="s">
        <v>11</v>
      </c>
      <c r="C357">
        <f>VLOOKUP(A357,summary!A121:M246,2,FALSE)</f>
        <v>155</v>
      </c>
      <c r="D357">
        <f>VLOOKUP(A357,summary!A121:M246,3,FALSE)</f>
        <v>155</v>
      </c>
      <c r="E357">
        <f>VLOOKUP(A357,summary!A121:M246,4,FALSE)</f>
        <v>155</v>
      </c>
      <c r="F357">
        <f>VLOOKUP(A357,summary!A121:M246,5,FALSE)</f>
        <v>0</v>
      </c>
    </row>
    <row r="358" spans="1:6" x14ac:dyDescent="0.2">
      <c r="A358" t="s">
        <v>31</v>
      </c>
      <c r="B358" t="s">
        <v>13</v>
      </c>
      <c r="C358">
        <f>VLOOKUP(A358,summary!A120:M245,10,FALSE)</f>
        <v>0</v>
      </c>
      <c r="D358">
        <f>VLOOKUP(A358,summary!A120:M245,11,FALSE)</f>
        <v>0</v>
      </c>
      <c r="E358">
        <f>VLOOKUP(A358,summary!A120:M245,12,FALSE)</f>
        <v>0</v>
      </c>
      <c r="F358">
        <f>VLOOKUP(A358,summary!A120:M245,13,FALSE)</f>
        <v>0</v>
      </c>
    </row>
    <row r="359" spans="1:6" x14ac:dyDescent="0.2">
      <c r="A359" t="s">
        <v>31</v>
      </c>
      <c r="B359" t="s">
        <v>12</v>
      </c>
      <c r="C359">
        <f>VLOOKUP(A359,summary!A121:M246,6,FALSE)</f>
        <v>2</v>
      </c>
      <c r="D359">
        <f>VLOOKUP(A359,summary!A121:M246,7,FALSE)</f>
        <v>4</v>
      </c>
      <c r="E359">
        <f>VLOOKUP(A359,summary!A121:M246,8,FALSE)</f>
        <v>3</v>
      </c>
      <c r="F359">
        <f>VLOOKUP(A359,summary!A121:M246,9,FALSE)</f>
        <v>1</v>
      </c>
    </row>
    <row r="360" spans="1:6" x14ac:dyDescent="0.2">
      <c r="A360" t="s">
        <v>322</v>
      </c>
      <c r="B360" t="s">
        <v>11</v>
      </c>
      <c r="C360">
        <f>VLOOKUP(A360,summary!A122:M247,2,FALSE)</f>
        <v>156</v>
      </c>
      <c r="D360">
        <f>VLOOKUP(A360,summary!A122:M247,3,FALSE)</f>
        <v>156</v>
      </c>
      <c r="E360">
        <f>VLOOKUP(A360,summary!A122:M247,4,FALSE)</f>
        <v>156</v>
      </c>
      <c r="F360">
        <f>VLOOKUP(A360,summary!A122:M247,5,FALSE)</f>
        <v>0</v>
      </c>
    </row>
    <row r="361" spans="1:6" x14ac:dyDescent="0.2">
      <c r="A361" t="s">
        <v>322</v>
      </c>
      <c r="B361" t="s">
        <v>13</v>
      </c>
      <c r="C361">
        <f>VLOOKUP(A361,summary!A121:M246,10,FALSE)</f>
        <v>-771</v>
      </c>
      <c r="D361">
        <f>VLOOKUP(A361,summary!A121:M246,11,FALSE)</f>
        <v>0</v>
      </c>
      <c r="E361">
        <f>VLOOKUP(A361,summary!A121:M246,12,FALSE)</f>
        <v>-257</v>
      </c>
      <c r="F361">
        <f>VLOOKUP(A361,summary!A121:M246,13,FALSE)</f>
        <v>445.13705754520146</v>
      </c>
    </row>
    <row r="362" spans="1:6" x14ac:dyDescent="0.2">
      <c r="A362" t="s">
        <v>322</v>
      </c>
      <c r="B362" t="s">
        <v>12</v>
      </c>
      <c r="C362">
        <f>VLOOKUP(A362,summary!A122:M247,6,FALSE)</f>
        <v>1</v>
      </c>
      <c r="D362">
        <f>VLOOKUP(A362,summary!A122:M247,7,FALSE)</f>
        <v>5</v>
      </c>
      <c r="E362">
        <f>VLOOKUP(A362,summary!A122:M247,8,FALSE)</f>
        <v>2.6666666666666665</v>
      </c>
      <c r="F362">
        <f>VLOOKUP(A362,summary!A122:M247,9,FALSE)</f>
        <v>2.0816659994661331</v>
      </c>
    </row>
    <row r="363" spans="1:6" x14ac:dyDescent="0.2">
      <c r="A363" t="s">
        <v>16</v>
      </c>
      <c r="B363" t="s">
        <v>11</v>
      </c>
      <c r="C363">
        <f>VLOOKUP(A363,summary!A123:M248,2,FALSE)</f>
        <v>157</v>
      </c>
      <c r="D363">
        <f>VLOOKUP(A363,summary!A123:M248,3,FALSE)</f>
        <v>157</v>
      </c>
      <c r="E363">
        <f>VLOOKUP(A363,summary!A123:M248,4,FALSE)</f>
        <v>157</v>
      </c>
      <c r="F363">
        <f>VLOOKUP(A363,summary!A123:M248,5,FALSE)</f>
        <v>0</v>
      </c>
    </row>
    <row r="364" spans="1:6" x14ac:dyDescent="0.2">
      <c r="A364" t="s">
        <v>16</v>
      </c>
      <c r="B364" t="s">
        <v>13</v>
      </c>
      <c r="C364">
        <f>VLOOKUP(A364,summary!A122:M247,10,FALSE)</f>
        <v>0</v>
      </c>
      <c r="D364">
        <f>VLOOKUP(A364,summary!A122:M247,11,FALSE)</f>
        <v>2</v>
      </c>
      <c r="E364">
        <f>VLOOKUP(A364,summary!A122:M247,12,FALSE)</f>
        <v>0.66666666666666663</v>
      </c>
      <c r="F364">
        <f>VLOOKUP(A364,summary!A122:M247,13,FALSE)</f>
        <v>1.1547005383792517</v>
      </c>
    </row>
    <row r="365" spans="1:6" x14ac:dyDescent="0.2">
      <c r="A365" t="s">
        <v>16</v>
      </c>
      <c r="B365" t="s">
        <v>12</v>
      </c>
      <c r="C365">
        <f>VLOOKUP(A365,summary!A123:M248,6,FALSE)</f>
        <v>5</v>
      </c>
      <c r="D365">
        <f>VLOOKUP(A365,summary!A123:M248,7,FALSE)</f>
        <v>7</v>
      </c>
      <c r="E365">
        <f>VLOOKUP(A365,summary!A123:M248,8,FALSE)</f>
        <v>6</v>
      </c>
      <c r="F365">
        <f>VLOOKUP(A365,summary!A123:M248,9,FALSE)</f>
        <v>1</v>
      </c>
    </row>
    <row r="366" spans="1:6" x14ac:dyDescent="0.2">
      <c r="A366" t="s">
        <v>293</v>
      </c>
      <c r="B366" t="s">
        <v>11</v>
      </c>
      <c r="C366">
        <f>VLOOKUP(A366,summary!A124:M249,2,FALSE)</f>
        <v>158</v>
      </c>
      <c r="D366">
        <f>VLOOKUP(A366,summary!A124:M249,3,FALSE)</f>
        <v>158</v>
      </c>
      <c r="E366">
        <f>VLOOKUP(A366,summary!A124:M249,4,FALSE)</f>
        <v>158</v>
      </c>
      <c r="F366">
        <f>VLOOKUP(A366,summary!A124:M249,5,FALSE)</f>
        <v>0</v>
      </c>
    </row>
    <row r="367" spans="1:6" x14ac:dyDescent="0.2">
      <c r="A367" t="s">
        <v>293</v>
      </c>
      <c r="B367" t="s">
        <v>13</v>
      </c>
      <c r="C367">
        <f>VLOOKUP(A367,summary!A123:M248,10,FALSE)</f>
        <v>0</v>
      </c>
      <c r="D367">
        <f>VLOOKUP(A367,summary!A123:M248,11,FALSE)</f>
        <v>1</v>
      </c>
      <c r="E367">
        <f>VLOOKUP(A367,summary!A123:M248,12,FALSE)</f>
        <v>0.33333333333333331</v>
      </c>
      <c r="F367">
        <f>VLOOKUP(A367,summary!A123:M248,13,FALSE)</f>
        <v>0.57735026918962584</v>
      </c>
    </row>
    <row r="368" spans="1:6" x14ac:dyDescent="0.2">
      <c r="A368" t="s">
        <v>293</v>
      </c>
      <c r="B368" t="s">
        <v>12</v>
      </c>
      <c r="C368">
        <f>VLOOKUP(A368,summary!A124:M249,6,FALSE)</f>
        <v>-666</v>
      </c>
      <c r="D368">
        <f>VLOOKUP(A368,summary!A124:M249,7,FALSE)</f>
        <v>-666</v>
      </c>
      <c r="E368">
        <f>VLOOKUP(A368,summary!A124:M249,8,FALSE)</f>
        <v>-666</v>
      </c>
      <c r="F368">
        <f>VLOOKUP(A368,summary!A124:M249,9,FALSE)</f>
        <v>0</v>
      </c>
    </row>
    <row r="369" spans="1:6" x14ac:dyDescent="0.2">
      <c r="A369" t="s">
        <v>241</v>
      </c>
      <c r="B369" t="s">
        <v>11</v>
      </c>
      <c r="C369">
        <f>VLOOKUP(A369,summary!A125:M250,2,FALSE)</f>
        <v>159</v>
      </c>
      <c r="D369">
        <f>VLOOKUP(A369,summary!A125:M250,3,FALSE)</f>
        <v>159</v>
      </c>
      <c r="E369">
        <f>VLOOKUP(A369,summary!A125:M250,4,FALSE)</f>
        <v>159</v>
      </c>
      <c r="F369">
        <f>VLOOKUP(A369,summary!A125:M250,5,FALSE)</f>
        <v>0</v>
      </c>
    </row>
    <row r="370" spans="1:6" x14ac:dyDescent="0.2">
      <c r="A370" t="s">
        <v>241</v>
      </c>
      <c r="B370" t="s">
        <v>13</v>
      </c>
      <c r="C370">
        <f>VLOOKUP(A370,summary!A124:M249,10,FALSE)</f>
        <v>0</v>
      </c>
      <c r="D370">
        <f>VLOOKUP(A370,summary!A124:M249,11,FALSE)</f>
        <v>1</v>
      </c>
      <c r="E370">
        <f>VLOOKUP(A370,summary!A124:M249,12,FALSE)</f>
        <v>0.66666666666666663</v>
      </c>
      <c r="F370">
        <f>VLOOKUP(A370,summary!A124:M249,13,FALSE)</f>
        <v>0.57735026918962584</v>
      </c>
    </row>
    <row r="371" spans="1:6" x14ac:dyDescent="0.2">
      <c r="A371" t="s">
        <v>241</v>
      </c>
      <c r="B371" t="s">
        <v>12</v>
      </c>
      <c r="C371">
        <f>VLOOKUP(A371,summary!A125:M250,6,FALSE)</f>
        <v>3</v>
      </c>
      <c r="D371">
        <f>VLOOKUP(A371,summary!A125:M250,7,FALSE)</f>
        <v>4</v>
      </c>
      <c r="E371">
        <f>VLOOKUP(A371,summary!A125:M250,8,FALSE)</f>
        <v>3.6666666666666665</v>
      </c>
      <c r="F371">
        <f>VLOOKUP(A371,summary!A125:M250,9,FALSE)</f>
        <v>0.57735026918962473</v>
      </c>
    </row>
    <row r="372" spans="1:6" x14ac:dyDescent="0.2">
      <c r="A372" t="s">
        <v>185</v>
      </c>
      <c r="B372" t="s">
        <v>11</v>
      </c>
      <c r="C372">
        <f>VLOOKUP(A372,summary!A126:M251,2,FALSE)</f>
        <v>160</v>
      </c>
      <c r="D372">
        <f>VLOOKUP(A372,summary!A126:M251,3,FALSE)</f>
        <v>160</v>
      </c>
      <c r="E372">
        <f>VLOOKUP(A372,summary!A126:M251,4,FALSE)</f>
        <v>160</v>
      </c>
      <c r="F372">
        <f>VLOOKUP(A372,summary!A126:M251,5,FALSE)</f>
        <v>0</v>
      </c>
    </row>
    <row r="373" spans="1:6" x14ac:dyDescent="0.2">
      <c r="A373" t="s">
        <v>185</v>
      </c>
      <c r="B373" t="s">
        <v>13</v>
      </c>
      <c r="C373">
        <f>VLOOKUP(A373,summary!A125:M250,10,FALSE)</f>
        <v>0</v>
      </c>
      <c r="D373">
        <f>VLOOKUP(A373,summary!A125:M250,11,FALSE)</f>
        <v>0</v>
      </c>
      <c r="E373">
        <f>VLOOKUP(A373,summary!A125:M250,12,FALSE)</f>
        <v>0</v>
      </c>
      <c r="F373">
        <f>VLOOKUP(A373,summary!A125:M250,13,FALSE)</f>
        <v>0</v>
      </c>
    </row>
    <row r="374" spans="1:6" x14ac:dyDescent="0.2">
      <c r="A374" t="s">
        <v>185</v>
      </c>
      <c r="B374" t="s">
        <v>12</v>
      </c>
      <c r="C374">
        <f>VLOOKUP(A374,summary!A126:M251,6,FALSE)</f>
        <v>2</v>
      </c>
      <c r="D374">
        <f>VLOOKUP(A374,summary!A126:M251,7,FALSE)</f>
        <v>4</v>
      </c>
      <c r="E374">
        <f>VLOOKUP(A374,summary!A126:M251,8,FALSE)</f>
        <v>3</v>
      </c>
      <c r="F374">
        <f>VLOOKUP(A374,summary!A126:M251,9,FALSE)</f>
        <v>1</v>
      </c>
    </row>
    <row r="375" spans="1:6" x14ac:dyDescent="0.2">
      <c r="A375" t="s">
        <v>188</v>
      </c>
      <c r="B375" t="s">
        <v>11</v>
      </c>
      <c r="C375">
        <f>VLOOKUP(A375,summary!A127:M252,2,FALSE)</f>
        <v>161</v>
      </c>
      <c r="D375">
        <f>VLOOKUP(A375,summary!A127:M252,3,FALSE)</f>
        <v>161</v>
      </c>
      <c r="E375">
        <f>VLOOKUP(A375,summary!A127:M252,4,FALSE)</f>
        <v>161</v>
      </c>
      <c r="F375">
        <f>VLOOKUP(A375,summary!A127:M252,5,FALSE)</f>
        <v>0</v>
      </c>
    </row>
    <row r="376" spans="1:6" x14ac:dyDescent="0.2">
      <c r="A376" t="s">
        <v>188</v>
      </c>
      <c r="B376" t="s">
        <v>13</v>
      </c>
      <c r="C376">
        <f>VLOOKUP(A376,summary!A126:M251,10,FALSE)</f>
        <v>0</v>
      </c>
      <c r="D376">
        <f>VLOOKUP(A376,summary!A126:M251,11,FALSE)</f>
        <v>0</v>
      </c>
      <c r="E376">
        <f>VLOOKUP(A376,summary!A126:M251,12,FALSE)</f>
        <v>0</v>
      </c>
      <c r="F376">
        <f>VLOOKUP(A376,summary!A126:M251,13,FALSE)</f>
        <v>0</v>
      </c>
    </row>
    <row r="377" spans="1:6" x14ac:dyDescent="0.2">
      <c r="A377" t="s">
        <v>188</v>
      </c>
      <c r="B377" t="s">
        <v>12</v>
      </c>
      <c r="C377">
        <f>VLOOKUP(A377,summary!A127:M252,6,FALSE)</f>
        <v>1</v>
      </c>
      <c r="D377">
        <f>VLOOKUP(A377,summary!A127:M252,7,FALSE)</f>
        <v>3</v>
      </c>
      <c r="E377">
        <f>VLOOKUP(A377,summary!A127:M252,8,FALSE)</f>
        <v>2</v>
      </c>
      <c r="F377">
        <f>VLOOKUP(A377,summary!A127:M252,9,FALSE)</f>
        <v>1</v>
      </c>
    </row>
  </sheetData>
  <autoFilter ref="A3:F377" xr:uid="{477B0065-2225-9248-9157-2368066B033F}"/>
  <mergeCells count="1">
    <mergeCell ref="A1:I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D242F-6AEA-A947-AD9A-75432787C9AB}">
  <dimension ref="A1:L126"/>
  <sheetViews>
    <sheetView workbookViewId="0">
      <selection sqref="A1:L1"/>
    </sheetView>
  </sheetViews>
  <sheetFormatPr baseColWidth="10" defaultRowHeight="16" x14ac:dyDescent="0.2"/>
  <cols>
    <col min="1" max="1" width="13" bestFit="1" customWidth="1"/>
    <col min="2" max="3" width="13" customWidth="1"/>
    <col min="4" max="4" width="13" bestFit="1" customWidth="1"/>
    <col min="5" max="5" width="21.1640625" bestFit="1" customWidth="1"/>
  </cols>
  <sheetData>
    <row r="1" spans="1:12" ht="69" customHeight="1" x14ac:dyDescent="0.2">
      <c r="A1" s="26" t="s">
        <v>402</v>
      </c>
      <c r="B1" s="26"/>
      <c r="C1" s="26"/>
      <c r="D1" s="24"/>
      <c r="E1" s="24"/>
      <c r="F1" s="24"/>
      <c r="G1" s="24"/>
      <c r="H1" s="24"/>
      <c r="I1" s="24"/>
      <c r="J1" s="24"/>
      <c r="K1" s="24"/>
      <c r="L1" s="24"/>
    </row>
    <row r="2" spans="1:12" ht="17" thickBot="1" x14ac:dyDescent="0.25">
      <c r="A2" t="s">
        <v>12</v>
      </c>
      <c r="B2" t="s">
        <v>379</v>
      </c>
    </row>
    <row r="3" spans="1:12" x14ac:dyDescent="0.2">
      <c r="A3">
        <v>4</v>
      </c>
      <c r="B3">
        <v>-666</v>
      </c>
      <c r="D3" s="13" t="s">
        <v>358</v>
      </c>
      <c r="E3" t="s">
        <v>377</v>
      </c>
      <c r="G3" s="19" t="s">
        <v>379</v>
      </c>
      <c r="H3" s="19" t="s">
        <v>381</v>
      </c>
    </row>
    <row r="4" spans="1:12" x14ac:dyDescent="0.2">
      <c r="A4">
        <v>6</v>
      </c>
      <c r="B4">
        <v>0</v>
      </c>
      <c r="D4" s="14">
        <v>-666</v>
      </c>
      <c r="E4" s="15">
        <v>12</v>
      </c>
      <c r="G4" s="16">
        <v>-666</v>
      </c>
      <c r="H4" s="17">
        <v>12</v>
      </c>
    </row>
    <row r="5" spans="1:12" x14ac:dyDescent="0.2">
      <c r="A5">
        <v>7</v>
      </c>
      <c r="B5">
        <v>1</v>
      </c>
      <c r="D5" s="14">
        <v>0</v>
      </c>
      <c r="E5" s="15">
        <v>2</v>
      </c>
      <c r="G5" s="16">
        <v>0</v>
      </c>
      <c r="H5" s="17">
        <v>2</v>
      </c>
    </row>
    <row r="6" spans="1:12" x14ac:dyDescent="0.2">
      <c r="A6">
        <v>5</v>
      </c>
      <c r="B6">
        <v>2</v>
      </c>
      <c r="D6" s="14">
        <v>1</v>
      </c>
      <c r="E6" s="15">
        <v>8</v>
      </c>
      <c r="G6" s="16">
        <v>1</v>
      </c>
      <c r="H6" s="17">
        <v>8</v>
      </c>
    </row>
    <row r="7" spans="1:12" x14ac:dyDescent="0.2">
      <c r="A7">
        <v>5</v>
      </c>
      <c r="B7">
        <v>3</v>
      </c>
      <c r="D7" s="14">
        <v>2</v>
      </c>
      <c r="E7" s="15">
        <v>26</v>
      </c>
      <c r="G7" s="16">
        <v>2</v>
      </c>
      <c r="H7" s="17">
        <v>26</v>
      </c>
    </row>
    <row r="8" spans="1:12" x14ac:dyDescent="0.2">
      <c r="A8">
        <v>4</v>
      </c>
      <c r="B8">
        <v>4</v>
      </c>
      <c r="D8" s="14">
        <v>3</v>
      </c>
      <c r="E8" s="15">
        <v>27</v>
      </c>
      <c r="G8" s="16">
        <v>3</v>
      </c>
      <c r="H8" s="17">
        <v>27</v>
      </c>
    </row>
    <row r="9" spans="1:12" x14ac:dyDescent="0.2">
      <c r="A9">
        <v>7</v>
      </c>
      <c r="B9">
        <v>5</v>
      </c>
      <c r="D9" s="14">
        <v>4</v>
      </c>
      <c r="E9" s="15">
        <v>15</v>
      </c>
      <c r="G9" s="16">
        <v>4</v>
      </c>
      <c r="H9" s="17">
        <v>15</v>
      </c>
    </row>
    <row r="10" spans="1:12" x14ac:dyDescent="0.2">
      <c r="A10">
        <v>3</v>
      </c>
      <c r="B10">
        <v>6</v>
      </c>
      <c r="D10" s="14">
        <v>5</v>
      </c>
      <c r="E10" s="15">
        <v>24</v>
      </c>
      <c r="G10" s="16">
        <v>5</v>
      </c>
      <c r="H10" s="17">
        <v>24</v>
      </c>
    </row>
    <row r="11" spans="1:12" x14ac:dyDescent="0.2">
      <c r="A11">
        <v>-666</v>
      </c>
      <c r="B11">
        <v>7</v>
      </c>
      <c r="D11" s="14">
        <v>6</v>
      </c>
      <c r="E11" s="15">
        <v>6</v>
      </c>
      <c r="G11" s="16">
        <v>6</v>
      </c>
      <c r="H11" s="17">
        <v>6</v>
      </c>
    </row>
    <row r="12" spans="1:12" x14ac:dyDescent="0.2">
      <c r="A12">
        <v>5</v>
      </c>
      <c r="D12" s="14">
        <v>7</v>
      </c>
      <c r="E12" s="15">
        <v>4</v>
      </c>
      <c r="G12" s="16">
        <v>7</v>
      </c>
      <c r="H12" s="17">
        <v>4</v>
      </c>
    </row>
    <row r="13" spans="1:12" ht="17" thickBot="1" x14ac:dyDescent="0.25">
      <c r="A13">
        <v>4</v>
      </c>
      <c r="D13" s="14" t="s">
        <v>359</v>
      </c>
      <c r="E13" s="15">
        <v>124</v>
      </c>
      <c r="G13" s="18" t="s">
        <v>380</v>
      </c>
      <c r="H13" s="18">
        <v>0</v>
      </c>
    </row>
    <row r="14" spans="1:12" x14ac:dyDescent="0.2">
      <c r="A14">
        <v>4</v>
      </c>
    </row>
    <row r="15" spans="1:12" x14ac:dyDescent="0.2">
      <c r="A15">
        <v>4</v>
      </c>
    </row>
    <row r="16" spans="1:12" x14ac:dyDescent="0.2">
      <c r="A16">
        <v>3</v>
      </c>
    </row>
    <row r="17" spans="1:1" x14ac:dyDescent="0.2">
      <c r="A17">
        <v>4</v>
      </c>
    </row>
    <row r="18" spans="1:1" x14ac:dyDescent="0.2">
      <c r="A18">
        <v>5</v>
      </c>
    </row>
    <row r="19" spans="1:1" x14ac:dyDescent="0.2">
      <c r="A19">
        <v>0</v>
      </c>
    </row>
    <row r="20" spans="1:1" x14ac:dyDescent="0.2">
      <c r="A20">
        <v>5</v>
      </c>
    </row>
    <row r="21" spans="1:1" x14ac:dyDescent="0.2">
      <c r="A21">
        <v>5</v>
      </c>
    </row>
    <row r="22" spans="1:1" x14ac:dyDescent="0.2">
      <c r="A22">
        <v>5</v>
      </c>
    </row>
    <row r="23" spans="1:1" x14ac:dyDescent="0.2">
      <c r="A23">
        <v>3</v>
      </c>
    </row>
    <row r="24" spans="1:1" x14ac:dyDescent="0.2">
      <c r="A24">
        <v>5</v>
      </c>
    </row>
    <row r="25" spans="1:1" x14ac:dyDescent="0.2">
      <c r="A25">
        <v>5</v>
      </c>
    </row>
    <row r="26" spans="1:1" x14ac:dyDescent="0.2">
      <c r="A26">
        <v>-666</v>
      </c>
    </row>
    <row r="27" spans="1:1" x14ac:dyDescent="0.2">
      <c r="A27">
        <v>1</v>
      </c>
    </row>
    <row r="28" spans="1:1" x14ac:dyDescent="0.2">
      <c r="A28">
        <v>2</v>
      </c>
    </row>
    <row r="29" spans="1:1" x14ac:dyDescent="0.2">
      <c r="A29">
        <v>2</v>
      </c>
    </row>
    <row r="30" spans="1:1" x14ac:dyDescent="0.2">
      <c r="A30">
        <v>2</v>
      </c>
    </row>
    <row r="31" spans="1:1" x14ac:dyDescent="0.2">
      <c r="A31">
        <v>-666</v>
      </c>
    </row>
    <row r="32" spans="1:1" x14ac:dyDescent="0.2">
      <c r="A32">
        <v>3</v>
      </c>
    </row>
    <row r="33" spans="1:1" x14ac:dyDescent="0.2">
      <c r="A33">
        <v>6</v>
      </c>
    </row>
    <row r="34" spans="1:1" x14ac:dyDescent="0.2">
      <c r="A34">
        <v>-666</v>
      </c>
    </row>
    <row r="35" spans="1:1" x14ac:dyDescent="0.2">
      <c r="A35">
        <v>-666</v>
      </c>
    </row>
    <row r="36" spans="1:1" x14ac:dyDescent="0.2">
      <c r="A36">
        <v>-666</v>
      </c>
    </row>
    <row r="37" spans="1:1" x14ac:dyDescent="0.2">
      <c r="A37">
        <v>3</v>
      </c>
    </row>
    <row r="38" spans="1:1" x14ac:dyDescent="0.2">
      <c r="A38">
        <v>3</v>
      </c>
    </row>
    <row r="39" spans="1:1" x14ac:dyDescent="0.2">
      <c r="A39">
        <v>-666</v>
      </c>
    </row>
    <row r="40" spans="1:1" x14ac:dyDescent="0.2">
      <c r="A40">
        <v>2</v>
      </c>
    </row>
    <row r="41" spans="1:1" x14ac:dyDescent="0.2">
      <c r="A41">
        <v>5</v>
      </c>
    </row>
    <row r="42" spans="1:1" x14ac:dyDescent="0.2">
      <c r="A42">
        <v>7</v>
      </c>
    </row>
    <row r="43" spans="1:1" x14ac:dyDescent="0.2">
      <c r="A43">
        <v>3</v>
      </c>
    </row>
    <row r="44" spans="1:1" x14ac:dyDescent="0.2">
      <c r="A44">
        <v>4</v>
      </c>
    </row>
    <row r="45" spans="1:1" x14ac:dyDescent="0.2">
      <c r="A45">
        <v>4</v>
      </c>
    </row>
    <row r="46" spans="1:1" x14ac:dyDescent="0.2">
      <c r="A46">
        <v>2</v>
      </c>
    </row>
    <row r="47" spans="1:1" x14ac:dyDescent="0.2">
      <c r="A47">
        <v>3</v>
      </c>
    </row>
    <row r="48" spans="1:1" x14ac:dyDescent="0.2">
      <c r="A48">
        <v>2</v>
      </c>
    </row>
    <row r="49" spans="1:1" x14ac:dyDescent="0.2">
      <c r="A49">
        <v>3</v>
      </c>
    </row>
    <row r="50" spans="1:1" x14ac:dyDescent="0.2">
      <c r="A50">
        <v>3</v>
      </c>
    </row>
    <row r="51" spans="1:1" x14ac:dyDescent="0.2">
      <c r="A51">
        <v>3</v>
      </c>
    </row>
    <row r="52" spans="1:1" x14ac:dyDescent="0.2">
      <c r="A52">
        <v>3</v>
      </c>
    </row>
    <row r="53" spans="1:1" x14ac:dyDescent="0.2">
      <c r="A53">
        <v>2</v>
      </c>
    </row>
    <row r="54" spans="1:1" x14ac:dyDescent="0.2">
      <c r="A54">
        <v>2</v>
      </c>
    </row>
    <row r="55" spans="1:1" x14ac:dyDescent="0.2">
      <c r="A55">
        <v>3</v>
      </c>
    </row>
    <row r="56" spans="1:1" x14ac:dyDescent="0.2">
      <c r="A56">
        <v>6</v>
      </c>
    </row>
    <row r="57" spans="1:1" x14ac:dyDescent="0.2">
      <c r="A57">
        <v>2</v>
      </c>
    </row>
    <row r="58" spans="1:1" x14ac:dyDescent="0.2">
      <c r="A58">
        <v>-666</v>
      </c>
    </row>
    <row r="59" spans="1:1" x14ac:dyDescent="0.2">
      <c r="A59">
        <v>2</v>
      </c>
    </row>
    <row r="60" spans="1:1" x14ac:dyDescent="0.2">
      <c r="A60">
        <v>5</v>
      </c>
    </row>
    <row r="61" spans="1:1" x14ac:dyDescent="0.2">
      <c r="A61">
        <v>3</v>
      </c>
    </row>
    <row r="62" spans="1:1" x14ac:dyDescent="0.2">
      <c r="A62">
        <v>2</v>
      </c>
    </row>
    <row r="63" spans="1:1" x14ac:dyDescent="0.2">
      <c r="A63">
        <v>5</v>
      </c>
    </row>
    <row r="64" spans="1:1" x14ac:dyDescent="0.2">
      <c r="A64">
        <v>3</v>
      </c>
    </row>
    <row r="65" spans="1:1" x14ac:dyDescent="0.2">
      <c r="A65">
        <v>3</v>
      </c>
    </row>
    <row r="66" spans="1:1" x14ac:dyDescent="0.2">
      <c r="A66">
        <v>-666</v>
      </c>
    </row>
    <row r="67" spans="1:1" x14ac:dyDescent="0.2">
      <c r="A67">
        <v>2</v>
      </c>
    </row>
    <row r="68" spans="1:1" x14ac:dyDescent="0.2">
      <c r="A68">
        <v>2</v>
      </c>
    </row>
    <row r="69" spans="1:1" x14ac:dyDescent="0.2">
      <c r="A69">
        <v>1</v>
      </c>
    </row>
    <row r="70" spans="1:1" x14ac:dyDescent="0.2">
      <c r="A70">
        <v>5</v>
      </c>
    </row>
    <row r="71" spans="1:1" x14ac:dyDescent="0.2">
      <c r="A71">
        <v>5</v>
      </c>
    </row>
    <row r="72" spans="1:1" x14ac:dyDescent="0.2">
      <c r="A72">
        <v>5</v>
      </c>
    </row>
    <row r="73" spans="1:1" x14ac:dyDescent="0.2">
      <c r="A73">
        <v>3</v>
      </c>
    </row>
    <row r="74" spans="1:1" x14ac:dyDescent="0.2">
      <c r="A74">
        <v>0</v>
      </c>
    </row>
    <row r="75" spans="1:1" x14ac:dyDescent="0.2">
      <c r="A75">
        <v>5</v>
      </c>
    </row>
    <row r="76" spans="1:1" x14ac:dyDescent="0.2">
      <c r="A76">
        <v>6</v>
      </c>
    </row>
    <row r="77" spans="1:1" x14ac:dyDescent="0.2">
      <c r="A77">
        <v>-666</v>
      </c>
    </row>
    <row r="78" spans="1:1" x14ac:dyDescent="0.2">
      <c r="A78">
        <v>5</v>
      </c>
    </row>
    <row r="79" spans="1:1" x14ac:dyDescent="0.2">
      <c r="A79">
        <v>2</v>
      </c>
    </row>
    <row r="80" spans="1:1" x14ac:dyDescent="0.2">
      <c r="A80">
        <v>4</v>
      </c>
    </row>
    <row r="81" spans="1:1" x14ac:dyDescent="0.2">
      <c r="A81">
        <v>4</v>
      </c>
    </row>
    <row r="82" spans="1:1" x14ac:dyDescent="0.2">
      <c r="A82">
        <v>2</v>
      </c>
    </row>
    <row r="83" spans="1:1" x14ac:dyDescent="0.2">
      <c r="A83">
        <v>1</v>
      </c>
    </row>
    <row r="84" spans="1:1" x14ac:dyDescent="0.2">
      <c r="A84">
        <v>3</v>
      </c>
    </row>
    <row r="85" spans="1:1" x14ac:dyDescent="0.2">
      <c r="A85">
        <v>3</v>
      </c>
    </row>
    <row r="86" spans="1:1" x14ac:dyDescent="0.2">
      <c r="A86">
        <v>1</v>
      </c>
    </row>
    <row r="87" spans="1:1" x14ac:dyDescent="0.2">
      <c r="A87">
        <v>1</v>
      </c>
    </row>
    <row r="88" spans="1:1" x14ac:dyDescent="0.2">
      <c r="A88">
        <v>7</v>
      </c>
    </row>
    <row r="89" spans="1:1" x14ac:dyDescent="0.2">
      <c r="A89">
        <v>2</v>
      </c>
    </row>
    <row r="90" spans="1:1" x14ac:dyDescent="0.2">
      <c r="A90">
        <v>1</v>
      </c>
    </row>
    <row r="91" spans="1:1" x14ac:dyDescent="0.2">
      <c r="A91">
        <v>6</v>
      </c>
    </row>
    <row r="92" spans="1:1" x14ac:dyDescent="0.2">
      <c r="A92">
        <v>1</v>
      </c>
    </row>
    <row r="93" spans="1:1" x14ac:dyDescent="0.2">
      <c r="A93">
        <v>3</v>
      </c>
    </row>
    <row r="94" spans="1:1" x14ac:dyDescent="0.2">
      <c r="A94">
        <v>1</v>
      </c>
    </row>
    <row r="95" spans="1:1" x14ac:dyDescent="0.2">
      <c r="A95">
        <v>3</v>
      </c>
    </row>
    <row r="96" spans="1:1" x14ac:dyDescent="0.2">
      <c r="A96">
        <v>5</v>
      </c>
    </row>
    <row r="97" spans="1:1" x14ac:dyDescent="0.2">
      <c r="A97">
        <v>5</v>
      </c>
    </row>
    <row r="98" spans="1:1" x14ac:dyDescent="0.2">
      <c r="A98">
        <v>2</v>
      </c>
    </row>
    <row r="99" spans="1:1" x14ac:dyDescent="0.2">
      <c r="A99">
        <v>2</v>
      </c>
    </row>
    <row r="100" spans="1:1" x14ac:dyDescent="0.2">
      <c r="A100">
        <v>5</v>
      </c>
    </row>
    <row r="101" spans="1:1" x14ac:dyDescent="0.2">
      <c r="A101">
        <v>3</v>
      </c>
    </row>
    <row r="102" spans="1:1" x14ac:dyDescent="0.2">
      <c r="A102">
        <v>3</v>
      </c>
    </row>
    <row r="103" spans="1:1" x14ac:dyDescent="0.2">
      <c r="A103">
        <v>3</v>
      </c>
    </row>
    <row r="104" spans="1:1" x14ac:dyDescent="0.2">
      <c r="A104">
        <v>2</v>
      </c>
    </row>
    <row r="105" spans="1:1" x14ac:dyDescent="0.2">
      <c r="A105">
        <v>6</v>
      </c>
    </row>
    <row r="106" spans="1:1" x14ac:dyDescent="0.2">
      <c r="A106">
        <v>3</v>
      </c>
    </row>
    <row r="107" spans="1:1" x14ac:dyDescent="0.2">
      <c r="A107">
        <v>5</v>
      </c>
    </row>
    <row r="108" spans="1:1" x14ac:dyDescent="0.2">
      <c r="A108">
        <v>3</v>
      </c>
    </row>
    <row r="109" spans="1:1" x14ac:dyDescent="0.2">
      <c r="A109">
        <v>2</v>
      </c>
    </row>
    <row r="110" spans="1:1" x14ac:dyDescent="0.2">
      <c r="A110">
        <v>2</v>
      </c>
    </row>
    <row r="111" spans="1:1" x14ac:dyDescent="0.2">
      <c r="A111">
        <v>-666</v>
      </c>
    </row>
    <row r="112" spans="1:1" x14ac:dyDescent="0.2">
      <c r="A112">
        <v>2</v>
      </c>
    </row>
    <row r="113" spans="1:1" x14ac:dyDescent="0.2">
      <c r="A113">
        <v>4</v>
      </c>
    </row>
    <row r="114" spans="1:1" x14ac:dyDescent="0.2">
      <c r="A114">
        <v>4</v>
      </c>
    </row>
    <row r="115" spans="1:1" x14ac:dyDescent="0.2">
      <c r="A115">
        <v>2</v>
      </c>
    </row>
    <row r="116" spans="1:1" x14ac:dyDescent="0.2">
      <c r="A116">
        <v>5</v>
      </c>
    </row>
    <row r="117" spans="1:1" x14ac:dyDescent="0.2">
      <c r="A117">
        <v>5</v>
      </c>
    </row>
    <row r="118" spans="1:1" x14ac:dyDescent="0.2">
      <c r="A118">
        <v>2</v>
      </c>
    </row>
    <row r="119" spans="1:1" x14ac:dyDescent="0.2">
      <c r="A119">
        <v>2</v>
      </c>
    </row>
    <row r="120" spans="1:1" x14ac:dyDescent="0.2">
      <c r="A120">
        <v>4</v>
      </c>
    </row>
    <row r="121" spans="1:1" x14ac:dyDescent="0.2">
      <c r="A121">
        <v>2</v>
      </c>
    </row>
    <row r="122" spans="1:1" x14ac:dyDescent="0.2">
      <c r="A122">
        <v>5</v>
      </c>
    </row>
    <row r="123" spans="1:1" x14ac:dyDescent="0.2">
      <c r="A123">
        <v>-666</v>
      </c>
    </row>
    <row r="124" spans="1:1" x14ac:dyDescent="0.2">
      <c r="A124">
        <v>4</v>
      </c>
    </row>
    <row r="125" spans="1:1" x14ac:dyDescent="0.2">
      <c r="A125">
        <v>4</v>
      </c>
    </row>
    <row r="126" spans="1:1" x14ac:dyDescent="0.2">
      <c r="A126">
        <v>3</v>
      </c>
    </row>
  </sheetData>
  <sortState xmlns:xlrd2="http://schemas.microsoft.com/office/spreadsheetml/2017/richdata2" ref="G4:G12">
    <sortCondition ref="G4"/>
  </sortState>
  <mergeCells count="1">
    <mergeCell ref="A1:L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3061A-A35B-CD47-BCC5-E5261C5A6EC5}">
  <dimension ref="A1:J129"/>
  <sheetViews>
    <sheetView workbookViewId="0">
      <selection activeCell="D9" sqref="D9"/>
    </sheetView>
  </sheetViews>
  <sheetFormatPr baseColWidth="10" defaultRowHeight="16" x14ac:dyDescent="0.2"/>
  <sheetData>
    <row r="1" spans="1:10" x14ac:dyDescent="0.2">
      <c r="A1" s="26" t="s">
        <v>403</v>
      </c>
      <c r="B1" s="24"/>
      <c r="C1" s="24"/>
      <c r="D1" s="24"/>
      <c r="E1" s="24"/>
      <c r="F1" s="24"/>
      <c r="G1" s="24"/>
      <c r="H1" s="24"/>
      <c r="I1" s="24"/>
      <c r="J1" s="24"/>
    </row>
    <row r="2" spans="1:10" x14ac:dyDescent="0.2">
      <c r="A2" s="24"/>
      <c r="B2" s="24"/>
      <c r="C2" s="24"/>
      <c r="D2" s="24"/>
      <c r="E2" s="24"/>
      <c r="F2" s="24"/>
      <c r="G2" s="24"/>
      <c r="H2" s="24"/>
      <c r="I2" s="24"/>
      <c r="J2" s="24"/>
    </row>
    <row r="3" spans="1:10" ht="32" customHeight="1" thickBot="1" x14ac:dyDescent="0.25">
      <c r="A3" s="24"/>
      <c r="B3" s="24"/>
      <c r="C3" s="24"/>
      <c r="D3" s="24"/>
      <c r="E3" s="24"/>
      <c r="F3" s="24"/>
      <c r="G3" s="24"/>
      <c r="H3" s="24"/>
      <c r="I3" s="24"/>
      <c r="J3" s="24"/>
    </row>
    <row r="4" spans="1:10" x14ac:dyDescent="0.2">
      <c r="A4" t="s">
        <v>375</v>
      </c>
      <c r="B4" t="s">
        <v>379</v>
      </c>
      <c r="C4" t="s">
        <v>379</v>
      </c>
      <c r="E4" s="19" t="s">
        <v>379</v>
      </c>
      <c r="F4" s="19" t="s">
        <v>381</v>
      </c>
    </row>
    <row r="5" spans="1:10" x14ac:dyDescent="0.2">
      <c r="A5">
        <v>1</v>
      </c>
      <c r="B5">
        <v>10</v>
      </c>
      <c r="C5">
        <v>5</v>
      </c>
      <c r="E5" s="16">
        <v>10</v>
      </c>
      <c r="F5" s="17">
        <v>9</v>
      </c>
    </row>
    <row r="6" spans="1:10" x14ac:dyDescent="0.2">
      <c r="A6">
        <v>2</v>
      </c>
      <c r="B6">
        <v>20</v>
      </c>
      <c r="C6">
        <v>10</v>
      </c>
      <c r="E6" s="16">
        <v>20</v>
      </c>
      <c r="F6" s="17">
        <v>7</v>
      </c>
    </row>
    <row r="7" spans="1:10" x14ac:dyDescent="0.2">
      <c r="A7">
        <v>3</v>
      </c>
      <c r="B7">
        <v>30</v>
      </c>
      <c r="C7">
        <v>15</v>
      </c>
      <c r="E7" s="16">
        <v>30</v>
      </c>
      <c r="F7" s="17">
        <v>6</v>
      </c>
    </row>
    <row r="8" spans="1:10" x14ac:dyDescent="0.2">
      <c r="A8">
        <v>4</v>
      </c>
      <c r="B8">
        <v>40</v>
      </c>
      <c r="C8">
        <v>20</v>
      </c>
      <c r="E8" s="16">
        <v>40</v>
      </c>
      <c r="F8" s="17">
        <v>9</v>
      </c>
    </row>
    <row r="9" spans="1:10" x14ac:dyDescent="0.2">
      <c r="A9">
        <v>5</v>
      </c>
      <c r="B9">
        <v>50</v>
      </c>
      <c r="C9">
        <v>25</v>
      </c>
      <c r="E9" s="16">
        <v>50</v>
      </c>
      <c r="F9" s="17">
        <v>6</v>
      </c>
    </row>
    <row r="10" spans="1:10" x14ac:dyDescent="0.2">
      <c r="A10">
        <v>6</v>
      </c>
      <c r="B10">
        <v>60</v>
      </c>
      <c r="C10">
        <v>30</v>
      </c>
      <c r="E10" s="16">
        <v>60</v>
      </c>
      <c r="F10" s="17">
        <v>6</v>
      </c>
    </row>
    <row r="11" spans="1:10" x14ac:dyDescent="0.2">
      <c r="A11">
        <v>8</v>
      </c>
      <c r="B11">
        <v>70</v>
      </c>
      <c r="C11">
        <v>35</v>
      </c>
      <c r="E11" s="16">
        <v>70</v>
      </c>
      <c r="F11" s="17">
        <v>7</v>
      </c>
    </row>
    <row r="12" spans="1:10" x14ac:dyDescent="0.2">
      <c r="A12">
        <v>9</v>
      </c>
      <c r="B12">
        <v>80</v>
      </c>
      <c r="C12">
        <v>40</v>
      </c>
      <c r="E12" s="16">
        <v>80</v>
      </c>
      <c r="F12" s="17">
        <v>8</v>
      </c>
    </row>
    <row r="13" spans="1:10" x14ac:dyDescent="0.2">
      <c r="A13">
        <v>10</v>
      </c>
      <c r="B13">
        <v>90</v>
      </c>
      <c r="C13">
        <v>45</v>
      </c>
      <c r="E13" s="16">
        <v>90</v>
      </c>
      <c r="F13" s="17">
        <v>5</v>
      </c>
    </row>
    <row r="14" spans="1:10" x14ac:dyDescent="0.2">
      <c r="A14">
        <v>11</v>
      </c>
      <c r="B14">
        <v>100</v>
      </c>
      <c r="C14">
        <v>50</v>
      </c>
      <c r="E14" s="16">
        <v>100</v>
      </c>
      <c r="F14" s="17">
        <v>9</v>
      </c>
    </row>
    <row r="15" spans="1:10" x14ac:dyDescent="0.2">
      <c r="A15">
        <v>12</v>
      </c>
      <c r="B15">
        <v>110</v>
      </c>
      <c r="C15">
        <v>55</v>
      </c>
      <c r="E15" s="16">
        <v>110</v>
      </c>
      <c r="F15" s="17">
        <v>9</v>
      </c>
    </row>
    <row r="16" spans="1:10" x14ac:dyDescent="0.2">
      <c r="A16">
        <v>13</v>
      </c>
      <c r="B16">
        <v>120</v>
      </c>
      <c r="C16">
        <v>60</v>
      </c>
      <c r="E16" s="16">
        <v>120</v>
      </c>
      <c r="F16" s="17">
        <v>7</v>
      </c>
    </row>
    <row r="17" spans="1:6" x14ac:dyDescent="0.2">
      <c r="A17">
        <v>15</v>
      </c>
      <c r="B17">
        <v>130</v>
      </c>
      <c r="C17">
        <v>65</v>
      </c>
      <c r="E17" s="16">
        <v>130</v>
      </c>
      <c r="F17" s="17">
        <v>8</v>
      </c>
    </row>
    <row r="18" spans="1:6" x14ac:dyDescent="0.2">
      <c r="A18">
        <v>16</v>
      </c>
      <c r="B18">
        <v>140</v>
      </c>
      <c r="C18">
        <v>70</v>
      </c>
      <c r="E18" s="16">
        <v>140</v>
      </c>
      <c r="F18" s="17">
        <v>9</v>
      </c>
    </row>
    <row r="19" spans="1:6" x14ac:dyDescent="0.2">
      <c r="A19">
        <v>17</v>
      </c>
      <c r="B19">
        <v>150</v>
      </c>
      <c r="C19">
        <v>75</v>
      </c>
      <c r="E19" s="16">
        <v>150</v>
      </c>
      <c r="F19" s="17">
        <v>10</v>
      </c>
    </row>
    <row r="20" spans="1:6" x14ac:dyDescent="0.2">
      <c r="A20">
        <v>18</v>
      </c>
      <c r="B20">
        <v>160</v>
      </c>
      <c r="C20">
        <v>80</v>
      </c>
      <c r="E20" s="16">
        <v>160</v>
      </c>
      <c r="F20" s="17">
        <v>9</v>
      </c>
    </row>
    <row r="21" spans="1:6" x14ac:dyDescent="0.2">
      <c r="A21">
        <v>21</v>
      </c>
      <c r="B21">
        <v>170</v>
      </c>
      <c r="C21">
        <v>85</v>
      </c>
      <c r="E21" s="16">
        <v>170</v>
      </c>
      <c r="F21" s="17">
        <v>1</v>
      </c>
    </row>
    <row r="22" spans="1:6" ht="17" thickBot="1" x14ac:dyDescent="0.25">
      <c r="A22">
        <v>22</v>
      </c>
      <c r="C22">
        <v>90</v>
      </c>
      <c r="E22" s="18" t="s">
        <v>380</v>
      </c>
      <c r="F22" s="18">
        <v>0</v>
      </c>
    </row>
    <row r="23" spans="1:6" x14ac:dyDescent="0.2">
      <c r="A23">
        <v>23</v>
      </c>
      <c r="C23">
        <v>95</v>
      </c>
    </row>
    <row r="24" spans="1:6" x14ac:dyDescent="0.2">
      <c r="A24">
        <v>26</v>
      </c>
      <c r="C24">
        <v>100</v>
      </c>
    </row>
    <row r="25" spans="1:6" x14ac:dyDescent="0.2">
      <c r="A25">
        <v>28</v>
      </c>
      <c r="C25">
        <v>105</v>
      </c>
    </row>
    <row r="26" spans="1:6" ht="17" thickBot="1" x14ac:dyDescent="0.25">
      <c r="A26">
        <v>29</v>
      </c>
      <c r="C26">
        <v>110</v>
      </c>
    </row>
    <row r="27" spans="1:6" x14ac:dyDescent="0.2">
      <c r="A27">
        <v>32</v>
      </c>
      <c r="C27">
        <v>115</v>
      </c>
      <c r="E27" s="19" t="s">
        <v>379</v>
      </c>
      <c r="F27" s="19" t="s">
        <v>381</v>
      </c>
    </row>
    <row r="28" spans="1:6" x14ac:dyDescent="0.2">
      <c r="A28">
        <v>33</v>
      </c>
      <c r="C28">
        <v>120</v>
      </c>
      <c r="E28" s="16">
        <v>5</v>
      </c>
      <c r="F28" s="17">
        <v>5</v>
      </c>
    </row>
    <row r="29" spans="1:6" x14ac:dyDescent="0.2">
      <c r="A29">
        <v>34</v>
      </c>
      <c r="C29">
        <v>125</v>
      </c>
      <c r="E29" s="16">
        <v>10</v>
      </c>
      <c r="F29" s="17">
        <v>4</v>
      </c>
    </row>
    <row r="30" spans="1:6" x14ac:dyDescent="0.2">
      <c r="A30">
        <v>35</v>
      </c>
      <c r="C30">
        <v>130</v>
      </c>
      <c r="E30" s="16">
        <v>15</v>
      </c>
      <c r="F30" s="17">
        <v>4</v>
      </c>
    </row>
    <row r="31" spans="1:6" x14ac:dyDescent="0.2">
      <c r="A31">
        <v>36</v>
      </c>
      <c r="C31">
        <v>135</v>
      </c>
      <c r="E31" s="16">
        <v>20</v>
      </c>
      <c r="F31" s="17">
        <v>3</v>
      </c>
    </row>
    <row r="32" spans="1:6" x14ac:dyDescent="0.2">
      <c r="A32">
        <v>37</v>
      </c>
      <c r="C32">
        <v>140</v>
      </c>
      <c r="E32" s="16">
        <v>25</v>
      </c>
      <c r="F32" s="17">
        <v>3</v>
      </c>
    </row>
    <row r="33" spans="1:6" x14ac:dyDescent="0.2">
      <c r="A33">
        <v>38</v>
      </c>
      <c r="C33">
        <v>145</v>
      </c>
      <c r="E33" s="16">
        <v>30</v>
      </c>
      <c r="F33" s="17">
        <v>3</v>
      </c>
    </row>
    <row r="34" spans="1:6" x14ac:dyDescent="0.2">
      <c r="A34">
        <v>39</v>
      </c>
      <c r="C34">
        <v>150</v>
      </c>
      <c r="E34" s="16">
        <v>35</v>
      </c>
      <c r="F34" s="17">
        <v>4</v>
      </c>
    </row>
    <row r="35" spans="1:6" x14ac:dyDescent="0.2">
      <c r="A35">
        <v>40</v>
      </c>
      <c r="C35">
        <v>155</v>
      </c>
      <c r="E35" s="16">
        <v>40</v>
      </c>
      <c r="F35" s="17">
        <v>5</v>
      </c>
    </row>
    <row r="36" spans="1:6" x14ac:dyDescent="0.2">
      <c r="A36">
        <v>41</v>
      </c>
      <c r="C36">
        <v>160</v>
      </c>
      <c r="E36" s="16">
        <v>45</v>
      </c>
      <c r="F36" s="17">
        <v>3</v>
      </c>
    </row>
    <row r="37" spans="1:6" x14ac:dyDescent="0.2">
      <c r="A37">
        <v>42</v>
      </c>
      <c r="C37">
        <v>165</v>
      </c>
      <c r="E37" s="16">
        <v>50</v>
      </c>
      <c r="F37" s="17">
        <v>3</v>
      </c>
    </row>
    <row r="38" spans="1:6" x14ac:dyDescent="0.2">
      <c r="A38">
        <v>43</v>
      </c>
      <c r="C38">
        <v>170</v>
      </c>
      <c r="E38" s="16">
        <v>55</v>
      </c>
      <c r="F38" s="17">
        <v>2</v>
      </c>
    </row>
    <row r="39" spans="1:6" x14ac:dyDescent="0.2">
      <c r="A39">
        <v>46</v>
      </c>
      <c r="E39" s="16">
        <v>60</v>
      </c>
      <c r="F39" s="17">
        <v>4</v>
      </c>
    </row>
    <row r="40" spans="1:6" x14ac:dyDescent="0.2">
      <c r="A40">
        <v>47</v>
      </c>
      <c r="E40" s="16">
        <v>65</v>
      </c>
      <c r="F40" s="17">
        <v>3</v>
      </c>
    </row>
    <row r="41" spans="1:6" x14ac:dyDescent="0.2">
      <c r="A41">
        <v>50</v>
      </c>
      <c r="E41" s="16">
        <v>70</v>
      </c>
      <c r="F41" s="17">
        <v>4</v>
      </c>
    </row>
    <row r="42" spans="1:6" x14ac:dyDescent="0.2">
      <c r="A42">
        <v>53</v>
      </c>
      <c r="E42" s="16">
        <v>75</v>
      </c>
      <c r="F42" s="17">
        <v>5</v>
      </c>
    </row>
    <row r="43" spans="1:6" x14ac:dyDescent="0.2">
      <c r="A43">
        <v>54</v>
      </c>
      <c r="E43" s="16">
        <v>80</v>
      </c>
      <c r="F43" s="17">
        <v>3</v>
      </c>
    </row>
    <row r="44" spans="1:6" x14ac:dyDescent="0.2">
      <c r="A44">
        <v>57</v>
      </c>
      <c r="E44" s="16">
        <v>85</v>
      </c>
      <c r="F44" s="17">
        <v>3</v>
      </c>
    </row>
    <row r="45" spans="1:6" x14ac:dyDescent="0.2">
      <c r="A45">
        <v>58</v>
      </c>
      <c r="E45" s="16">
        <v>90</v>
      </c>
      <c r="F45" s="17">
        <v>2</v>
      </c>
    </row>
    <row r="46" spans="1:6" x14ac:dyDescent="0.2">
      <c r="A46">
        <v>59</v>
      </c>
      <c r="E46" s="16">
        <v>95</v>
      </c>
      <c r="F46" s="17">
        <v>4</v>
      </c>
    </row>
    <row r="47" spans="1:6" x14ac:dyDescent="0.2">
      <c r="A47">
        <v>60</v>
      </c>
      <c r="E47" s="16">
        <v>100</v>
      </c>
      <c r="F47" s="17">
        <v>5</v>
      </c>
    </row>
    <row r="48" spans="1:6" x14ac:dyDescent="0.2">
      <c r="A48">
        <v>61</v>
      </c>
      <c r="E48" s="16">
        <v>105</v>
      </c>
      <c r="F48" s="17">
        <v>5</v>
      </c>
    </row>
    <row r="49" spans="1:7" x14ac:dyDescent="0.2">
      <c r="A49">
        <v>64</v>
      </c>
      <c r="E49" s="16">
        <v>110</v>
      </c>
      <c r="F49" s="17">
        <v>4</v>
      </c>
    </row>
    <row r="50" spans="1:7" x14ac:dyDescent="0.2">
      <c r="A50">
        <v>65</v>
      </c>
      <c r="E50" s="16">
        <v>115</v>
      </c>
      <c r="F50" s="17">
        <v>4</v>
      </c>
    </row>
    <row r="51" spans="1:7" x14ac:dyDescent="0.2">
      <c r="A51">
        <v>66</v>
      </c>
      <c r="E51" s="16">
        <v>120</v>
      </c>
      <c r="F51" s="17">
        <v>3</v>
      </c>
    </row>
    <row r="52" spans="1:7" x14ac:dyDescent="0.2">
      <c r="A52">
        <v>68</v>
      </c>
      <c r="E52" s="16">
        <v>125</v>
      </c>
      <c r="F52" s="17">
        <v>4</v>
      </c>
    </row>
    <row r="53" spans="1:7" x14ac:dyDescent="0.2">
      <c r="A53">
        <v>69</v>
      </c>
      <c r="E53" s="16">
        <v>130</v>
      </c>
      <c r="F53" s="17">
        <v>4</v>
      </c>
    </row>
    <row r="54" spans="1:7" x14ac:dyDescent="0.2">
      <c r="A54">
        <v>70</v>
      </c>
      <c r="E54" s="16">
        <v>135</v>
      </c>
      <c r="F54" s="17">
        <v>4</v>
      </c>
    </row>
    <row r="55" spans="1:7" x14ac:dyDescent="0.2">
      <c r="A55">
        <v>71</v>
      </c>
      <c r="E55" s="16">
        <v>140</v>
      </c>
      <c r="F55" s="17">
        <v>5</v>
      </c>
    </row>
    <row r="56" spans="1:7" x14ac:dyDescent="0.2">
      <c r="A56">
        <v>72</v>
      </c>
      <c r="E56" s="16">
        <v>145</v>
      </c>
      <c r="F56" s="17">
        <v>7</v>
      </c>
    </row>
    <row r="57" spans="1:7" x14ac:dyDescent="0.2">
      <c r="A57">
        <v>73</v>
      </c>
      <c r="E57" s="16">
        <v>150</v>
      </c>
      <c r="F57" s="17">
        <v>3</v>
      </c>
    </row>
    <row r="58" spans="1:7" x14ac:dyDescent="0.2">
      <c r="A58">
        <v>74</v>
      </c>
      <c r="E58" s="16">
        <v>155</v>
      </c>
      <c r="F58" s="17">
        <v>4</v>
      </c>
      <c r="G58" s="17"/>
    </row>
    <row r="59" spans="1:7" x14ac:dyDescent="0.2">
      <c r="A59">
        <v>75</v>
      </c>
      <c r="E59" s="16">
        <v>160</v>
      </c>
      <c r="F59" s="17">
        <v>5</v>
      </c>
      <c r="G59" s="17"/>
    </row>
    <row r="60" spans="1:7" x14ac:dyDescent="0.2">
      <c r="A60">
        <v>76</v>
      </c>
      <c r="E60" s="16">
        <v>165</v>
      </c>
      <c r="F60" s="17">
        <v>1</v>
      </c>
      <c r="G60" s="17"/>
    </row>
    <row r="61" spans="1:7" x14ac:dyDescent="0.2">
      <c r="A61">
        <v>78</v>
      </c>
      <c r="E61" s="16">
        <v>170</v>
      </c>
      <c r="F61" s="17">
        <v>0</v>
      </c>
      <c r="G61" s="17"/>
    </row>
    <row r="62" spans="1:7" ht="17" thickBot="1" x14ac:dyDescent="0.25">
      <c r="A62">
        <v>80</v>
      </c>
      <c r="E62" s="18" t="s">
        <v>380</v>
      </c>
      <c r="F62" s="18">
        <v>0</v>
      </c>
      <c r="G62" s="17"/>
    </row>
    <row r="63" spans="1:7" x14ac:dyDescent="0.2">
      <c r="A63">
        <v>81</v>
      </c>
      <c r="F63" s="16"/>
      <c r="G63" s="17"/>
    </row>
    <row r="64" spans="1:7" x14ac:dyDescent="0.2">
      <c r="A64">
        <v>83</v>
      </c>
      <c r="F64" s="16"/>
      <c r="G64" s="17"/>
    </row>
    <row r="65" spans="1:7" x14ac:dyDescent="0.2">
      <c r="A65">
        <v>85</v>
      </c>
      <c r="F65" s="16"/>
      <c r="G65" s="17"/>
    </row>
    <row r="66" spans="1:7" ht="17" thickBot="1" x14ac:dyDescent="0.25">
      <c r="A66">
        <v>87</v>
      </c>
      <c r="F66" s="18"/>
      <c r="G66" s="18"/>
    </row>
    <row r="67" spans="1:7" x14ac:dyDescent="0.2">
      <c r="A67">
        <v>90</v>
      </c>
    </row>
    <row r="68" spans="1:7" x14ac:dyDescent="0.2">
      <c r="A68">
        <v>92</v>
      </c>
    </row>
    <row r="69" spans="1:7" x14ac:dyDescent="0.2">
      <c r="A69">
        <v>93</v>
      </c>
    </row>
    <row r="70" spans="1:7" x14ac:dyDescent="0.2">
      <c r="A70">
        <v>94</v>
      </c>
    </row>
    <row r="71" spans="1:7" x14ac:dyDescent="0.2">
      <c r="A71">
        <v>95</v>
      </c>
    </row>
    <row r="72" spans="1:7" x14ac:dyDescent="0.2">
      <c r="A72">
        <v>96</v>
      </c>
    </row>
    <row r="73" spans="1:7" x14ac:dyDescent="0.2">
      <c r="A73">
        <v>97</v>
      </c>
    </row>
    <row r="74" spans="1:7" x14ac:dyDescent="0.2">
      <c r="A74">
        <v>98</v>
      </c>
    </row>
    <row r="75" spans="1:7" x14ac:dyDescent="0.2">
      <c r="A75">
        <v>99</v>
      </c>
    </row>
    <row r="76" spans="1:7" x14ac:dyDescent="0.2">
      <c r="A76">
        <v>100</v>
      </c>
    </row>
    <row r="77" spans="1:7" x14ac:dyDescent="0.2">
      <c r="A77">
        <v>101</v>
      </c>
    </row>
    <row r="78" spans="1:7" x14ac:dyDescent="0.2">
      <c r="A78">
        <v>102</v>
      </c>
    </row>
    <row r="79" spans="1:7" x14ac:dyDescent="0.2">
      <c r="A79">
        <v>103</v>
      </c>
    </row>
    <row r="80" spans="1:7" x14ac:dyDescent="0.2">
      <c r="A80">
        <v>104</v>
      </c>
    </row>
    <row r="81" spans="1:1" x14ac:dyDescent="0.2">
      <c r="A81">
        <v>105</v>
      </c>
    </row>
    <row r="82" spans="1:1" x14ac:dyDescent="0.2">
      <c r="A82">
        <v>106</v>
      </c>
    </row>
    <row r="83" spans="1:1" x14ac:dyDescent="0.2">
      <c r="A83">
        <v>107</v>
      </c>
    </row>
    <row r="84" spans="1:1" x14ac:dyDescent="0.2">
      <c r="A84">
        <v>108</v>
      </c>
    </row>
    <row r="85" spans="1:1" x14ac:dyDescent="0.2">
      <c r="A85">
        <v>109</v>
      </c>
    </row>
    <row r="86" spans="1:1" x14ac:dyDescent="0.2">
      <c r="A86">
        <v>111</v>
      </c>
    </row>
    <row r="87" spans="1:1" x14ac:dyDescent="0.2">
      <c r="A87">
        <v>112</v>
      </c>
    </row>
    <row r="88" spans="1:1" x14ac:dyDescent="0.2">
      <c r="A88">
        <v>113</v>
      </c>
    </row>
    <row r="89" spans="1:1" x14ac:dyDescent="0.2">
      <c r="A89">
        <v>114</v>
      </c>
    </row>
    <row r="90" spans="1:1" x14ac:dyDescent="0.2">
      <c r="A90">
        <v>116</v>
      </c>
    </row>
    <row r="91" spans="1:1" x14ac:dyDescent="0.2">
      <c r="A91">
        <v>118</v>
      </c>
    </row>
    <row r="92" spans="1:1" x14ac:dyDescent="0.2">
      <c r="A92">
        <v>119</v>
      </c>
    </row>
    <row r="93" spans="1:1" x14ac:dyDescent="0.2">
      <c r="A93">
        <v>121</v>
      </c>
    </row>
    <row r="94" spans="1:1" x14ac:dyDescent="0.2">
      <c r="A94">
        <v>122</v>
      </c>
    </row>
    <row r="95" spans="1:1" x14ac:dyDescent="0.2">
      <c r="A95">
        <v>124</v>
      </c>
    </row>
    <row r="96" spans="1:1" x14ac:dyDescent="0.2">
      <c r="A96">
        <v>125</v>
      </c>
    </row>
    <row r="97" spans="1:1" x14ac:dyDescent="0.2">
      <c r="A97">
        <v>126</v>
      </c>
    </row>
    <row r="98" spans="1:1" x14ac:dyDescent="0.2">
      <c r="A98">
        <v>127</v>
      </c>
    </row>
    <row r="99" spans="1:1" x14ac:dyDescent="0.2">
      <c r="A99">
        <v>129</v>
      </c>
    </row>
    <row r="100" spans="1:1" x14ac:dyDescent="0.2">
      <c r="A100">
        <v>130</v>
      </c>
    </row>
    <row r="101" spans="1:1" x14ac:dyDescent="0.2">
      <c r="A101">
        <v>131</v>
      </c>
    </row>
    <row r="102" spans="1:1" x14ac:dyDescent="0.2">
      <c r="A102">
        <v>132</v>
      </c>
    </row>
    <row r="103" spans="1:1" x14ac:dyDescent="0.2">
      <c r="A103">
        <v>134</v>
      </c>
    </row>
    <row r="104" spans="1:1" x14ac:dyDescent="0.2">
      <c r="A104">
        <v>135</v>
      </c>
    </row>
    <row r="105" spans="1:1" x14ac:dyDescent="0.2">
      <c r="A105">
        <v>136</v>
      </c>
    </row>
    <row r="106" spans="1:1" x14ac:dyDescent="0.2">
      <c r="A106">
        <v>137</v>
      </c>
    </row>
    <row r="107" spans="1:1" x14ac:dyDescent="0.2">
      <c r="A107">
        <v>138</v>
      </c>
    </row>
    <row r="108" spans="1:1" x14ac:dyDescent="0.2">
      <c r="A108">
        <v>139</v>
      </c>
    </row>
    <row r="109" spans="1:1" x14ac:dyDescent="0.2">
      <c r="A109">
        <v>140</v>
      </c>
    </row>
    <row r="110" spans="1:1" x14ac:dyDescent="0.2">
      <c r="A110">
        <v>141</v>
      </c>
    </row>
    <row r="111" spans="1:1" x14ac:dyDescent="0.2">
      <c r="A111">
        <v>142</v>
      </c>
    </row>
    <row r="112" spans="1:1" x14ac:dyDescent="0.2">
      <c r="A112">
        <v>143</v>
      </c>
    </row>
    <row r="113" spans="1:1" x14ac:dyDescent="0.2">
      <c r="A113">
        <v>144</v>
      </c>
    </row>
    <row r="114" spans="1:1" x14ac:dyDescent="0.2">
      <c r="A114">
        <v>145</v>
      </c>
    </row>
    <row r="115" spans="1:1" x14ac:dyDescent="0.2">
      <c r="A115">
        <v>144</v>
      </c>
    </row>
    <row r="116" spans="1:1" x14ac:dyDescent="0.2">
      <c r="A116">
        <v>145</v>
      </c>
    </row>
    <row r="117" spans="1:1" x14ac:dyDescent="0.2">
      <c r="A117">
        <v>148</v>
      </c>
    </row>
    <row r="118" spans="1:1" x14ac:dyDescent="0.2">
      <c r="A118">
        <v>149</v>
      </c>
    </row>
    <row r="119" spans="1:1" x14ac:dyDescent="0.2">
      <c r="A119">
        <v>150</v>
      </c>
    </row>
    <row r="120" spans="1:1" x14ac:dyDescent="0.2">
      <c r="A120">
        <v>152</v>
      </c>
    </row>
    <row r="121" spans="1:1" x14ac:dyDescent="0.2">
      <c r="A121">
        <v>153</v>
      </c>
    </row>
    <row r="122" spans="1:1" x14ac:dyDescent="0.2">
      <c r="A122">
        <v>154</v>
      </c>
    </row>
    <row r="123" spans="1:1" x14ac:dyDescent="0.2">
      <c r="A123">
        <v>155</v>
      </c>
    </row>
    <row r="124" spans="1:1" x14ac:dyDescent="0.2">
      <c r="A124">
        <v>156</v>
      </c>
    </row>
    <row r="125" spans="1:1" x14ac:dyDescent="0.2">
      <c r="A125">
        <v>157</v>
      </c>
    </row>
    <row r="126" spans="1:1" x14ac:dyDescent="0.2">
      <c r="A126">
        <v>158</v>
      </c>
    </row>
    <row r="127" spans="1:1" x14ac:dyDescent="0.2">
      <c r="A127">
        <v>159</v>
      </c>
    </row>
    <row r="128" spans="1:1" x14ac:dyDescent="0.2">
      <c r="A128">
        <v>160</v>
      </c>
    </row>
    <row r="129" spans="1:1" x14ac:dyDescent="0.2">
      <c r="A129">
        <v>161</v>
      </c>
    </row>
  </sheetData>
  <autoFilter ref="A4:A129" xr:uid="{CFE3061A-A35B-CD47-BCC5-E5261C5A6EC5}"/>
  <sortState xmlns:xlrd2="http://schemas.microsoft.com/office/spreadsheetml/2017/richdata2" ref="E28:E61">
    <sortCondition ref="E28"/>
  </sortState>
  <mergeCells count="1">
    <mergeCell ref="A1:J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5696D-311A-BC46-82E3-DC475A25D163}">
  <dimension ref="A1:D11"/>
  <sheetViews>
    <sheetView workbookViewId="0">
      <selection activeCell="D8" sqref="D8"/>
    </sheetView>
  </sheetViews>
  <sheetFormatPr baseColWidth="10" defaultRowHeight="16" x14ac:dyDescent="0.2"/>
  <cols>
    <col min="2" max="2" width="27.1640625" customWidth="1"/>
    <col min="3" max="3" width="67.83203125" customWidth="1"/>
    <col min="4" max="4" width="40.1640625" customWidth="1"/>
  </cols>
  <sheetData>
    <row r="1" spans="1:4" x14ac:dyDescent="0.2">
      <c r="A1" s="7" t="s">
        <v>407</v>
      </c>
      <c r="B1" s="7" t="s">
        <v>408</v>
      </c>
      <c r="C1" s="7" t="s">
        <v>409</v>
      </c>
    </row>
    <row r="2" spans="1:4" ht="189" customHeight="1" x14ac:dyDescent="0.2">
      <c r="A2" s="27" t="s">
        <v>410</v>
      </c>
      <c r="B2" s="28" t="s">
        <v>404</v>
      </c>
      <c r="C2" s="23" t="s">
        <v>427</v>
      </c>
    </row>
    <row r="3" spans="1:4" ht="68" customHeight="1" x14ac:dyDescent="0.2">
      <c r="A3" s="27" t="s">
        <v>411</v>
      </c>
      <c r="B3" s="28"/>
      <c r="C3" s="23" t="s">
        <v>420</v>
      </c>
    </row>
    <row r="4" spans="1:4" ht="50" customHeight="1" x14ac:dyDescent="0.2">
      <c r="A4" s="27" t="s">
        <v>412</v>
      </c>
      <c r="B4" s="28"/>
      <c r="C4" t="s">
        <v>421</v>
      </c>
    </row>
    <row r="5" spans="1:4" ht="138" customHeight="1" x14ac:dyDescent="0.2">
      <c r="A5" s="27" t="s">
        <v>413</v>
      </c>
      <c r="B5" s="28" t="s">
        <v>404</v>
      </c>
      <c r="C5" s="23" t="s">
        <v>428</v>
      </c>
    </row>
    <row r="6" spans="1:4" ht="50" customHeight="1" x14ac:dyDescent="0.2">
      <c r="A6" s="27" t="s">
        <v>414</v>
      </c>
      <c r="B6" s="28"/>
      <c r="C6" s="23" t="s">
        <v>422</v>
      </c>
    </row>
    <row r="7" spans="1:4" ht="97" customHeight="1" x14ac:dyDescent="0.2">
      <c r="A7" s="27" t="s">
        <v>415</v>
      </c>
      <c r="B7" s="28" t="s">
        <v>405</v>
      </c>
      <c r="C7" s="23" t="s">
        <v>423</v>
      </c>
    </row>
    <row r="8" spans="1:4" ht="184" customHeight="1" x14ac:dyDescent="0.2">
      <c r="A8" s="27" t="s">
        <v>416</v>
      </c>
      <c r="B8" s="28" t="s">
        <v>406</v>
      </c>
      <c r="C8" s="23" t="s">
        <v>429</v>
      </c>
      <c r="D8" s="28" t="s">
        <v>424</v>
      </c>
    </row>
    <row r="9" spans="1:4" ht="50" customHeight="1" x14ac:dyDescent="0.2">
      <c r="A9" s="27" t="s">
        <v>417</v>
      </c>
      <c r="C9" s="23" t="s">
        <v>426</v>
      </c>
    </row>
    <row r="10" spans="1:4" ht="50" customHeight="1" x14ac:dyDescent="0.2">
      <c r="A10" s="27" t="s">
        <v>418</v>
      </c>
      <c r="C10" s="23" t="s">
        <v>425</v>
      </c>
    </row>
    <row r="11" spans="1:4" ht="50" customHeight="1" x14ac:dyDescent="0.2">
      <c r="A11" s="27" t="s">
        <v>419</v>
      </c>
      <c r="C11" s="23" t="s">
        <v>425</v>
      </c>
    </row>
  </sheetData>
  <hyperlinks>
    <hyperlink ref="B2" r:id="rId1" display="https://support.microsoft.com/en-gb/office/create-a-pivottable-to-analyze-worksheet-data-a9a84538-bfe9-40a9-a8e9-f99134456576" xr:uid="{58931701-17DC-D040-8EA3-4FE690A958F8}"/>
    <hyperlink ref="B5" r:id="rId2" display="https://support.microsoft.com/en-gb/office/create-a-pivottable-to-analyze-worksheet-data-a9a84538-bfe9-40a9-a8e9-f99134456576" xr:uid="{EB7FA51A-AA54-CA47-93FB-BF587D1771FC}"/>
    <hyperlink ref="B7" r:id="rId3" location=":~:text=INC%20function,-Excel%20for%20Microsoft&amp;text=Returns%20the%20rank%20of%20a,value%20within%20a%20data%20set." display="https://support.microsoft.com/en-gb/office/percentrank-inc-function-149592c9-00c0-49ba-86c1-c1f45b80463a - :~:text=INC%20function,-Excel%20for%20Microsoft&amp;text=Returns%20the%20rank%20of%20a,value%20within%20a%20data%20set." xr:uid="{E28C72EE-8470-424C-8B0D-F3CBF157E7BD}"/>
    <hyperlink ref="B8" r:id="rId4" display="https://www.youtube.com/watch?v=xekiDJzajYk" xr:uid="{3B25F86F-020D-8840-BE4F-A38127D0EA2E}"/>
    <hyperlink ref="D8" r:id="rId5" xr:uid="{8A7FDE7E-0F7C-4140-882D-1405B56EC35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Data on Central Bank Governors</vt:lpstr>
      <vt:lpstr>Practice Questions</vt:lpstr>
      <vt:lpstr>summary</vt:lpstr>
      <vt:lpstr>q1</vt:lpstr>
      <vt:lpstr>q3</vt:lpstr>
      <vt:lpstr>q4</vt:lpstr>
      <vt:lpstr>functions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Celine Kim</cp:lastModifiedBy>
  <cp:revision/>
  <dcterms:created xsi:type="dcterms:W3CDTF">2023-09-04T14:54:40Z</dcterms:created>
  <dcterms:modified xsi:type="dcterms:W3CDTF">2023-09-22T14:09:43Z</dcterms:modified>
  <cp:category/>
  <cp:contentStatus/>
</cp:coreProperties>
</file>