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347025\Desktop\MeteorFighters\"/>
    </mc:Choice>
  </mc:AlternateContent>
  <xr:revisionPtr revIDLastSave="0" documentId="13_ncr:1_{E16CA99E-F8EC-4FB6-B277-656A997CF2CD}" xr6:coauthVersionLast="47" xr6:coauthVersionMax="47" xr10:uidLastSave="{00000000-0000-0000-0000-000000000000}"/>
  <bookViews>
    <workbookView xWindow="5535" yWindow="2670" windowWidth="21600" windowHeight="11295" xr2:uid="{00000000-000D-0000-FFFF-FFFF00000000}"/>
  </bookViews>
  <sheets>
    <sheet name="アルファ" sheetId="1" r:id="rId1"/>
    <sheet name="ベータ" sheetId="2" r:id="rId2"/>
    <sheet name="マスタ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6" i="1"/>
  <c r="K14" i="1" s="1"/>
  <c r="H15" i="1"/>
  <c r="I15" i="1" s="1"/>
  <c r="H14" i="1"/>
  <c r="I14" i="1" s="1"/>
  <c r="H13" i="1"/>
  <c r="I13" i="1" s="1"/>
  <c r="H5" i="1"/>
  <c r="H2" i="1"/>
  <c r="K13" i="1" l="1"/>
  <c r="L13" i="1" s="1"/>
  <c r="H4" i="1"/>
  <c r="J4" i="1" s="1"/>
  <c r="L14" i="1"/>
  <c r="K15" i="1"/>
  <c r="L15" i="1" s="1"/>
  <c r="J13" i="1"/>
  <c r="K4" i="1"/>
  <c r="L4" i="1" s="1"/>
  <c r="J15" i="1"/>
  <c r="J14" i="1"/>
</calcChain>
</file>

<file path=xl/sharedStrings.xml><?xml version="1.0" encoding="utf-8"?>
<sst xmlns="http://schemas.openxmlformats.org/spreadsheetml/2006/main" count="172" uniqueCount="104">
  <si>
    <t>1コスト:3時間 (1日は基本2コスト)</t>
  </si>
  <si>
    <t>コスト</t>
    <phoneticPr fontId="1"/>
  </si>
  <si>
    <t>判定</t>
    <rPh sb="0" eb="2">
      <t>ハンテイ</t>
    </rPh>
    <phoneticPr fontId="1"/>
  </si>
  <si>
    <t>未完</t>
    <rPh sb="0" eb="2">
      <t>ミカン</t>
    </rPh>
    <phoneticPr fontId="1"/>
  </si>
  <si>
    <t>　ー　モデル</t>
    <phoneticPr fontId="1"/>
  </si>
  <si>
    <t>　ー　モーション</t>
    <phoneticPr fontId="1"/>
  </si>
  <si>
    <t>アルファ</t>
    <phoneticPr fontId="1"/>
  </si>
  <si>
    <t>　ー　移動</t>
  </si>
  <si>
    <t>完了</t>
    <rPh sb="0" eb="2">
      <t>カンリョウ</t>
    </rPh>
    <phoneticPr fontId="1"/>
  </si>
  <si>
    <t>　ー　再生</t>
    <rPh sb="3" eb="5">
      <t>サイセイ</t>
    </rPh>
    <phoneticPr fontId="1"/>
  </si>
  <si>
    <t>　ー　ブレンド有り再生</t>
    <rPh sb="7" eb="8">
      <t>アリ</t>
    </rPh>
    <rPh sb="9" eb="11">
      <t>サイセイ</t>
    </rPh>
    <phoneticPr fontId="1"/>
  </si>
  <si>
    <t>　ー　ブレンド有り切り替え</t>
    <rPh sb="7" eb="8">
      <t>アリ</t>
    </rPh>
    <rPh sb="9" eb="10">
      <t>キ</t>
    </rPh>
    <rPh sb="11" eb="12">
      <t>カ</t>
    </rPh>
    <phoneticPr fontId="1"/>
  </si>
  <si>
    <t>　ー　回転</t>
  </si>
  <si>
    <t>　ー　追随</t>
  </si>
  <si>
    <t>　－　マップ設計</t>
  </si>
  <si>
    <t>　ー　配置データの保存</t>
  </si>
  <si>
    <t>　ー　配置データの読み込み</t>
  </si>
  <si>
    <t>　ー　マップ実装</t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</si>
  <si>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</si>
  <si>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</si>
  <si>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</si>
  <si>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</si>
  <si>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</si>
  <si>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　ー　SE再生</t>
  </si>
  <si>
    <t>　ー　音量調整の処理</t>
  </si>
  <si>
    <t>　ー　音実装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</si>
  <si>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</si>
  <si>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</si>
  <si>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</si>
  <si>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</si>
  <si>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</si>
  <si>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デッドライン</t>
    <phoneticPr fontId="1"/>
  </si>
  <si>
    <t>理想</t>
    <rPh sb="0" eb="2">
      <t>リソウ</t>
    </rPh>
    <phoneticPr fontId="1"/>
  </si>
  <si>
    <t>真実のデッドライン</t>
    <rPh sb="0" eb="2">
      <t>シンジツ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</si>
  <si>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</si>
  <si>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</si>
  <si>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</si>
  <si>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</si>
  <si>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</si>
  <si>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・アニメーション処理</t>
    <rPh sb="8" eb="10">
      <t>ショリ</t>
    </rPh>
    <phoneticPr fontId="1"/>
  </si>
  <si>
    <t>・当たり判定</t>
    <rPh sb="1" eb="2">
      <t>ア</t>
    </rPh>
    <rPh sb="4" eb="6">
      <t>ハンテイ</t>
    </rPh>
    <phoneticPr fontId="1"/>
  </si>
  <si>
    <t>・プレイヤー</t>
    <phoneticPr fontId="1"/>
  </si>
  <si>
    <t>・マップ</t>
    <phoneticPr fontId="1"/>
  </si>
  <si>
    <t>・UI</t>
    <phoneticPr fontId="1"/>
  </si>
  <si>
    <t>・UX</t>
    <phoneticPr fontId="1"/>
  </si>
  <si>
    <t>・カメラ</t>
    <phoneticPr fontId="1"/>
  </si>
  <si>
    <t>・ビルドテスト</t>
    <phoneticPr fontId="1"/>
  </si>
  <si>
    <t>　ー　UI素材</t>
    <rPh sb="5" eb="7">
      <t>ソザイ</t>
    </rPh>
    <phoneticPr fontId="1"/>
  </si>
  <si>
    <t>　ー　SE</t>
    <phoneticPr fontId="1"/>
  </si>
  <si>
    <t>　ー　BGM</t>
    <phoneticPr fontId="1"/>
  </si>
  <si>
    <t>　ー　マップ素材</t>
    <rPh sb="6" eb="8">
      <t>ソザイ</t>
    </rPh>
    <phoneticPr fontId="1"/>
  </si>
  <si>
    <t>　ー　エフェクト</t>
    <phoneticPr fontId="1"/>
  </si>
  <si>
    <t>　―　移動</t>
    <phoneticPr fontId="1"/>
  </si>
  <si>
    <t>　―　ダッシュ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</si>
  <si>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</si>
  <si>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</si>
  <si>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</si>
  <si>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　―　待機</t>
    <rPh sb="3" eb="5">
      <t>タイキ</t>
    </rPh>
    <phoneticPr fontId="1"/>
  </si>
  <si>
    <t>　―　ステータス</t>
    <phoneticPr fontId="1"/>
  </si>
  <si>
    <t>・音処理</t>
    <rPh sb="1" eb="4">
      <t>オトショリ</t>
    </rPh>
    <phoneticPr fontId="1"/>
  </si>
  <si>
    <t>　ー　BGM再生</t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</si>
  <si>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</si>
  <si>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―　空中</t>
    <rPh sb="3" eb="5">
      <t>クウチュウ</t>
    </rPh>
    <phoneticPr fontId="1"/>
  </si>
  <si>
    <t>　―　ジャンプ</t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</si>
  <si>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</si>
  <si>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　ー　球とカプセルの当たり判定</t>
    <rPh sb="3" eb="4">
      <t>キュウ</t>
    </rPh>
    <rPh sb="10" eb="11">
      <t>ア</t>
    </rPh>
    <rPh sb="13" eb="15">
      <t>ハンテイ</t>
    </rPh>
    <phoneticPr fontId="1"/>
  </si>
  <si>
    <t>　ー　カプセルとカプセルの当たり判定</t>
    <rPh sb="13" eb="14">
      <t>ア</t>
    </rPh>
    <rPh sb="16" eb="18">
      <t>ハンテイ</t>
    </rPh>
    <phoneticPr fontId="1"/>
  </si>
  <si>
    <t>　ー　カプセルとマップの当たり判定</t>
    <rPh sb="12" eb="13">
      <t>ア</t>
    </rPh>
    <rPh sb="15" eb="17">
      <t>ハンテイ</t>
    </rPh>
    <phoneticPr fontId="1"/>
  </si>
  <si>
    <t>　－　コンボ</t>
    <phoneticPr fontId="1"/>
  </si>
  <si>
    <t>　－　必殺</t>
    <rPh sb="3" eb="5">
      <t>ヒッサツ</t>
    </rPh>
    <phoneticPr fontId="1"/>
  </si>
  <si>
    <t>　－　気弾攻撃</t>
    <rPh sb="3" eb="4">
      <t>キ</t>
    </rPh>
    <rPh sb="4" eb="5">
      <t>ダン</t>
    </rPh>
    <rPh sb="5" eb="7">
      <t>コウゲキ</t>
    </rPh>
    <phoneticPr fontId="1"/>
  </si>
  <si>
    <t>　－　格闘攻撃</t>
    <phoneticPr fontId="1"/>
  </si>
  <si>
    <t>　－　気力ため</t>
    <rPh sb="3" eb="5">
      <t>キリョク</t>
    </rPh>
    <phoneticPr fontId="1"/>
  </si>
  <si>
    <t>　―　ガード</t>
    <phoneticPr fontId="1"/>
  </si>
  <si>
    <t>　―　ステップ</t>
    <phoneticPr fontId="1"/>
  </si>
  <si>
    <t>　－　競り合い</t>
    <rPh sb="3" eb="4">
      <t>セ</t>
    </rPh>
    <rPh sb="5" eb="6">
      <t>ア</t>
    </rPh>
    <phoneticPr fontId="1"/>
  </si>
  <si>
    <t>・敵</t>
    <rPh sb="1" eb="2">
      <t>テキ</t>
    </rPh>
    <phoneticPr fontId="1"/>
  </si>
  <si>
    <t>　―　AI</t>
    <phoneticPr fontId="1"/>
  </si>
  <si>
    <t>・キャラクター</t>
    <phoneticPr fontId="1"/>
  </si>
  <si>
    <t>　―　キャラ１</t>
    <phoneticPr fontId="1"/>
  </si>
  <si>
    <t>　―　キャラ２</t>
    <phoneticPr fontId="1"/>
  </si>
  <si>
    <t>　―　キャラ３</t>
    <phoneticPr fontId="1"/>
  </si>
  <si>
    <t>　ー　必殺技演出</t>
    <rPh sb="3" eb="8">
      <t>ヒッサツワザエンシュツ</t>
    </rPh>
    <phoneticPr fontId="1"/>
  </si>
  <si>
    <t>　ー　競り合い演出</t>
    <rPh sb="3" eb="4">
      <t>セ</t>
    </rPh>
    <rPh sb="5" eb="6">
      <t>ア</t>
    </rPh>
    <rPh sb="7" eb="9">
      <t>エンシュツ</t>
    </rPh>
    <phoneticPr fontId="1"/>
  </si>
  <si>
    <t>　ー　イージング</t>
    <phoneticPr fontId="1"/>
  </si>
  <si>
    <t>　ー　勝利敗北演出</t>
    <rPh sb="3" eb="9">
      <t>ショウリハイボクエンシュツ</t>
    </rPh>
    <phoneticPr fontId="1"/>
  </si>
  <si>
    <t>　ー　タイトル画面</t>
    <phoneticPr fontId="1"/>
  </si>
  <si>
    <t>　ー　モードセレクト画面</t>
    <rPh sb="10" eb="12">
      <t>ガメン</t>
    </rPh>
    <phoneticPr fontId="1"/>
  </si>
  <si>
    <t>　ー　キャラセレクト画面</t>
    <rPh sb="10" eb="12">
      <t>ガメン</t>
    </rPh>
    <phoneticPr fontId="1"/>
  </si>
  <si>
    <t>　ー　オプション画面</t>
    <phoneticPr fontId="1"/>
  </si>
  <si>
    <t>　ー　バトル画面</t>
    <rPh sb="6" eb="8">
      <t>ガメン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</si>
  <si>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</si>
  <si>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</si>
  <si>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一日の消費コスト</t>
    <rPh sb="0" eb="2">
      <t>イチニチ</t>
    </rPh>
    <rPh sb="3" eb="5">
      <t>ショウヒ</t>
    </rPh>
    <phoneticPr fontId="1"/>
  </si>
  <si>
    <t>消費コスト / 日数</t>
    <rPh sb="0" eb="2">
      <t>ショウヒ</t>
    </rPh>
    <rPh sb="8" eb="10">
      <t>ニッスウ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</si>
  <si>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</si>
  <si>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</si>
  <si>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実コスト</t>
    <rPh sb="0" eb="1">
      <t>ジツ</t>
    </rPh>
    <phoneticPr fontId="1"/>
  </si>
  <si>
    <t>残り日数(土日含む)</t>
    <rPh sb="0" eb="1">
      <t>ノコ</t>
    </rPh>
    <rPh sb="2" eb="4">
      <t>ニッスウ</t>
    </rPh>
    <rPh sb="5" eb="8">
      <t>ドニチフク</t>
    </rPh>
    <phoneticPr fontId="1"/>
  </si>
  <si>
    <t>土日込みの消費コスト</t>
    <rPh sb="0" eb="2">
      <t>ドニチ</t>
    </rPh>
    <rPh sb="2" eb="3">
      <t>コ</t>
    </rPh>
    <rPh sb="5" eb="7">
      <t>ショウヒ</t>
    </rPh>
    <phoneticPr fontId="1"/>
  </si>
  <si>
    <t>土日含む日数</t>
    <rPh sb="0" eb="3">
      <t>ドニチフク</t>
    </rPh>
    <rPh sb="4" eb="6">
      <t>ニッスウ</t>
    </rPh>
    <phoneticPr fontId="1"/>
  </si>
  <si>
    <t>消費コスト / 土日含む日数</t>
    <rPh sb="0" eb="2">
      <t>ショウヒ</t>
    </rPh>
    <rPh sb="8" eb="11">
      <t>ドニチフク</t>
    </rPh>
    <rPh sb="12" eb="14">
      <t>ニッスウ</t>
    </rPh>
    <phoneticPr fontId="1"/>
  </si>
  <si>
    <t>　ー　物理挙動</t>
    <rPh sb="3" eb="7">
      <t>ブツリキョドウ</t>
    </rPh>
    <phoneticPr fontId="1"/>
  </si>
  <si>
    <t>　ー　球とマップの当たり判定</t>
    <rPh sb="3" eb="4">
      <t>キュウ</t>
    </rPh>
    <rPh sb="9" eb="10">
      <t>ア</t>
    </rPh>
    <rPh sb="12" eb="14">
      <t>ハンテイ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</si>
</sst>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56" fontId="0" fillId="0" borderId="0" xfId="0" applyNumberFormat="1"/>
    <xf numFmtId="0" fontId="0" fillId="0" borderId="0" xfId="0" applyFill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7" borderId="1" xfId="0" applyFont="1" applyFill="1" applyBorder="1"/>
    <xf numFmtId="0" fontId="2" fillId="3" borderId="1" xfId="0" applyFont="1" applyFill="1" applyBorder="1"/>
    <xf numFmtId="0" fontId="0" fillId="9" borderId="1" xfId="0" applyFill="1" applyBorder="1"/>
    <xf numFmtId="0" fontId="0" fillId="0" borderId="1" xfId="0" applyFill="1" applyBorder="1"/>
    <xf numFmtId="0" fontId="0" fillId="12" borderId="1" xfId="0" applyFill="1" applyBorder="1"/>
    <xf numFmtId="0" fontId="0" fillId="3" borderId="1" xfId="0" applyFill="1" applyBorder="1"/>
    <xf numFmtId="0" fontId="3" fillId="1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7" borderId="2" xfId="0" applyFill="1" applyBorder="1"/>
    <xf numFmtId="0" fontId="0" fillId="0" borderId="3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zoomScaleNormal="100" workbookViewId="0">
      <selection activeCell="D6" sqref="D6"/>
    </sheetView>
  </sheetViews>
  <sheetFormatPr defaultRowHeight="18.75"/>
  <cols>
    <col min="1" max="1" width="9.25" customWidth="1"/>
    <col min="2" max="2" width="37.75" bestFit="1" customWidth="1"/>
    <col min="4" max="4" width="12.625" customWidth="1"/>
    <col min="5" max="7" width="21" bestFit="1" customWidth="1"/>
    <col min="8" max="8" width="17.25" bestFit="1" customWidth="1"/>
    <col min="9" max="9" width="18.875" bestFit="1" customWidth="1"/>
    <col min="10" max="10" width="21.375" bestFit="1" customWidth="1"/>
    <col min="11" max="11" width="17.75" customWidth="1"/>
    <col min="13" max="13" width="19" customWidth="1"/>
  </cols>
  <sheetData>
    <row r="1" spans="1:12">
      <c r="A1" t="s">
        <v>0</v>
      </c>
    </row>
    <row r="2" spans="1:12">
      <c r="B2" s="5" t="s">
        <v>6</v>
      </c>
      <c r="C2" s="6" t="s">
        <v>1</v>
      </c>
      <c r="D2" s="7" t="s">
        <v>97</v>
      </c>
      <c r="E2" s="8" t="s">
        <v>2</v>
      </c>
      <c r="G2" s="14" t="s">
        <v>34</v>
      </c>
      <c r="H2">
        <f>SUM(C3:C84)</f>
        <v>160.5</v>
      </c>
    </row>
    <row r="3" spans="1:12">
      <c r="B3" s="9" t="s">
        <v>36</v>
      </c>
      <c r="C3" s="9">
        <v>3</v>
      </c>
      <c r="D3" s="9"/>
      <c r="E3" s="9" t="s">
        <v>3</v>
      </c>
      <c r="G3" s="15" t="s">
        <v>35</v>
      </c>
      <c r="H3">
        <f>SUMIF(E3:E84,"完了",C3:C84)</f>
        <v>49.5</v>
      </c>
      <c r="K3" t="s">
        <v>100</v>
      </c>
      <c r="L3" t="s">
        <v>101</v>
      </c>
    </row>
    <row r="4" spans="1:12">
      <c r="B4" s="10" t="s">
        <v>37</v>
      </c>
      <c r="C4" s="10">
        <v>8</v>
      </c>
      <c r="D4" s="10">
        <v>8</v>
      </c>
      <c r="E4" s="10" t="s">
        <v>8</v>
      </c>
      <c r="G4" s="16" t="s">
        <v>96</v>
      </c>
      <c r="H4" s="3">
        <f ca="1">NETWORKDAYS(H5,H6)</f>
        <v>30</v>
      </c>
      <c r="I4" t="s">
        <v>94</v>
      </c>
      <c r="J4" s="4">
        <f ca="1" xml:space="preserve"> H3 / H4</f>
        <v>1.65</v>
      </c>
      <c r="K4" s="3">
        <f ca="1">_xlfn.DAYS(H6,H5)</f>
        <v>39</v>
      </c>
      <c r="L4" s="4">
        <f ca="1">H3/K4</f>
        <v>1.2692307692307692</v>
      </c>
    </row>
    <row r="5" spans="1:12">
      <c r="B5" s="10" t="s">
        <v>38</v>
      </c>
      <c r="C5" s="10"/>
      <c r="D5" s="10"/>
      <c r="E5" s="10"/>
      <c r="G5" s="17" t="s">
        <v>91</v>
      </c>
      <c r="H5" s="1">
        <f>DATE(2024,9,30)</f>
        <v>45565</v>
      </c>
    </row>
    <row r="6" spans="1:12">
      <c r="B6" s="10" t="s">
        <v>4</v>
      </c>
      <c r="C6" s="10">
        <v>2</v>
      </c>
      <c r="D6" s="10">
        <v>2</v>
      </c>
      <c r="E6" s="10" t="s">
        <v>8</v>
      </c>
      <c r="G6" s="18" t="s">
        <v>92</v>
      </c>
      <c r="H6" s="1">
        <f ca="1">TODAY()</f>
        <v>45604</v>
      </c>
    </row>
    <row r="7" spans="1:12">
      <c r="B7" s="11" t="s">
        <v>5</v>
      </c>
      <c r="C7" s="11">
        <v>5</v>
      </c>
      <c r="D7" s="11"/>
      <c r="E7" s="11" t="s">
        <v>3</v>
      </c>
    </row>
    <row r="8" spans="1:12">
      <c r="B8" s="9" t="s">
        <v>47</v>
      </c>
      <c r="C8" s="9">
        <v>2</v>
      </c>
      <c r="D8" s="9"/>
      <c r="E8" s="9" t="s">
        <v>3</v>
      </c>
    </row>
    <row r="9" spans="1:12">
      <c r="B9" s="9" t="s">
        <v>48</v>
      </c>
      <c r="C9" s="9">
        <v>2</v>
      </c>
      <c r="D9" s="9"/>
      <c r="E9" s="9" t="s">
        <v>3</v>
      </c>
    </row>
    <row r="10" spans="1:12">
      <c r="B10" s="9" t="s">
        <v>49</v>
      </c>
      <c r="C10" s="9">
        <v>1</v>
      </c>
      <c r="D10" s="9"/>
      <c r="E10" s="9" t="s">
        <v>3</v>
      </c>
    </row>
    <row r="11" spans="1:12">
      <c r="B11" s="9" t="s">
        <v>50</v>
      </c>
      <c r="C11" s="9">
        <v>1</v>
      </c>
      <c r="D11" s="9"/>
      <c r="E11" s="9" t="s">
        <v>3</v>
      </c>
    </row>
    <row r="12" spans="1:12">
      <c r="B12" s="11" t="s">
        <v>51</v>
      </c>
      <c r="C12" s="11">
        <v>5</v>
      </c>
      <c r="D12" s="11"/>
      <c r="E12" s="11" t="s">
        <v>3</v>
      </c>
      <c r="I12" t="s">
        <v>95</v>
      </c>
      <c r="J12" t="s">
        <v>93</v>
      </c>
      <c r="K12" t="s">
        <v>98</v>
      </c>
      <c r="L12" t="s">
        <v>99</v>
      </c>
    </row>
    <row r="13" spans="1:12">
      <c r="B13" s="10" t="s">
        <v>40</v>
      </c>
      <c r="C13" s="10"/>
      <c r="D13" s="10"/>
      <c r="E13" s="10"/>
      <c r="G13" s="14" t="s">
        <v>32</v>
      </c>
      <c r="H13" s="1">
        <f>DATE(2024,12,20)</f>
        <v>45646</v>
      </c>
      <c r="I13" s="3">
        <f ca="1">NETWORKDAYS(TODAY(),H13)</f>
        <v>31</v>
      </c>
      <c r="J13" s="4">
        <f ca="1">($H$2 - $H$3) / I13</f>
        <v>3.5806451612903225</v>
      </c>
      <c r="K13">
        <f ca="1">_xlfn.DAYS(H13,$H$6)</f>
        <v>42</v>
      </c>
      <c r="L13" s="4">
        <f ca="1">($H$2 - $H$3) / K13</f>
        <v>2.6428571428571428</v>
      </c>
    </row>
    <row r="14" spans="1:12">
      <c r="B14" s="10" t="s">
        <v>61</v>
      </c>
      <c r="C14" s="10">
        <v>2</v>
      </c>
      <c r="D14" s="10">
        <v>2</v>
      </c>
      <c r="E14" s="10" t="s">
        <v>8</v>
      </c>
      <c r="G14" s="19" t="s">
        <v>31</v>
      </c>
      <c r="H14" s="1">
        <f>DATE(2025,1,17)</f>
        <v>45674</v>
      </c>
      <c r="I14" s="3">
        <f t="shared" ref="I14:I15" ca="1" si="0">NETWORKDAYS(TODAY(),H14)</f>
        <v>51</v>
      </c>
      <c r="J14" s="4">
        <f ca="1">($H$2 - $H$3) / I14</f>
        <v>2.1764705882352939</v>
      </c>
      <c r="K14">
        <f ca="1">_xlfn.DAYS(H14,$H$6)</f>
        <v>70</v>
      </c>
      <c r="L14" s="4">
        <f ca="1">($H$2 - $H$3) / K14</f>
        <v>1.5857142857142856</v>
      </c>
    </row>
    <row r="15" spans="1:12">
      <c r="B15" s="10" t="s">
        <v>65</v>
      </c>
      <c r="C15" s="10">
        <v>2</v>
      </c>
      <c r="D15" s="10">
        <v>2</v>
      </c>
      <c r="E15" s="10" t="s">
        <v>8</v>
      </c>
      <c r="G15" s="20" t="s">
        <v>33</v>
      </c>
      <c r="H15" s="1">
        <f>DATE(2025,2,3)</f>
        <v>45691</v>
      </c>
      <c r="I15" s="3">
        <f t="shared" ca="1" si="0"/>
        <v>62</v>
      </c>
      <c r="J15" s="4">
        <f ca="1">($H$2 - $H$3) / I15</f>
        <v>1.7903225806451613</v>
      </c>
      <c r="K15">
        <f t="shared" ref="K15" ca="1" si="1">_xlfn.DAYS(H15,$H$6)</f>
        <v>87</v>
      </c>
      <c r="L15" s="4">
        <f ca="1">($H$2 - $H$3) / K15</f>
        <v>1.2758620689655173</v>
      </c>
    </row>
    <row r="16" spans="1:12">
      <c r="B16" s="10" t="s">
        <v>66</v>
      </c>
      <c r="C16" s="10">
        <v>2</v>
      </c>
      <c r="D16" s="10">
        <v>2</v>
      </c>
      <c r="E16" s="10" t="s">
        <v>8</v>
      </c>
      <c r="G16" s="21"/>
      <c r="H16" s="1"/>
      <c r="I16" s="3"/>
      <c r="J16" s="4"/>
      <c r="L16" s="4"/>
    </row>
    <row r="17" spans="2:5">
      <c r="B17" s="10" t="s">
        <v>67</v>
      </c>
      <c r="C17" s="10">
        <v>3</v>
      </c>
      <c r="D17" s="10">
        <v>3</v>
      </c>
      <c r="E17" s="10" t="s">
        <v>8</v>
      </c>
    </row>
    <row r="18" spans="2:5">
      <c r="B18" s="10" t="s">
        <v>103</v>
      </c>
      <c r="C18" s="10">
        <v>3</v>
      </c>
      <c r="D18" s="10">
        <v>3</v>
      </c>
      <c r="E18" s="10" t="s">
        <v>8</v>
      </c>
    </row>
    <row r="19" spans="2:5">
      <c r="B19" s="10" t="s">
        <v>102</v>
      </c>
      <c r="C19" s="10">
        <v>2</v>
      </c>
      <c r="D19" s="10">
        <v>1</v>
      </c>
      <c r="E19" s="10" t="s">
        <v>8</v>
      </c>
    </row>
    <row r="20" spans="2:5">
      <c r="B20" s="10" t="s">
        <v>41</v>
      </c>
      <c r="C20" s="10"/>
      <c r="D20" s="10"/>
      <c r="E20" s="10"/>
    </row>
    <row r="21" spans="2:5">
      <c r="B21" s="10" t="s">
        <v>58</v>
      </c>
      <c r="C21" s="10">
        <v>1</v>
      </c>
      <c r="D21" s="10">
        <v>1</v>
      </c>
      <c r="E21" s="10" t="s">
        <v>8</v>
      </c>
    </row>
    <row r="22" spans="2:5">
      <c r="B22" s="10" t="s">
        <v>57</v>
      </c>
      <c r="C22" s="10">
        <v>0.5</v>
      </c>
      <c r="D22" s="10"/>
      <c r="E22" s="10" t="s">
        <v>8</v>
      </c>
    </row>
    <row r="23" spans="2:5">
      <c r="B23" s="11" t="s">
        <v>52</v>
      </c>
      <c r="C23" s="11">
        <v>4</v>
      </c>
      <c r="D23" s="11"/>
      <c r="E23" s="11" t="s">
        <v>3</v>
      </c>
    </row>
    <row r="24" spans="2:5">
      <c r="B24" s="10" t="s">
        <v>63</v>
      </c>
      <c r="C24" s="10">
        <v>1</v>
      </c>
      <c r="D24" s="10">
        <v>1</v>
      </c>
      <c r="E24" s="10" t="s">
        <v>8</v>
      </c>
    </row>
    <row r="25" spans="2:5">
      <c r="B25" s="10" t="s">
        <v>53</v>
      </c>
      <c r="C25" s="10">
        <v>2</v>
      </c>
      <c r="D25" s="10"/>
      <c r="E25" s="10" t="s">
        <v>8</v>
      </c>
    </row>
    <row r="26" spans="2:5">
      <c r="B26" s="10" t="s">
        <v>74</v>
      </c>
      <c r="C26" s="10">
        <v>1</v>
      </c>
      <c r="D26" s="10"/>
      <c r="E26" s="10" t="s">
        <v>8</v>
      </c>
    </row>
    <row r="27" spans="2:5">
      <c r="B27" s="10" t="s">
        <v>73</v>
      </c>
      <c r="C27" s="10">
        <v>2</v>
      </c>
      <c r="D27" s="10"/>
      <c r="E27" s="10" t="s">
        <v>8</v>
      </c>
    </row>
    <row r="28" spans="2:5">
      <c r="B28" s="10" t="s">
        <v>62</v>
      </c>
      <c r="C28" s="10">
        <v>0.5</v>
      </c>
      <c r="D28" s="10"/>
      <c r="E28" s="10" t="s">
        <v>8</v>
      </c>
    </row>
    <row r="29" spans="2:5">
      <c r="B29" s="10" t="s">
        <v>71</v>
      </c>
      <c r="C29" s="10">
        <v>4</v>
      </c>
      <c r="D29" s="10"/>
      <c r="E29" s="10" t="s">
        <v>8</v>
      </c>
    </row>
    <row r="30" spans="2:5">
      <c r="B30" s="10" t="s">
        <v>70</v>
      </c>
      <c r="C30" s="10">
        <v>2</v>
      </c>
      <c r="D30" s="10"/>
      <c r="E30" s="10" t="s">
        <v>8</v>
      </c>
    </row>
    <row r="31" spans="2:5">
      <c r="B31" s="11" t="s">
        <v>68</v>
      </c>
      <c r="C31" s="11">
        <v>4</v>
      </c>
      <c r="D31" s="11"/>
      <c r="E31" s="11" t="s">
        <v>3</v>
      </c>
    </row>
    <row r="32" spans="2:5">
      <c r="B32" s="11" t="s">
        <v>54</v>
      </c>
      <c r="C32" s="11">
        <v>6</v>
      </c>
      <c r="D32" s="11"/>
      <c r="E32" s="11" t="s">
        <v>3</v>
      </c>
    </row>
    <row r="33" spans="2:5">
      <c r="B33" s="11" t="s">
        <v>69</v>
      </c>
      <c r="C33" s="11">
        <v>8</v>
      </c>
      <c r="D33" s="11"/>
      <c r="E33" s="11" t="s">
        <v>3</v>
      </c>
    </row>
    <row r="34" spans="2:5">
      <c r="B34" s="9" t="s">
        <v>72</v>
      </c>
      <c r="C34" s="9">
        <v>0.5</v>
      </c>
      <c r="D34" s="9"/>
      <c r="E34" s="9" t="s">
        <v>3</v>
      </c>
    </row>
    <row r="35" spans="2:5">
      <c r="B35" s="9" t="s">
        <v>55</v>
      </c>
      <c r="C35" s="9">
        <v>0.5</v>
      </c>
      <c r="D35" s="9"/>
      <c r="E35" s="9" t="s">
        <v>3</v>
      </c>
    </row>
    <row r="36" spans="2:5">
      <c r="B36" s="9" t="s">
        <v>75</v>
      </c>
      <c r="C36" s="9">
        <v>1</v>
      </c>
      <c r="D36" s="9"/>
      <c r="E36" s="9" t="s">
        <v>3</v>
      </c>
    </row>
    <row r="37" spans="2:5">
      <c r="B37" s="11" t="s">
        <v>56</v>
      </c>
      <c r="C37" s="11">
        <v>4</v>
      </c>
      <c r="D37" s="11"/>
      <c r="E37" s="11" t="s">
        <v>3</v>
      </c>
    </row>
    <row r="38" spans="2:5">
      <c r="B38" s="10" t="s">
        <v>76</v>
      </c>
      <c r="C38" s="10"/>
      <c r="D38" s="10"/>
      <c r="E38" s="10"/>
    </row>
    <row r="39" spans="2:5">
      <c r="B39" s="12" t="s">
        <v>77</v>
      </c>
      <c r="C39" s="12">
        <v>20</v>
      </c>
      <c r="D39" s="12"/>
      <c r="E39" s="12" t="s">
        <v>3</v>
      </c>
    </row>
    <row r="40" spans="2:5">
      <c r="B40" s="10" t="s">
        <v>78</v>
      </c>
      <c r="C40" s="10"/>
      <c r="D40" s="10"/>
      <c r="E40" s="10"/>
    </row>
    <row r="41" spans="2:5">
      <c r="B41" s="9" t="s">
        <v>79</v>
      </c>
      <c r="C41" s="9">
        <v>1</v>
      </c>
      <c r="D41" s="9"/>
      <c r="E41" s="9" t="s">
        <v>3</v>
      </c>
    </row>
    <row r="42" spans="2:5">
      <c r="B42" s="9" t="s">
        <v>80</v>
      </c>
      <c r="C42" s="9">
        <v>1</v>
      </c>
      <c r="D42" s="9"/>
      <c r="E42" s="9" t="s">
        <v>3</v>
      </c>
    </row>
    <row r="43" spans="2:5">
      <c r="B43" s="9" t="s">
        <v>81</v>
      </c>
      <c r="C43" s="9">
        <v>1</v>
      </c>
      <c r="D43" s="9"/>
      <c r="E43" s="9" t="s">
        <v>3</v>
      </c>
    </row>
    <row r="44" spans="2:5">
      <c r="B44" s="10" t="s">
        <v>39</v>
      </c>
      <c r="C44" s="10"/>
      <c r="D44" s="10"/>
      <c r="E44" s="10"/>
    </row>
    <row r="45" spans="2:5">
      <c r="B45" s="10" t="s">
        <v>9</v>
      </c>
      <c r="C45" s="10">
        <v>1</v>
      </c>
      <c r="D45" s="10">
        <v>1</v>
      </c>
      <c r="E45" s="10" t="s">
        <v>8</v>
      </c>
    </row>
    <row r="46" spans="2:5">
      <c r="B46" s="10" t="s">
        <v>10</v>
      </c>
      <c r="C46" s="10">
        <v>1</v>
      </c>
      <c r="D46" s="10">
        <v>1</v>
      </c>
      <c r="E46" s="10" t="s">
        <v>8</v>
      </c>
    </row>
    <row r="47" spans="2:5">
      <c r="B47" s="10" t="s">
        <v>11</v>
      </c>
      <c r="C47" s="10">
        <v>1</v>
      </c>
      <c r="D47" s="10">
        <v>1</v>
      </c>
      <c r="E47" s="10" t="s">
        <v>8</v>
      </c>
    </row>
    <row r="48" spans="2:5">
      <c r="B48" s="10" t="s">
        <v>64</v>
      </c>
      <c r="C48" s="10">
        <v>0.5</v>
      </c>
      <c r="D48" s="10">
        <v>0.5</v>
      </c>
      <c r="E48" s="10" t="s">
        <v>8</v>
      </c>
    </row>
    <row r="49" spans="2:5">
      <c r="B49" s="10" t="s">
        <v>45</v>
      </c>
      <c r="C49" s="10"/>
      <c r="D49" s="10"/>
      <c r="E49" s="10"/>
    </row>
    <row r="50" spans="2:5">
      <c r="B50" s="10" t="s">
        <v>7</v>
      </c>
      <c r="C50" s="10">
        <v>6</v>
      </c>
      <c r="D50" s="10">
        <v>6</v>
      </c>
      <c r="E50" s="10" t="s">
        <v>8</v>
      </c>
    </row>
    <row r="51" spans="2:5">
      <c r="B51" s="10" t="s">
        <v>12</v>
      </c>
      <c r="C51" s="10">
        <v>1</v>
      </c>
      <c r="D51" s="10">
        <v>1</v>
      </c>
      <c r="E51" s="10" t="s">
        <v>8</v>
      </c>
    </row>
    <row r="52" spans="2:5">
      <c r="B52" s="9" t="s">
        <v>84</v>
      </c>
      <c r="C52" s="9">
        <v>1</v>
      </c>
      <c r="D52" s="9"/>
      <c r="E52" s="9" t="s">
        <v>3</v>
      </c>
    </row>
    <row r="53" spans="2:5">
      <c r="B53" s="10" t="s">
        <v>13</v>
      </c>
      <c r="C53" s="10">
        <v>1</v>
      </c>
      <c r="D53" s="10">
        <v>1</v>
      </c>
      <c r="E53" s="10" t="s">
        <v>8</v>
      </c>
    </row>
    <row r="54" spans="2:5">
      <c r="B54" s="9" t="s">
        <v>82</v>
      </c>
      <c r="C54" s="9">
        <v>2</v>
      </c>
      <c r="D54" s="9"/>
      <c r="E54" s="9" t="s">
        <v>3</v>
      </c>
    </row>
    <row r="55" spans="2:5">
      <c r="B55" s="9" t="s">
        <v>83</v>
      </c>
      <c r="C55" s="9">
        <v>1</v>
      </c>
      <c r="D55" s="9"/>
      <c r="E55" s="9" t="s">
        <v>3</v>
      </c>
    </row>
    <row r="56" spans="2:5">
      <c r="B56" s="9" t="s">
        <v>85</v>
      </c>
      <c r="C56" s="9">
        <v>0.5</v>
      </c>
      <c r="D56" s="9"/>
      <c r="E56" s="9" t="s">
        <v>3</v>
      </c>
    </row>
    <row r="57" spans="2:5">
      <c r="B57" s="10" t="s">
        <v>42</v>
      </c>
      <c r="C57" s="10"/>
      <c r="D57" s="10"/>
      <c r="E57" s="10"/>
    </row>
    <row r="58" spans="2:5">
      <c r="B58" s="9" t="s">
        <v>14</v>
      </c>
      <c r="C58" s="9">
        <v>1</v>
      </c>
      <c r="D58" s="9"/>
      <c r="E58" s="9" t="s">
        <v>3</v>
      </c>
    </row>
    <row r="59" spans="2:5">
      <c r="B59" s="9" t="s">
        <v>15</v>
      </c>
      <c r="C59" s="9">
        <v>1</v>
      </c>
      <c r="D59" s="9"/>
      <c r="E59" s="9" t="s">
        <v>3</v>
      </c>
    </row>
    <row r="60" spans="2:5">
      <c r="B60" s="9" t="s">
        <v>16</v>
      </c>
      <c r="C60" s="9">
        <v>1</v>
      </c>
      <c r="D60" s="9"/>
      <c r="E60" s="9" t="s">
        <v>3</v>
      </c>
    </row>
    <row r="61" spans="2:5">
      <c r="B61" s="9" t="s">
        <v>17</v>
      </c>
      <c r="C61" s="9">
        <v>1</v>
      </c>
      <c r="D61" s="9"/>
      <c r="E61" s="9" t="s">
        <v>3</v>
      </c>
    </row>
    <row r="62" spans="2:5">
      <c r="B62" s="10" t="s">
        <v>59</v>
      </c>
      <c r="C62" s="10"/>
      <c r="D62" s="10"/>
      <c r="E62" s="10"/>
    </row>
    <row r="63" spans="2:5">
      <c r="B63" s="9" t="s">
        <v>60</v>
      </c>
      <c r="C63" s="9">
        <v>0.5</v>
      </c>
      <c r="D63" s="9"/>
      <c r="E63" s="9" t="s">
        <v>3</v>
      </c>
    </row>
    <row r="64" spans="2:5">
      <c r="B64" s="9" t="s">
        <v>23</v>
      </c>
      <c r="C64" s="9">
        <v>0.5</v>
      </c>
      <c r="D64" s="9"/>
      <c r="E64" s="9" t="s">
        <v>3</v>
      </c>
    </row>
    <row r="65" spans="2:7">
      <c r="B65" s="9" t="s">
        <v>24</v>
      </c>
      <c r="C65" s="9">
        <v>0.5</v>
      </c>
      <c r="D65" s="9"/>
      <c r="E65" s="9" t="s">
        <v>3</v>
      </c>
    </row>
    <row r="66" spans="2:7">
      <c r="B66" s="9" t="s">
        <v>25</v>
      </c>
      <c r="C66" s="9">
        <v>2</v>
      </c>
      <c r="D66" s="9"/>
      <c r="E66" s="9" t="s">
        <v>3</v>
      </c>
      <c r="G66" s="1"/>
    </row>
    <row r="67" spans="2:7">
      <c r="B67" s="10" t="s">
        <v>43</v>
      </c>
      <c r="C67" s="10"/>
      <c r="D67" s="10"/>
      <c r="E67" s="10"/>
      <c r="G67" s="1"/>
    </row>
    <row r="68" spans="2:7">
      <c r="B68" s="9" t="s">
        <v>86</v>
      </c>
      <c r="C68" s="9">
        <v>0.5</v>
      </c>
      <c r="D68" s="9"/>
      <c r="E68" s="9" t="s">
        <v>3</v>
      </c>
      <c r="G68" s="1"/>
    </row>
    <row r="69" spans="2:7">
      <c r="B69" s="9" t="s">
        <v>87</v>
      </c>
      <c r="C69" s="9">
        <v>0.5</v>
      </c>
      <c r="D69" s="9"/>
      <c r="E69" s="9" t="s">
        <v>3</v>
      </c>
      <c r="G69" s="1"/>
    </row>
    <row r="70" spans="2:7">
      <c r="B70" s="9" t="s">
        <v>88</v>
      </c>
      <c r="C70" s="9">
        <v>1</v>
      </c>
      <c r="D70" s="9"/>
      <c r="E70" s="9" t="s">
        <v>3</v>
      </c>
    </row>
    <row r="71" spans="2:7">
      <c r="B71" s="9" t="s">
        <v>90</v>
      </c>
      <c r="C71" s="9">
        <v>2</v>
      </c>
      <c r="D71" s="9"/>
      <c r="E71" s="9" t="s">
        <v>3</v>
      </c>
    </row>
    <row r="72" spans="2:7">
      <c r="B72" s="9" t="s">
        <v>89</v>
      </c>
      <c r="C72" s="9">
        <v>2</v>
      </c>
      <c r="D72" s="9"/>
      <c r="E72" s="9" t="s">
        <v>3</v>
      </c>
    </row>
    <row r="73" spans="2:7">
      <c r="B73" s="10" t="s">
        <v>44</v>
      </c>
      <c r="C73" s="10"/>
      <c r="D73" s="10"/>
      <c r="E73" s="10"/>
    </row>
    <row r="74" spans="2:7">
      <c r="B74" s="9" t="s">
        <v>18</v>
      </c>
      <c r="C74" s="9">
        <v>1</v>
      </c>
      <c r="D74" s="9"/>
      <c r="E74" s="9" t="s">
        <v>3</v>
      </c>
    </row>
    <row r="75" spans="2:7">
      <c r="B75" s="9" t="s">
        <v>19</v>
      </c>
      <c r="C75" s="9">
        <v>1</v>
      </c>
      <c r="D75" s="9"/>
      <c r="E75" s="9" t="s">
        <v>3</v>
      </c>
    </row>
    <row r="76" spans="2:7">
      <c r="B76" s="9" t="s">
        <v>20</v>
      </c>
      <c r="C76" s="9">
        <v>1</v>
      </c>
      <c r="D76" s="9"/>
      <c r="E76" s="9" t="s">
        <v>3</v>
      </c>
    </row>
    <row r="77" spans="2:7">
      <c r="B77" s="13" t="s">
        <v>21</v>
      </c>
      <c r="C77" s="13">
        <v>4</v>
      </c>
      <c r="D77" s="13"/>
      <c r="E77" s="13" t="s">
        <v>3</v>
      </c>
    </row>
    <row r="78" spans="2:7">
      <c r="B78" s="11" t="s">
        <v>22</v>
      </c>
      <c r="C78" s="11">
        <v>6</v>
      </c>
      <c r="D78" s="11"/>
      <c r="E78" s="11" t="s">
        <v>3</v>
      </c>
    </row>
    <row r="79" spans="2:7">
      <c r="B79" s="10" t="s">
        <v>26</v>
      </c>
      <c r="C79" s="10"/>
      <c r="D79" s="10"/>
      <c r="E79" s="10"/>
    </row>
    <row r="80" spans="2:7">
      <c r="B80" s="9" t="s">
        <v>27</v>
      </c>
      <c r="C80" s="9">
        <v>1</v>
      </c>
      <c r="D80" s="9"/>
      <c r="E80" s="9" t="s">
        <v>3</v>
      </c>
    </row>
    <row r="81" spans="2:5">
      <c r="B81" s="9" t="s">
        <v>28</v>
      </c>
      <c r="C81" s="9">
        <v>1</v>
      </c>
      <c r="D81" s="9"/>
      <c r="E81" s="9" t="s">
        <v>3</v>
      </c>
    </row>
    <row r="82" spans="2:5">
      <c r="B82" s="11" t="s">
        <v>29</v>
      </c>
      <c r="C82" s="11">
        <v>4</v>
      </c>
      <c r="D82" s="11"/>
      <c r="E82" s="11" t="s">
        <v>3</v>
      </c>
    </row>
    <row r="83" spans="2:5">
      <c r="B83" s="9" t="s">
        <v>30</v>
      </c>
      <c r="C83" s="9">
        <v>2</v>
      </c>
      <c r="D83" s="9"/>
      <c r="E83" s="9" t="s">
        <v>3</v>
      </c>
    </row>
    <row r="84" spans="2:5">
      <c r="B84" s="9" t="s">
        <v>46</v>
      </c>
      <c r="C84" s="9">
        <v>2</v>
      </c>
      <c r="D84" s="9"/>
      <c r="E84" s="9" t="s">
        <v>3</v>
      </c>
    </row>
    <row r="85" spans="2:5">
      <c r="D85" s="2"/>
    </row>
    <row r="86" spans="2:5">
      <c r="D86" s="2"/>
    </row>
    <row r="87" spans="2:5">
      <c r="D87" s="2"/>
    </row>
    <row r="88" spans="2:5">
      <c r="D88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アルファ</vt:lpstr>
      <vt:lpstr>ベータ</vt:lpstr>
      <vt:lpstr>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teacherM</dc:creator>
  <cp:lastModifiedBy>廣本　勝志</cp:lastModifiedBy>
  <dcterms:created xsi:type="dcterms:W3CDTF">2015-06-05T18:19:34Z</dcterms:created>
  <dcterms:modified xsi:type="dcterms:W3CDTF">2024-11-08T09:27:57Z</dcterms:modified>
</cp:coreProperties>
</file>