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y/Documents/Desarrollos/angular/ref_BestLoan/"/>
    </mc:Choice>
  </mc:AlternateContent>
  <xr:revisionPtr revIDLastSave="0" documentId="8_{6AD77784-DF29-A042-85B5-086858FA7AF2}" xr6:coauthVersionLast="45" xr6:coauthVersionMax="45" xr10:uidLastSave="{00000000-0000-0000-0000-000000000000}"/>
  <bookViews>
    <workbookView xWindow="7640" yWindow="1920" windowWidth="21120" windowHeight="17440" xr2:uid="{5996613A-AD3A-084F-B938-B582B31A446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7" i="1"/>
  <c r="L21" i="1"/>
  <c r="L5" i="1"/>
  <c r="L37" i="1"/>
  <c r="F51" i="1"/>
  <c r="F35" i="1"/>
  <c r="B8" i="1"/>
  <c r="B7" i="1"/>
  <c r="E6" i="1" s="1"/>
  <c r="H6" i="1" s="1"/>
  <c r="F40" i="1"/>
  <c r="F39" i="1"/>
  <c r="F24" i="1"/>
  <c r="F23" i="1"/>
  <c r="H23" i="1"/>
  <c r="G23" i="1"/>
  <c r="I22" i="1"/>
  <c r="H22" i="1"/>
  <c r="E22" i="1"/>
  <c r="I23" i="1"/>
  <c r="B28" i="1"/>
  <c r="B27" i="1"/>
  <c r="B24" i="1"/>
  <c r="B23" i="1"/>
  <c r="H40" i="1"/>
  <c r="H41" i="1"/>
  <c r="H42" i="1"/>
  <c r="H43" i="1"/>
  <c r="H44" i="1"/>
  <c r="H45" i="1"/>
  <c r="H46" i="1"/>
  <c r="H47" i="1"/>
  <c r="H48" i="1"/>
  <c r="H49" i="1"/>
  <c r="H50" i="1"/>
  <c r="H39" i="1"/>
  <c r="G39" i="1"/>
  <c r="E38" i="1"/>
  <c r="B40" i="1"/>
  <c r="B39" i="1"/>
  <c r="B43" i="1"/>
  <c r="I38" i="1"/>
  <c r="H38" i="1"/>
  <c r="B30" i="1"/>
  <c r="H24" i="1"/>
  <c r="H25" i="1"/>
  <c r="H26" i="1"/>
  <c r="H27" i="1"/>
  <c r="H28" i="1"/>
  <c r="H29" i="1"/>
  <c r="H30" i="1"/>
  <c r="H31" i="1"/>
  <c r="H32" i="1"/>
  <c r="H33" i="1"/>
  <c r="H34" i="1"/>
  <c r="I6" i="1"/>
  <c r="B11" i="1"/>
  <c r="B12" i="1" s="1"/>
  <c r="B14" i="1" s="1"/>
  <c r="F7" i="1" l="1"/>
  <c r="H10" i="1"/>
  <c r="H11" i="1"/>
  <c r="H15" i="1"/>
  <c r="H7" i="1"/>
  <c r="H8" i="1"/>
  <c r="H12" i="1"/>
  <c r="H16" i="1"/>
  <c r="H13" i="1"/>
  <c r="H17" i="1"/>
  <c r="H14" i="1"/>
  <c r="H18" i="1"/>
  <c r="H9" i="1"/>
  <c r="B44" i="1"/>
  <c r="B46" i="1" s="1"/>
  <c r="I39" i="1"/>
  <c r="G7" i="1" l="1"/>
  <c r="I7" i="1" s="1"/>
  <c r="F8" i="1" s="1"/>
  <c r="G8" i="1" s="1"/>
  <c r="I8" i="1" s="1"/>
  <c r="G40" i="1"/>
  <c r="I40" i="1" s="1"/>
  <c r="F41" i="1" s="1"/>
  <c r="G24" i="1" l="1"/>
  <c r="F9" i="1"/>
  <c r="G41" i="1"/>
  <c r="I41" i="1" s="1"/>
  <c r="F42" i="1" s="1"/>
  <c r="G9" i="1" l="1"/>
  <c r="I9" i="1" s="1"/>
  <c r="F10" i="1" s="1"/>
  <c r="G10" i="1" s="1"/>
  <c r="I10" i="1" s="1"/>
  <c r="F11" i="1" s="1"/>
  <c r="G11" i="1" s="1"/>
  <c r="I11" i="1" s="1"/>
  <c r="F12" i="1" s="1"/>
  <c r="G12" i="1" s="1"/>
  <c r="I12" i="1" s="1"/>
  <c r="F13" i="1" s="1"/>
  <c r="I24" i="1"/>
  <c r="F25" i="1" s="1"/>
  <c r="G42" i="1"/>
  <c r="I42" i="1" s="1"/>
  <c r="F43" i="1" s="1"/>
  <c r="G13" i="1"/>
  <c r="I13" i="1" s="1"/>
  <c r="F14" i="1" s="1"/>
  <c r="G25" i="1" l="1"/>
  <c r="G43" i="1"/>
  <c r="I43" i="1" s="1"/>
  <c r="F44" i="1" s="1"/>
  <c r="G14" i="1"/>
  <c r="I14" i="1" s="1"/>
  <c r="F15" i="1" s="1"/>
  <c r="I25" i="1" l="1"/>
  <c r="F26" i="1" s="1"/>
  <c r="G44" i="1"/>
  <c r="I44" i="1" s="1"/>
  <c r="F45" i="1" s="1"/>
  <c r="G15" i="1"/>
  <c r="I15" i="1" s="1"/>
  <c r="F16" i="1" s="1"/>
  <c r="G26" i="1" l="1"/>
  <c r="I26" i="1" s="1"/>
  <c r="F27" i="1" s="1"/>
  <c r="G45" i="1"/>
  <c r="I45" i="1" s="1"/>
  <c r="F46" i="1" s="1"/>
  <c r="G16" i="1"/>
  <c r="I16" i="1" s="1"/>
  <c r="F17" i="1" s="1"/>
  <c r="G27" i="1" l="1"/>
  <c r="I27" i="1" s="1"/>
  <c r="F28" i="1" s="1"/>
  <c r="G46" i="1"/>
  <c r="I46" i="1" s="1"/>
  <c r="F47" i="1" s="1"/>
  <c r="G17" i="1"/>
  <c r="I17" i="1" s="1"/>
  <c r="F18" i="1" s="1"/>
  <c r="F19" i="1" s="1"/>
  <c r="G28" i="1" l="1"/>
  <c r="I28" i="1" s="1"/>
  <c r="F29" i="1" s="1"/>
  <c r="G47" i="1"/>
  <c r="I47" i="1" s="1"/>
  <c r="F48" i="1" s="1"/>
  <c r="G18" i="1"/>
  <c r="I18" i="1" s="1"/>
  <c r="G29" i="1" l="1"/>
  <c r="I29" i="1" s="1"/>
  <c r="F30" i="1" s="1"/>
  <c r="G48" i="1"/>
  <c r="I48" i="1" s="1"/>
  <c r="F49" i="1" s="1"/>
  <c r="G30" i="1" l="1"/>
  <c r="I30" i="1" s="1"/>
  <c r="F31" i="1" s="1"/>
  <c r="G49" i="1"/>
  <c r="I49" i="1" s="1"/>
  <c r="F50" i="1" s="1"/>
  <c r="G31" i="1" l="1"/>
  <c r="I31" i="1" s="1"/>
  <c r="F32" i="1" s="1"/>
  <c r="G50" i="1"/>
  <c r="I50" i="1" s="1"/>
  <c r="G32" i="1" l="1"/>
  <c r="I32" i="1" s="1"/>
  <c r="F33" i="1" s="1"/>
  <c r="G33" i="1" l="1"/>
  <c r="I33" i="1" s="1"/>
  <c r="F34" i="1" s="1"/>
  <c r="G34" i="1" l="1"/>
  <c r="I34" i="1" s="1"/>
</calcChain>
</file>

<file path=xl/sharedStrings.xml><?xml version="1.0" encoding="utf-8"?>
<sst xmlns="http://schemas.openxmlformats.org/spreadsheetml/2006/main" count="62" uniqueCount="29">
  <si>
    <t>BANCO A</t>
  </si>
  <si>
    <t>BANCO B</t>
  </si>
  <si>
    <t>BANCO C</t>
  </si>
  <si>
    <t>INTERES ANUAL</t>
  </si>
  <si>
    <t>COMISION APERTURA</t>
  </si>
  <si>
    <t>CAPITAL DEL CREDITO</t>
  </si>
  <si>
    <t>COMISION DE APERTURA</t>
  </si>
  <si>
    <t>CUOTA MENSUAL</t>
  </si>
  <si>
    <t>i</t>
  </si>
  <si>
    <t>(1+i)^n</t>
  </si>
  <si>
    <t>n</t>
  </si>
  <si>
    <t>MESES</t>
  </si>
  <si>
    <t>INTERES</t>
  </si>
  <si>
    <t>AMORTIZACION</t>
  </si>
  <si>
    <t>PAGO TOTAL</t>
  </si>
  <si>
    <t>SALDO PENDIENTE</t>
  </si>
  <si>
    <t>VALOR FINAL A PAGAR</t>
  </si>
  <si>
    <t>PRECANCELA MES 1</t>
  </si>
  <si>
    <t>PRECANCELA MES 2</t>
  </si>
  <si>
    <t>PRECANCELA MES 3</t>
  </si>
  <si>
    <t>PRECANCELA MES 4</t>
  </si>
  <si>
    <t>PRECANCELA MES 5</t>
  </si>
  <si>
    <t>PRECANCELA MES 6</t>
  </si>
  <si>
    <t>PRECANCELA MES 7</t>
  </si>
  <si>
    <t>PRECANCELA MES 8</t>
  </si>
  <si>
    <t>PRECANCELA MES 9</t>
  </si>
  <si>
    <t>PRECANCELA MES 10</t>
  </si>
  <si>
    <t>PRECANCELA MES 11</t>
  </si>
  <si>
    <t>PRECANCELA MES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</si>
</sst>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4" fontId="2" fillId="0" borderId="1" xfId="1" applyFont="1" applyBorder="1" applyAlignment="1">
      <alignment horizontal="center" wrapText="1"/>
    </xf>
    <xf numFmtId="44" fontId="2" fillId="0" borderId="1" xfId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center"/>
    </xf>
    <xf numFmtId="0" fontId="0" fillId="0" borderId="0" xfId="0" applyBorder="1"/>
    <xf numFmtId="44" fontId="0" fillId="0" borderId="0" xfId="1" applyFon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25400</xdr:rowOff>
    </xdr:from>
    <xdr:to>
      <xdr:col>3</xdr:col>
      <xdr:colOff>291214</xdr:colOff>
      <xdr:row>3</xdr:row>
      <xdr:rowOff>698500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A1522C-A065-4F44-B343-386009D9B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99" y="228600"/>
          <a:ext cx="3313815" cy="107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C566-26DA-3045-9DD2-22A669F22333}">
  <dimension ref="A1:N51"/>
  <sheetViews>
    <sheetView tabSelected="1" workbookViewId="0">
      <selection activeCell="N11" sqref="N11"/>
    </sheetView>
  </sheetViews>
  <sheetFormatPr baseColWidth="10" defaultRowHeight="16" x14ac:dyDescent="0.2"/>
  <cols>
    <col min="1" max="1" width="25.1640625" customWidth="1"/>
    <col min="2" max="2" width="12.1640625" bestFit="1" customWidth="1"/>
    <col min="3" max="3" width="4.33203125" customWidth="1"/>
    <col min="5" max="5" width="12" style="4" customWidth="1"/>
    <col min="6" max="6" width="10.83203125" style="4"/>
    <col min="7" max="7" width="15.83203125" style="4" customWidth="1"/>
    <col min="8" max="8" width="8.83203125" style="4" customWidth="1"/>
    <col min="9" max="9" width="14.33203125" style="4" customWidth="1"/>
    <col min="10" max="10" width="13.33203125" customWidth="1"/>
    <col min="11" max="11" width="21" customWidth="1"/>
  </cols>
  <sheetData>
    <row r="1" spans="1:14" x14ac:dyDescent="0.2">
      <c r="K1" s="1"/>
      <c r="L1" s="1" t="s">
        <v>0</v>
      </c>
      <c r="M1" s="1" t="s">
        <v>1</v>
      </c>
      <c r="N1" s="1" t="s">
        <v>2</v>
      </c>
    </row>
    <row r="2" spans="1:14" x14ac:dyDescent="0.2">
      <c r="K2" s="2" t="s">
        <v>3</v>
      </c>
      <c r="L2" s="3">
        <v>0.12</v>
      </c>
      <c r="M2" s="3">
        <v>0.16</v>
      </c>
      <c r="N2" s="3">
        <v>0.2</v>
      </c>
    </row>
    <row r="3" spans="1:14" x14ac:dyDescent="0.2">
      <c r="K3" s="2" t="s">
        <v>4</v>
      </c>
      <c r="L3" s="3">
        <v>0.05</v>
      </c>
      <c r="M3" s="3">
        <v>0.02</v>
      </c>
      <c r="N3" s="3">
        <v>0</v>
      </c>
    </row>
    <row r="4" spans="1:14" ht="59" customHeight="1" x14ac:dyDescent="0.2"/>
    <row r="5" spans="1:14" ht="34" x14ac:dyDescent="0.2">
      <c r="A5" s="9" t="s">
        <v>1</v>
      </c>
      <c r="B5" s="9"/>
      <c r="C5" s="8"/>
      <c r="D5" s="1" t="s">
        <v>11</v>
      </c>
      <c r="E5" s="6" t="s">
        <v>4</v>
      </c>
      <c r="F5" s="7" t="s">
        <v>12</v>
      </c>
      <c r="G5" s="7" t="s">
        <v>13</v>
      </c>
      <c r="H5" s="6" t="s">
        <v>14</v>
      </c>
      <c r="I5" s="6" t="s">
        <v>15</v>
      </c>
      <c r="K5" t="s">
        <v>16</v>
      </c>
      <c r="L5" s="12">
        <f>B6+B7+F19</f>
        <v>1108.7702943104964</v>
      </c>
    </row>
    <row r="6" spans="1:14" x14ac:dyDescent="0.2">
      <c r="A6" s="2" t="s">
        <v>5</v>
      </c>
      <c r="B6" s="3">
        <v>1000</v>
      </c>
      <c r="D6" s="3">
        <v>0</v>
      </c>
      <c r="E6" s="5">
        <f>B7</f>
        <v>20</v>
      </c>
      <c r="F6" s="5"/>
      <c r="G6" s="5"/>
      <c r="H6" s="5">
        <f>SUM(E6:G6)</f>
        <v>20</v>
      </c>
      <c r="I6" s="5">
        <f>B6</f>
        <v>1000</v>
      </c>
    </row>
    <row r="7" spans="1:14" x14ac:dyDescent="0.2">
      <c r="A7" s="2" t="s">
        <v>6</v>
      </c>
      <c r="B7" s="3">
        <f>B6*M3</f>
        <v>20</v>
      </c>
      <c r="D7" s="3">
        <v>1</v>
      </c>
      <c r="E7" s="5"/>
      <c r="F7" s="5">
        <f>I6*B11</f>
        <v>13.333333333333334</v>
      </c>
      <c r="G7" s="5">
        <f>H7-F7</f>
        <v>77.397524525874005</v>
      </c>
      <c r="H7" s="5">
        <f>$B$14</f>
        <v>90.730857859207333</v>
      </c>
      <c r="I7" s="5">
        <f>I6-G7</f>
        <v>922.60247547412598</v>
      </c>
      <c r="K7" t="s">
        <v>17</v>
      </c>
      <c r="L7" s="12">
        <f>$B$7+(H7*D7)+I7</f>
        <v>1033.3333333333333</v>
      </c>
    </row>
    <row r="8" spans="1:14" x14ac:dyDescent="0.2">
      <c r="A8" s="2" t="s">
        <v>3</v>
      </c>
      <c r="B8" s="3">
        <f>M2</f>
        <v>0.16</v>
      </c>
      <c r="D8" s="3">
        <v>2</v>
      </c>
      <c r="E8" s="5"/>
      <c r="F8" s="5">
        <f>I7*$B$11</f>
        <v>12.301366339655013</v>
      </c>
      <c r="G8" s="5">
        <f t="shared" ref="G8:G18" si="0">H8-F8</f>
        <v>78.429491519552315</v>
      </c>
      <c r="H8" s="5">
        <f t="shared" ref="H8:H18" si="1">$B$14</f>
        <v>90.730857859207333</v>
      </c>
      <c r="I8" s="5">
        <f t="shared" ref="I8:I18" si="2">I7-G8</f>
        <v>844.17298395457362</v>
      </c>
      <c r="K8" t="s">
        <v>18</v>
      </c>
      <c r="L8" s="12">
        <f t="shared" ref="L8:L18" si="3">$B$7+(H8*D8)+I8</f>
        <v>1045.6346996729883</v>
      </c>
    </row>
    <row r="9" spans="1:14" x14ac:dyDescent="0.2">
      <c r="A9" s="2"/>
      <c r="B9" s="3"/>
      <c r="D9" s="3">
        <v>3</v>
      </c>
      <c r="E9" s="5"/>
      <c r="F9" s="5">
        <f t="shared" ref="F9:F18" si="4">I8*$B$11</f>
        <v>11.255639786060982</v>
      </c>
      <c r="G9" s="5">
        <f t="shared" si="0"/>
        <v>79.475218073146351</v>
      </c>
      <c r="H9" s="5">
        <f t="shared" si="1"/>
        <v>90.730857859207333</v>
      </c>
      <c r="I9" s="5">
        <f t="shared" si="2"/>
        <v>764.69776588142724</v>
      </c>
      <c r="K9" t="s">
        <v>19</v>
      </c>
      <c r="L9" s="12">
        <f t="shared" si="3"/>
        <v>1056.8903394590493</v>
      </c>
    </row>
    <row r="10" spans="1:14" x14ac:dyDescent="0.2">
      <c r="A10" s="2" t="s">
        <v>10</v>
      </c>
      <c r="B10" s="3">
        <v>12</v>
      </c>
      <c r="D10" s="3">
        <v>4</v>
      </c>
      <c r="E10" s="5"/>
      <c r="F10" s="5">
        <f t="shared" si="4"/>
        <v>10.195970211752364</v>
      </c>
      <c r="G10" s="5">
        <f t="shared" si="0"/>
        <v>80.534887647454966</v>
      </c>
      <c r="H10" s="5">
        <f t="shared" si="1"/>
        <v>90.730857859207333</v>
      </c>
      <c r="I10" s="5">
        <f t="shared" si="2"/>
        <v>684.16287823397226</v>
      </c>
      <c r="K10" t="s">
        <v>20</v>
      </c>
      <c r="L10" s="12">
        <f t="shared" si="3"/>
        <v>1067.0863096708017</v>
      </c>
    </row>
    <row r="11" spans="1:14" x14ac:dyDescent="0.2">
      <c r="A11" s="2" t="s">
        <v>8</v>
      </c>
      <c r="B11" s="3">
        <f>B8/12</f>
        <v>1.3333333333333334E-2</v>
      </c>
      <c r="D11" s="3">
        <v>5</v>
      </c>
      <c r="E11" s="5"/>
      <c r="F11" s="5">
        <f t="shared" si="4"/>
        <v>9.1221717097862971</v>
      </c>
      <c r="G11" s="5">
        <f t="shared" si="0"/>
        <v>81.608686149421032</v>
      </c>
      <c r="H11" s="5">
        <f t="shared" si="1"/>
        <v>90.730857859207333</v>
      </c>
      <c r="I11" s="5">
        <f t="shared" si="2"/>
        <v>602.55419208455123</v>
      </c>
      <c r="K11" t="s">
        <v>21</v>
      </c>
      <c r="L11" s="12">
        <f t="shared" si="3"/>
        <v>1076.208481380588</v>
      </c>
    </row>
    <row r="12" spans="1:14" x14ac:dyDescent="0.2">
      <c r="A12" s="2" t="s">
        <v>9</v>
      </c>
      <c r="B12" s="3">
        <f>(1+B11)^B10</f>
        <v>1.1722707982588771</v>
      </c>
      <c r="D12" s="3">
        <v>6</v>
      </c>
      <c r="E12" s="5"/>
      <c r="F12" s="5">
        <f t="shared" si="4"/>
        <v>8.0340558944606837</v>
      </c>
      <c r="G12" s="5">
        <f t="shared" si="0"/>
        <v>82.696801964746655</v>
      </c>
      <c r="H12" s="5">
        <f t="shared" si="1"/>
        <v>90.730857859207333</v>
      </c>
      <c r="I12" s="5">
        <f t="shared" si="2"/>
        <v>519.85739011980456</v>
      </c>
      <c r="K12" t="s">
        <v>22</v>
      </c>
      <c r="L12" s="12">
        <f t="shared" si="3"/>
        <v>1084.2425372750486</v>
      </c>
    </row>
    <row r="13" spans="1:14" x14ac:dyDescent="0.2">
      <c r="A13" s="2"/>
      <c r="B13" s="3"/>
      <c r="D13" s="3">
        <v>7</v>
      </c>
      <c r="E13" s="5"/>
      <c r="F13" s="5">
        <f t="shared" si="4"/>
        <v>6.9314318682640614</v>
      </c>
      <c r="G13" s="5">
        <f t="shared" si="0"/>
        <v>83.799425990943277</v>
      </c>
      <c r="H13" s="5">
        <f t="shared" si="1"/>
        <v>90.730857859207333</v>
      </c>
      <c r="I13" s="5">
        <f t="shared" si="2"/>
        <v>436.05796412886127</v>
      </c>
      <c r="K13" t="s">
        <v>23</v>
      </c>
      <c r="L13" s="12">
        <f t="shared" si="3"/>
        <v>1091.1739691433127</v>
      </c>
    </row>
    <row r="14" spans="1:14" x14ac:dyDescent="0.2">
      <c r="A14" s="2" t="s">
        <v>7</v>
      </c>
      <c r="B14" s="3">
        <f>B6*((B12*B11)/(B12-1))</f>
        <v>90.730857859207333</v>
      </c>
      <c r="D14" s="3">
        <v>8</v>
      </c>
      <c r="E14" s="5"/>
      <c r="F14" s="5">
        <f t="shared" si="4"/>
        <v>5.8141061883848177</v>
      </c>
      <c r="G14" s="5">
        <f t="shared" si="0"/>
        <v>84.916751670822521</v>
      </c>
      <c r="H14" s="5">
        <f t="shared" si="1"/>
        <v>90.730857859207333</v>
      </c>
      <c r="I14" s="5">
        <f t="shared" si="2"/>
        <v>351.14121245803875</v>
      </c>
      <c r="K14" t="s">
        <v>24</v>
      </c>
      <c r="L14" s="12">
        <f t="shared" si="3"/>
        <v>1096.9880753316975</v>
      </c>
    </row>
    <row r="15" spans="1:14" x14ac:dyDescent="0.2">
      <c r="D15" s="3">
        <v>9</v>
      </c>
      <c r="E15" s="5"/>
      <c r="F15" s="5">
        <f t="shared" si="4"/>
        <v>4.6818828327738506</v>
      </c>
      <c r="G15" s="5">
        <f t="shared" si="0"/>
        <v>86.048975026433482</v>
      </c>
      <c r="H15" s="5">
        <f t="shared" si="1"/>
        <v>90.730857859207333</v>
      </c>
      <c r="I15" s="5">
        <f t="shared" si="2"/>
        <v>265.09223743160527</v>
      </c>
      <c r="K15" t="s">
        <v>25</v>
      </c>
      <c r="L15" s="12">
        <f t="shared" si="3"/>
        <v>1101.6699581644714</v>
      </c>
    </row>
    <row r="16" spans="1:14" x14ac:dyDescent="0.2">
      <c r="D16" s="3">
        <v>10</v>
      </c>
      <c r="E16" s="5"/>
      <c r="F16" s="5">
        <f t="shared" si="4"/>
        <v>3.5345631657547369</v>
      </c>
      <c r="G16" s="5">
        <f t="shared" si="0"/>
        <v>87.1962946934526</v>
      </c>
      <c r="H16" s="5">
        <f t="shared" si="1"/>
        <v>90.730857859207333</v>
      </c>
      <c r="I16" s="5">
        <f t="shared" si="2"/>
        <v>177.89594273815266</v>
      </c>
      <c r="K16" t="s">
        <v>26</v>
      </c>
      <c r="L16" s="12">
        <f t="shared" si="3"/>
        <v>1105.204521330226</v>
      </c>
    </row>
    <row r="17" spans="1:12" x14ac:dyDescent="0.2">
      <c r="D17" s="3">
        <v>11</v>
      </c>
      <c r="E17" s="5"/>
      <c r="F17" s="5">
        <f t="shared" si="4"/>
        <v>2.3719459031753689</v>
      </c>
      <c r="G17" s="5">
        <f t="shared" si="0"/>
        <v>88.35891195603196</v>
      </c>
      <c r="H17" s="5">
        <f t="shared" si="1"/>
        <v>90.730857859207333</v>
      </c>
      <c r="I17" s="5">
        <f t="shared" si="2"/>
        <v>89.537030782120695</v>
      </c>
      <c r="K17" t="s">
        <v>27</v>
      </c>
      <c r="L17" s="12">
        <f t="shared" si="3"/>
        <v>1107.5764672334012</v>
      </c>
    </row>
    <row r="18" spans="1:12" x14ac:dyDescent="0.2">
      <c r="D18" s="3">
        <v>12</v>
      </c>
      <c r="E18" s="5"/>
      <c r="F18" s="5">
        <f t="shared" si="4"/>
        <v>1.1938270770949426</v>
      </c>
      <c r="G18" s="5">
        <f t="shared" si="0"/>
        <v>89.537030782112396</v>
      </c>
      <c r="H18" s="5">
        <f t="shared" si="1"/>
        <v>90.730857859207333</v>
      </c>
      <c r="I18" s="5">
        <f t="shared" si="2"/>
        <v>8.2991391536779702E-12</v>
      </c>
      <c r="K18" t="s">
        <v>28</v>
      </c>
      <c r="L18" s="12">
        <f t="shared" si="3"/>
        <v>1108.7702943104964</v>
      </c>
    </row>
    <row r="19" spans="1:12" x14ac:dyDescent="0.2">
      <c r="F19" s="5">
        <f>SUM(F7:F18)</f>
        <v>88.770294310496439</v>
      </c>
    </row>
    <row r="21" spans="1:12" ht="34" x14ac:dyDescent="0.2">
      <c r="A21" s="9" t="s">
        <v>0</v>
      </c>
      <c r="B21" s="9"/>
      <c r="C21" s="8"/>
      <c r="D21" s="1" t="s">
        <v>11</v>
      </c>
      <c r="E21" s="6" t="s">
        <v>4</v>
      </c>
      <c r="F21" s="7" t="s">
        <v>12</v>
      </c>
      <c r="G21" s="7" t="s">
        <v>13</v>
      </c>
      <c r="H21" s="6" t="s">
        <v>14</v>
      </c>
      <c r="I21" s="6" t="s">
        <v>15</v>
      </c>
      <c r="K21" t="s">
        <v>16</v>
      </c>
      <c r="L21" s="12">
        <f>B22+B23+F35</f>
        <v>1116.1854641401005</v>
      </c>
    </row>
    <row r="22" spans="1:12" x14ac:dyDescent="0.2">
      <c r="A22" s="2" t="s">
        <v>5</v>
      </c>
      <c r="B22" s="3">
        <v>1000</v>
      </c>
      <c r="D22" s="3">
        <v>0</v>
      </c>
      <c r="E22" s="5">
        <f>B23</f>
        <v>50</v>
      </c>
      <c r="F22" s="5"/>
      <c r="G22" s="5"/>
      <c r="H22" s="5">
        <f>SUM(E22:G22)</f>
        <v>50</v>
      </c>
      <c r="I22" s="5">
        <f>B22</f>
        <v>1000</v>
      </c>
    </row>
    <row r="23" spans="1:12" x14ac:dyDescent="0.2">
      <c r="A23" s="2" t="s">
        <v>6</v>
      </c>
      <c r="B23" s="3">
        <f>B22*L3</f>
        <v>50</v>
      </c>
      <c r="D23" s="3">
        <v>1</v>
      </c>
      <c r="E23" s="5"/>
      <c r="F23" s="5">
        <f>I22*$B$27</f>
        <v>10</v>
      </c>
      <c r="G23" s="5">
        <f>H23-F23</f>
        <v>78.848788678341677</v>
      </c>
      <c r="H23" s="5">
        <f>$B$30</f>
        <v>88.848788678341677</v>
      </c>
      <c r="I23" s="5">
        <f>I22-G23</f>
        <v>921.15121132165837</v>
      </c>
    </row>
    <row r="24" spans="1:12" x14ac:dyDescent="0.2">
      <c r="A24" s="2" t="s">
        <v>3</v>
      </c>
      <c r="B24" s="3">
        <f>L2</f>
        <v>0.12</v>
      </c>
      <c r="D24" s="3">
        <v>2</v>
      </c>
      <c r="E24" s="5"/>
      <c r="F24" s="5">
        <f t="shared" ref="F24:F34" si="5">I23*$B$27</f>
        <v>9.2115121132165836</v>
      </c>
      <c r="G24" s="5">
        <f>H24-F24</f>
        <v>79.637276565125092</v>
      </c>
      <c r="H24" s="5">
        <f t="shared" ref="H24:H34" si="6">$B$30</f>
        <v>88.848788678341677</v>
      </c>
      <c r="I24" s="5">
        <f>I23-G24</f>
        <v>841.51393475653322</v>
      </c>
    </row>
    <row r="25" spans="1:12" x14ac:dyDescent="0.2">
      <c r="A25" s="2"/>
      <c r="B25" s="3"/>
      <c r="D25" s="3">
        <v>3</v>
      </c>
      <c r="E25" s="5"/>
      <c r="F25" s="5">
        <f t="shared" si="5"/>
        <v>8.4151393475653329</v>
      </c>
      <c r="G25" s="5">
        <f>H25-F25</f>
        <v>80.433649330776348</v>
      </c>
      <c r="H25" s="5">
        <f t="shared" si="6"/>
        <v>88.848788678341677</v>
      </c>
      <c r="I25" s="5">
        <f>I24-G25</f>
        <v>761.08028542575687</v>
      </c>
    </row>
    <row r="26" spans="1:12" x14ac:dyDescent="0.2">
      <c r="A26" s="2" t="s">
        <v>10</v>
      </c>
      <c r="B26" s="3">
        <v>12</v>
      </c>
      <c r="D26" s="3">
        <v>4</v>
      </c>
      <c r="E26" s="5"/>
      <c r="F26" s="5">
        <f t="shared" si="5"/>
        <v>7.6108028542575692</v>
      </c>
      <c r="G26" s="5">
        <f t="shared" ref="G26:G34" si="7">H26-F26</f>
        <v>81.237985824084106</v>
      </c>
      <c r="H26" s="5">
        <f t="shared" si="6"/>
        <v>88.848788678341677</v>
      </c>
      <c r="I26" s="5">
        <f>I25-G26</f>
        <v>679.84229960167272</v>
      </c>
    </row>
    <row r="27" spans="1:12" x14ac:dyDescent="0.2">
      <c r="A27" s="2" t="s">
        <v>8</v>
      </c>
      <c r="B27" s="3">
        <f>B24/12</f>
        <v>0.01</v>
      </c>
      <c r="D27" s="3">
        <v>5</v>
      </c>
      <c r="E27" s="5"/>
      <c r="F27" s="5">
        <f t="shared" si="5"/>
        <v>6.7984229960167273</v>
      </c>
      <c r="G27" s="5">
        <f t="shared" si="7"/>
        <v>82.050365682324951</v>
      </c>
      <c r="H27" s="5">
        <f t="shared" si="6"/>
        <v>88.848788678341677</v>
      </c>
      <c r="I27" s="5">
        <f>I26-G27</f>
        <v>597.7919339193478</v>
      </c>
    </row>
    <row r="28" spans="1:12" x14ac:dyDescent="0.2">
      <c r="A28" s="2" t="s">
        <v>9</v>
      </c>
      <c r="B28" s="3">
        <f>(1+B27)^B26</f>
        <v>1.1268250301319698</v>
      </c>
      <c r="D28" s="3">
        <v>6</v>
      </c>
      <c r="E28" s="5"/>
      <c r="F28" s="5">
        <f t="shared" si="5"/>
        <v>5.9779193391934777</v>
      </c>
      <c r="G28" s="5">
        <f t="shared" si="7"/>
        <v>82.8708693391482</v>
      </c>
      <c r="H28" s="5">
        <f t="shared" si="6"/>
        <v>88.848788678341677</v>
      </c>
      <c r="I28" s="5">
        <f>I27-G28</f>
        <v>514.92106458019964</v>
      </c>
    </row>
    <row r="29" spans="1:12" x14ac:dyDescent="0.2">
      <c r="A29" s="2"/>
      <c r="B29" s="3"/>
      <c r="D29" s="3">
        <v>7</v>
      </c>
      <c r="E29" s="5"/>
      <c r="F29" s="5">
        <f t="shared" si="5"/>
        <v>5.1492106458019968</v>
      </c>
      <c r="G29" s="5">
        <f t="shared" si="7"/>
        <v>83.699578032539677</v>
      </c>
      <c r="H29" s="5">
        <f t="shared" si="6"/>
        <v>88.848788678341677</v>
      </c>
      <c r="I29" s="5">
        <f>I28-G29</f>
        <v>431.22148654765999</v>
      </c>
    </row>
    <row r="30" spans="1:12" x14ac:dyDescent="0.2">
      <c r="A30" s="2" t="s">
        <v>7</v>
      </c>
      <c r="B30" s="3">
        <f>B22*((B28*B27)/(B28-1))</f>
        <v>88.848788678341677</v>
      </c>
      <c r="D30" s="3">
        <v>8</v>
      </c>
      <c r="E30" s="5"/>
      <c r="F30" s="5">
        <f t="shared" si="5"/>
        <v>4.3122148654765997</v>
      </c>
      <c r="G30" s="5">
        <f t="shared" si="7"/>
        <v>84.536573812865072</v>
      </c>
      <c r="H30" s="5">
        <f t="shared" si="6"/>
        <v>88.848788678341677</v>
      </c>
      <c r="I30" s="5">
        <f>I29-G30</f>
        <v>346.68491273479492</v>
      </c>
    </row>
    <row r="31" spans="1:12" x14ac:dyDescent="0.2">
      <c r="D31" s="3">
        <v>9</v>
      </c>
      <c r="E31" s="5"/>
      <c r="F31" s="5">
        <f t="shared" si="5"/>
        <v>3.4668491273479494</v>
      </c>
      <c r="G31" s="5">
        <f t="shared" si="7"/>
        <v>85.381939550993721</v>
      </c>
      <c r="H31" s="5">
        <f t="shared" si="6"/>
        <v>88.848788678341677</v>
      </c>
      <c r="I31" s="5">
        <f>I30-G31</f>
        <v>261.30297318380121</v>
      </c>
    </row>
    <row r="32" spans="1:12" x14ac:dyDescent="0.2">
      <c r="D32" s="3">
        <v>10</v>
      </c>
      <c r="E32" s="5"/>
      <c r="F32" s="5">
        <f t="shared" si="5"/>
        <v>2.613029731838012</v>
      </c>
      <c r="G32" s="5">
        <f t="shared" si="7"/>
        <v>86.235758946503665</v>
      </c>
      <c r="H32" s="5">
        <f t="shared" si="6"/>
        <v>88.848788678341677</v>
      </c>
      <c r="I32" s="5">
        <f>I31-G32</f>
        <v>175.06721423729755</v>
      </c>
    </row>
    <row r="33" spans="1:12" x14ac:dyDescent="0.2">
      <c r="D33" s="3">
        <v>11</v>
      </c>
      <c r="E33" s="5"/>
      <c r="F33" s="5">
        <f t="shared" si="5"/>
        <v>1.7506721423729754</v>
      </c>
      <c r="G33" s="5">
        <f t="shared" si="7"/>
        <v>87.0981165359687</v>
      </c>
      <c r="H33" s="5">
        <f t="shared" si="6"/>
        <v>88.848788678341677</v>
      </c>
      <c r="I33" s="5">
        <f>I32-G33</f>
        <v>87.969097701328849</v>
      </c>
    </row>
    <row r="34" spans="1:12" x14ac:dyDescent="0.2">
      <c r="D34" s="3">
        <v>12</v>
      </c>
      <c r="E34" s="5"/>
      <c r="F34" s="5">
        <f t="shared" si="5"/>
        <v>0.87969097701328847</v>
      </c>
      <c r="G34" s="5">
        <f t="shared" si="7"/>
        <v>87.969097701328394</v>
      </c>
      <c r="H34" s="5">
        <f t="shared" si="6"/>
        <v>88.848788678341677</v>
      </c>
      <c r="I34" s="5">
        <f>I33-G34</f>
        <v>4.5474735088646412E-13</v>
      </c>
    </row>
    <row r="35" spans="1:12" x14ac:dyDescent="0.2">
      <c r="D35" s="10"/>
      <c r="E35" s="11"/>
      <c r="F35" s="11">
        <f>SUM(F23:F34)</f>
        <v>66.185464140100507</v>
      </c>
      <c r="G35" s="11"/>
      <c r="H35" s="11"/>
      <c r="I35" s="11"/>
    </row>
    <row r="37" spans="1:12" ht="34" x14ac:dyDescent="0.2">
      <c r="A37" s="9" t="s">
        <v>2</v>
      </c>
      <c r="B37" s="9"/>
      <c r="C37" s="8"/>
      <c r="D37" s="1" t="s">
        <v>11</v>
      </c>
      <c r="E37" s="6" t="s">
        <v>4</v>
      </c>
      <c r="F37" s="7" t="s">
        <v>12</v>
      </c>
      <c r="G37" s="7" t="s">
        <v>13</v>
      </c>
      <c r="H37" s="6" t="s">
        <v>14</v>
      </c>
      <c r="I37" s="6" t="s">
        <v>15</v>
      </c>
      <c r="K37" t="s">
        <v>16</v>
      </c>
      <c r="L37" s="12">
        <f>B38+B39+F51</f>
        <v>1111.6140707649602</v>
      </c>
    </row>
    <row r="38" spans="1:12" x14ac:dyDescent="0.2">
      <c r="A38" s="2" t="s">
        <v>5</v>
      </c>
      <c r="B38" s="3">
        <v>1000</v>
      </c>
      <c r="D38" s="3">
        <v>0</v>
      </c>
      <c r="E38" s="5">
        <f>B39</f>
        <v>0</v>
      </c>
      <c r="F38" s="5"/>
      <c r="G38" s="5"/>
      <c r="H38" s="5">
        <f>SUM(E38:G38)</f>
        <v>0</v>
      </c>
      <c r="I38" s="5">
        <f>B38</f>
        <v>1000</v>
      </c>
    </row>
    <row r="39" spans="1:12" x14ac:dyDescent="0.2">
      <c r="A39" s="2" t="s">
        <v>6</v>
      </c>
      <c r="B39" s="3">
        <f>B38*N3</f>
        <v>0</v>
      </c>
      <c r="D39" s="3">
        <v>1</v>
      </c>
      <c r="E39" s="5"/>
      <c r="F39" s="5">
        <f>I38*$B$43</f>
        <v>16.666666666666668</v>
      </c>
      <c r="G39" s="5">
        <f>H39-F39</f>
        <v>75.96783923041356</v>
      </c>
      <c r="H39" s="5">
        <f>$B$46</f>
        <v>92.634505897080231</v>
      </c>
      <c r="I39" s="5">
        <f>I38-G39</f>
        <v>924.03216076958643</v>
      </c>
    </row>
    <row r="40" spans="1:12" x14ac:dyDescent="0.2">
      <c r="A40" s="2" t="s">
        <v>3</v>
      </c>
      <c r="B40" s="3">
        <f>N2</f>
        <v>0.2</v>
      </c>
      <c r="D40" s="3">
        <v>2</v>
      </c>
      <c r="E40" s="5"/>
      <c r="F40" s="5">
        <f t="shared" ref="F40:F50" si="8">I39*$B$43</f>
        <v>15.400536012826441</v>
      </c>
      <c r="G40" s="5">
        <f t="shared" ref="G40:G50" si="9">H40-F40</f>
        <v>77.233969884253796</v>
      </c>
      <c r="H40" s="5">
        <f t="shared" ref="H40:H50" si="10">$B$46</f>
        <v>92.634505897080231</v>
      </c>
      <c r="I40" s="5">
        <f>I39-G40</f>
        <v>846.79819088533259</v>
      </c>
    </row>
    <row r="41" spans="1:12" x14ac:dyDescent="0.2">
      <c r="A41" s="2"/>
      <c r="B41" s="3"/>
      <c r="D41" s="3">
        <v>3</v>
      </c>
      <c r="E41" s="5"/>
      <c r="F41" s="5">
        <f t="shared" si="8"/>
        <v>14.113303181422209</v>
      </c>
      <c r="G41" s="5">
        <f t="shared" si="9"/>
        <v>78.521202715658021</v>
      </c>
      <c r="H41" s="5">
        <f t="shared" si="10"/>
        <v>92.634505897080231</v>
      </c>
      <c r="I41" s="5">
        <f>I40-G41</f>
        <v>768.27698816967461</v>
      </c>
    </row>
    <row r="42" spans="1:12" x14ac:dyDescent="0.2">
      <c r="A42" s="2" t="s">
        <v>10</v>
      </c>
      <c r="B42" s="3">
        <v>12</v>
      </c>
      <c r="D42" s="3">
        <v>4</v>
      </c>
      <c r="E42" s="5"/>
      <c r="F42" s="5">
        <f t="shared" si="8"/>
        <v>12.804616469494576</v>
      </c>
      <c r="G42" s="5">
        <f t="shared" si="9"/>
        <v>79.829889427585655</v>
      </c>
      <c r="H42" s="5">
        <f t="shared" si="10"/>
        <v>92.634505897080231</v>
      </c>
      <c r="I42" s="5">
        <f t="shared" ref="I42:I49" si="11">I41-G42</f>
        <v>688.447098742089</v>
      </c>
    </row>
    <row r="43" spans="1:12" x14ac:dyDescent="0.2">
      <c r="A43" s="2" t="s">
        <v>8</v>
      </c>
      <c r="B43" s="3">
        <f>B40/12</f>
        <v>1.6666666666666666E-2</v>
      </c>
      <c r="D43" s="3">
        <v>5</v>
      </c>
      <c r="E43" s="5"/>
      <c r="F43" s="5">
        <f t="shared" si="8"/>
        <v>11.47411831236815</v>
      </c>
      <c r="G43" s="5">
        <f t="shared" si="9"/>
        <v>81.160387584712083</v>
      </c>
      <c r="H43" s="5">
        <f t="shared" si="10"/>
        <v>92.634505897080231</v>
      </c>
      <c r="I43" s="5">
        <f t="shared" si="11"/>
        <v>607.28671115737689</v>
      </c>
    </row>
    <row r="44" spans="1:12" x14ac:dyDescent="0.2">
      <c r="A44" s="2" t="s">
        <v>9</v>
      </c>
      <c r="B44" s="3">
        <f>(1+B43)^B42</f>
        <v>1.2193910849052318</v>
      </c>
      <c r="D44" s="3">
        <v>6</v>
      </c>
      <c r="E44" s="5"/>
      <c r="F44" s="5">
        <f t="shared" si="8"/>
        <v>10.121445185956281</v>
      </c>
      <c r="G44" s="5">
        <f t="shared" si="9"/>
        <v>82.513060711123956</v>
      </c>
      <c r="H44" s="5">
        <f t="shared" si="10"/>
        <v>92.634505897080231</v>
      </c>
      <c r="I44" s="5">
        <f t="shared" si="11"/>
        <v>524.77365044625299</v>
      </c>
    </row>
    <row r="45" spans="1:12" x14ac:dyDescent="0.2">
      <c r="A45" s="2"/>
      <c r="B45" s="3"/>
      <c r="D45" s="3">
        <v>7</v>
      </c>
      <c r="E45" s="5"/>
      <c r="F45" s="5">
        <f t="shared" si="8"/>
        <v>8.7462275074375491</v>
      </c>
      <c r="G45" s="5">
        <f t="shared" si="9"/>
        <v>83.888278389642679</v>
      </c>
      <c r="H45" s="5">
        <f t="shared" si="10"/>
        <v>92.634505897080231</v>
      </c>
      <c r="I45" s="5">
        <f t="shared" si="11"/>
        <v>440.88537205661032</v>
      </c>
    </row>
    <row r="46" spans="1:12" x14ac:dyDescent="0.2">
      <c r="A46" s="2" t="s">
        <v>7</v>
      </c>
      <c r="B46" s="3">
        <f>B38*((B44*B43)/(B44-1))</f>
        <v>92.634505897080231</v>
      </c>
      <c r="D46" s="3">
        <v>8</v>
      </c>
      <c r="E46" s="5"/>
      <c r="F46" s="5">
        <f t="shared" si="8"/>
        <v>7.3480895342768386</v>
      </c>
      <c r="G46" s="5">
        <f t="shared" si="9"/>
        <v>85.286416362803394</v>
      </c>
      <c r="H46" s="5">
        <f t="shared" si="10"/>
        <v>92.634505897080231</v>
      </c>
      <c r="I46" s="5">
        <f t="shared" si="11"/>
        <v>355.59895569380694</v>
      </c>
    </row>
    <row r="47" spans="1:12" x14ac:dyDescent="0.2">
      <c r="D47" s="3">
        <v>9</v>
      </c>
      <c r="E47" s="5"/>
      <c r="F47" s="5">
        <f t="shared" si="8"/>
        <v>5.9266492615634494</v>
      </c>
      <c r="G47" s="5">
        <f t="shared" si="9"/>
        <v>86.707856635516777</v>
      </c>
      <c r="H47" s="5">
        <f t="shared" si="10"/>
        <v>92.634505897080231</v>
      </c>
      <c r="I47" s="5">
        <f t="shared" si="11"/>
        <v>268.89109905829014</v>
      </c>
    </row>
    <row r="48" spans="1:12" x14ac:dyDescent="0.2">
      <c r="D48" s="3">
        <v>10</v>
      </c>
      <c r="E48" s="5"/>
      <c r="F48" s="5">
        <f t="shared" si="8"/>
        <v>4.4815183176381685</v>
      </c>
      <c r="G48" s="5">
        <f t="shared" si="9"/>
        <v>88.152987579442069</v>
      </c>
      <c r="H48" s="5">
        <f t="shared" si="10"/>
        <v>92.634505897080231</v>
      </c>
      <c r="I48" s="5">
        <f t="shared" si="11"/>
        <v>180.73811147884805</v>
      </c>
    </row>
    <row r="49" spans="4:9" x14ac:dyDescent="0.2">
      <c r="D49" s="3">
        <v>11</v>
      </c>
      <c r="E49" s="5"/>
      <c r="F49" s="5">
        <f t="shared" si="8"/>
        <v>3.012301857980801</v>
      </c>
      <c r="G49" s="5">
        <f t="shared" si="9"/>
        <v>89.622204039099429</v>
      </c>
      <c r="H49" s="5">
        <f t="shared" si="10"/>
        <v>92.634505897080231</v>
      </c>
      <c r="I49" s="5">
        <f t="shared" si="11"/>
        <v>91.115907439748625</v>
      </c>
    </row>
    <row r="50" spans="4:9" x14ac:dyDescent="0.2">
      <c r="D50" s="3">
        <v>12</v>
      </c>
      <c r="E50" s="5"/>
      <c r="F50" s="5">
        <f t="shared" si="8"/>
        <v>1.5185984573291438</v>
      </c>
      <c r="G50" s="5">
        <f t="shared" si="9"/>
        <v>91.115907439751084</v>
      </c>
      <c r="H50" s="5">
        <f t="shared" si="10"/>
        <v>92.634505897080231</v>
      </c>
      <c r="I50" s="5">
        <f>I49-G50</f>
        <v>-2.4584778657299466E-12</v>
      </c>
    </row>
    <row r="51" spans="4:9" x14ac:dyDescent="0.2">
      <c r="F51" s="4">
        <f>SUM(F39:F50)</f>
        <v>111.61407076496027</v>
      </c>
    </row>
  </sheetData>
  <mergeCells count="3">
    <mergeCell ref="A5:B5"/>
    <mergeCell ref="A21:B21"/>
    <mergeCell ref="A37:B3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2020-02-08T15:21:46Z</dcterms:created>
  <dcterms:modified xsi:type="dcterms:W3CDTF">2020-02-08T20:04:32Z</dcterms:modified>
</cp:coreProperties>
</file>