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12e\OneDrive\Рабочий стол\Home\kpi\6 semestr\ДО та МО\Дані\Готові дані\"/>
    </mc:Choice>
  </mc:AlternateContent>
  <xr:revisionPtr revIDLastSave="0" documentId="13_ncr:1_{EF064598-BA34-400C-AE40-6A3750ED5646}" xr6:coauthVersionLast="47" xr6:coauthVersionMax="47" xr10:uidLastSave="{00000000-0000-0000-0000-000000000000}"/>
  <bookViews>
    <workbookView xWindow="-120" yWindow="-120" windowWidth="29040" windowHeight="15840" xr2:uid="{ACF75595-643A-411D-B46F-4EC1DD1E90EF}"/>
  </bookViews>
  <sheets>
    <sheet name="Аркуш1" sheetId="1" r:id="rId1"/>
    <sheet name="Арку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B52" i="1"/>
  <c r="C52" i="1"/>
  <c r="D52" i="1"/>
  <c r="E52" i="1"/>
  <c r="E50" i="1"/>
  <c r="D50" i="1"/>
  <c r="C50" i="1"/>
  <c r="B50" i="1"/>
  <c r="I50" i="1"/>
  <c r="J50" i="1"/>
  <c r="K50" i="1"/>
  <c r="L50" i="1"/>
  <c r="F53" i="1"/>
  <c r="G53" i="1"/>
  <c r="H53" i="1"/>
  <c r="F52" i="1"/>
  <c r="G52" i="1"/>
  <c r="H52" i="1"/>
  <c r="J53" i="1"/>
  <c r="K53" i="1"/>
  <c r="L53" i="1"/>
  <c r="I53" i="1"/>
  <c r="J52" i="1"/>
  <c r="K52" i="1"/>
  <c r="L52" i="1"/>
  <c r="I52" i="1"/>
  <c r="CU4" i="2" l="1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U3" i="2"/>
  <c r="CT3" i="2"/>
  <c r="CS48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3" i="2"/>
  <c r="DA4" i="2"/>
  <c r="DA5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3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3" i="2"/>
  <c r="F50" i="1"/>
  <c r="G50" i="1"/>
  <c r="H50" i="1"/>
  <c r="AU4" i="2"/>
  <c r="AU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J3" i="2"/>
  <c r="CI3" i="2"/>
  <c r="CH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G3" i="2"/>
  <c r="CF3" i="2"/>
  <c r="CE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D3" i="2"/>
  <c r="CC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CA3" i="2"/>
  <c r="BZ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X3" i="2"/>
  <c r="BW3" i="2"/>
  <c r="BV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U3" i="2"/>
  <c r="BT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R3" i="2"/>
  <c r="BQ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O3" i="2"/>
  <c r="BN3" i="2"/>
  <c r="BM3" i="2"/>
  <c r="BL3" i="2"/>
  <c r="BK3" i="2"/>
  <c r="BJ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T3" i="2"/>
  <c r="AS3" i="2"/>
  <c r="AR3" i="2"/>
  <c r="AQ3" i="2"/>
  <c r="AP3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N3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K3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3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X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3" i="2"/>
</calcChain>
</file>

<file path=xl/sharedStrings.xml><?xml version="1.0" encoding="utf-8"?>
<sst xmlns="http://schemas.openxmlformats.org/spreadsheetml/2006/main" count="232" uniqueCount="210">
  <si>
    <t>Зайнатість у легкій промисловості</t>
  </si>
  <si>
    <t>Заробітна плата у легкій промисловості</t>
  </si>
  <si>
    <t>Обсяг виробництва легкої промисловості</t>
  </si>
  <si>
    <t>Індекси цін виробництва легкої промисловості</t>
  </si>
  <si>
    <t>Номер місяців, №</t>
  </si>
  <si>
    <t>Індекси цін виробництва промисловості</t>
  </si>
  <si>
    <t>Індекс реальної зарплати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</si>
  <si>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</si>
  <si>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</si>
  <si>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</si>
  <si>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</si>
  <si>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</si>
  <si>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</si>
  <si>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</si>
  <si>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</si>
  <si>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</si>
  <si>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 * X2</t>
  </si>
  <si>
    <t>X1 / X2</t>
  </si>
  <si>
    <t>X1 * X4</t>
  </si>
  <si>
    <t>X1 / X4</t>
  </si>
  <si>
    <t>X2 * X4</t>
  </si>
  <si>
    <t>X2 / X4</t>
  </si>
  <si>
    <t>(X1 / X2) * X5</t>
  </si>
  <si>
    <t>(X1 / X2) * X6</t>
  </si>
  <si>
    <t>(X1 / X2) * X7</t>
  </si>
  <si>
    <t>(X1 / X4) * X5</t>
  </si>
  <si>
    <t>(X1 / X4) * X6</t>
  </si>
  <si>
    <t>(X1 / X4) * X7</t>
  </si>
  <si>
    <t>(X1^2 / X2^2) * X5</t>
  </si>
  <si>
    <t>(X1 / X3) * X5</t>
  </si>
  <si>
    <t>(X1 / X3) * X6</t>
  </si>
  <si>
    <t>(X1 / X3) * X7</t>
  </si>
  <si>
    <t>(X2 / X3) * X5</t>
  </si>
  <si>
    <t>(X4 / X3) * X5</t>
  </si>
  <si>
    <t>(X2 / X3) * X6</t>
  </si>
  <si>
    <t>X10</t>
  </si>
  <si>
    <t>Роздрібний товарообіг всього (млн, грн)</t>
  </si>
  <si>
    <t>Середній "пацієнт"</t>
  </si>
  <si>
    <t>(X2 / X3) * X7</t>
  </si>
  <si>
    <t>(X4 / X3) * X6</t>
  </si>
  <si>
    <t>(X4 / X3) * X7</t>
  </si>
  <si>
    <t>(X5 / X3) * X1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</si>
  <si>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</si>
  <si>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</si>
  <si>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</si>
  <si>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</si>
  <si>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</si>
  <si>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</si>
  <si>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</si>
  <si>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</si>
  <si>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</si>
  <si>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</si>
  <si>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</si>
  <si>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</si>
  <si>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</si>
  <si>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(X1 + X3) * X5</t>
  </si>
  <si>
    <t>(X2 + X3) * X5</t>
  </si>
  <si>
    <t>(X1 + X3) * X6</t>
  </si>
  <si>
    <t>(X1 + X3) * X7</t>
  </si>
  <si>
    <t>(X2 + X3) * X6</t>
  </si>
  <si>
    <t>(X2 + X3) * X7</t>
  </si>
  <si>
    <t>X24</t>
  </si>
  <si>
    <t>X25</t>
  </si>
  <si>
    <t>X26</t>
  </si>
  <si>
    <t>X27</t>
  </si>
  <si>
    <t>X28</t>
  </si>
  <si>
    <t>X29</t>
  </si>
  <si>
    <t>(X4 + X3) * X7</t>
  </si>
  <si>
    <t>(X4 + X3) * X5</t>
  </si>
  <si>
    <t>X30</t>
  </si>
  <si>
    <t>(X4 + X3) * X6</t>
  </si>
  <si>
    <t>X31</t>
  </si>
  <si>
    <t>X32</t>
  </si>
  <si>
    <t>X1 * X3</t>
  </si>
  <si>
    <t>X1 / X3</t>
  </si>
  <si>
    <t>X33</t>
  </si>
  <si>
    <t>X2 * X3</t>
  </si>
  <si>
    <t>X2 / X3</t>
  </si>
  <si>
    <t>X34</t>
  </si>
  <si>
    <t>X35</t>
  </si>
  <si>
    <t>X4 * X3</t>
  </si>
  <si>
    <t>X36</t>
  </si>
  <si>
    <t>X37</t>
  </si>
  <si>
    <t>X4 / X3</t>
  </si>
  <si>
    <t>(X1^2 / X2^2) * X6</t>
  </si>
  <si>
    <t>(X1^2 / X2^2) * X7</t>
  </si>
  <si>
    <t>(X1^2 / X4^2) * X5</t>
  </si>
  <si>
    <t>(X1^2 / X4^2) * X6</t>
  </si>
  <si>
    <t>(X1^2 / X4^2) * X7</t>
  </si>
  <si>
    <t>(X1^2 / X3^2) * X5</t>
  </si>
  <si>
    <t>(X1^2 / X3^2) * X6</t>
  </si>
  <si>
    <t>(X1^2 / X3^2) * X7</t>
  </si>
  <si>
    <t>(X2^2 / X3^2) * X5</t>
  </si>
  <si>
    <t>(X2^2 / X3^2) * X6</t>
  </si>
  <si>
    <t>(X2^2 / X3^2) * X7</t>
  </si>
  <si>
    <t>(X4^2 / X3^2) * X5</t>
  </si>
  <si>
    <t>(X4^2 / X3^2) * X6</t>
  </si>
  <si>
    <t>(X4^2 / X3^2) * X7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</si>
  <si>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</si>
  <si>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</si>
  <si>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</si>
  <si>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</si>
  <si>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</si>
  <si>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</si>
  <si>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</si>
  <si>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</si>
  <si>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</si>
  <si>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</si>
  <si>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</si>
  <si>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</si>
  <si>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</si>
  <si>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</si>
  <si>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</si>
  <si>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</si>
  <si>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X1 + X2</t>
  </si>
  <si>
    <t>X1 + X3</t>
  </si>
  <si>
    <t>X1 + X4</t>
  </si>
  <si>
    <t>X2 + X3</t>
  </si>
  <si>
    <t>X2 + X4</t>
  </si>
  <si>
    <t>X4 + X3</t>
  </si>
  <si>
    <t>X54</t>
  </si>
  <si>
    <t>(X1 + X3) / X5</t>
  </si>
  <si>
    <t>(X1 + X3) / X6</t>
  </si>
  <si>
    <t>X55</t>
  </si>
  <si>
    <t>X56</t>
  </si>
  <si>
    <t>X57</t>
  </si>
  <si>
    <t>X58</t>
  </si>
  <si>
    <t>X59</t>
  </si>
  <si>
    <t>X60</t>
  </si>
  <si>
    <t>X61</t>
  </si>
  <si>
    <t>(X2 + X3) / X5</t>
  </si>
  <si>
    <t>(X1 + X3) / X7</t>
  </si>
  <si>
    <t>(X2 + X3) / X6</t>
  </si>
  <si>
    <t>(X2 + X3) / X7</t>
  </si>
  <si>
    <t>(X4 + X3) / X5</t>
  </si>
  <si>
    <t>(X4 + X3) / X6</t>
  </si>
  <si>
    <t>(X4 + X3) / X7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</si>
  <si>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</si>
  <si>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</si>
  <si>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</si>
  <si>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</si>
  <si>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</si>
  <si>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</si>
  <si>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</si>
  <si>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</si>
  <si>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</si>
  <si>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</si>
  <si>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(X1 ^ 2) / X5</t>
  </si>
  <si>
    <t>(X1 ^ 2) / X6</t>
  </si>
  <si>
    <t>(X1 ^ 2) / X7</t>
  </si>
  <si>
    <t>(X2 ^ 2) / X5</t>
  </si>
  <si>
    <t>X72</t>
  </si>
  <si>
    <t>(X2 ^ 2) / X6</t>
  </si>
  <si>
    <t>(X2 ^ 2) / X7</t>
  </si>
  <si>
    <t>X73</t>
  </si>
  <si>
    <t>(X3 ^ 2) / X5</t>
  </si>
  <si>
    <t>(X3 ^ 2) / X6</t>
  </si>
  <si>
    <t>X74</t>
  </si>
  <si>
    <t>X75</t>
  </si>
  <si>
    <t>(X3 ^ 2) / X7</t>
  </si>
  <si>
    <t>X76</t>
  </si>
  <si>
    <t>X77</t>
  </si>
  <si>
    <t>(X4 ^ 2) / X5</t>
  </si>
  <si>
    <t>(X4 ^ 2) / X6</t>
  </si>
  <si>
    <t>(X4 ^ 2) / X7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</si>
  <si>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</si>
  <si>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</si>
  <si>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</si>
  <si>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</si>
  <si>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</si>
  <si>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</si>
  <si>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</si>
  <si>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</si>
  <si>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</si>
  <si>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</si>
  <si>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</si>
  <si>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</si>
  <si>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</si>
  <si>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</si>
  <si>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(X1 / X2 ) * X3</t>
  </si>
  <si>
    <t>(X2 / X4) * X3</t>
  </si>
  <si>
    <t>(X1 / X3) * X2</t>
  </si>
  <si>
    <t>(X4 / X2) * X1</t>
  </si>
  <si>
    <t>(X3 / X1) * X2</t>
  </si>
  <si>
    <t>(X1 / X4) * X3</t>
  </si>
  <si>
    <t>(X4 / X1) * X3</t>
  </si>
  <si>
    <t>(X3 / X2) * X4</t>
  </si>
  <si>
    <t>(X3 / X4) * X1</t>
  </si>
  <si>
    <t>(X1 / X3) * X4</t>
  </si>
  <si>
    <t>(X1 / X3) * X1</t>
  </si>
  <si>
    <t>(X1 / X3) * X3</t>
  </si>
  <si>
    <t>(X1 / X2) * X4</t>
  </si>
  <si>
    <t>(X1 / X2 ) * X1</t>
  </si>
  <si>
    <t>(X2 / X4) * X1</t>
  </si>
  <si>
    <t>(X2 / X4) * X2</t>
  </si>
  <si>
    <t>(X2 / X4) * X4</t>
  </si>
  <si>
    <t>X92</t>
  </si>
  <si>
    <t>X93</t>
  </si>
  <si>
    <t>X94</t>
  </si>
  <si>
    <t>X95</t>
  </si>
  <si>
    <t>X96</t>
  </si>
  <si>
    <t xml:space="preserve">min: </t>
  </si>
  <si>
    <t>max:</t>
  </si>
  <si>
    <t>S1</t>
  </si>
  <si>
    <t>S2</t>
  </si>
  <si>
    <t>Q</t>
  </si>
  <si>
    <t>S3</t>
  </si>
  <si>
    <t>U3</t>
  </si>
  <si>
    <t>U2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</si>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</sst>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onsolas"/>
      <family val="3"/>
      <charset val="204"/>
    </font>
    <font>
      <b/>
      <sz val="10"/>
      <color rgb="FFFF0000"/>
      <name val="Consolas"/>
      <family val="3"/>
      <charset val="204"/>
    </font>
    <font>
      <b/>
      <sz val="11"/>
      <color theme="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rgb="FFFF0000"/>
      <name val="Consolas"/>
      <family val="3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Consolas"/>
      <family val="3"/>
      <charset val="204"/>
    </font>
    <font>
      <sz val="12"/>
      <name val="Consolas"/>
      <family val="3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5" fillId="0" borderId="3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2" fontId="0" fillId="0" borderId="7" xfId="0" applyNumberForma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0" fillId="0" borderId="0" xfId="0" applyBorder="1"/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/>
    <xf numFmtId="2" fontId="10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2" fontId="11" fillId="0" borderId="6" xfId="0" applyNumberFormat="1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2" fontId="11" fillId="0" borderId="7" xfId="0" applyNumberFormat="1" applyFont="1" applyFill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2" fontId="10" fillId="0" borderId="2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0" fillId="0" borderId="0" xfId="0" applyFill="1" applyBorder="1"/>
    <xf numFmtId="2" fontId="10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C231-11AA-4C4A-A4A6-C0E5185C0349}">
  <dimension ref="A1:Q55"/>
  <sheetViews>
    <sheetView tabSelected="1" topLeftCell="A28" zoomScaleNormal="100" workbookViewId="0">
      <selection activeCell="G52" sqref="G52:G53"/>
    </sheetView>
  </sheetViews>
  <sheetFormatPr defaultRowHeight="15" x14ac:dyDescent="0.25"/>
  <cols>
    <col min="1" max="1" width="11.5703125" customWidth="1"/>
    <col min="2" max="4" width="13" customWidth="1"/>
    <col min="5" max="5" width="13.42578125" customWidth="1"/>
    <col min="6" max="6" width="12.7109375" customWidth="1"/>
    <col min="7" max="7" width="11.42578125" customWidth="1"/>
    <col min="8" max="8" width="14" customWidth="1"/>
    <col min="9" max="10" width="13" customWidth="1"/>
    <col min="11" max="11" width="12.7109375" customWidth="1"/>
    <col min="12" max="12" width="13.140625" customWidth="1"/>
  </cols>
  <sheetData>
    <row r="1" spans="1:12" x14ac:dyDescent="0.25">
      <c r="B1" s="23" t="s">
        <v>7</v>
      </c>
      <c r="C1" s="23" t="s">
        <v>8</v>
      </c>
      <c r="D1" s="24" t="s">
        <v>9</v>
      </c>
      <c r="E1" s="23" t="s">
        <v>10</v>
      </c>
      <c r="F1" s="22" t="s">
        <v>11</v>
      </c>
      <c r="G1" s="22" t="s">
        <v>12</v>
      </c>
      <c r="H1" s="22" t="s">
        <v>13</v>
      </c>
    </row>
    <row r="2" spans="1:12" ht="51" x14ac:dyDescent="0.25">
      <c r="A2" s="3" t="s">
        <v>4</v>
      </c>
      <c r="B2" s="18" t="s">
        <v>3</v>
      </c>
      <c r="C2" s="19" t="s">
        <v>5</v>
      </c>
      <c r="D2" s="20" t="s">
        <v>0</v>
      </c>
      <c r="E2" s="19" t="s">
        <v>2</v>
      </c>
      <c r="F2" s="21" t="s">
        <v>1</v>
      </c>
      <c r="G2" s="5" t="s">
        <v>36</v>
      </c>
      <c r="H2" s="21" t="s">
        <v>6</v>
      </c>
      <c r="I2" s="4" t="s">
        <v>3</v>
      </c>
      <c r="J2" s="1" t="s">
        <v>5</v>
      </c>
      <c r="K2" s="2" t="s">
        <v>0</v>
      </c>
      <c r="L2" s="1" t="s">
        <v>2</v>
      </c>
    </row>
    <row r="3" spans="1:12" x14ac:dyDescent="0.25">
      <c r="A3" s="6">
        <v>1</v>
      </c>
      <c r="B3" s="27">
        <v>104</v>
      </c>
      <c r="C3" s="27">
        <v>104.2</v>
      </c>
      <c r="D3" s="27">
        <v>358</v>
      </c>
      <c r="E3" s="27">
        <v>162.30000000000001</v>
      </c>
      <c r="F3" s="27">
        <v>63.38</v>
      </c>
      <c r="G3" s="27">
        <v>1161.3</v>
      </c>
      <c r="H3" s="27">
        <v>106.4</v>
      </c>
      <c r="I3" s="27">
        <v>103.9</v>
      </c>
      <c r="J3" s="27">
        <v>102.6</v>
      </c>
      <c r="K3" s="27">
        <v>354</v>
      </c>
      <c r="L3" s="27">
        <v>146.80000000000001</v>
      </c>
    </row>
    <row r="4" spans="1:12" x14ac:dyDescent="0.25">
      <c r="A4" s="6">
        <v>2</v>
      </c>
      <c r="B4" s="27">
        <v>103.9</v>
      </c>
      <c r="C4" s="27">
        <v>102.6</v>
      </c>
      <c r="D4" s="27">
        <v>354</v>
      </c>
      <c r="E4" s="27">
        <v>146.80000000000001</v>
      </c>
      <c r="F4" s="27">
        <v>77.11</v>
      </c>
      <c r="G4" s="27">
        <v>1287.7</v>
      </c>
      <c r="H4" s="27">
        <v>110.5</v>
      </c>
      <c r="I4" s="27">
        <v>102.5</v>
      </c>
      <c r="J4" s="27">
        <v>103.4</v>
      </c>
      <c r="K4" s="27">
        <v>354</v>
      </c>
      <c r="L4" s="27">
        <v>110.6</v>
      </c>
    </row>
    <row r="5" spans="1:12" x14ac:dyDescent="0.25">
      <c r="A5" s="6">
        <v>3</v>
      </c>
      <c r="B5" s="27">
        <v>102.5</v>
      </c>
      <c r="C5" s="27">
        <v>103.4</v>
      </c>
      <c r="D5" s="27">
        <v>354</v>
      </c>
      <c r="E5" s="27">
        <v>110.6</v>
      </c>
      <c r="F5" s="27">
        <v>55.99</v>
      </c>
      <c r="G5" s="27">
        <v>1121.8</v>
      </c>
      <c r="H5" s="27">
        <v>79.2</v>
      </c>
      <c r="I5" s="27">
        <v>101.6</v>
      </c>
      <c r="J5" s="27">
        <v>102.9</v>
      </c>
      <c r="K5" s="27">
        <v>344</v>
      </c>
      <c r="L5" s="27">
        <v>127.9</v>
      </c>
    </row>
    <row r="6" spans="1:12" x14ac:dyDescent="0.25">
      <c r="A6" s="6">
        <v>4</v>
      </c>
      <c r="B6" s="27">
        <v>101.6</v>
      </c>
      <c r="C6" s="27">
        <v>102.9</v>
      </c>
      <c r="D6" s="27">
        <v>344</v>
      </c>
      <c r="E6" s="27">
        <v>127.9</v>
      </c>
      <c r="F6" s="27">
        <v>61.98</v>
      </c>
      <c r="G6" s="27">
        <v>1184</v>
      </c>
      <c r="H6" s="27">
        <v>98.2</v>
      </c>
      <c r="I6" s="27">
        <v>103.5</v>
      </c>
      <c r="J6" s="27">
        <v>102.9</v>
      </c>
      <c r="K6" s="27">
        <v>342</v>
      </c>
      <c r="L6" s="27">
        <v>137.80000000000001</v>
      </c>
    </row>
    <row r="7" spans="1:12" x14ac:dyDescent="0.25">
      <c r="A7" s="6">
        <v>5</v>
      </c>
      <c r="B7" s="27">
        <v>103.5</v>
      </c>
      <c r="C7" s="27">
        <v>102.9</v>
      </c>
      <c r="D7" s="27">
        <v>342</v>
      </c>
      <c r="E7" s="27">
        <v>137.80000000000001</v>
      </c>
      <c r="F7" s="27">
        <v>68.94</v>
      </c>
      <c r="G7" s="27">
        <v>1276.0999999999999</v>
      </c>
      <c r="H7" s="27">
        <v>102.3</v>
      </c>
      <c r="I7" s="27">
        <v>102.1</v>
      </c>
      <c r="J7" s="27">
        <v>101.5</v>
      </c>
      <c r="K7" s="27">
        <v>334</v>
      </c>
      <c r="L7" s="27">
        <v>141.69999999999999</v>
      </c>
    </row>
    <row r="8" spans="1:12" x14ac:dyDescent="0.25">
      <c r="A8" s="6">
        <v>6</v>
      </c>
      <c r="B8" s="27">
        <v>102.1</v>
      </c>
      <c r="C8" s="27">
        <v>101.5</v>
      </c>
      <c r="D8" s="27">
        <v>334</v>
      </c>
      <c r="E8" s="27">
        <v>141.69999999999999</v>
      </c>
      <c r="F8" s="27">
        <v>65.87</v>
      </c>
      <c r="G8" s="27">
        <v>1262.8</v>
      </c>
      <c r="H8" s="27">
        <v>98.6</v>
      </c>
      <c r="I8" s="27">
        <v>100.5</v>
      </c>
      <c r="J8" s="27">
        <v>100.8</v>
      </c>
      <c r="K8" s="27">
        <v>330</v>
      </c>
      <c r="L8" s="27">
        <v>109.6</v>
      </c>
    </row>
    <row r="9" spans="1:12" x14ac:dyDescent="0.25">
      <c r="A9" s="6">
        <v>7</v>
      </c>
      <c r="B9" s="27">
        <v>100.5</v>
      </c>
      <c r="C9" s="27">
        <v>100.8</v>
      </c>
      <c r="D9" s="27">
        <v>330</v>
      </c>
      <c r="E9" s="27">
        <v>109.6</v>
      </c>
      <c r="F9" s="27">
        <v>67.430000000000007</v>
      </c>
      <c r="G9" s="27">
        <v>1228.5999999999999</v>
      </c>
      <c r="H9" s="27">
        <v>100.3</v>
      </c>
      <c r="I9" s="27">
        <v>100.6</v>
      </c>
      <c r="J9" s="27">
        <v>100.4</v>
      </c>
      <c r="K9" s="27">
        <v>328</v>
      </c>
      <c r="L9" s="27">
        <v>99.5</v>
      </c>
    </row>
    <row r="10" spans="1:12" x14ac:dyDescent="0.25">
      <c r="A10" s="6">
        <v>8</v>
      </c>
      <c r="B10" s="27">
        <v>100.6</v>
      </c>
      <c r="C10" s="27">
        <v>100.4</v>
      </c>
      <c r="D10" s="27">
        <v>328</v>
      </c>
      <c r="E10" s="27">
        <v>99.5</v>
      </c>
      <c r="F10" s="27">
        <v>73.33</v>
      </c>
      <c r="G10" s="27">
        <v>1210.3</v>
      </c>
      <c r="H10" s="27">
        <v>103.7</v>
      </c>
      <c r="I10" s="27">
        <v>101.6</v>
      </c>
      <c r="J10" s="27">
        <v>100.6</v>
      </c>
      <c r="K10" s="27">
        <v>327</v>
      </c>
      <c r="L10" s="27">
        <v>93.8</v>
      </c>
    </row>
    <row r="11" spans="1:12" x14ac:dyDescent="0.25">
      <c r="A11" s="6">
        <v>9</v>
      </c>
      <c r="B11" s="27">
        <v>101.6</v>
      </c>
      <c r="C11" s="27">
        <v>100.6</v>
      </c>
      <c r="D11" s="27">
        <v>327</v>
      </c>
      <c r="E11" s="27">
        <v>93.8</v>
      </c>
      <c r="F11" s="27">
        <v>77.44</v>
      </c>
      <c r="G11" s="27">
        <v>1317.2</v>
      </c>
      <c r="H11" s="27">
        <v>104.4</v>
      </c>
      <c r="I11" s="27">
        <v>100</v>
      </c>
      <c r="J11" s="27">
        <v>100.4</v>
      </c>
      <c r="K11" s="27">
        <v>335</v>
      </c>
      <c r="L11" s="27">
        <v>97.9</v>
      </c>
    </row>
    <row r="12" spans="1:12" x14ac:dyDescent="0.25">
      <c r="A12" s="6">
        <v>10</v>
      </c>
      <c r="B12" s="27">
        <v>100</v>
      </c>
      <c r="C12" s="27">
        <v>100.4</v>
      </c>
      <c r="D12" s="27">
        <v>335</v>
      </c>
      <c r="E12" s="27">
        <v>97.9</v>
      </c>
      <c r="F12" s="27">
        <v>73.47</v>
      </c>
      <c r="G12" s="27">
        <v>1390.9</v>
      </c>
      <c r="H12" s="27">
        <v>94.1</v>
      </c>
      <c r="I12" s="27">
        <v>101</v>
      </c>
      <c r="J12" s="27">
        <v>101</v>
      </c>
      <c r="K12" s="27">
        <v>317</v>
      </c>
      <c r="L12" s="27">
        <v>102.2</v>
      </c>
    </row>
    <row r="13" spans="1:12" x14ac:dyDescent="0.25">
      <c r="A13" s="6">
        <v>11</v>
      </c>
      <c r="B13" s="27">
        <v>101</v>
      </c>
      <c r="C13" s="27">
        <v>101</v>
      </c>
      <c r="D13" s="27">
        <v>317</v>
      </c>
      <c r="E13" s="27">
        <v>102.2</v>
      </c>
      <c r="F13" s="27">
        <v>73.790000000000006</v>
      </c>
      <c r="G13" s="27">
        <v>1312.7</v>
      </c>
      <c r="H13" s="27">
        <v>100</v>
      </c>
      <c r="I13" s="27">
        <v>100.7</v>
      </c>
      <c r="J13" s="27">
        <v>100.1</v>
      </c>
      <c r="K13" s="27">
        <v>314</v>
      </c>
      <c r="L13" s="27">
        <v>120</v>
      </c>
    </row>
    <row r="14" spans="1:12" x14ac:dyDescent="0.25">
      <c r="A14" s="6">
        <v>12</v>
      </c>
      <c r="B14" s="27">
        <v>100.7</v>
      </c>
      <c r="C14" s="27">
        <v>100.1</v>
      </c>
      <c r="D14" s="27">
        <v>314</v>
      </c>
      <c r="E14" s="27">
        <v>120</v>
      </c>
      <c r="F14" s="27">
        <v>75.86</v>
      </c>
      <c r="G14" s="27">
        <v>1321.3</v>
      </c>
      <c r="H14" s="27">
        <v>99.6</v>
      </c>
      <c r="I14" s="27">
        <v>102.3</v>
      </c>
      <c r="J14" s="27">
        <v>101.2</v>
      </c>
      <c r="K14" s="27">
        <v>310</v>
      </c>
      <c r="L14" s="27">
        <v>106.5</v>
      </c>
    </row>
    <row r="15" spans="1:12" x14ac:dyDescent="0.25">
      <c r="A15" s="6">
        <v>13</v>
      </c>
      <c r="B15" s="27">
        <v>102.3</v>
      </c>
      <c r="C15" s="27">
        <v>101.2</v>
      </c>
      <c r="D15" s="27">
        <v>310</v>
      </c>
      <c r="E15" s="27">
        <v>106.5</v>
      </c>
      <c r="F15" s="27">
        <v>73.22</v>
      </c>
      <c r="G15" s="27">
        <v>1253.3</v>
      </c>
      <c r="H15" s="27">
        <v>96.6</v>
      </c>
      <c r="I15" s="27">
        <v>99.8</v>
      </c>
      <c r="J15" s="27">
        <v>100.9</v>
      </c>
      <c r="K15" s="27">
        <v>308</v>
      </c>
      <c r="L15" s="27">
        <v>109.3</v>
      </c>
    </row>
    <row r="16" spans="1:12" x14ac:dyDescent="0.25">
      <c r="A16" s="6">
        <v>14</v>
      </c>
      <c r="B16" s="27">
        <v>99.8</v>
      </c>
      <c r="C16" s="27">
        <v>100.9</v>
      </c>
      <c r="D16" s="27">
        <v>308</v>
      </c>
      <c r="E16" s="27">
        <v>109.3</v>
      </c>
      <c r="F16" s="27">
        <v>80.819999999999993</v>
      </c>
      <c r="G16" s="27">
        <v>1417.7</v>
      </c>
      <c r="H16" s="27">
        <v>111.8</v>
      </c>
      <c r="I16" s="27">
        <v>100.8</v>
      </c>
      <c r="J16" s="27">
        <v>100.4</v>
      </c>
      <c r="K16" s="27">
        <v>296</v>
      </c>
      <c r="L16" s="27">
        <v>69.3</v>
      </c>
    </row>
    <row r="17" spans="1:17" x14ac:dyDescent="0.25">
      <c r="A17" s="6">
        <v>15</v>
      </c>
      <c r="B17" s="27">
        <v>100.8</v>
      </c>
      <c r="C17" s="27">
        <v>100.4</v>
      </c>
      <c r="D17" s="27">
        <v>296</v>
      </c>
      <c r="E17" s="27">
        <v>69.3</v>
      </c>
      <c r="F17" s="27">
        <v>63.7</v>
      </c>
      <c r="G17" s="27">
        <v>1193</v>
      </c>
      <c r="H17" s="27">
        <v>84.6</v>
      </c>
      <c r="I17" s="27">
        <v>100.8</v>
      </c>
      <c r="J17" s="27">
        <v>100.4</v>
      </c>
      <c r="K17" s="27">
        <v>299</v>
      </c>
      <c r="L17" s="27">
        <v>91.7</v>
      </c>
    </row>
    <row r="18" spans="1:17" x14ac:dyDescent="0.25">
      <c r="A18" s="6">
        <v>16</v>
      </c>
      <c r="B18" s="27">
        <v>100.8</v>
      </c>
      <c r="C18" s="27">
        <v>100.4</v>
      </c>
      <c r="D18" s="27">
        <v>299</v>
      </c>
      <c r="E18" s="27">
        <v>91.7</v>
      </c>
      <c r="F18" s="27">
        <v>67.959999999999994</v>
      </c>
      <c r="G18" s="27">
        <v>1230.4000000000001</v>
      </c>
      <c r="H18" s="27">
        <v>98.1</v>
      </c>
      <c r="I18" s="27">
        <v>100.4</v>
      </c>
      <c r="J18" s="27">
        <v>100.6</v>
      </c>
      <c r="K18" s="27">
        <v>300</v>
      </c>
      <c r="L18" s="27">
        <v>96.4</v>
      </c>
    </row>
    <row r="19" spans="1:17" x14ac:dyDescent="0.25">
      <c r="A19" s="6">
        <v>17</v>
      </c>
      <c r="B19" s="27">
        <v>100.4</v>
      </c>
      <c r="C19" s="27">
        <v>100.6</v>
      </c>
      <c r="D19" s="27">
        <v>300</v>
      </c>
      <c r="E19" s="27">
        <v>96.4</v>
      </c>
      <c r="F19" s="27">
        <v>73.47</v>
      </c>
      <c r="G19" s="27">
        <v>1453.8</v>
      </c>
      <c r="H19" s="27">
        <v>105.7</v>
      </c>
      <c r="I19" s="27">
        <v>99.1</v>
      </c>
      <c r="J19" s="27">
        <v>100.9</v>
      </c>
      <c r="K19" s="27">
        <v>296</v>
      </c>
      <c r="L19" s="27">
        <v>94.1</v>
      </c>
    </row>
    <row r="20" spans="1:17" x14ac:dyDescent="0.25">
      <c r="A20" s="6">
        <v>18</v>
      </c>
      <c r="B20" s="27">
        <v>99.1</v>
      </c>
      <c r="C20" s="27">
        <v>100.9</v>
      </c>
      <c r="D20" s="27">
        <v>296</v>
      </c>
      <c r="E20" s="27">
        <v>94.1</v>
      </c>
      <c r="F20" s="27">
        <v>72.67</v>
      </c>
      <c r="G20" s="27">
        <v>1467.9</v>
      </c>
      <c r="H20" s="27">
        <v>98.2</v>
      </c>
      <c r="I20" s="27">
        <v>98.8</v>
      </c>
      <c r="J20" s="27">
        <v>100.3</v>
      </c>
      <c r="K20" s="27">
        <v>296</v>
      </c>
      <c r="L20" s="27">
        <v>88.2</v>
      </c>
    </row>
    <row r="21" spans="1:17" x14ac:dyDescent="0.25">
      <c r="A21" s="6">
        <v>19</v>
      </c>
      <c r="B21" s="27">
        <v>98.8</v>
      </c>
      <c r="C21" s="27">
        <v>100.3</v>
      </c>
      <c r="D21" s="27">
        <v>296</v>
      </c>
      <c r="E21" s="27">
        <v>88.2</v>
      </c>
      <c r="F21" s="27">
        <v>75.430000000000007</v>
      </c>
      <c r="G21" s="27">
        <v>1463.3</v>
      </c>
      <c r="H21" s="27">
        <v>103.7</v>
      </c>
      <c r="I21" s="27">
        <v>99.3</v>
      </c>
      <c r="J21" s="27">
        <v>100.4</v>
      </c>
      <c r="K21" s="27">
        <v>293</v>
      </c>
      <c r="L21" s="27">
        <v>86.6</v>
      </c>
    </row>
    <row r="22" spans="1:17" x14ac:dyDescent="0.25">
      <c r="A22" s="6">
        <v>20</v>
      </c>
      <c r="B22" s="27">
        <v>99.3</v>
      </c>
      <c r="C22" s="27">
        <v>100.4</v>
      </c>
      <c r="D22" s="27">
        <v>293</v>
      </c>
      <c r="E22" s="27">
        <v>86.6</v>
      </c>
      <c r="F22" s="27">
        <v>81.22</v>
      </c>
      <c r="G22" s="27">
        <v>1508</v>
      </c>
      <c r="H22" s="27">
        <v>102.9</v>
      </c>
      <c r="I22" s="27">
        <v>100.1</v>
      </c>
      <c r="J22" s="27">
        <v>100.4</v>
      </c>
      <c r="K22" s="27">
        <v>292</v>
      </c>
      <c r="L22" s="27">
        <v>93.7</v>
      </c>
    </row>
    <row r="23" spans="1:17" x14ac:dyDescent="0.25">
      <c r="A23" s="6">
        <v>21</v>
      </c>
      <c r="B23" s="27">
        <v>100.1</v>
      </c>
      <c r="C23" s="27">
        <v>100.4</v>
      </c>
      <c r="D23" s="27">
        <v>292</v>
      </c>
      <c r="E23" s="27">
        <v>93.7</v>
      </c>
      <c r="F23" s="27">
        <v>89.68</v>
      </c>
      <c r="G23" s="27">
        <v>1608</v>
      </c>
      <c r="H23" s="27">
        <v>104</v>
      </c>
      <c r="I23" s="27">
        <v>100.2</v>
      </c>
      <c r="J23" s="27">
        <v>100</v>
      </c>
      <c r="K23" s="27">
        <v>289</v>
      </c>
      <c r="L23" s="27">
        <v>83.6</v>
      </c>
    </row>
    <row r="24" spans="1:17" x14ac:dyDescent="0.25">
      <c r="A24" s="6">
        <v>22</v>
      </c>
      <c r="B24" s="27">
        <v>100.2</v>
      </c>
      <c r="C24" s="27">
        <v>100</v>
      </c>
      <c r="D24" s="27">
        <v>289</v>
      </c>
      <c r="E24" s="27">
        <v>83.6</v>
      </c>
      <c r="F24" s="27">
        <v>81.7</v>
      </c>
      <c r="G24" s="27">
        <v>1600.5</v>
      </c>
      <c r="H24" s="27">
        <v>96.3</v>
      </c>
      <c r="I24" s="27">
        <v>100.8</v>
      </c>
      <c r="J24" s="27">
        <v>100.1</v>
      </c>
      <c r="K24" s="27">
        <v>286</v>
      </c>
      <c r="L24" s="27">
        <v>103.3</v>
      </c>
    </row>
    <row r="25" spans="1:17" x14ac:dyDescent="0.25">
      <c r="A25" s="6">
        <v>23</v>
      </c>
      <c r="B25" s="27">
        <v>100.8</v>
      </c>
      <c r="C25" s="27">
        <v>100.1</v>
      </c>
      <c r="D25" s="27">
        <v>286</v>
      </c>
      <c r="E25" s="27">
        <v>103.3</v>
      </c>
      <c r="F25" s="27">
        <v>82.03</v>
      </c>
      <c r="G25" s="27">
        <v>1672.5</v>
      </c>
      <c r="H25" s="27">
        <v>100.8</v>
      </c>
      <c r="I25" s="27">
        <v>100.5</v>
      </c>
      <c r="J25" s="27">
        <v>101.1</v>
      </c>
      <c r="K25" s="27">
        <v>285</v>
      </c>
      <c r="L25" s="27">
        <v>104.5</v>
      </c>
    </row>
    <row r="26" spans="1:17" x14ac:dyDescent="0.25">
      <c r="A26" s="6">
        <v>24</v>
      </c>
      <c r="B26" s="27">
        <v>100.5</v>
      </c>
      <c r="C26" s="27">
        <v>101.1</v>
      </c>
      <c r="D26" s="27">
        <v>285</v>
      </c>
      <c r="E26" s="27">
        <v>104.5</v>
      </c>
      <c r="F26" s="27">
        <v>81.650000000000006</v>
      </c>
      <c r="G26" s="27">
        <v>1598.7</v>
      </c>
      <c r="H26" s="27">
        <v>98.6</v>
      </c>
      <c r="I26" s="27">
        <v>100.4</v>
      </c>
      <c r="J26" s="27">
        <v>99.8</v>
      </c>
      <c r="K26" s="27">
        <v>283</v>
      </c>
      <c r="L26" s="27">
        <v>88.9</v>
      </c>
      <c r="N26" s="25"/>
      <c r="O26" s="25"/>
      <c r="P26" s="25"/>
      <c r="Q26" s="25"/>
    </row>
    <row r="27" spans="1:17" x14ac:dyDescent="0.25">
      <c r="A27" s="6">
        <v>25</v>
      </c>
      <c r="B27" s="27">
        <v>100.4</v>
      </c>
      <c r="C27" s="27">
        <v>99.8</v>
      </c>
      <c r="D27" s="27">
        <v>283</v>
      </c>
      <c r="E27" s="27">
        <v>88.9</v>
      </c>
      <c r="F27" s="27">
        <v>77.39</v>
      </c>
      <c r="G27" s="27">
        <v>1453.1</v>
      </c>
      <c r="H27" s="27">
        <v>97.6</v>
      </c>
      <c r="I27" s="27">
        <v>100.5</v>
      </c>
      <c r="J27" s="27">
        <v>100.5</v>
      </c>
      <c r="K27" s="27">
        <v>281</v>
      </c>
      <c r="L27" s="27">
        <v>99.5</v>
      </c>
      <c r="N27" s="25"/>
      <c r="O27" s="25"/>
      <c r="P27" s="25"/>
      <c r="Q27" s="25"/>
    </row>
    <row r="28" spans="1:17" x14ac:dyDescent="0.25">
      <c r="A28" s="6">
        <v>26</v>
      </c>
      <c r="B28" s="27">
        <v>100.5</v>
      </c>
      <c r="C28" s="27">
        <v>100.5</v>
      </c>
      <c r="D28" s="27">
        <v>281</v>
      </c>
      <c r="E28" s="27">
        <v>99.5</v>
      </c>
      <c r="F28" s="27">
        <v>88.06</v>
      </c>
      <c r="G28" s="27">
        <v>1681.6</v>
      </c>
      <c r="H28" s="27">
        <v>109.2</v>
      </c>
      <c r="I28" s="27">
        <v>99.8</v>
      </c>
      <c r="J28" s="27">
        <v>100.8</v>
      </c>
      <c r="K28" s="27">
        <v>280</v>
      </c>
      <c r="L28" s="27">
        <v>70.900000000000006</v>
      </c>
    </row>
    <row r="29" spans="1:17" x14ac:dyDescent="0.25">
      <c r="A29" s="6">
        <v>27</v>
      </c>
      <c r="B29" s="27">
        <v>99.8</v>
      </c>
      <c r="C29" s="27">
        <v>100.8</v>
      </c>
      <c r="D29" s="27">
        <v>280</v>
      </c>
      <c r="E29" s="27">
        <v>70.900000000000006</v>
      </c>
      <c r="F29" s="27">
        <v>71.64</v>
      </c>
      <c r="G29" s="27">
        <v>1298.3</v>
      </c>
      <c r="H29" s="27">
        <v>85.5</v>
      </c>
      <c r="I29" s="27">
        <v>100</v>
      </c>
      <c r="J29" s="27">
        <v>100.9</v>
      </c>
      <c r="K29" s="27">
        <v>278</v>
      </c>
      <c r="L29" s="27">
        <v>77.3</v>
      </c>
    </row>
    <row r="30" spans="1:17" x14ac:dyDescent="0.25">
      <c r="A30" s="6">
        <v>28</v>
      </c>
      <c r="B30" s="27">
        <v>100</v>
      </c>
      <c r="C30" s="27">
        <v>100.9</v>
      </c>
      <c r="D30" s="27">
        <v>278</v>
      </c>
      <c r="E30" s="27">
        <v>77.3</v>
      </c>
      <c r="F30" s="27">
        <v>76.12</v>
      </c>
      <c r="G30" s="27">
        <v>1312.5</v>
      </c>
      <c r="H30" s="27">
        <v>100.5</v>
      </c>
      <c r="I30" s="27">
        <v>100.3</v>
      </c>
      <c r="J30" s="27">
        <v>100.7</v>
      </c>
      <c r="K30" s="27">
        <v>275</v>
      </c>
      <c r="L30" s="27">
        <v>90.4</v>
      </c>
    </row>
    <row r="31" spans="1:17" x14ac:dyDescent="0.25">
      <c r="A31" s="6">
        <v>29</v>
      </c>
      <c r="B31" s="27">
        <v>100.3</v>
      </c>
      <c r="C31" s="27">
        <v>100.7</v>
      </c>
      <c r="D31" s="27">
        <v>275</v>
      </c>
      <c r="E31" s="27">
        <v>90.4</v>
      </c>
      <c r="F31" s="27">
        <v>84.12</v>
      </c>
      <c r="G31" s="27">
        <v>1515.9</v>
      </c>
      <c r="H31" s="27">
        <v>107</v>
      </c>
      <c r="I31" s="27">
        <v>101.2</v>
      </c>
      <c r="J31" s="27">
        <v>100.5</v>
      </c>
      <c r="K31" s="27">
        <v>272</v>
      </c>
      <c r="L31" s="27">
        <v>85.9</v>
      </c>
    </row>
    <row r="32" spans="1:17" x14ac:dyDescent="0.25">
      <c r="A32" s="6">
        <v>30</v>
      </c>
      <c r="B32" s="27">
        <v>101.2</v>
      </c>
      <c r="C32" s="27">
        <v>100.5</v>
      </c>
      <c r="D32" s="27">
        <v>272</v>
      </c>
      <c r="E32" s="27">
        <v>85.9</v>
      </c>
      <c r="F32" s="27">
        <v>80.25</v>
      </c>
      <c r="G32" s="27">
        <v>1522.8</v>
      </c>
      <c r="H32" s="27">
        <v>96.1</v>
      </c>
      <c r="I32" s="27">
        <v>101.4</v>
      </c>
      <c r="J32" s="27">
        <v>100</v>
      </c>
      <c r="K32" s="27">
        <v>269</v>
      </c>
      <c r="L32" s="27">
        <v>80.400000000000006</v>
      </c>
    </row>
    <row r="33" spans="1:12" x14ac:dyDescent="0.25">
      <c r="A33" s="6">
        <v>31</v>
      </c>
      <c r="B33" s="27">
        <v>101.4</v>
      </c>
      <c r="C33" s="27">
        <v>100</v>
      </c>
      <c r="D33" s="27">
        <v>269</v>
      </c>
      <c r="E33" s="27">
        <v>80.400000000000006</v>
      </c>
      <c r="F33" s="27">
        <v>79.010000000000005</v>
      </c>
      <c r="G33" s="27">
        <v>1504</v>
      </c>
      <c r="H33" s="27">
        <v>101.3</v>
      </c>
      <c r="I33" s="27">
        <v>100.1</v>
      </c>
      <c r="J33" s="27">
        <v>100.2</v>
      </c>
      <c r="K33" s="27">
        <v>269</v>
      </c>
      <c r="L33" s="27">
        <v>84.3</v>
      </c>
    </row>
    <row r="34" spans="1:12" x14ac:dyDescent="0.25">
      <c r="A34" s="6">
        <v>32</v>
      </c>
      <c r="B34" s="27">
        <v>100.1</v>
      </c>
      <c r="C34" s="27">
        <v>100.2</v>
      </c>
      <c r="D34" s="27">
        <v>269</v>
      </c>
      <c r="E34" s="27">
        <v>84.3</v>
      </c>
      <c r="F34" s="27">
        <v>87.11</v>
      </c>
      <c r="G34" s="27">
        <v>1525</v>
      </c>
      <c r="H34" s="27">
        <v>105.5</v>
      </c>
      <c r="I34" s="27">
        <v>99.9</v>
      </c>
      <c r="J34" s="27">
        <v>100.6</v>
      </c>
      <c r="K34" s="27">
        <v>269</v>
      </c>
      <c r="L34" s="27">
        <v>72.8</v>
      </c>
    </row>
    <row r="35" spans="1:12" x14ac:dyDescent="0.25">
      <c r="A35" s="6">
        <v>33</v>
      </c>
      <c r="B35" s="27">
        <v>99.9</v>
      </c>
      <c r="C35" s="27">
        <v>100.6</v>
      </c>
      <c r="D35" s="27">
        <v>269</v>
      </c>
      <c r="E35" s="27">
        <v>72.8</v>
      </c>
      <c r="F35" s="27">
        <v>88.51</v>
      </c>
      <c r="G35" s="27">
        <v>1554.2</v>
      </c>
      <c r="H35" s="27">
        <v>101</v>
      </c>
      <c r="I35" s="27">
        <v>100.3</v>
      </c>
      <c r="J35" s="27">
        <v>101.2</v>
      </c>
      <c r="K35" s="27">
        <v>267</v>
      </c>
      <c r="L35" s="27">
        <v>71.7</v>
      </c>
    </row>
    <row r="36" spans="1:12" x14ac:dyDescent="0.25">
      <c r="A36" s="6">
        <v>34</v>
      </c>
      <c r="B36" s="27">
        <v>100.3</v>
      </c>
      <c r="C36" s="27">
        <v>101.2</v>
      </c>
      <c r="D36" s="27">
        <v>267</v>
      </c>
      <c r="E36" s="27">
        <v>71.7</v>
      </c>
      <c r="F36" s="27">
        <v>81.72</v>
      </c>
      <c r="G36" s="27">
        <v>1562.1</v>
      </c>
      <c r="H36" s="27">
        <v>96.3</v>
      </c>
      <c r="I36" s="27">
        <v>102.3</v>
      </c>
      <c r="J36" s="27">
        <v>109.4</v>
      </c>
      <c r="K36" s="27">
        <v>265</v>
      </c>
      <c r="L36" s="27">
        <v>91.9</v>
      </c>
    </row>
    <row r="37" spans="1:12" x14ac:dyDescent="0.25">
      <c r="A37" s="6">
        <v>35</v>
      </c>
      <c r="B37" s="27">
        <v>102.3</v>
      </c>
      <c r="C37" s="27">
        <v>109.4</v>
      </c>
      <c r="D37" s="27">
        <v>265</v>
      </c>
      <c r="E37" s="27">
        <v>91.9</v>
      </c>
      <c r="F37" s="27">
        <v>87.02</v>
      </c>
      <c r="G37" s="27">
        <v>1718.4</v>
      </c>
      <c r="H37" s="27">
        <v>98.2</v>
      </c>
      <c r="I37" s="27">
        <v>110.1</v>
      </c>
      <c r="J37" s="27">
        <v>110.7</v>
      </c>
      <c r="K37" s="27">
        <v>264</v>
      </c>
      <c r="L37" s="27">
        <v>110.8</v>
      </c>
    </row>
    <row r="38" spans="1:12" x14ac:dyDescent="0.25">
      <c r="A38" s="6">
        <v>36</v>
      </c>
      <c r="B38" s="27">
        <v>110.1</v>
      </c>
      <c r="C38" s="27">
        <v>110.7</v>
      </c>
      <c r="D38" s="27">
        <v>264</v>
      </c>
      <c r="E38" s="27">
        <v>110.8</v>
      </c>
      <c r="F38" s="27">
        <v>89.55</v>
      </c>
      <c r="G38" s="27">
        <v>1764.4</v>
      </c>
      <c r="H38" s="27">
        <v>93.4</v>
      </c>
      <c r="I38" s="27">
        <v>107.8</v>
      </c>
      <c r="J38" s="27">
        <v>103.5</v>
      </c>
      <c r="K38" s="27">
        <v>263</v>
      </c>
      <c r="L38" s="27">
        <v>112.8</v>
      </c>
    </row>
    <row r="39" spans="1:12" x14ac:dyDescent="0.25">
      <c r="A39" s="6">
        <v>37</v>
      </c>
      <c r="B39" s="27">
        <v>107.8</v>
      </c>
      <c r="C39" s="27">
        <v>103.5</v>
      </c>
      <c r="D39" s="27">
        <v>263</v>
      </c>
      <c r="E39" s="27">
        <v>112.8</v>
      </c>
      <c r="F39" s="27">
        <v>89.36</v>
      </c>
      <c r="G39" s="27">
        <v>1588.8</v>
      </c>
      <c r="H39" s="27">
        <v>97.4</v>
      </c>
      <c r="I39" s="27">
        <v>101.2</v>
      </c>
      <c r="J39" s="27">
        <v>102.9</v>
      </c>
      <c r="K39" s="27">
        <v>263</v>
      </c>
      <c r="L39" s="27">
        <v>116.4</v>
      </c>
    </row>
    <row r="40" spans="1:12" x14ac:dyDescent="0.25">
      <c r="A40" s="6">
        <v>38</v>
      </c>
      <c r="B40" s="27">
        <v>101.2</v>
      </c>
      <c r="C40" s="27">
        <v>102.9</v>
      </c>
      <c r="D40" s="27">
        <v>263</v>
      </c>
      <c r="E40" s="27">
        <v>116.4</v>
      </c>
      <c r="F40" s="27">
        <v>102.07</v>
      </c>
      <c r="G40" s="27">
        <v>1848.8</v>
      </c>
      <c r="H40" s="27">
        <v>106.4</v>
      </c>
      <c r="I40" s="27">
        <v>101.7</v>
      </c>
      <c r="J40" s="27">
        <v>100.8</v>
      </c>
      <c r="K40" s="27">
        <v>262</v>
      </c>
      <c r="L40" s="27">
        <v>78.400000000000006</v>
      </c>
    </row>
    <row r="41" spans="1:12" x14ac:dyDescent="0.25">
      <c r="A41" s="6">
        <v>39</v>
      </c>
      <c r="B41" s="27">
        <v>101.7</v>
      </c>
      <c r="C41" s="27">
        <v>100.8</v>
      </c>
      <c r="D41" s="27">
        <v>262</v>
      </c>
      <c r="E41" s="27">
        <v>78.400000000000006</v>
      </c>
      <c r="F41" s="27">
        <v>81.650000000000006</v>
      </c>
      <c r="G41" s="27">
        <v>1377.2</v>
      </c>
      <c r="H41" s="27">
        <v>84.4</v>
      </c>
      <c r="I41" s="27">
        <v>101.5</v>
      </c>
      <c r="J41" s="27">
        <v>101.1</v>
      </c>
      <c r="K41" s="27">
        <v>259</v>
      </c>
      <c r="L41" s="27">
        <v>95.6</v>
      </c>
    </row>
    <row r="42" spans="1:12" x14ac:dyDescent="0.25">
      <c r="A42" s="6">
        <v>40</v>
      </c>
      <c r="B42" s="27">
        <v>101.5</v>
      </c>
      <c r="C42" s="27">
        <v>101.1</v>
      </c>
      <c r="D42" s="27">
        <v>259</v>
      </c>
      <c r="E42" s="27">
        <v>95.6</v>
      </c>
      <c r="F42" s="27">
        <v>89.86</v>
      </c>
      <c r="G42" s="27">
        <v>1421.5</v>
      </c>
      <c r="H42" s="27">
        <v>100.8</v>
      </c>
      <c r="I42" s="27">
        <v>101.5</v>
      </c>
      <c r="J42" s="27">
        <v>100.4</v>
      </c>
      <c r="K42" s="27">
        <v>260</v>
      </c>
      <c r="L42" s="27">
        <v>107.8</v>
      </c>
    </row>
    <row r="43" spans="1:12" x14ac:dyDescent="0.25">
      <c r="A43" s="6">
        <v>41</v>
      </c>
      <c r="B43" s="27">
        <v>101.5</v>
      </c>
      <c r="C43" s="27">
        <v>100.4</v>
      </c>
      <c r="D43" s="27">
        <v>260</v>
      </c>
      <c r="E43" s="27">
        <v>107.8</v>
      </c>
      <c r="F43" s="27">
        <v>104.08</v>
      </c>
      <c r="G43" s="27">
        <v>1661.1</v>
      </c>
      <c r="H43" s="27">
        <v>107.6</v>
      </c>
      <c r="I43" s="27">
        <v>100.9</v>
      </c>
      <c r="J43" s="27">
        <v>101.7</v>
      </c>
      <c r="K43" s="27">
        <v>257</v>
      </c>
      <c r="L43" s="27">
        <v>99.2</v>
      </c>
    </row>
    <row r="44" spans="1:12" x14ac:dyDescent="0.25">
      <c r="A44" s="6">
        <v>42</v>
      </c>
      <c r="B44" s="27">
        <v>100.9</v>
      </c>
      <c r="C44" s="27">
        <v>101.7</v>
      </c>
      <c r="D44" s="27">
        <v>257</v>
      </c>
      <c r="E44" s="27">
        <v>99.2</v>
      </c>
      <c r="F44" s="27">
        <v>96.21</v>
      </c>
      <c r="G44" s="27">
        <v>1627.5</v>
      </c>
      <c r="H44" s="27">
        <v>97.2</v>
      </c>
      <c r="I44" s="27">
        <v>100.7</v>
      </c>
      <c r="J44" s="27">
        <v>100.5</v>
      </c>
      <c r="K44" s="27">
        <v>256</v>
      </c>
      <c r="L44" s="27">
        <v>97.8</v>
      </c>
    </row>
    <row r="45" spans="1:12" x14ac:dyDescent="0.25">
      <c r="A45" s="6">
        <v>43</v>
      </c>
      <c r="B45" s="27">
        <v>100.7</v>
      </c>
      <c r="C45" s="27">
        <v>100.5</v>
      </c>
      <c r="D45" s="27">
        <v>256</v>
      </c>
      <c r="E45" s="27">
        <v>97.8</v>
      </c>
      <c r="F45" s="27">
        <v>98.18</v>
      </c>
      <c r="G45" s="27">
        <v>1654.3</v>
      </c>
      <c r="H45" s="27">
        <v>99.6</v>
      </c>
      <c r="I45" s="27">
        <v>100.1</v>
      </c>
      <c r="J45" s="27">
        <v>100.8</v>
      </c>
      <c r="K45" s="27">
        <v>255</v>
      </c>
      <c r="L45" s="27">
        <v>101.3</v>
      </c>
    </row>
    <row r="46" spans="1:12" x14ac:dyDescent="0.25">
      <c r="A46" s="6">
        <v>44</v>
      </c>
      <c r="B46" s="27">
        <v>100.1</v>
      </c>
      <c r="C46" s="27">
        <v>100.8</v>
      </c>
      <c r="D46" s="27">
        <v>255</v>
      </c>
      <c r="E46" s="27">
        <v>101.3</v>
      </c>
      <c r="F46" s="27">
        <v>112.1</v>
      </c>
      <c r="G46" s="27">
        <v>1786.8</v>
      </c>
      <c r="H46" s="27">
        <v>106.9</v>
      </c>
      <c r="I46" s="27">
        <v>100.4</v>
      </c>
      <c r="J46" s="27">
        <v>101.3</v>
      </c>
      <c r="K46" s="27">
        <v>254</v>
      </c>
      <c r="L46" s="27">
        <v>101</v>
      </c>
    </row>
    <row r="47" spans="1:12" x14ac:dyDescent="0.25">
      <c r="A47" s="6">
        <v>45</v>
      </c>
      <c r="B47" s="27">
        <v>100.4</v>
      </c>
      <c r="C47" s="27">
        <v>101.3</v>
      </c>
      <c r="D47" s="27">
        <v>254</v>
      </c>
      <c r="E47" s="27">
        <v>101</v>
      </c>
      <c r="F47" s="27">
        <v>115.94</v>
      </c>
      <c r="G47" s="27">
        <v>1875.6</v>
      </c>
      <c r="H47" s="27">
        <v>102.4</v>
      </c>
      <c r="I47" s="27">
        <v>101.6</v>
      </c>
      <c r="J47" s="27">
        <v>103.5</v>
      </c>
      <c r="K47" s="27">
        <v>253</v>
      </c>
      <c r="L47" s="27">
        <v>108.1</v>
      </c>
    </row>
    <row r="48" spans="1:12" x14ac:dyDescent="0.25">
      <c r="A48" s="42">
        <v>46</v>
      </c>
      <c r="B48" s="43">
        <v>101.6</v>
      </c>
      <c r="C48" s="43">
        <v>103.5</v>
      </c>
      <c r="D48" s="43">
        <v>253</v>
      </c>
      <c r="E48" s="43">
        <v>108.1</v>
      </c>
      <c r="F48" s="43">
        <v>115.2</v>
      </c>
      <c r="G48" s="43">
        <v>1936.6</v>
      </c>
      <c r="H48" s="43">
        <v>97.7</v>
      </c>
      <c r="I48" s="43">
        <v>101.2</v>
      </c>
      <c r="J48" s="43">
        <v>100.8</v>
      </c>
      <c r="K48" s="43">
        <v>251</v>
      </c>
      <c r="L48" s="43">
        <v>122.1</v>
      </c>
    </row>
    <row r="49" spans="1:12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</row>
    <row r="50" spans="1:12" ht="38.25" customHeight="1" x14ac:dyDescent="0.25">
      <c r="A50" s="26" t="s">
        <v>37</v>
      </c>
      <c r="B50" s="27">
        <f>AVERAGE(B3:B48)</f>
        <v>101.27391304347827</v>
      </c>
      <c r="C50" s="27">
        <f>AVERAGE(C3:C48)</f>
        <v>101.50652173913043</v>
      </c>
      <c r="D50" s="27">
        <f>AVERAGE(D3:D48)</f>
        <v>292.19565217391306</v>
      </c>
      <c r="E50" s="27">
        <f>AVERAGE(E3:E48)</f>
        <v>100.44565217391309</v>
      </c>
      <c r="F50" s="27">
        <f t="shared" ref="E50:L50" si="0">AVERAGE(F3:F49)</f>
        <v>81.593260869565242</v>
      </c>
      <c r="G50" s="27">
        <f t="shared" si="0"/>
        <v>1472.4413043478264</v>
      </c>
      <c r="H50" s="27">
        <f t="shared" si="0"/>
        <v>99.795652173913027</v>
      </c>
      <c r="I50" s="27">
        <f>AVERAGE(I3:I49)</f>
        <v>101.21304347826087</v>
      </c>
      <c r="J50" s="27">
        <f t="shared" si="0"/>
        <v>101.43260869565219</v>
      </c>
      <c r="K50" s="27">
        <f t="shared" si="0"/>
        <v>289.86956521739131</v>
      </c>
      <c r="L50" s="27">
        <f t="shared" si="0"/>
        <v>99.571739130434821</v>
      </c>
    </row>
    <row r="51" spans="1:12" x14ac:dyDescent="0.25">
      <c r="B51" s="79" t="s">
        <v>203</v>
      </c>
      <c r="C51" s="79" t="s">
        <v>204</v>
      </c>
      <c r="D51" s="79" t="s">
        <v>205</v>
      </c>
      <c r="E51" s="79" t="s">
        <v>206</v>
      </c>
    </row>
    <row r="52" spans="1:12" x14ac:dyDescent="0.25">
      <c r="A52" s="79" t="s">
        <v>201</v>
      </c>
      <c r="B52" s="27">
        <f t="shared" ref="B52:E52" si="1">MIN(B3:B48)</f>
        <v>98.8</v>
      </c>
      <c r="C52" s="27">
        <f t="shared" si="1"/>
        <v>99.8</v>
      </c>
      <c r="D52" s="27">
        <f t="shared" si="1"/>
        <v>253</v>
      </c>
      <c r="E52" s="27">
        <f t="shared" si="1"/>
        <v>69.3</v>
      </c>
      <c r="F52" s="27">
        <f t="shared" ref="F52:G52" si="2">MIN(F3:F48)</f>
        <v>55.99</v>
      </c>
      <c r="G52" s="27">
        <f t="shared" si="2"/>
        <v>1121.8</v>
      </c>
      <c r="H52" s="27">
        <f>MIN(H3:H48)</f>
        <v>79.2</v>
      </c>
      <c r="I52" s="27">
        <f>MIN(I3:I48)</f>
        <v>98.8</v>
      </c>
      <c r="J52" s="27">
        <f t="shared" ref="J52:L52" si="3">MIN(J3:J48)</f>
        <v>99.8</v>
      </c>
      <c r="K52" s="27">
        <f t="shared" si="3"/>
        <v>251</v>
      </c>
      <c r="L52" s="27">
        <f t="shared" si="3"/>
        <v>69.3</v>
      </c>
    </row>
    <row r="53" spans="1:12" x14ac:dyDescent="0.25">
      <c r="A53" s="79" t="s">
        <v>202</v>
      </c>
      <c r="B53" s="27">
        <f t="shared" ref="B53:E53" si="4">MAX(B3:B48)</f>
        <v>110.1</v>
      </c>
      <c r="C53" s="27">
        <f t="shared" si="4"/>
        <v>110.7</v>
      </c>
      <c r="D53" s="27">
        <f t="shared" si="4"/>
        <v>358</v>
      </c>
      <c r="E53" s="27">
        <f t="shared" si="4"/>
        <v>162.30000000000001</v>
      </c>
      <c r="F53" s="27">
        <f t="shared" ref="F53:H53" si="5">MAX(F3:F48)</f>
        <v>115.94</v>
      </c>
      <c r="G53" s="27">
        <f t="shared" si="5"/>
        <v>1936.6</v>
      </c>
      <c r="H53" s="27">
        <f t="shared" si="5"/>
        <v>111.8</v>
      </c>
      <c r="I53" s="27">
        <f>MAX(I3:I48)</f>
        <v>110.1</v>
      </c>
      <c r="J53" s="27">
        <f t="shared" ref="J53:L53" si="6">MAX(J3:J48)</f>
        <v>110.7</v>
      </c>
      <c r="K53" s="27">
        <f t="shared" si="6"/>
        <v>354</v>
      </c>
      <c r="L53" s="27">
        <f t="shared" si="6"/>
        <v>146.80000000000001</v>
      </c>
    </row>
    <row r="54" spans="1:12" x14ac:dyDescent="0.25">
      <c r="C54" s="78"/>
    </row>
    <row r="55" spans="1:12" x14ac:dyDescent="0.25">
      <c r="F55" s="79" t="s">
        <v>209</v>
      </c>
      <c r="G55" s="79" t="s">
        <v>208</v>
      </c>
      <c r="H55" s="79" t="s">
        <v>207</v>
      </c>
      <c r="I55" s="79" t="s">
        <v>203</v>
      </c>
      <c r="J55" s="79" t="s">
        <v>204</v>
      </c>
      <c r="K55" s="79" t="s">
        <v>205</v>
      </c>
      <c r="L55" s="79" t="s">
        <v>206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2A3C-EF13-4B93-8940-3E4C70E2DAFF}">
  <dimension ref="A1:EN459"/>
  <sheetViews>
    <sheetView topLeftCell="AY1" zoomScale="85" zoomScaleNormal="85" workbookViewId="0">
      <selection activeCell="BH1" sqref="BH1:BH2"/>
    </sheetView>
  </sheetViews>
  <sheetFormatPr defaultRowHeight="15" x14ac:dyDescent="0.25"/>
  <cols>
    <col min="2" max="5" width="9.140625" customWidth="1"/>
    <col min="7" max="7" width="9.140625" customWidth="1"/>
    <col min="9" max="9" width="9.140625" customWidth="1"/>
    <col min="10" max="10" width="15" customWidth="1"/>
    <col min="11" max="12" width="15.28515625" customWidth="1"/>
    <col min="13" max="13" width="16.85546875" customWidth="1"/>
    <col min="14" max="14" width="15.7109375" customWidth="1"/>
    <col min="15" max="15" width="15.85546875" customWidth="1"/>
    <col min="16" max="16" width="17.28515625" customWidth="1"/>
    <col min="17" max="17" width="18.5703125" customWidth="1"/>
    <col min="18" max="18" width="18" customWidth="1"/>
    <col min="19" max="19" width="17.85546875" customWidth="1"/>
    <col min="20" max="20" width="17.28515625" customWidth="1"/>
    <col min="21" max="21" width="18.28515625" customWidth="1"/>
    <col min="22" max="22" width="21.42578125" customWidth="1"/>
    <col min="23" max="23" width="19.85546875" customWidth="1"/>
    <col min="24" max="25" width="18.5703125" customWidth="1"/>
    <col min="26" max="26" width="18.85546875" customWidth="1"/>
    <col min="27" max="28" width="18.7109375" customWidth="1"/>
    <col min="29" max="29" width="18.85546875" customWidth="1"/>
    <col min="30" max="30" width="17.85546875" customWidth="1"/>
    <col min="31" max="31" width="18.140625" customWidth="1"/>
    <col min="32" max="32" width="23.42578125" customWidth="1"/>
    <col min="33" max="33" width="19" customWidth="1"/>
    <col min="34" max="34" width="18.140625" customWidth="1"/>
    <col min="35" max="35" width="19.5703125" customWidth="1"/>
    <col min="36" max="36" width="18.5703125" customWidth="1"/>
    <col min="37" max="37" width="18.7109375" customWidth="1"/>
    <col min="38" max="38" width="19.140625" customWidth="1"/>
    <col min="39" max="39" width="19" customWidth="1"/>
    <col min="40" max="40" width="19.7109375" customWidth="1"/>
    <col min="41" max="41" width="20.85546875" customWidth="1"/>
    <col min="42" max="42" width="17.85546875" customWidth="1"/>
    <col min="43" max="43" width="16.5703125" customWidth="1"/>
    <col min="44" max="44" width="15.5703125" customWidth="1"/>
    <col min="45" max="45" width="17.140625" customWidth="1"/>
    <col min="46" max="46" width="17.7109375" customWidth="1"/>
    <col min="47" max="47" width="21.140625" customWidth="1"/>
    <col min="48" max="48" width="20.7109375" customWidth="1"/>
    <col min="49" max="61" width="19.85546875" bestFit="1" customWidth="1"/>
    <col min="62" max="62" width="18.42578125" customWidth="1"/>
    <col min="63" max="63" width="15.7109375" customWidth="1"/>
    <col min="64" max="64" width="16.5703125" customWidth="1"/>
    <col min="65" max="65" width="18.28515625" customWidth="1"/>
    <col min="66" max="67" width="16.140625" customWidth="1"/>
    <col min="68" max="69" width="21.7109375" customWidth="1"/>
    <col min="70" max="70" width="18.5703125" customWidth="1"/>
    <col min="71" max="71" width="18.7109375" customWidth="1"/>
    <col min="72" max="72" width="19" customWidth="1"/>
    <col min="73" max="73" width="18.140625" customWidth="1"/>
    <col min="74" max="74" width="17.140625" customWidth="1"/>
    <col min="75" max="75" width="18" customWidth="1"/>
    <col min="76" max="76" width="17.42578125" customWidth="1"/>
    <col min="77" max="77" width="18.28515625" customWidth="1"/>
    <col min="78" max="78" width="19" customWidth="1"/>
    <col min="79" max="80" width="19.85546875" customWidth="1"/>
    <col min="81" max="81" width="19.5703125" customWidth="1"/>
    <col min="82" max="82" width="19.7109375" customWidth="1"/>
    <col min="83" max="83" width="19.85546875" customWidth="1"/>
    <col min="84" max="84" width="19.140625" customWidth="1"/>
    <col min="85" max="85" width="19" customWidth="1"/>
    <col min="86" max="87" width="19.85546875" customWidth="1"/>
    <col min="88" max="98" width="18.85546875" customWidth="1"/>
    <col min="99" max="100" width="19.5703125" bestFit="1" customWidth="1"/>
    <col min="101" max="107" width="16" bestFit="1" customWidth="1"/>
    <col min="108" max="109" width="15.140625" bestFit="1" customWidth="1"/>
    <col min="110" max="110" width="13.85546875" bestFit="1" customWidth="1"/>
  </cols>
  <sheetData>
    <row r="1" spans="1:144" ht="18" customHeight="1" x14ac:dyDescent="0.25">
      <c r="A1" s="17" t="s">
        <v>9</v>
      </c>
      <c r="B1" s="7"/>
      <c r="C1" s="12" t="s">
        <v>7</v>
      </c>
      <c r="D1" s="13" t="s">
        <v>8</v>
      </c>
      <c r="E1" s="13" t="s">
        <v>10</v>
      </c>
      <c r="F1" s="14" t="s">
        <v>11</v>
      </c>
      <c r="G1" s="15" t="s">
        <v>12</v>
      </c>
      <c r="H1" s="16" t="s">
        <v>13</v>
      </c>
      <c r="I1" s="8"/>
      <c r="J1" s="33" t="s">
        <v>7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12</v>
      </c>
      <c r="P1" s="34" t="s">
        <v>13</v>
      </c>
      <c r="Q1" s="35" t="s">
        <v>14</v>
      </c>
      <c r="R1" s="35" t="s">
        <v>15</v>
      </c>
      <c r="S1" s="34" t="s">
        <v>35</v>
      </c>
      <c r="T1" s="35" t="s">
        <v>42</v>
      </c>
      <c r="U1" s="36" t="s">
        <v>43</v>
      </c>
      <c r="V1" s="35" t="s">
        <v>44</v>
      </c>
      <c r="W1" s="35" t="s">
        <v>45</v>
      </c>
      <c r="X1" s="35" t="s">
        <v>46</v>
      </c>
      <c r="Y1" s="35" t="s">
        <v>47</v>
      </c>
      <c r="Z1" s="35" t="s">
        <v>48</v>
      </c>
      <c r="AA1" s="35" t="s">
        <v>49</v>
      </c>
      <c r="AB1" s="35" t="s">
        <v>50</v>
      </c>
      <c r="AC1" s="35" t="s">
        <v>51</v>
      </c>
      <c r="AD1" s="35" t="s">
        <v>52</v>
      </c>
      <c r="AE1" s="35" t="s">
        <v>53</v>
      </c>
      <c r="AF1" s="39" t="s">
        <v>54</v>
      </c>
      <c r="AG1" s="39" t="s">
        <v>61</v>
      </c>
      <c r="AH1" s="39" t="s">
        <v>62</v>
      </c>
      <c r="AI1" s="39" t="s">
        <v>63</v>
      </c>
      <c r="AJ1" s="39" t="s">
        <v>64</v>
      </c>
      <c r="AK1" s="39" t="s">
        <v>65</v>
      </c>
      <c r="AL1" s="39" t="s">
        <v>66</v>
      </c>
      <c r="AM1" s="39" t="s">
        <v>69</v>
      </c>
      <c r="AN1" s="39" t="s">
        <v>71</v>
      </c>
      <c r="AO1" s="39" t="s">
        <v>72</v>
      </c>
      <c r="AP1" s="39" t="s">
        <v>75</v>
      </c>
      <c r="AQ1" s="39" t="s">
        <v>78</v>
      </c>
      <c r="AR1" s="39" t="s">
        <v>79</v>
      </c>
      <c r="AS1" s="39" t="s">
        <v>81</v>
      </c>
      <c r="AT1" s="39" t="s">
        <v>82</v>
      </c>
      <c r="AU1" s="34" t="s">
        <v>98</v>
      </c>
      <c r="AV1" s="35" t="s">
        <v>99</v>
      </c>
      <c r="AW1" s="35" t="s">
        <v>100</v>
      </c>
      <c r="AX1" s="34" t="s">
        <v>101</v>
      </c>
      <c r="AY1" s="35" t="s">
        <v>102</v>
      </c>
      <c r="AZ1" s="36" t="s">
        <v>103</v>
      </c>
      <c r="BA1" s="35" t="s">
        <v>104</v>
      </c>
      <c r="BB1" s="35" t="s">
        <v>105</v>
      </c>
      <c r="BC1" s="35" t="s">
        <v>106</v>
      </c>
      <c r="BD1" s="35" t="s">
        <v>107</v>
      </c>
      <c r="BE1" s="35" t="s">
        <v>108</v>
      </c>
      <c r="BF1" s="35" t="s">
        <v>109</v>
      </c>
      <c r="BG1" s="35" t="s">
        <v>110</v>
      </c>
      <c r="BH1" s="35" t="s">
        <v>111</v>
      </c>
      <c r="BI1" s="35" t="s">
        <v>112</v>
      </c>
      <c r="BJ1" s="35" t="s">
        <v>113</v>
      </c>
      <c r="BK1" s="35" t="s">
        <v>120</v>
      </c>
      <c r="BL1" s="35" t="s">
        <v>123</v>
      </c>
      <c r="BM1" s="35" t="s">
        <v>124</v>
      </c>
      <c r="BN1" s="35" t="s">
        <v>125</v>
      </c>
      <c r="BO1" s="35" t="s">
        <v>126</v>
      </c>
      <c r="BP1" s="80" t="s">
        <v>127</v>
      </c>
      <c r="BQ1" s="80" t="s">
        <v>128</v>
      </c>
      <c r="BR1" s="80" t="s">
        <v>129</v>
      </c>
      <c r="BS1" s="80" t="s">
        <v>137</v>
      </c>
      <c r="BT1" s="80" t="s">
        <v>138</v>
      </c>
      <c r="BU1" s="80" t="s">
        <v>139</v>
      </c>
      <c r="BV1" s="80" t="s">
        <v>140</v>
      </c>
      <c r="BW1" s="80" t="s">
        <v>141</v>
      </c>
      <c r="BX1" s="80" t="s">
        <v>142</v>
      </c>
      <c r="BY1" s="81" t="s">
        <v>143</v>
      </c>
      <c r="BZ1" s="81" t="s">
        <v>144</v>
      </c>
      <c r="CA1" s="81" t="s">
        <v>145</v>
      </c>
      <c r="CB1" s="81" t="s">
        <v>146</v>
      </c>
      <c r="CC1" s="81" t="s">
        <v>151</v>
      </c>
      <c r="CD1" s="81" t="s">
        <v>154</v>
      </c>
      <c r="CE1" s="81" t="s">
        <v>157</v>
      </c>
      <c r="CF1" s="81" t="s">
        <v>158</v>
      </c>
      <c r="CG1" s="81" t="s">
        <v>160</v>
      </c>
      <c r="CH1" s="81" t="s">
        <v>161</v>
      </c>
      <c r="CI1" s="81" t="s">
        <v>165</v>
      </c>
      <c r="CJ1" s="81" t="s">
        <v>166</v>
      </c>
      <c r="CK1" s="39" t="s">
        <v>167</v>
      </c>
      <c r="CL1" s="39" t="s">
        <v>168</v>
      </c>
      <c r="CM1" s="39" t="s">
        <v>169</v>
      </c>
      <c r="CN1" s="39" t="s">
        <v>170</v>
      </c>
      <c r="CO1" s="39" t="s">
        <v>171</v>
      </c>
      <c r="CP1" s="39" t="s">
        <v>172</v>
      </c>
      <c r="CQ1" s="73" t="s">
        <v>173</v>
      </c>
      <c r="CR1" s="39" t="s">
        <v>174</v>
      </c>
      <c r="CS1" s="39" t="s">
        <v>175</v>
      </c>
      <c r="CT1" s="39" t="s">
        <v>176</v>
      </c>
      <c r="CU1" s="39" t="s">
        <v>177</v>
      </c>
      <c r="CV1" s="39" t="s">
        <v>178</v>
      </c>
      <c r="CW1" s="39" t="s">
        <v>196</v>
      </c>
      <c r="CX1" s="39" t="s">
        <v>197</v>
      </c>
      <c r="CY1" s="39" t="s">
        <v>198</v>
      </c>
      <c r="CZ1" s="39" t="s">
        <v>199</v>
      </c>
      <c r="DA1" s="75" t="s">
        <v>200</v>
      </c>
      <c r="DB1" s="66"/>
      <c r="DC1" s="76"/>
      <c r="DE1" s="66"/>
      <c r="DF1" s="65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</row>
    <row r="2" spans="1:144" ht="15" customHeight="1" x14ac:dyDescent="0.25">
      <c r="A2" s="9">
        <v>358</v>
      </c>
      <c r="B2" s="7"/>
      <c r="C2" s="9">
        <v>104</v>
      </c>
      <c r="D2" s="9">
        <v>104.2</v>
      </c>
      <c r="E2" s="9">
        <v>162.30000000000001</v>
      </c>
      <c r="F2" s="9">
        <v>63.38</v>
      </c>
      <c r="G2" s="9">
        <v>1161.3</v>
      </c>
      <c r="H2" s="10">
        <v>106.4</v>
      </c>
      <c r="I2" s="11"/>
      <c r="J2" s="34" t="s">
        <v>16</v>
      </c>
      <c r="K2" s="35" t="s">
        <v>17</v>
      </c>
      <c r="L2" s="35" t="s">
        <v>18</v>
      </c>
      <c r="M2" s="35" t="s">
        <v>19</v>
      </c>
      <c r="N2" s="35" t="s">
        <v>20</v>
      </c>
      <c r="O2" s="35" t="s">
        <v>21</v>
      </c>
      <c r="P2" s="34" t="s">
        <v>22</v>
      </c>
      <c r="Q2" s="34" t="s">
        <v>23</v>
      </c>
      <c r="R2" s="34" t="s">
        <v>24</v>
      </c>
      <c r="S2" s="34" t="s">
        <v>25</v>
      </c>
      <c r="T2" s="34" t="s">
        <v>26</v>
      </c>
      <c r="U2" s="37" t="s">
        <v>27</v>
      </c>
      <c r="V2" s="35" t="s">
        <v>29</v>
      </c>
      <c r="W2" s="38" t="s">
        <v>30</v>
      </c>
      <c r="X2" s="38" t="s">
        <v>31</v>
      </c>
      <c r="Y2" s="35" t="s">
        <v>32</v>
      </c>
      <c r="Z2" s="35" t="s">
        <v>34</v>
      </c>
      <c r="AA2" s="35" t="s">
        <v>38</v>
      </c>
      <c r="AB2" s="35" t="s">
        <v>33</v>
      </c>
      <c r="AC2" s="35" t="s">
        <v>39</v>
      </c>
      <c r="AD2" s="35" t="s">
        <v>40</v>
      </c>
      <c r="AE2" s="35" t="s">
        <v>41</v>
      </c>
      <c r="AF2" s="35" t="s">
        <v>55</v>
      </c>
      <c r="AG2" s="35" t="s">
        <v>57</v>
      </c>
      <c r="AH2" s="35" t="s">
        <v>58</v>
      </c>
      <c r="AI2" s="35" t="s">
        <v>56</v>
      </c>
      <c r="AJ2" s="35" t="s">
        <v>59</v>
      </c>
      <c r="AK2" s="35" t="s">
        <v>60</v>
      </c>
      <c r="AL2" s="35" t="s">
        <v>68</v>
      </c>
      <c r="AM2" s="35" t="s">
        <v>70</v>
      </c>
      <c r="AN2" s="35" t="s">
        <v>67</v>
      </c>
      <c r="AO2" s="35" t="s">
        <v>73</v>
      </c>
      <c r="AP2" s="35" t="s">
        <v>74</v>
      </c>
      <c r="AQ2" s="35" t="s">
        <v>76</v>
      </c>
      <c r="AR2" s="35" t="s">
        <v>77</v>
      </c>
      <c r="AS2" s="35" t="s">
        <v>80</v>
      </c>
      <c r="AT2" s="35" t="s">
        <v>83</v>
      </c>
      <c r="AU2" s="34" t="s">
        <v>28</v>
      </c>
      <c r="AV2" s="34" t="s">
        <v>84</v>
      </c>
      <c r="AW2" s="34" t="s">
        <v>85</v>
      </c>
      <c r="AX2" s="34" t="s">
        <v>86</v>
      </c>
      <c r="AY2" s="34" t="s">
        <v>87</v>
      </c>
      <c r="AZ2" s="37" t="s">
        <v>88</v>
      </c>
      <c r="BA2" s="35" t="s">
        <v>89</v>
      </c>
      <c r="BB2" s="38" t="s">
        <v>90</v>
      </c>
      <c r="BC2" s="38" t="s">
        <v>91</v>
      </c>
      <c r="BD2" s="35" t="s">
        <v>92</v>
      </c>
      <c r="BE2" s="35" t="s">
        <v>93</v>
      </c>
      <c r="BF2" s="35" t="s">
        <v>94</v>
      </c>
      <c r="BG2" s="35" t="s">
        <v>95</v>
      </c>
      <c r="BH2" s="35" t="s">
        <v>96</v>
      </c>
      <c r="BI2" s="35" t="s">
        <v>97</v>
      </c>
      <c r="BJ2" s="35" t="s">
        <v>114</v>
      </c>
      <c r="BK2" s="35" t="s">
        <v>115</v>
      </c>
      <c r="BL2" s="35" t="s">
        <v>116</v>
      </c>
      <c r="BM2" s="35" t="s">
        <v>117</v>
      </c>
      <c r="BN2" s="35" t="s">
        <v>118</v>
      </c>
      <c r="BO2" s="35" t="s">
        <v>119</v>
      </c>
      <c r="BP2" s="82" t="s">
        <v>121</v>
      </c>
      <c r="BQ2" s="82" t="s">
        <v>122</v>
      </c>
      <c r="BR2" s="82" t="s">
        <v>131</v>
      </c>
      <c r="BS2" s="82" t="s">
        <v>130</v>
      </c>
      <c r="BT2" s="82" t="s">
        <v>132</v>
      </c>
      <c r="BU2" s="82" t="s">
        <v>133</v>
      </c>
      <c r="BV2" s="82" t="s">
        <v>134</v>
      </c>
      <c r="BW2" s="82" t="s">
        <v>135</v>
      </c>
      <c r="BX2" s="82" t="s">
        <v>136</v>
      </c>
      <c r="BY2" s="83" t="s">
        <v>147</v>
      </c>
      <c r="BZ2" s="83" t="s">
        <v>148</v>
      </c>
      <c r="CA2" s="83" t="s">
        <v>149</v>
      </c>
      <c r="CB2" s="83" t="s">
        <v>150</v>
      </c>
      <c r="CC2" s="83" t="s">
        <v>152</v>
      </c>
      <c r="CD2" s="83" t="s">
        <v>153</v>
      </c>
      <c r="CE2" s="83" t="s">
        <v>155</v>
      </c>
      <c r="CF2" s="83" t="s">
        <v>156</v>
      </c>
      <c r="CG2" s="83" t="s">
        <v>159</v>
      </c>
      <c r="CH2" s="83" t="s">
        <v>162</v>
      </c>
      <c r="CI2" s="83" t="s">
        <v>163</v>
      </c>
      <c r="CJ2" s="83" t="s">
        <v>164</v>
      </c>
      <c r="CK2" s="34" t="s">
        <v>181</v>
      </c>
      <c r="CL2" s="34" t="s">
        <v>188</v>
      </c>
      <c r="CM2" s="34" t="s">
        <v>189</v>
      </c>
      <c r="CN2" s="34" t="s">
        <v>190</v>
      </c>
      <c r="CO2" s="34" t="s">
        <v>179</v>
      </c>
      <c r="CP2" s="34" t="s">
        <v>191</v>
      </c>
      <c r="CQ2" s="74" t="s">
        <v>192</v>
      </c>
      <c r="CR2" s="34" t="s">
        <v>180</v>
      </c>
      <c r="CS2" s="34" t="s">
        <v>193</v>
      </c>
      <c r="CT2" s="34" t="s">
        <v>194</v>
      </c>
      <c r="CU2" s="34" t="s">
        <v>195</v>
      </c>
      <c r="CV2" s="35" t="s">
        <v>182</v>
      </c>
      <c r="CW2" s="35" t="s">
        <v>183</v>
      </c>
      <c r="CX2" s="35" t="s">
        <v>184</v>
      </c>
      <c r="CY2" s="35" t="s">
        <v>185</v>
      </c>
      <c r="CZ2" s="35" t="s">
        <v>186</v>
      </c>
      <c r="DA2" s="36" t="s">
        <v>187</v>
      </c>
      <c r="DB2" s="65"/>
      <c r="DC2" s="76"/>
      <c r="DE2" s="65"/>
      <c r="DF2" s="65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</row>
    <row r="3" spans="1:144" ht="15.75" x14ac:dyDescent="0.25">
      <c r="A3" s="9">
        <v>354</v>
      </c>
      <c r="B3" s="7"/>
      <c r="C3" s="9">
        <v>103.9</v>
      </c>
      <c r="D3" s="9">
        <v>102.6</v>
      </c>
      <c r="E3" s="9">
        <v>146.80000000000001</v>
      </c>
      <c r="F3" s="9">
        <v>77.11</v>
      </c>
      <c r="G3" s="9">
        <v>1287.7</v>
      </c>
      <c r="H3" s="10">
        <v>110.5</v>
      </c>
      <c r="I3" s="11"/>
      <c r="J3" s="28">
        <f>C2*D2</f>
        <v>10836.800000000001</v>
      </c>
      <c r="K3" s="28">
        <f>C2/D2</f>
        <v>0.99808061420345484</v>
      </c>
      <c r="L3" s="29">
        <f>C2*E2</f>
        <v>16879.2</v>
      </c>
      <c r="M3" s="29">
        <f>C2/E2</f>
        <v>0.64078866296980896</v>
      </c>
      <c r="N3" s="29">
        <f>D2*E2</f>
        <v>16911.66</v>
      </c>
      <c r="O3" s="30">
        <f>D2/E2</f>
        <v>0.6420209488601355</v>
      </c>
      <c r="P3" s="29">
        <f>(C2 / D2) * F2</f>
        <v>63.258349328214969</v>
      </c>
      <c r="Q3" s="28">
        <f>(C2 / D2) * G2</f>
        <v>1159.0710172744721</v>
      </c>
      <c r="R3" s="28">
        <f>(C2 / D2) * H2</f>
        <v>106.1957773512476</v>
      </c>
      <c r="S3" s="31">
        <f>(C2 / E2) * F2</f>
        <v>40.613185459026496</v>
      </c>
      <c r="T3" s="31">
        <f>(C2 / E2) * G2</f>
        <v>744.14787430683907</v>
      </c>
      <c r="U3" s="32">
        <f>(C2 / E2) * H2</f>
        <v>68.179913739987683</v>
      </c>
      <c r="V3" s="28">
        <f t="shared" ref="V3:V48" si="0">(C2 / A2) * F2</f>
        <v>18.412067039106148</v>
      </c>
      <c r="W3" s="28">
        <f t="shared" ref="W3:W48" si="1">(C2 / A2) * G2</f>
        <v>337.36089385474861</v>
      </c>
      <c r="X3" s="28">
        <f t="shared" ref="X3:X48" si="2">(C2 / A2) * H2</f>
        <v>30.909497206703914</v>
      </c>
      <c r="Y3" s="28">
        <f t="shared" ref="Y3:Y48" si="3">(D2 / A2) * F2</f>
        <v>18.447474860335195</v>
      </c>
      <c r="Z3" s="28">
        <f t="shared" ref="Z3:Z48" si="4">(D2 / A2) * G2</f>
        <v>338.00966480446925</v>
      </c>
      <c r="AA3" s="28">
        <f t="shared" ref="AA3:AA48" si="5">(D2 / A2) * H2</f>
        <v>30.968938547486037</v>
      </c>
      <c r="AB3" s="28">
        <f t="shared" ref="AB3:AB48" si="6">(E2 / A2) * F2</f>
        <v>28.733446927374303</v>
      </c>
      <c r="AC3" s="28">
        <f t="shared" ref="AC3:AC48" si="7">(E2/A2) * G2</f>
        <v>526.477625698324</v>
      </c>
      <c r="AD3" s="28">
        <f t="shared" ref="AD3:AD48" si="8">(E2/A2) * H2</f>
        <v>48.236648044692743</v>
      </c>
      <c r="AE3" s="28">
        <f t="shared" ref="AE3:AE48" si="9">(F2 / A2) * C2</f>
        <v>18.412067039106145</v>
      </c>
      <c r="AF3" s="41">
        <f>(C2+A2) * F2</f>
        <v>29281.56</v>
      </c>
      <c r="AG3" s="40">
        <f>(C2+A2) * G2</f>
        <v>536520.6</v>
      </c>
      <c r="AH3" s="40">
        <f>(C2+A2) * H2</f>
        <v>49156.800000000003</v>
      </c>
      <c r="AI3" s="41">
        <f>(D2+A2) * F2</f>
        <v>29294.236000000001</v>
      </c>
      <c r="AJ3" s="41">
        <f>(D2+A2) * G2</f>
        <v>536752.86</v>
      </c>
      <c r="AK3" s="41">
        <f>(D2+A2) * H2</f>
        <v>49178.080000000002</v>
      </c>
      <c r="AL3" s="41">
        <f>(E2+A2) * F2</f>
        <v>32976.614000000001</v>
      </c>
      <c r="AM3" s="41">
        <f>(E2+A2) * G2</f>
        <v>604224.3899999999</v>
      </c>
      <c r="AN3" s="41">
        <f>(E2+A2) * H2</f>
        <v>55359.92</v>
      </c>
      <c r="AO3" s="28">
        <f>C2 * A2</f>
        <v>37232</v>
      </c>
      <c r="AP3" s="28">
        <f>C2 / A2</f>
        <v>0.29050279329608941</v>
      </c>
      <c r="AQ3" s="28">
        <f>D2 * A2</f>
        <v>37303.599999999999</v>
      </c>
      <c r="AR3" s="28">
        <f>D2 / A2</f>
        <v>0.29106145251396648</v>
      </c>
      <c r="AS3" s="28">
        <f>E2 * A2</f>
        <v>58103.4</v>
      </c>
      <c r="AT3" s="28">
        <f>E2 / A2</f>
        <v>0.45335195530726258</v>
      </c>
      <c r="AU3" s="28">
        <f>((C2^2) / (D2^2)) * F2</f>
        <v>63.136932151001503</v>
      </c>
      <c r="AV3" s="28">
        <f>(C2^2 / D2^2) * G2</f>
        <v>1156.8463128267283</v>
      </c>
      <c r="AW3" s="28">
        <f>(C2^2 / D2^2) * H2</f>
        <v>105.99194668454653</v>
      </c>
      <c r="AX3" s="28">
        <f>(C2^2 / E2^2) * F2</f>
        <v>26.024468809234474</v>
      </c>
      <c r="AY3" s="28">
        <f>(C2^2 / E2^2) * G2</f>
        <v>476.84152142890485</v>
      </c>
      <c r="AZ3" s="28">
        <f>(C2^2 / E2^2) * H2</f>
        <v>43.688915766843607</v>
      </c>
      <c r="BA3" s="28">
        <f>(C2^2 / A2^2) * F2</f>
        <v>5.3487569052151933</v>
      </c>
      <c r="BB3" s="28">
        <f>(C2^2 / A2^2) * G2</f>
        <v>98.004282013669993</v>
      </c>
      <c r="BC3" s="28">
        <f>(C2^2 / A2^2) * H2</f>
        <v>8.9792952779251589</v>
      </c>
      <c r="BD3" s="28">
        <f>(D2^2 / A2^2) * F2</f>
        <v>5.3693488280640436</v>
      </c>
      <c r="BE3" s="28">
        <f>(D2^2 / A2^2) * G2</f>
        <v>98.381584001747768</v>
      </c>
      <c r="BF3" s="28">
        <f>(D2^2 / A2^2) * H2</f>
        <v>9.0138642364470538</v>
      </c>
      <c r="BG3" s="28">
        <f>(E2^2 / A2^2) * F2</f>
        <v>13.026364347242598</v>
      </c>
      <c r="BH3" s="28">
        <f>(E2^2/A2^2) * G2</f>
        <v>238.67966103586033</v>
      </c>
      <c r="BI3" s="28">
        <f>(E2^2/A2^2) * H2</f>
        <v>21.868178708529701</v>
      </c>
      <c r="BJ3" s="28">
        <f>C2+D2</f>
        <v>208.2</v>
      </c>
      <c r="BK3" s="28">
        <f>C2+A2</f>
        <v>462</v>
      </c>
      <c r="BL3" s="28">
        <f>C2+E2</f>
        <v>266.3</v>
      </c>
      <c r="BM3" s="28">
        <f>D2+A2</f>
        <v>462.2</v>
      </c>
      <c r="BN3" s="28">
        <f>D2+E2</f>
        <v>266.5</v>
      </c>
      <c r="BO3" s="28">
        <f>E2+A2</f>
        <v>520.29999999999995</v>
      </c>
      <c r="BP3" s="28">
        <f>(C2-A2) / F2</f>
        <v>-4.0075733669927418</v>
      </c>
      <c r="BQ3" s="28">
        <f>(C2+A2) / G2</f>
        <v>0.39783001808318263</v>
      </c>
      <c r="BR3" s="28">
        <f>(C2+A2) / H2</f>
        <v>4.3421052631578947</v>
      </c>
      <c r="BS3" s="28">
        <f>(D2 + A2) / F2</f>
        <v>7.2925213000946663</v>
      </c>
      <c r="BT3" s="28">
        <f>(D2 + A2) / G2</f>
        <v>0.39800223887023162</v>
      </c>
      <c r="BU3" s="28">
        <f>(D2 + A2) / H2</f>
        <v>4.3439849624060143</v>
      </c>
      <c r="BV3" s="28">
        <f>(E2 + A2) / F2</f>
        <v>8.209214263174502</v>
      </c>
      <c r="BW3" s="28">
        <f>(E2 + A2) / G2</f>
        <v>0.44803237750796521</v>
      </c>
      <c r="BX3" s="28">
        <f>(E2 + A2) / H2</f>
        <v>4.8900375939849621</v>
      </c>
      <c r="BY3" s="28">
        <f>(C2^2) / F2</f>
        <v>170.653202903124</v>
      </c>
      <c r="BZ3" s="28">
        <f>(C2^2) / G2</f>
        <v>9.3137001636097487</v>
      </c>
      <c r="CA3" s="28">
        <f>(C2^2) / H2</f>
        <v>101.65413533834585</v>
      </c>
      <c r="CB3" s="28">
        <f>(D2^2) / F2</f>
        <v>171.31019248974442</v>
      </c>
      <c r="CC3" s="28">
        <f>(D2^2) / G2</f>
        <v>9.3495565314733504</v>
      </c>
      <c r="CD3" s="28">
        <f>(D2^2) / H2</f>
        <v>102.04548872180452</v>
      </c>
      <c r="CE3" s="28">
        <f>(A2^2) / F2</f>
        <v>2022.1520984537708</v>
      </c>
      <c r="CF3" s="28">
        <f>(A2^2) / G2</f>
        <v>110.36252475673814</v>
      </c>
      <c r="CG3" s="28">
        <f>(A2^2) / H2</f>
        <v>1204.5488721804511</v>
      </c>
      <c r="CH3" s="28">
        <f>(E2^2) / F2</f>
        <v>415.60886715052072</v>
      </c>
      <c r="CI3" s="28">
        <f>(E2^2) / G2</f>
        <v>22.682588478429352</v>
      </c>
      <c r="CJ3" s="71">
        <f>(E2^2) / H2</f>
        <v>247.56851503759401</v>
      </c>
      <c r="CK3" s="28">
        <f t="shared" ref="CK3:CK48" si="10">(C2 / A2) * D2</f>
        <v>30.270391061452518</v>
      </c>
      <c r="CL3" s="28">
        <f t="shared" ref="CL3:CL48" si="11">(C2 / A2) * E2</f>
        <v>47.148603351955316</v>
      </c>
      <c r="CM3" s="28">
        <f>(C2 / A2) * C2</f>
        <v>30.212290502793298</v>
      </c>
      <c r="CN3" s="28">
        <f>(C2 / A2) * A2</f>
        <v>104.00000000000001</v>
      </c>
      <c r="CO3" s="28">
        <f t="shared" ref="CO3:CO48" si="12">(C2 / D2) *A2</f>
        <v>357.31285988483683</v>
      </c>
      <c r="CP3" s="28">
        <f>(C2 / D2) * E2</f>
        <v>161.98848368522073</v>
      </c>
      <c r="CQ3" s="28">
        <f>(C2 / D2) * C2</f>
        <v>103.80038387715931</v>
      </c>
      <c r="CR3" s="28">
        <f t="shared" ref="CR3:CR48" si="13">(D2 / E2) * A2</f>
        <v>229.84349969192851</v>
      </c>
      <c r="CS3" s="28">
        <f>(D2 / E2) * C2</f>
        <v>66.770178681454098</v>
      </c>
      <c r="CT3" s="28">
        <f>(D2 / E2) * D2</f>
        <v>66.898582871226125</v>
      </c>
      <c r="CU3" s="28">
        <f>(D2 / E2) * E2</f>
        <v>104.2</v>
      </c>
      <c r="CV3" s="28">
        <f t="shared" ref="CV3:CV48" si="14">(E2 / D2) * C2</f>
        <v>161.98848368522073</v>
      </c>
      <c r="CW3" s="28">
        <f t="shared" ref="CW3:CW48" si="15">(A2 / C2) * D2</f>
        <v>358.68846153846158</v>
      </c>
      <c r="CX3" s="28">
        <f t="shared" ref="CX3:CX48" si="16">(C2 / E2) * A2</f>
        <v>229.40234134319161</v>
      </c>
      <c r="CY3" s="28">
        <f t="shared" ref="CY3:CY48" si="17">(E2 / C2) * A2</f>
        <v>558.68653846153848</v>
      </c>
      <c r="CZ3" s="28">
        <f t="shared" ref="CZ3:CZ48" si="18">(A2 / D2) * E2</f>
        <v>557.61420345489444</v>
      </c>
      <c r="DA3" s="71">
        <f t="shared" ref="DA3:DA48" si="19">(A2 / E2) * C2</f>
        <v>229.40234134319158</v>
      </c>
      <c r="DB3" s="77"/>
      <c r="DC3" s="76"/>
      <c r="DE3" s="72"/>
      <c r="DF3" s="72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</row>
    <row r="4" spans="1:144" ht="15.75" x14ac:dyDescent="0.25">
      <c r="A4" s="9">
        <v>354</v>
      </c>
      <c r="B4" s="7"/>
      <c r="C4" s="9">
        <v>102.5</v>
      </c>
      <c r="D4" s="9">
        <v>103.4</v>
      </c>
      <c r="E4" s="9">
        <v>110.6</v>
      </c>
      <c r="F4" s="9">
        <v>55.99</v>
      </c>
      <c r="G4" s="9">
        <v>1121.8</v>
      </c>
      <c r="H4" s="10">
        <v>79.2</v>
      </c>
      <c r="I4" s="11"/>
      <c r="J4" s="28">
        <f t="shared" ref="J4:J48" si="20">C3*D3</f>
        <v>10660.14</v>
      </c>
      <c r="K4" s="28">
        <f t="shared" ref="K4:K48" si="21">C3/D3</f>
        <v>1.0126705653021444</v>
      </c>
      <c r="L4" s="29">
        <f t="shared" ref="L4:L48" si="22">C3*E3</f>
        <v>15252.520000000002</v>
      </c>
      <c r="M4" s="29">
        <f t="shared" ref="M4:M48" si="23">C3/E3</f>
        <v>0.70776566757493187</v>
      </c>
      <c r="N4" s="29">
        <f t="shared" ref="N4:N48" si="24">D3*E3</f>
        <v>15061.68</v>
      </c>
      <c r="O4" s="30">
        <f t="shared" ref="O4:O48" si="25">D3/E3</f>
        <v>0.69891008174386915</v>
      </c>
      <c r="P4" s="29">
        <f t="shared" ref="P4:P48" si="26">(C3 / D3) * F3</f>
        <v>78.087027290448347</v>
      </c>
      <c r="Q4" s="28">
        <f t="shared" ref="Q4:Q48" si="27">(C3 / D3) * G3</f>
        <v>1304.0158869395714</v>
      </c>
      <c r="R4" s="28">
        <f t="shared" ref="R4:R48" si="28">(C3 / D3) * H3</f>
        <v>111.90009746588696</v>
      </c>
      <c r="S4" s="31">
        <f t="shared" ref="S4:S48" si="29">(C3 / E3) * F3</f>
        <v>54.575810626702996</v>
      </c>
      <c r="T4" s="31">
        <f t="shared" ref="T4:T48" si="30">(C3 / E3) * G3</f>
        <v>911.38985013623983</v>
      </c>
      <c r="U4" s="32">
        <f t="shared" ref="U4:U48" si="31">(C3 / E3) * H3</f>
        <v>78.208106267029976</v>
      </c>
      <c r="V4" s="28">
        <f t="shared" si="0"/>
        <v>22.632002824858755</v>
      </c>
      <c r="W4" s="28">
        <f t="shared" si="1"/>
        <v>377.9435875706215</v>
      </c>
      <c r="X4" s="28">
        <f t="shared" si="2"/>
        <v>32.432062146892655</v>
      </c>
      <c r="Y4" s="28">
        <f t="shared" si="3"/>
        <v>22.348830508474574</v>
      </c>
      <c r="Z4" s="28">
        <f t="shared" si="4"/>
        <v>373.21474576271186</v>
      </c>
      <c r="AA4" s="28">
        <f t="shared" si="5"/>
        <v>32.026271186440674</v>
      </c>
      <c r="AB4" s="28">
        <f t="shared" si="6"/>
        <v>31.976689265536724</v>
      </c>
      <c r="AC4" s="28">
        <f t="shared" si="7"/>
        <v>533.99536723163851</v>
      </c>
      <c r="AD4" s="28">
        <f t="shared" si="8"/>
        <v>45.823163841807911</v>
      </c>
      <c r="AE4" s="28">
        <f t="shared" si="9"/>
        <v>22.632002824858759</v>
      </c>
      <c r="AF4" s="41">
        <f t="shared" ref="AF4:AF48" si="32">(C3+A3) * F3</f>
        <v>35308.668999999994</v>
      </c>
      <c r="AG4" s="40">
        <f t="shared" ref="AG4:AG48" si="33">(C3+A3) * G3</f>
        <v>589637.82999999996</v>
      </c>
      <c r="AH4" s="40">
        <f t="shared" ref="AH4:AH48" si="34">(C3+A3) * H3</f>
        <v>50597.95</v>
      </c>
      <c r="AI4" s="41">
        <f t="shared" ref="AI4:AI48" si="35">(D3+A3) * F3</f>
        <v>35208.425999999999</v>
      </c>
      <c r="AJ4" s="41">
        <f t="shared" ref="AJ4:AJ48" si="36">(D3+A3) * G3</f>
        <v>587963.82000000007</v>
      </c>
      <c r="AK4" s="41">
        <f t="shared" ref="AK4:AK48" si="37">(D3+A3) * H3</f>
        <v>50454.3</v>
      </c>
      <c r="AL4" s="41">
        <f t="shared" ref="AL4:AL48" si="38">(E3+A3) * F3</f>
        <v>38616.688000000002</v>
      </c>
      <c r="AM4" s="41">
        <f t="shared" ref="AM4:AM48" si="39">(E3+A3) * G3</f>
        <v>644880.16</v>
      </c>
      <c r="AN4" s="41">
        <f t="shared" ref="AN4:AN48" si="40">(E3+A3) * H3</f>
        <v>55338.400000000001</v>
      </c>
      <c r="AO4" s="28">
        <f t="shared" ref="AO4:AO48" si="41">C3 * A3</f>
        <v>36780.6</v>
      </c>
      <c r="AP4" s="28">
        <f t="shared" ref="AP4:AP48" si="42">C3 / A3</f>
        <v>0.29350282485875706</v>
      </c>
      <c r="AQ4" s="28">
        <f t="shared" ref="AQ4:AQ48" si="43">D3 * A3</f>
        <v>36320.400000000001</v>
      </c>
      <c r="AR4" s="28">
        <f t="shared" ref="AR4:AR48" si="44">D3 / A3</f>
        <v>0.28983050847457625</v>
      </c>
      <c r="AS4" s="28">
        <f t="shared" ref="AS4:AS48" si="45">E3 * A3</f>
        <v>51967.200000000004</v>
      </c>
      <c r="AT4" s="28">
        <f t="shared" ref="AT4:AT48" si="46">E3 / A3</f>
        <v>0.4146892655367232</v>
      </c>
      <c r="AU4" s="28">
        <f>((C3^2) / (D3^2)) * F3</f>
        <v>79.076434068982309</v>
      </c>
      <c r="AV4" s="28">
        <f t="shared" ref="AV4:AV48" si="47">(C3^2 / D3^2) * G3</f>
        <v>1320.5385053900729</v>
      </c>
      <c r="AW4" s="28">
        <f t="shared" ref="AW4:AW48" si="48">(C3^2 / D3^2) * H3</f>
        <v>113.3179349581448</v>
      </c>
      <c r="AX4" s="28">
        <f t="shared" ref="AX4:AX48" si="49">(C3^2 / E3^2) * F3</f>
        <v>38.626885041651512</v>
      </c>
      <c r="AY4" s="28">
        <f t="shared" ref="AY4:AY48" si="50">(C3^2 / E3^2) * G3</f>
        <v>645.05044570269297</v>
      </c>
      <c r="AZ4" s="28">
        <f t="shared" ref="AZ4:AZ48" si="51">(C3^2 / E3^2) * H3</f>
        <v>55.353012541855691</v>
      </c>
      <c r="BA4" s="28">
        <f t="shared" ref="BA4:BA48" si="52">(C3^2 / A3^2) * F3</f>
        <v>6.6425567613074152</v>
      </c>
      <c r="BB4" s="28">
        <f t="shared" ref="BB4:BB48" si="53">(C3^2 / A3^2) * G3</f>
        <v>110.92751058923044</v>
      </c>
      <c r="BC4" s="28">
        <f t="shared" ref="BC4:BC48" si="54">(C3^2 / A3^2) * H3</f>
        <v>9.5189018561077603</v>
      </c>
      <c r="BD4" s="28">
        <f t="shared" ref="BD4:BD48" si="55">(D3^2 / A3^2) * F3</f>
        <v>6.4773729100833091</v>
      </c>
      <c r="BE4" s="28">
        <f t="shared" ref="BE4:BE48" si="56">(D3^2 / A3^2) * G3</f>
        <v>108.16901953461648</v>
      </c>
      <c r="BF4" s="28">
        <f t="shared" ref="BF4:BF48" si="57">(D3^2 / A3^2) * H3</f>
        <v>9.2821904625107727</v>
      </c>
      <c r="BG4" s="28">
        <f t="shared" ref="BG4:BG48" si="58">(E3^2 / A3^2) * F3</f>
        <v>13.260389785821445</v>
      </c>
      <c r="BH4" s="28">
        <f t="shared" ref="BH4:BH48" si="59">(E3^2/A3^2) * G3</f>
        <v>221.44214663730094</v>
      </c>
      <c r="BI4" s="28">
        <f t="shared" ref="BI4:BI48" si="60">(E3^2/A3^2) * H3</f>
        <v>19.002374158128255</v>
      </c>
      <c r="BJ4" s="28">
        <f t="shared" ref="BJ4:BJ48" si="61">C3+D3</f>
        <v>206.5</v>
      </c>
      <c r="BK4" s="28">
        <f t="shared" ref="BK4:BK48" si="62">C3+A3</f>
        <v>457.9</v>
      </c>
      <c r="BL4" s="28">
        <f t="shared" ref="BL4:BL48" si="63">C3+E3</f>
        <v>250.70000000000002</v>
      </c>
      <c r="BM4" s="28">
        <f t="shared" ref="BM4:BM48" si="64">D3+A3</f>
        <v>456.6</v>
      </c>
      <c r="BN4" s="28">
        <f t="shared" ref="BN4:BN48" si="65">D3+E3</f>
        <v>249.4</v>
      </c>
      <c r="BO4" s="28">
        <f t="shared" ref="BO4:BO48" si="66">E3+A3</f>
        <v>500.8</v>
      </c>
      <c r="BP4" s="28">
        <f t="shared" ref="BP4:BP48" si="67">(C3-A3) / F3</f>
        <v>-3.2434184930618595</v>
      </c>
      <c r="BQ4" s="28">
        <f t="shared" ref="BQ4:BQ48" si="68">(C3+A3) / G3</f>
        <v>0.35559524734021897</v>
      </c>
      <c r="BR4" s="28">
        <f t="shared" ref="BR4:BR48" si="69">(C3+A3) / H3</f>
        <v>4.1438914027149316</v>
      </c>
      <c r="BS4" s="28">
        <f t="shared" ref="BS4:BS48" si="70">(D3 + A3) / F3</f>
        <v>5.921410971339645</v>
      </c>
      <c r="BT4" s="28">
        <f t="shared" ref="BT4:BT48" si="71">(D3 + A3) / G3</f>
        <v>0.35458569542595325</v>
      </c>
      <c r="BU4" s="28">
        <f t="shared" ref="BU4:BU48" si="72">(D3 + A3) / H3</f>
        <v>4.1321266968325796</v>
      </c>
      <c r="BV4" s="28">
        <f t="shared" ref="BV4:BV48" si="73">(E3 + A3) / F3</f>
        <v>6.4946180780702898</v>
      </c>
      <c r="BW4" s="28">
        <f t="shared" ref="BW4:BW48" si="74">(E3 + A3) / G3</f>
        <v>0.3889104605109886</v>
      </c>
      <c r="BX4" s="28">
        <f t="shared" ref="BX4:BX48" si="75">(E3 + A3) / H3</f>
        <v>4.5321266968325791</v>
      </c>
      <c r="BY4" s="28">
        <f t="shared" ref="BY4:BY48" si="76">(C3^2) / F3</f>
        <v>139.99753598755026</v>
      </c>
      <c r="BZ4" s="28">
        <f t="shared" ref="BZ4:BZ48" si="77">(C3^2) / G3</f>
        <v>8.3833268618467045</v>
      </c>
      <c r="CA4" s="28">
        <f t="shared" ref="CA4:CA48" si="78">(C3^2) / H3</f>
        <v>97.694208144796391</v>
      </c>
      <c r="CB4" s="28">
        <f t="shared" ref="CB4:CB48" si="79">(D3^2) / F3</f>
        <v>136.5161457657891</v>
      </c>
      <c r="CC4" s="28">
        <f t="shared" ref="CC4:CC48" si="80">(D3^2) / G3</f>
        <v>8.1748543915508254</v>
      </c>
      <c r="CD4" s="28">
        <f t="shared" ref="CD4:CD48" si="81">(D3^2) / H3</f>
        <v>95.264796380090488</v>
      </c>
      <c r="CE4" s="28">
        <f t="shared" ref="CE4:CE48" si="82">(A3^2) / F3</f>
        <v>1625.1588639605759</v>
      </c>
      <c r="CF4" s="28">
        <f t="shared" ref="CF4:CF48" si="83">(A3^2) / G3</f>
        <v>97.317698221635467</v>
      </c>
      <c r="CG4" s="28">
        <f t="shared" ref="CG4:CG48" si="84">(A3^2) / H3</f>
        <v>1134.0814479638009</v>
      </c>
      <c r="CH4" s="28">
        <f t="shared" ref="CH4:CH48" si="85">(E3^2) / F3</f>
        <v>279.47399818441193</v>
      </c>
      <c r="CI4" s="28">
        <f t="shared" ref="CI4:CI48" si="86">(E3^2) / G3</f>
        <v>16.735450803758638</v>
      </c>
      <c r="CJ4" s="71">
        <f t="shared" ref="CJ4:CJ48" si="87">(E3^2) / H3</f>
        <v>195.02479638009052</v>
      </c>
      <c r="CK4" s="28">
        <f t="shared" si="10"/>
        <v>30.113389830508474</v>
      </c>
      <c r="CL4" s="28">
        <f t="shared" si="11"/>
        <v>43.086214689265539</v>
      </c>
      <c r="CM4" s="28">
        <f t="shared" ref="CM4:CM48" si="88">(C3 / A3) * C3</f>
        <v>30.49494350282486</v>
      </c>
      <c r="CN4" s="28">
        <f t="shared" ref="CN4:CN48" si="89">(C3 / A3) * A3</f>
        <v>103.9</v>
      </c>
      <c r="CO4" s="28">
        <f t="shared" si="12"/>
        <v>358.48538011695911</v>
      </c>
      <c r="CP4" s="28">
        <f t="shared" ref="CP4:CP48" si="90">(C3 / D3) * E3</f>
        <v>148.66003898635481</v>
      </c>
      <c r="CQ4" s="28">
        <f t="shared" ref="CQ4:CQ48" si="91">(C3 / D3) * C3</f>
        <v>105.21647173489281</v>
      </c>
      <c r="CR4" s="28">
        <f t="shared" si="13"/>
        <v>247.41416893732969</v>
      </c>
      <c r="CS4" s="28">
        <f t="shared" ref="CS4:CS48" si="92">(D3 / E3) * C3</f>
        <v>72.616757493188004</v>
      </c>
      <c r="CT4" s="28">
        <f t="shared" ref="CT4:CT48" si="93">(D3 / E3) * D3</f>
        <v>71.708174386920973</v>
      </c>
      <c r="CU4" s="28">
        <f t="shared" ref="CU4:CU48" si="94">(D3 / E3) * E3</f>
        <v>102.6</v>
      </c>
      <c r="CV4" s="28">
        <f t="shared" si="14"/>
        <v>148.66003898635481</v>
      </c>
      <c r="CW4" s="28">
        <f t="shared" si="15"/>
        <v>349.57074109720884</v>
      </c>
      <c r="CX4" s="28">
        <f t="shared" si="16"/>
        <v>250.54904632152588</v>
      </c>
      <c r="CY4" s="28">
        <f t="shared" si="17"/>
        <v>500.16554379210777</v>
      </c>
      <c r="CZ4" s="28">
        <f t="shared" si="18"/>
        <v>506.50292397660826</v>
      </c>
      <c r="DA4" s="71">
        <f t="shared" si="19"/>
        <v>250.54904632152588</v>
      </c>
      <c r="DB4" s="77"/>
      <c r="DC4" s="76"/>
      <c r="DE4" s="72"/>
      <c r="DF4" s="72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</row>
    <row r="5" spans="1:144" ht="15.75" x14ac:dyDescent="0.25">
      <c r="A5" s="9">
        <v>344</v>
      </c>
      <c r="B5" s="7"/>
      <c r="C5" s="9">
        <v>101.6</v>
      </c>
      <c r="D5" s="9">
        <v>102.9</v>
      </c>
      <c r="E5" s="9">
        <v>127.9</v>
      </c>
      <c r="F5" s="9">
        <v>61.98</v>
      </c>
      <c r="G5" s="9">
        <v>1184</v>
      </c>
      <c r="H5" s="10">
        <v>98.2</v>
      </c>
      <c r="I5" s="11"/>
      <c r="J5" s="28">
        <f t="shared" si="20"/>
        <v>10598.5</v>
      </c>
      <c r="K5" s="28">
        <f t="shared" si="21"/>
        <v>0.99129593810444872</v>
      </c>
      <c r="L5" s="29">
        <f t="shared" si="22"/>
        <v>11336.5</v>
      </c>
      <c r="M5" s="29">
        <f t="shared" si="23"/>
        <v>0.92676311030741421</v>
      </c>
      <c r="N5" s="29">
        <f t="shared" si="24"/>
        <v>11436.04</v>
      </c>
      <c r="O5" s="30">
        <f t="shared" si="25"/>
        <v>0.93490054249547927</v>
      </c>
      <c r="P5" s="29">
        <f t="shared" si="26"/>
        <v>55.502659574468083</v>
      </c>
      <c r="Q5" s="28">
        <f t="shared" si="27"/>
        <v>1112.0357833655705</v>
      </c>
      <c r="R5" s="28">
        <f t="shared" si="28"/>
        <v>78.510638297872347</v>
      </c>
      <c r="S5" s="31">
        <f t="shared" si="29"/>
        <v>51.889466546112125</v>
      </c>
      <c r="T5" s="31">
        <f t="shared" si="30"/>
        <v>1039.6428571428571</v>
      </c>
      <c r="U5" s="32">
        <f t="shared" si="31"/>
        <v>73.399638336347209</v>
      </c>
      <c r="V5" s="28">
        <f t="shared" si="0"/>
        <v>16.211793785310736</v>
      </c>
      <c r="W5" s="28">
        <f t="shared" si="1"/>
        <v>324.81497175141243</v>
      </c>
      <c r="X5" s="28">
        <f t="shared" si="2"/>
        <v>22.932203389830512</v>
      </c>
      <c r="Y5" s="28">
        <f t="shared" si="3"/>
        <v>16.354141242937857</v>
      </c>
      <c r="Z5" s="28">
        <f t="shared" si="4"/>
        <v>327.66700564971757</v>
      </c>
      <c r="AA5" s="28">
        <f t="shared" si="5"/>
        <v>23.133559322033904</v>
      </c>
      <c r="AB5" s="28">
        <f t="shared" si="6"/>
        <v>17.492920903954804</v>
      </c>
      <c r="AC5" s="28">
        <f t="shared" si="7"/>
        <v>350.48327683615815</v>
      </c>
      <c r="AD5" s="28">
        <f t="shared" si="8"/>
        <v>24.744406779661016</v>
      </c>
      <c r="AE5" s="28">
        <f t="shared" si="9"/>
        <v>16.211793785310736</v>
      </c>
      <c r="AF5" s="41">
        <f t="shared" si="32"/>
        <v>25559.435000000001</v>
      </c>
      <c r="AG5" s="40">
        <f t="shared" si="33"/>
        <v>512101.69999999995</v>
      </c>
      <c r="AH5" s="40">
        <f t="shared" si="34"/>
        <v>36154.800000000003</v>
      </c>
      <c r="AI5" s="41">
        <f t="shared" si="35"/>
        <v>25609.826000000001</v>
      </c>
      <c r="AJ5" s="41">
        <f t="shared" si="36"/>
        <v>513111.31999999995</v>
      </c>
      <c r="AK5" s="41">
        <f t="shared" si="37"/>
        <v>36226.080000000002</v>
      </c>
      <c r="AL5" s="41">
        <f t="shared" si="38"/>
        <v>26012.954000000002</v>
      </c>
      <c r="AM5" s="41">
        <f t="shared" si="39"/>
        <v>521188.28</v>
      </c>
      <c r="AN5" s="41">
        <f t="shared" si="40"/>
        <v>36796.32</v>
      </c>
      <c r="AO5" s="28">
        <f t="shared" si="41"/>
        <v>36285</v>
      </c>
      <c r="AP5" s="28">
        <f t="shared" si="42"/>
        <v>0.28954802259887008</v>
      </c>
      <c r="AQ5" s="28">
        <f t="shared" si="43"/>
        <v>36603.599999999999</v>
      </c>
      <c r="AR5" s="28">
        <f t="shared" si="44"/>
        <v>0.29209039548022603</v>
      </c>
      <c r="AS5" s="28">
        <f t="shared" si="45"/>
        <v>39152.400000000001</v>
      </c>
      <c r="AT5" s="28">
        <f t="shared" si="46"/>
        <v>0.31242937853107344</v>
      </c>
      <c r="AU5" s="28">
        <f t="shared" ref="AU5:AU48" si="95">(C4^2 / D4^2) * F4</f>
        <v>55.019560990164194</v>
      </c>
      <c r="AV5" s="28">
        <f t="shared" si="47"/>
        <v>1102.3565550770886</v>
      </c>
      <c r="AW5" s="28">
        <f t="shared" si="48"/>
        <v>77.827276842668411</v>
      </c>
      <c r="AX5" s="28">
        <f t="shared" si="49"/>
        <v>48.089243408467382</v>
      </c>
      <c r="AY5" s="28">
        <f t="shared" si="50"/>
        <v>963.50264789460095</v>
      </c>
      <c r="AZ5" s="28">
        <f t="shared" si="51"/>
        <v>68.024077120032445</v>
      </c>
      <c r="BA5" s="28">
        <f t="shared" si="52"/>
        <v>4.6940928333173737</v>
      </c>
      <c r="BB5" s="28">
        <f t="shared" si="53"/>
        <v>94.049532781129301</v>
      </c>
      <c r="BC5" s="28">
        <f t="shared" si="54"/>
        <v>6.6399741453605285</v>
      </c>
      <c r="BD5" s="28">
        <f t="shared" si="55"/>
        <v>4.7768875833891933</v>
      </c>
      <c r="BE5" s="28">
        <f t="shared" si="56"/>
        <v>95.708385266047443</v>
      </c>
      <c r="BF5" s="28">
        <f t="shared" si="57"/>
        <v>6.7570904912381513</v>
      </c>
      <c r="BG5" s="28">
        <f t="shared" si="58"/>
        <v>5.4653024067158213</v>
      </c>
      <c r="BH5" s="28">
        <f t="shared" si="59"/>
        <v>109.50127236745506</v>
      </c>
      <c r="BI5" s="28">
        <f t="shared" si="60"/>
        <v>7.7308796322895708</v>
      </c>
      <c r="BJ5" s="28">
        <f t="shared" si="61"/>
        <v>205.9</v>
      </c>
      <c r="BK5" s="28">
        <f t="shared" si="62"/>
        <v>456.5</v>
      </c>
      <c r="BL5" s="28">
        <f t="shared" si="63"/>
        <v>213.1</v>
      </c>
      <c r="BM5" s="28">
        <f t="shared" si="64"/>
        <v>457.4</v>
      </c>
      <c r="BN5" s="28">
        <f t="shared" si="65"/>
        <v>214</v>
      </c>
      <c r="BO5" s="28">
        <f t="shared" si="66"/>
        <v>464.6</v>
      </c>
      <c r="BP5" s="28">
        <f t="shared" si="67"/>
        <v>-4.4918735488480088</v>
      </c>
      <c r="BQ5" s="28">
        <f t="shared" si="68"/>
        <v>0.40693528258156536</v>
      </c>
      <c r="BR5" s="28">
        <f t="shared" si="69"/>
        <v>5.7638888888888884</v>
      </c>
      <c r="BS5" s="28">
        <f t="shared" si="70"/>
        <v>8.1693159492766565</v>
      </c>
      <c r="BT5" s="28">
        <f t="shared" si="71"/>
        <v>0.40773756462827598</v>
      </c>
      <c r="BU5" s="28">
        <f t="shared" si="72"/>
        <v>5.7752525252525251</v>
      </c>
      <c r="BV5" s="28">
        <f t="shared" si="73"/>
        <v>8.2979103411323454</v>
      </c>
      <c r="BW5" s="28">
        <f t="shared" si="74"/>
        <v>0.41415582100196119</v>
      </c>
      <c r="BX5" s="28">
        <f t="shared" si="75"/>
        <v>5.8661616161616159</v>
      </c>
      <c r="BY5" s="28">
        <f t="shared" si="76"/>
        <v>187.64511519914271</v>
      </c>
      <c r="BZ5" s="28">
        <f t="shared" si="77"/>
        <v>9.3655286147263332</v>
      </c>
      <c r="CA5" s="28">
        <f t="shared" si="78"/>
        <v>132.65467171717171</v>
      </c>
      <c r="CB5" s="28">
        <f t="shared" si="79"/>
        <v>190.95481335952852</v>
      </c>
      <c r="CC5" s="28">
        <f t="shared" si="80"/>
        <v>9.5307184881440552</v>
      </c>
      <c r="CD5" s="28">
        <f t="shared" si="81"/>
        <v>134.99444444444447</v>
      </c>
      <c r="CE5" s="28">
        <f t="shared" si="82"/>
        <v>2238.1853902482585</v>
      </c>
      <c r="CF5" s="28">
        <f t="shared" si="83"/>
        <v>111.70975218399002</v>
      </c>
      <c r="CG5" s="28">
        <f t="shared" si="84"/>
        <v>1582.2727272727273</v>
      </c>
      <c r="CH5" s="28">
        <f t="shared" si="85"/>
        <v>218.4740132166458</v>
      </c>
      <c r="CI5" s="28">
        <f t="shared" si="86"/>
        <v>10.904225352112675</v>
      </c>
      <c r="CJ5" s="71">
        <f t="shared" si="87"/>
        <v>154.44898989898988</v>
      </c>
      <c r="CK5" s="28">
        <f t="shared" si="10"/>
        <v>29.93926553672317</v>
      </c>
      <c r="CL5" s="28">
        <f t="shared" si="11"/>
        <v>32.024011299435031</v>
      </c>
      <c r="CM5" s="28">
        <f t="shared" si="88"/>
        <v>29.678672316384183</v>
      </c>
      <c r="CN5" s="28">
        <f t="shared" si="89"/>
        <v>102.50000000000001</v>
      </c>
      <c r="CO5" s="28">
        <f t="shared" si="12"/>
        <v>350.91876208897486</v>
      </c>
      <c r="CP5" s="28">
        <f t="shared" si="90"/>
        <v>109.63733075435202</v>
      </c>
      <c r="CQ5" s="28">
        <f t="shared" si="91"/>
        <v>101.60783365570599</v>
      </c>
      <c r="CR5" s="28">
        <f t="shared" si="13"/>
        <v>330.95479204339966</v>
      </c>
      <c r="CS5" s="28">
        <f t="shared" si="92"/>
        <v>95.82730560578662</v>
      </c>
      <c r="CT5" s="28">
        <f t="shared" si="93"/>
        <v>96.668716094032561</v>
      </c>
      <c r="CU5" s="28">
        <f t="shared" si="94"/>
        <v>103.4</v>
      </c>
      <c r="CV5" s="28">
        <f t="shared" si="14"/>
        <v>109.63733075435201</v>
      </c>
      <c r="CW5" s="28">
        <f t="shared" si="15"/>
        <v>357.10829268292684</v>
      </c>
      <c r="CX5" s="28">
        <f t="shared" si="16"/>
        <v>328.07414104882463</v>
      </c>
      <c r="CY5" s="28">
        <f t="shared" si="17"/>
        <v>381.97463414634143</v>
      </c>
      <c r="CZ5" s="28">
        <f t="shared" si="18"/>
        <v>378.64990328820113</v>
      </c>
      <c r="DA5" s="71">
        <f t="shared" si="19"/>
        <v>328.07414104882463</v>
      </c>
      <c r="DB5" s="77"/>
      <c r="DC5" s="76"/>
      <c r="DE5" s="72"/>
      <c r="DF5" s="72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44" ht="15.75" x14ac:dyDescent="0.25">
      <c r="A6" s="9">
        <v>342</v>
      </c>
      <c r="B6" s="7"/>
      <c r="C6" s="9">
        <v>103.5</v>
      </c>
      <c r="D6" s="9">
        <v>102.9</v>
      </c>
      <c r="E6" s="9">
        <v>137.80000000000001</v>
      </c>
      <c r="F6" s="9">
        <v>68.94</v>
      </c>
      <c r="G6" s="9">
        <v>1276.0999999999999</v>
      </c>
      <c r="H6" s="10">
        <v>102.3</v>
      </c>
      <c r="I6" s="11"/>
      <c r="J6" s="28">
        <f t="shared" si="20"/>
        <v>10454.64</v>
      </c>
      <c r="K6" s="28">
        <f t="shared" si="21"/>
        <v>0.98736637512147707</v>
      </c>
      <c r="L6" s="29">
        <f t="shared" si="22"/>
        <v>12994.64</v>
      </c>
      <c r="M6" s="29">
        <f t="shared" si="23"/>
        <v>0.79437060203283805</v>
      </c>
      <c r="N6" s="29">
        <f t="shared" si="24"/>
        <v>13160.910000000002</v>
      </c>
      <c r="O6" s="30">
        <f t="shared" si="25"/>
        <v>0.80453479280688034</v>
      </c>
      <c r="P6" s="29">
        <f t="shared" si="26"/>
        <v>61.196967930029146</v>
      </c>
      <c r="Q6" s="28">
        <f t="shared" si="27"/>
        <v>1169.0417881438289</v>
      </c>
      <c r="R6" s="28">
        <f t="shared" si="28"/>
        <v>96.959378036929053</v>
      </c>
      <c r="S6" s="31">
        <f t="shared" si="29"/>
        <v>49.235089913995303</v>
      </c>
      <c r="T6" s="31">
        <f t="shared" si="30"/>
        <v>940.5347928068802</v>
      </c>
      <c r="U6" s="32">
        <f t="shared" si="31"/>
        <v>78.007193119624702</v>
      </c>
      <c r="V6" s="28">
        <f t="shared" si="0"/>
        <v>18.305720930232557</v>
      </c>
      <c r="W6" s="28">
        <f t="shared" si="1"/>
        <v>349.69302325581396</v>
      </c>
      <c r="X6" s="28">
        <f t="shared" si="2"/>
        <v>29.003255813953491</v>
      </c>
      <c r="Y6" s="28">
        <f t="shared" si="3"/>
        <v>18.539947674418602</v>
      </c>
      <c r="Z6" s="28">
        <f t="shared" si="4"/>
        <v>354.16744186046509</v>
      </c>
      <c r="AA6" s="28">
        <f t="shared" si="5"/>
        <v>29.374360465116279</v>
      </c>
      <c r="AB6" s="28">
        <f t="shared" si="6"/>
        <v>23.044308139534884</v>
      </c>
      <c r="AC6" s="28">
        <f t="shared" si="7"/>
        <v>440.21395348837211</v>
      </c>
      <c r="AD6" s="28">
        <f t="shared" si="8"/>
        <v>36.510988372093024</v>
      </c>
      <c r="AE6" s="28">
        <f t="shared" si="9"/>
        <v>18.305720930232557</v>
      </c>
      <c r="AF6" s="41">
        <f t="shared" si="32"/>
        <v>27618.288</v>
      </c>
      <c r="AG6" s="40">
        <f t="shared" si="33"/>
        <v>527590.40000000002</v>
      </c>
      <c r="AH6" s="40">
        <f t="shared" si="34"/>
        <v>43757.920000000006</v>
      </c>
      <c r="AI6" s="41">
        <f t="shared" si="35"/>
        <v>27698.861999999997</v>
      </c>
      <c r="AJ6" s="41">
        <f t="shared" si="36"/>
        <v>529129.6</v>
      </c>
      <c r="AK6" s="41">
        <f t="shared" si="37"/>
        <v>43885.58</v>
      </c>
      <c r="AL6" s="41">
        <f t="shared" si="38"/>
        <v>29248.361999999997</v>
      </c>
      <c r="AM6" s="41">
        <f t="shared" si="39"/>
        <v>558729.6</v>
      </c>
      <c r="AN6" s="41">
        <f t="shared" si="40"/>
        <v>46340.58</v>
      </c>
      <c r="AO6" s="28">
        <f t="shared" si="41"/>
        <v>34950.400000000001</v>
      </c>
      <c r="AP6" s="28">
        <f t="shared" si="42"/>
        <v>0.29534883720930233</v>
      </c>
      <c r="AQ6" s="28">
        <f t="shared" si="43"/>
        <v>35397.599999999999</v>
      </c>
      <c r="AR6" s="28">
        <f t="shared" si="44"/>
        <v>0.29912790697674418</v>
      </c>
      <c r="AS6" s="28">
        <f t="shared" si="45"/>
        <v>43997.599999999999</v>
      </c>
      <c r="AT6" s="28">
        <f t="shared" si="46"/>
        <v>0.37180232558139537</v>
      </c>
      <c r="AU6" s="28">
        <f t="shared" si="95"/>
        <v>60.423828393498162</v>
      </c>
      <c r="AV6" s="28">
        <f t="shared" si="47"/>
        <v>1154.2725527251021</v>
      </c>
      <c r="AW6" s="28">
        <f t="shared" si="48"/>
        <v>95.734429626355592</v>
      </c>
      <c r="AX6" s="28">
        <f t="shared" si="49"/>
        <v>39.110908016121357</v>
      </c>
      <c r="AY6" s="28">
        <f t="shared" si="50"/>
        <v>747.13318959483206</v>
      </c>
      <c r="AZ6" s="28">
        <f t="shared" si="51"/>
        <v>61.96662096132814</v>
      </c>
      <c r="BA6" s="28">
        <f t="shared" si="52"/>
        <v>5.4065733910221736</v>
      </c>
      <c r="BB6" s="28">
        <f t="shared" si="53"/>
        <v>103.28142779881017</v>
      </c>
      <c r="BC6" s="28">
        <f t="shared" si="54"/>
        <v>8.5660778799351007</v>
      </c>
      <c r="BD6" s="28">
        <f t="shared" si="55"/>
        <v>5.5458157433071937</v>
      </c>
      <c r="BE6" s="28">
        <f t="shared" si="56"/>
        <v>105.94136560302869</v>
      </c>
      <c r="BF6" s="28">
        <f t="shared" si="57"/>
        <v>8.7866909647106564</v>
      </c>
      <c r="BG6" s="28">
        <f t="shared" si="58"/>
        <v>8.5679273576933497</v>
      </c>
      <c r="BH6" s="28">
        <f t="shared" si="59"/>
        <v>163.67257166035699</v>
      </c>
      <c r="BI6" s="28">
        <f t="shared" si="60"/>
        <v>13.574870386019473</v>
      </c>
      <c r="BJ6" s="28">
        <f t="shared" si="61"/>
        <v>204.5</v>
      </c>
      <c r="BK6" s="28">
        <f t="shared" si="62"/>
        <v>445.6</v>
      </c>
      <c r="BL6" s="28">
        <f t="shared" si="63"/>
        <v>229.5</v>
      </c>
      <c r="BM6" s="28">
        <f t="shared" si="64"/>
        <v>446.9</v>
      </c>
      <c r="BN6" s="28">
        <f t="shared" si="65"/>
        <v>230.8</v>
      </c>
      <c r="BO6" s="28">
        <f t="shared" si="66"/>
        <v>471.9</v>
      </c>
      <c r="BP6" s="28">
        <f t="shared" si="67"/>
        <v>-3.9109390125847052</v>
      </c>
      <c r="BQ6" s="28">
        <f t="shared" si="68"/>
        <v>0.37635135135135139</v>
      </c>
      <c r="BR6" s="28">
        <f t="shared" si="69"/>
        <v>4.5376782077393081</v>
      </c>
      <c r="BS6" s="28">
        <f t="shared" si="70"/>
        <v>7.2103904485317845</v>
      </c>
      <c r="BT6" s="28">
        <f t="shared" si="71"/>
        <v>0.37744932432432432</v>
      </c>
      <c r="BU6" s="28">
        <f t="shared" si="72"/>
        <v>4.5509164969450095</v>
      </c>
      <c r="BV6" s="28">
        <f t="shared" si="73"/>
        <v>7.6137463697967087</v>
      </c>
      <c r="BW6" s="28">
        <f t="shared" si="74"/>
        <v>0.39856418918918918</v>
      </c>
      <c r="BX6" s="28">
        <f t="shared" si="75"/>
        <v>4.8054989816700608</v>
      </c>
      <c r="BY6" s="28">
        <f t="shared" si="76"/>
        <v>166.54662794449823</v>
      </c>
      <c r="BZ6" s="28">
        <f t="shared" si="77"/>
        <v>8.7183783783783788</v>
      </c>
      <c r="CA6" s="28">
        <f t="shared" si="78"/>
        <v>105.11771894093685</v>
      </c>
      <c r="CB6" s="28">
        <f t="shared" si="79"/>
        <v>170.83591481122946</v>
      </c>
      <c r="CC6" s="28">
        <f t="shared" si="80"/>
        <v>8.9429138513513529</v>
      </c>
      <c r="CD6" s="28">
        <f t="shared" si="81"/>
        <v>107.82494908350307</v>
      </c>
      <c r="CE6" s="28">
        <f t="shared" si="82"/>
        <v>1909.2610519522427</v>
      </c>
      <c r="CF6" s="28">
        <f t="shared" si="83"/>
        <v>99.945945945945951</v>
      </c>
      <c r="CG6" s="28">
        <f t="shared" si="84"/>
        <v>1205.0509164969449</v>
      </c>
      <c r="CH6" s="28">
        <f t="shared" si="85"/>
        <v>263.93046143917394</v>
      </c>
      <c r="CI6" s="28">
        <f t="shared" si="86"/>
        <v>13.816224662162163</v>
      </c>
      <c r="CJ6" s="71">
        <f t="shared" si="87"/>
        <v>166.58258655804482</v>
      </c>
      <c r="CK6" s="28">
        <f t="shared" si="10"/>
        <v>30.391395348837211</v>
      </c>
      <c r="CL6" s="28">
        <f t="shared" si="11"/>
        <v>37.775116279069771</v>
      </c>
      <c r="CM6" s="28">
        <f t="shared" si="88"/>
        <v>30.007441860465114</v>
      </c>
      <c r="CN6" s="28">
        <f t="shared" si="89"/>
        <v>101.6</v>
      </c>
      <c r="CO6" s="28">
        <f t="shared" si="12"/>
        <v>339.65403304178813</v>
      </c>
      <c r="CP6" s="28">
        <f t="shared" si="90"/>
        <v>126.28415937803692</v>
      </c>
      <c r="CQ6" s="28">
        <f t="shared" si="91"/>
        <v>100.31642371234206</v>
      </c>
      <c r="CR6" s="28">
        <f t="shared" si="13"/>
        <v>276.75996872556686</v>
      </c>
      <c r="CS6" s="28">
        <f t="shared" si="92"/>
        <v>81.740734949179043</v>
      </c>
      <c r="CT6" s="28">
        <f t="shared" si="93"/>
        <v>82.786630179827995</v>
      </c>
      <c r="CU6" s="28">
        <f t="shared" si="94"/>
        <v>102.9</v>
      </c>
      <c r="CV6" s="28">
        <f t="shared" si="14"/>
        <v>126.28415937803692</v>
      </c>
      <c r="CW6" s="28">
        <f t="shared" si="15"/>
        <v>348.40157480314963</v>
      </c>
      <c r="CX6" s="28">
        <f t="shared" si="16"/>
        <v>273.2634870992963</v>
      </c>
      <c r="CY6" s="28">
        <f t="shared" si="17"/>
        <v>433.04724409448824</v>
      </c>
      <c r="CZ6" s="28">
        <f t="shared" si="18"/>
        <v>427.57628765792032</v>
      </c>
      <c r="DA6" s="71">
        <f t="shared" si="19"/>
        <v>273.2634870992963</v>
      </c>
      <c r="DB6" s="77"/>
      <c r="DC6" s="76"/>
      <c r="DE6" s="72"/>
      <c r="DF6" s="72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44" ht="15.75" x14ac:dyDescent="0.25">
      <c r="A7" s="9">
        <v>334</v>
      </c>
      <c r="B7" s="7"/>
      <c r="C7" s="9">
        <v>102.1</v>
      </c>
      <c r="D7" s="9">
        <v>101.5</v>
      </c>
      <c r="E7" s="9">
        <v>141.69999999999999</v>
      </c>
      <c r="F7" s="9">
        <v>65.87</v>
      </c>
      <c r="G7" s="9">
        <v>1262.8</v>
      </c>
      <c r="H7" s="10">
        <v>98.6</v>
      </c>
      <c r="I7" s="11"/>
      <c r="J7" s="28">
        <f t="shared" si="20"/>
        <v>10650.150000000001</v>
      </c>
      <c r="K7" s="28">
        <f t="shared" si="21"/>
        <v>1.0058309037900874</v>
      </c>
      <c r="L7" s="29">
        <f t="shared" si="22"/>
        <v>14262.300000000001</v>
      </c>
      <c r="M7" s="29">
        <f t="shared" si="23"/>
        <v>0.75108853410740195</v>
      </c>
      <c r="N7" s="29">
        <f t="shared" si="24"/>
        <v>14179.620000000003</v>
      </c>
      <c r="O7" s="30">
        <f t="shared" si="25"/>
        <v>0.74673439767779393</v>
      </c>
      <c r="P7" s="29">
        <f t="shared" si="26"/>
        <v>69.34198250728862</v>
      </c>
      <c r="Q7" s="28">
        <f t="shared" si="27"/>
        <v>1283.5408163265304</v>
      </c>
      <c r="R7" s="28">
        <f t="shared" si="28"/>
        <v>102.89650145772595</v>
      </c>
      <c r="S7" s="31">
        <f t="shared" si="29"/>
        <v>51.780043541364286</v>
      </c>
      <c r="T7" s="31">
        <f t="shared" si="30"/>
        <v>958.46407837445554</v>
      </c>
      <c r="U7" s="32">
        <f t="shared" si="31"/>
        <v>76.83635703918722</v>
      </c>
      <c r="V7" s="28">
        <f t="shared" si="0"/>
        <v>20.86342105263158</v>
      </c>
      <c r="W7" s="28">
        <f t="shared" si="1"/>
        <v>386.18815789473683</v>
      </c>
      <c r="X7" s="28">
        <f t="shared" si="2"/>
        <v>30.95921052631579</v>
      </c>
      <c r="Y7" s="28">
        <f t="shared" si="3"/>
        <v>20.742473684210523</v>
      </c>
      <c r="Z7" s="28">
        <f t="shared" si="4"/>
        <v>383.94938596491227</v>
      </c>
      <c r="AA7" s="28">
        <f t="shared" si="5"/>
        <v>30.779736842105262</v>
      </c>
      <c r="AB7" s="28">
        <f t="shared" si="6"/>
        <v>27.777578947368422</v>
      </c>
      <c r="AC7" s="28">
        <f t="shared" si="7"/>
        <v>514.17128654970759</v>
      </c>
      <c r="AD7" s="28">
        <f t="shared" si="8"/>
        <v>41.219122807017548</v>
      </c>
      <c r="AE7" s="28">
        <f t="shared" si="9"/>
        <v>20.86342105263158</v>
      </c>
      <c r="AF7" s="41">
        <f t="shared" si="32"/>
        <v>30712.77</v>
      </c>
      <c r="AG7" s="40">
        <f t="shared" si="33"/>
        <v>568502.54999999993</v>
      </c>
      <c r="AH7" s="40">
        <f t="shared" si="34"/>
        <v>45574.65</v>
      </c>
      <c r="AI7" s="41">
        <f t="shared" si="35"/>
        <v>30671.405999999999</v>
      </c>
      <c r="AJ7" s="41">
        <f t="shared" si="36"/>
        <v>567736.8899999999</v>
      </c>
      <c r="AK7" s="41">
        <f t="shared" si="37"/>
        <v>45513.27</v>
      </c>
      <c r="AL7" s="41">
        <f t="shared" si="38"/>
        <v>33077.411999999997</v>
      </c>
      <c r="AM7" s="41">
        <f t="shared" si="39"/>
        <v>612272.78</v>
      </c>
      <c r="AN7" s="41">
        <f t="shared" si="40"/>
        <v>49083.54</v>
      </c>
      <c r="AO7" s="28">
        <f t="shared" si="41"/>
        <v>35397</v>
      </c>
      <c r="AP7" s="28">
        <f t="shared" si="42"/>
        <v>0.30263157894736842</v>
      </c>
      <c r="AQ7" s="28">
        <f t="shared" si="43"/>
        <v>35191.800000000003</v>
      </c>
      <c r="AR7" s="28">
        <f t="shared" si="44"/>
        <v>0.30087719298245613</v>
      </c>
      <c r="AS7" s="28">
        <f t="shared" si="45"/>
        <v>47127.600000000006</v>
      </c>
      <c r="AT7" s="28">
        <f t="shared" si="46"/>
        <v>0.40292397660818718</v>
      </c>
      <c r="AU7" s="28">
        <f t="shared" si="95"/>
        <v>69.746308935902533</v>
      </c>
      <c r="AV7" s="28">
        <f t="shared" si="47"/>
        <v>1291.0250193371805</v>
      </c>
      <c r="AW7" s="28">
        <f t="shared" si="48"/>
        <v>103.49648105806251</v>
      </c>
      <c r="AX7" s="28">
        <f t="shared" si="49"/>
        <v>38.891396999500749</v>
      </c>
      <c r="AY7" s="28">
        <f t="shared" si="50"/>
        <v>719.89137962087182</v>
      </c>
      <c r="AZ7" s="28">
        <f t="shared" si="51"/>
        <v>57.710906774716079</v>
      </c>
      <c r="BA7" s="28">
        <f t="shared" si="52"/>
        <v>6.313930055401662</v>
      </c>
      <c r="BB7" s="28">
        <f t="shared" si="53"/>
        <v>116.87273199445983</v>
      </c>
      <c r="BC7" s="28">
        <f t="shared" si="54"/>
        <v>9.3692347645429361</v>
      </c>
      <c r="BD7" s="28">
        <f t="shared" si="55"/>
        <v>6.2409372576177287</v>
      </c>
      <c r="BE7" s="28">
        <f t="shared" si="56"/>
        <v>115.52161349646045</v>
      </c>
      <c r="BF7" s="28">
        <f t="shared" si="57"/>
        <v>9.2609208217913217</v>
      </c>
      <c r="BG7" s="28">
        <f t="shared" si="58"/>
        <v>11.192252570021546</v>
      </c>
      <c r="BH7" s="28">
        <f t="shared" si="59"/>
        <v>207.17193943435589</v>
      </c>
      <c r="BI7" s="28">
        <f t="shared" si="60"/>
        <v>16.608172873704731</v>
      </c>
      <c r="BJ7" s="28">
        <f t="shared" si="61"/>
        <v>206.4</v>
      </c>
      <c r="BK7" s="28">
        <f t="shared" si="62"/>
        <v>445.5</v>
      </c>
      <c r="BL7" s="28">
        <f t="shared" si="63"/>
        <v>241.3</v>
      </c>
      <c r="BM7" s="28">
        <f t="shared" si="64"/>
        <v>444.9</v>
      </c>
      <c r="BN7" s="28">
        <f t="shared" si="65"/>
        <v>240.70000000000002</v>
      </c>
      <c r="BO7" s="28">
        <f t="shared" si="66"/>
        <v>479.8</v>
      </c>
      <c r="BP7" s="28">
        <f t="shared" si="67"/>
        <v>-3.4595300261096606</v>
      </c>
      <c r="BQ7" s="28">
        <f t="shared" si="68"/>
        <v>0.34911057127184392</v>
      </c>
      <c r="BR7" s="28">
        <f t="shared" si="69"/>
        <v>4.354838709677419</v>
      </c>
      <c r="BS7" s="28">
        <f t="shared" si="70"/>
        <v>6.4534377719756311</v>
      </c>
      <c r="BT7" s="28">
        <f t="shared" si="71"/>
        <v>0.34864038868427238</v>
      </c>
      <c r="BU7" s="28">
        <f t="shared" si="72"/>
        <v>4.3489736070381229</v>
      </c>
      <c r="BV7" s="28">
        <f t="shared" si="73"/>
        <v>6.9596750797795188</v>
      </c>
      <c r="BW7" s="28">
        <f t="shared" si="74"/>
        <v>0.37598934252801508</v>
      </c>
      <c r="BX7" s="28">
        <f t="shared" si="75"/>
        <v>4.6901270772238517</v>
      </c>
      <c r="BY7" s="28">
        <f t="shared" si="76"/>
        <v>155.38511749347259</v>
      </c>
      <c r="BZ7" s="28">
        <f t="shared" si="77"/>
        <v>8.3945223728547926</v>
      </c>
      <c r="CA7" s="28">
        <f t="shared" si="78"/>
        <v>104.71407624633432</v>
      </c>
      <c r="CB7" s="28">
        <f t="shared" si="79"/>
        <v>153.58877284595303</v>
      </c>
      <c r="CC7" s="28">
        <f t="shared" si="80"/>
        <v>8.2974766867800351</v>
      </c>
      <c r="CD7" s="28">
        <f t="shared" si="81"/>
        <v>103.5035190615836</v>
      </c>
      <c r="CE7" s="28">
        <f t="shared" si="82"/>
        <v>1696.6057441253265</v>
      </c>
      <c r="CF7" s="28">
        <f t="shared" si="83"/>
        <v>91.65739362118957</v>
      </c>
      <c r="CG7" s="28">
        <f t="shared" si="84"/>
        <v>1143.343108504399</v>
      </c>
      <c r="CH7" s="28">
        <f t="shared" si="85"/>
        <v>275.44009283434877</v>
      </c>
      <c r="CI7" s="28">
        <f t="shared" si="86"/>
        <v>14.880369876968894</v>
      </c>
      <c r="CJ7" s="71">
        <f t="shared" si="87"/>
        <v>185.6191593352884</v>
      </c>
      <c r="CK7" s="28">
        <f t="shared" si="10"/>
        <v>31.140789473684212</v>
      </c>
      <c r="CL7" s="28">
        <f t="shared" si="11"/>
        <v>41.702631578947368</v>
      </c>
      <c r="CM7" s="28">
        <f t="shared" si="88"/>
        <v>31.32236842105263</v>
      </c>
      <c r="CN7" s="28">
        <f t="shared" si="89"/>
        <v>103.5</v>
      </c>
      <c r="CO7" s="28">
        <f t="shared" si="12"/>
        <v>343.99416909620993</v>
      </c>
      <c r="CP7" s="28">
        <f t="shared" si="90"/>
        <v>138.60349854227405</v>
      </c>
      <c r="CQ7" s="28">
        <f t="shared" si="91"/>
        <v>104.10349854227405</v>
      </c>
      <c r="CR7" s="28">
        <f t="shared" si="13"/>
        <v>255.38316400580553</v>
      </c>
      <c r="CS7" s="28">
        <f t="shared" si="92"/>
        <v>77.287010159651672</v>
      </c>
      <c r="CT7" s="28">
        <f t="shared" si="93"/>
        <v>76.838969521045001</v>
      </c>
      <c r="CU7" s="28">
        <f t="shared" si="94"/>
        <v>102.9</v>
      </c>
      <c r="CV7" s="28">
        <f t="shared" si="14"/>
        <v>138.60349854227405</v>
      </c>
      <c r="CW7" s="28">
        <f t="shared" si="15"/>
        <v>340.01739130434783</v>
      </c>
      <c r="CX7" s="28">
        <f t="shared" si="16"/>
        <v>256.87227866473148</v>
      </c>
      <c r="CY7" s="28">
        <f t="shared" si="17"/>
        <v>455.33913043478265</v>
      </c>
      <c r="CZ7" s="28">
        <f t="shared" si="18"/>
        <v>457.99416909620993</v>
      </c>
      <c r="DA7" s="71">
        <f t="shared" si="19"/>
        <v>256.87227866473148</v>
      </c>
      <c r="DB7" s="77"/>
      <c r="DC7" s="76"/>
      <c r="DE7" s="72"/>
      <c r="DF7" s="72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</row>
    <row r="8" spans="1:144" ht="15.75" x14ac:dyDescent="0.25">
      <c r="A8" s="9">
        <v>330</v>
      </c>
      <c r="B8" s="7"/>
      <c r="C8" s="9">
        <v>100.5</v>
      </c>
      <c r="D8" s="9">
        <v>100.8</v>
      </c>
      <c r="E8" s="9">
        <v>109.6</v>
      </c>
      <c r="F8" s="9">
        <v>67.430000000000007</v>
      </c>
      <c r="G8" s="9">
        <v>1228.5999999999999</v>
      </c>
      <c r="H8" s="10">
        <v>100.3</v>
      </c>
      <c r="I8" s="11"/>
      <c r="J8" s="28">
        <f t="shared" si="20"/>
        <v>10363.15</v>
      </c>
      <c r="K8" s="28">
        <f t="shared" si="21"/>
        <v>1.005911330049261</v>
      </c>
      <c r="L8" s="29">
        <f t="shared" si="22"/>
        <v>14467.569999999998</v>
      </c>
      <c r="M8" s="29">
        <f t="shared" si="23"/>
        <v>0.72053634438955538</v>
      </c>
      <c r="N8" s="29">
        <f t="shared" si="24"/>
        <v>14382.55</v>
      </c>
      <c r="O8" s="30">
        <f t="shared" si="25"/>
        <v>0.71630204657727603</v>
      </c>
      <c r="P8" s="29">
        <f t="shared" si="26"/>
        <v>66.259379310344826</v>
      </c>
      <c r="Q8" s="28">
        <f t="shared" si="27"/>
        <v>1270.2648275862068</v>
      </c>
      <c r="R8" s="28">
        <f t="shared" si="28"/>
        <v>99.182857142857131</v>
      </c>
      <c r="S8" s="31">
        <f t="shared" si="29"/>
        <v>47.461729004940018</v>
      </c>
      <c r="T8" s="31">
        <f t="shared" si="30"/>
        <v>909.89329569513052</v>
      </c>
      <c r="U8" s="32">
        <f t="shared" si="31"/>
        <v>71.044883556810163</v>
      </c>
      <c r="V8" s="28">
        <f t="shared" si="0"/>
        <v>20.135709580838324</v>
      </c>
      <c r="W8" s="28">
        <f t="shared" si="1"/>
        <v>386.02359281437123</v>
      </c>
      <c r="X8" s="28">
        <f t="shared" si="2"/>
        <v>30.140898203592808</v>
      </c>
      <c r="Y8" s="28">
        <f t="shared" si="3"/>
        <v>20.017380239520957</v>
      </c>
      <c r="Z8" s="28">
        <f t="shared" si="4"/>
        <v>383.75508982035922</v>
      </c>
      <c r="AA8" s="28">
        <f t="shared" si="5"/>
        <v>29.963772455089817</v>
      </c>
      <c r="AB8" s="28">
        <f t="shared" si="6"/>
        <v>27.945446107784431</v>
      </c>
      <c r="AC8" s="28">
        <f t="shared" si="7"/>
        <v>535.74479041916163</v>
      </c>
      <c r="AD8" s="28">
        <f t="shared" si="8"/>
        <v>41.831197604790411</v>
      </c>
      <c r="AE8" s="28">
        <f t="shared" si="9"/>
        <v>20.135709580838324</v>
      </c>
      <c r="AF8" s="41">
        <f t="shared" si="32"/>
        <v>28725.907000000003</v>
      </c>
      <c r="AG8" s="40">
        <f t="shared" si="33"/>
        <v>550707.07999999996</v>
      </c>
      <c r="AH8" s="40">
        <f t="shared" si="34"/>
        <v>42999.46</v>
      </c>
      <c r="AI8" s="41">
        <f t="shared" si="35"/>
        <v>28686.385000000002</v>
      </c>
      <c r="AJ8" s="41">
        <f t="shared" si="36"/>
        <v>549949.4</v>
      </c>
      <c r="AK8" s="41">
        <f t="shared" si="37"/>
        <v>42940.299999999996</v>
      </c>
      <c r="AL8" s="41">
        <f t="shared" si="38"/>
        <v>31334.359</v>
      </c>
      <c r="AM8" s="41">
        <f t="shared" si="39"/>
        <v>600713.96</v>
      </c>
      <c r="AN8" s="41">
        <f t="shared" si="40"/>
        <v>46904.02</v>
      </c>
      <c r="AO8" s="28">
        <f t="shared" si="41"/>
        <v>34101.4</v>
      </c>
      <c r="AP8" s="28">
        <f t="shared" si="42"/>
        <v>0.30568862275449099</v>
      </c>
      <c r="AQ8" s="28">
        <f t="shared" si="43"/>
        <v>33901</v>
      </c>
      <c r="AR8" s="28">
        <f t="shared" si="44"/>
        <v>0.30389221556886226</v>
      </c>
      <c r="AS8" s="28">
        <f t="shared" si="45"/>
        <v>47327.799999999996</v>
      </c>
      <c r="AT8" s="28">
        <f t="shared" si="46"/>
        <v>0.42425149700598797</v>
      </c>
      <c r="AU8" s="28">
        <f t="shared" si="95"/>
        <v>66.651060370307448</v>
      </c>
      <c r="AV8" s="28">
        <f t="shared" si="47"/>
        <v>1277.7737822320364</v>
      </c>
      <c r="AW8" s="28">
        <f t="shared" si="48"/>
        <v>99.769159746657266</v>
      </c>
      <c r="AX8" s="28">
        <f t="shared" si="49"/>
        <v>34.197900715627213</v>
      </c>
      <c r="AY8" s="28">
        <f t="shared" si="50"/>
        <v>655.61118906473416</v>
      </c>
      <c r="AZ8" s="28">
        <f t="shared" si="51"/>
        <v>51.190420685605631</v>
      </c>
      <c r="BA8" s="28">
        <f t="shared" si="52"/>
        <v>6.1552573299508762</v>
      </c>
      <c r="BB8" s="28">
        <f t="shared" si="53"/>
        <v>118.00302043816556</v>
      </c>
      <c r="BC8" s="28">
        <f t="shared" si="54"/>
        <v>9.2137296604395971</v>
      </c>
      <c r="BD8" s="28">
        <f t="shared" si="55"/>
        <v>6.0831260308723873</v>
      </c>
      <c r="BE8" s="28">
        <f t="shared" si="56"/>
        <v>116.62018448133672</v>
      </c>
      <c r="BF8" s="28">
        <f t="shared" si="57"/>
        <v>9.1057571981784928</v>
      </c>
      <c r="BG8" s="28">
        <f t="shared" si="58"/>
        <v>11.855897345727705</v>
      </c>
      <c r="BH8" s="28">
        <f t="shared" si="59"/>
        <v>227.2905293484886</v>
      </c>
      <c r="BI8" s="28">
        <f t="shared" si="60"/>
        <v>17.746948205385632</v>
      </c>
      <c r="BJ8" s="28">
        <f t="shared" si="61"/>
        <v>203.6</v>
      </c>
      <c r="BK8" s="28">
        <f t="shared" si="62"/>
        <v>436.1</v>
      </c>
      <c r="BL8" s="28">
        <f t="shared" si="63"/>
        <v>243.79999999999998</v>
      </c>
      <c r="BM8" s="28">
        <f t="shared" si="64"/>
        <v>435.5</v>
      </c>
      <c r="BN8" s="28">
        <f t="shared" si="65"/>
        <v>243.2</v>
      </c>
      <c r="BO8" s="28">
        <f t="shared" si="66"/>
        <v>475.7</v>
      </c>
      <c r="BP8" s="28">
        <f t="shared" si="67"/>
        <v>-3.5205708213147107</v>
      </c>
      <c r="BQ8" s="28">
        <f t="shared" si="68"/>
        <v>0.34534368070953442</v>
      </c>
      <c r="BR8" s="28">
        <f t="shared" si="69"/>
        <v>4.4229208924949299</v>
      </c>
      <c r="BS8" s="28">
        <f t="shared" si="70"/>
        <v>6.6115075148018825</v>
      </c>
      <c r="BT8" s="28">
        <f t="shared" si="71"/>
        <v>0.34486854608805828</v>
      </c>
      <c r="BU8" s="28">
        <f t="shared" si="72"/>
        <v>4.4168356997971605</v>
      </c>
      <c r="BV8" s="28">
        <f t="shared" si="73"/>
        <v>7.2218005161682095</v>
      </c>
      <c r="BW8" s="28">
        <f t="shared" si="74"/>
        <v>0.37670256572695598</v>
      </c>
      <c r="BX8" s="28">
        <f t="shared" si="75"/>
        <v>4.8245436105476678</v>
      </c>
      <c r="BY8" s="28">
        <f t="shared" si="76"/>
        <v>158.25732503415816</v>
      </c>
      <c r="BZ8" s="28">
        <f t="shared" si="77"/>
        <v>8.2549968324358556</v>
      </c>
      <c r="CA8" s="28">
        <f t="shared" si="78"/>
        <v>105.72423935091277</v>
      </c>
      <c r="CB8" s="28">
        <f t="shared" si="79"/>
        <v>156.40276301806588</v>
      </c>
      <c r="CC8" s="28">
        <f t="shared" si="80"/>
        <v>8.1582594235033259</v>
      </c>
      <c r="CD8" s="28">
        <f t="shared" si="81"/>
        <v>104.48529411764706</v>
      </c>
      <c r="CE8" s="28">
        <f t="shared" si="82"/>
        <v>1693.5782602095035</v>
      </c>
      <c r="CF8" s="28">
        <f t="shared" si="83"/>
        <v>88.340196388976878</v>
      </c>
      <c r="CG8" s="28">
        <f t="shared" si="84"/>
        <v>1131.3995943204868</v>
      </c>
      <c r="CH8" s="28">
        <f t="shared" si="85"/>
        <v>304.82602095035668</v>
      </c>
      <c r="CI8" s="28">
        <f t="shared" si="86"/>
        <v>15.900292999683241</v>
      </c>
      <c r="CJ8" s="71">
        <f t="shared" si="87"/>
        <v>203.63985801217035</v>
      </c>
      <c r="CK8" s="28">
        <f t="shared" si="10"/>
        <v>31.027395209580835</v>
      </c>
      <c r="CL8" s="28">
        <f t="shared" si="11"/>
        <v>43.316077844311373</v>
      </c>
      <c r="CM8" s="28">
        <f t="shared" si="88"/>
        <v>31.210808383233527</v>
      </c>
      <c r="CN8" s="28">
        <f t="shared" si="89"/>
        <v>102.1</v>
      </c>
      <c r="CO8" s="28">
        <f t="shared" si="12"/>
        <v>335.9743842364532</v>
      </c>
      <c r="CP8" s="28">
        <f t="shared" si="90"/>
        <v>142.53763546798027</v>
      </c>
      <c r="CQ8" s="28">
        <f t="shared" si="91"/>
        <v>102.70354679802955</v>
      </c>
      <c r="CR8" s="28">
        <f t="shared" si="13"/>
        <v>239.24488355681018</v>
      </c>
      <c r="CS8" s="28">
        <f t="shared" si="92"/>
        <v>73.134438955539878</v>
      </c>
      <c r="CT8" s="28">
        <f t="shared" si="93"/>
        <v>72.704657727593514</v>
      </c>
      <c r="CU8" s="28">
        <f t="shared" si="94"/>
        <v>101.5</v>
      </c>
      <c r="CV8" s="28">
        <f t="shared" si="14"/>
        <v>142.53763546798027</v>
      </c>
      <c r="CW8" s="28">
        <f t="shared" si="15"/>
        <v>332.03721841332026</v>
      </c>
      <c r="CX8" s="28">
        <f t="shared" si="16"/>
        <v>240.65913902611149</v>
      </c>
      <c r="CY8" s="28">
        <f t="shared" si="17"/>
        <v>463.54358472086187</v>
      </c>
      <c r="CZ8" s="28">
        <f t="shared" si="18"/>
        <v>466.28374384236452</v>
      </c>
      <c r="DA8" s="71">
        <f t="shared" si="19"/>
        <v>240.65913902611152</v>
      </c>
      <c r="DB8" s="77"/>
      <c r="DC8" s="76"/>
      <c r="DE8" s="72"/>
      <c r="DF8" s="72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</row>
    <row r="9" spans="1:144" ht="15.75" x14ac:dyDescent="0.25">
      <c r="A9" s="9">
        <v>328</v>
      </c>
      <c r="B9" s="7"/>
      <c r="C9" s="9">
        <v>100.6</v>
      </c>
      <c r="D9" s="9">
        <v>100.4</v>
      </c>
      <c r="E9" s="9">
        <v>99.5</v>
      </c>
      <c r="F9" s="9">
        <v>73.33</v>
      </c>
      <c r="G9" s="9">
        <v>1210.3</v>
      </c>
      <c r="H9" s="10">
        <v>103.7</v>
      </c>
      <c r="I9" s="11"/>
      <c r="J9" s="28">
        <f t="shared" si="20"/>
        <v>10130.4</v>
      </c>
      <c r="K9" s="28">
        <f t="shared" si="21"/>
        <v>0.99702380952380953</v>
      </c>
      <c r="L9" s="29">
        <f t="shared" si="22"/>
        <v>11014.8</v>
      </c>
      <c r="M9" s="29">
        <f t="shared" si="23"/>
        <v>0.91697080291970812</v>
      </c>
      <c r="N9" s="29">
        <f t="shared" si="24"/>
        <v>11047.679999999998</v>
      </c>
      <c r="O9" s="30">
        <f t="shared" si="25"/>
        <v>0.91970802919708028</v>
      </c>
      <c r="P9" s="29">
        <f t="shared" si="26"/>
        <v>67.229315476190479</v>
      </c>
      <c r="Q9" s="28">
        <f t="shared" si="27"/>
        <v>1224.9434523809523</v>
      </c>
      <c r="R9" s="28">
        <f t="shared" si="28"/>
        <v>100.00148809523809</v>
      </c>
      <c r="S9" s="31">
        <f t="shared" si="29"/>
        <v>61.831341240875922</v>
      </c>
      <c r="T9" s="31">
        <f t="shared" si="30"/>
        <v>1126.5903284671533</v>
      </c>
      <c r="U9" s="32">
        <f t="shared" si="31"/>
        <v>91.972171532846716</v>
      </c>
      <c r="V9" s="28">
        <f t="shared" si="0"/>
        <v>20.535500000000003</v>
      </c>
      <c r="W9" s="28">
        <f t="shared" si="1"/>
        <v>374.16454545454548</v>
      </c>
      <c r="X9" s="28">
        <f t="shared" si="2"/>
        <v>30.545909090909092</v>
      </c>
      <c r="Y9" s="28">
        <f t="shared" si="3"/>
        <v>20.596799999999998</v>
      </c>
      <c r="Z9" s="28">
        <f t="shared" si="4"/>
        <v>375.28145454545449</v>
      </c>
      <c r="AA9" s="28">
        <f t="shared" si="5"/>
        <v>30.637090909090904</v>
      </c>
      <c r="AB9" s="28">
        <f t="shared" si="6"/>
        <v>22.394933333333334</v>
      </c>
      <c r="AC9" s="28">
        <f t="shared" si="7"/>
        <v>408.04412121212113</v>
      </c>
      <c r="AD9" s="28">
        <f t="shared" si="8"/>
        <v>33.311757575757575</v>
      </c>
      <c r="AE9" s="28">
        <f t="shared" si="9"/>
        <v>20.535500000000003</v>
      </c>
      <c r="AF9" s="41">
        <f t="shared" si="32"/>
        <v>29028.615000000002</v>
      </c>
      <c r="AG9" s="40">
        <f t="shared" si="33"/>
        <v>528912.29999999993</v>
      </c>
      <c r="AH9" s="40">
        <f t="shared" si="34"/>
        <v>43179.15</v>
      </c>
      <c r="AI9" s="41">
        <f t="shared" si="35"/>
        <v>29048.844000000005</v>
      </c>
      <c r="AJ9" s="41">
        <f t="shared" si="36"/>
        <v>529280.88</v>
      </c>
      <c r="AK9" s="41">
        <f t="shared" si="37"/>
        <v>43209.24</v>
      </c>
      <c r="AL9" s="41">
        <f t="shared" si="38"/>
        <v>29642.228000000003</v>
      </c>
      <c r="AM9" s="41">
        <f t="shared" si="39"/>
        <v>540092.55999999994</v>
      </c>
      <c r="AN9" s="41">
        <f t="shared" si="40"/>
        <v>44091.880000000005</v>
      </c>
      <c r="AO9" s="28">
        <f t="shared" si="41"/>
        <v>33165</v>
      </c>
      <c r="AP9" s="28">
        <f t="shared" si="42"/>
        <v>0.30454545454545456</v>
      </c>
      <c r="AQ9" s="28">
        <f t="shared" si="43"/>
        <v>33264</v>
      </c>
      <c r="AR9" s="28">
        <f t="shared" si="44"/>
        <v>0.30545454545454542</v>
      </c>
      <c r="AS9" s="28">
        <f t="shared" si="45"/>
        <v>36168</v>
      </c>
      <c r="AT9" s="28">
        <f t="shared" si="46"/>
        <v>0.33212121212121209</v>
      </c>
      <c r="AU9" s="28">
        <f t="shared" si="95"/>
        <v>67.029228227749442</v>
      </c>
      <c r="AV9" s="28">
        <f t="shared" si="47"/>
        <v>1221.2977873441043</v>
      </c>
      <c r="AW9" s="28">
        <f t="shared" si="48"/>
        <v>99.703864618764172</v>
      </c>
      <c r="AX9" s="28">
        <f t="shared" si="49"/>
        <v>56.697534623248451</v>
      </c>
      <c r="AY9" s="28">
        <f t="shared" si="50"/>
        <v>1033.0504380561031</v>
      </c>
      <c r="AZ9" s="28">
        <f t="shared" si="51"/>
        <v>84.335795976743569</v>
      </c>
      <c r="BA9" s="28">
        <f t="shared" si="52"/>
        <v>6.2539931818181822</v>
      </c>
      <c r="BB9" s="28">
        <f t="shared" si="53"/>
        <v>113.95011157024791</v>
      </c>
      <c r="BC9" s="28">
        <f t="shared" si="54"/>
        <v>9.3026177685950397</v>
      </c>
      <c r="BD9" s="28">
        <f t="shared" si="55"/>
        <v>6.2913861818181829</v>
      </c>
      <c r="BE9" s="28">
        <f t="shared" si="56"/>
        <v>114.63142611570247</v>
      </c>
      <c r="BF9" s="28">
        <f t="shared" si="57"/>
        <v>9.3582386776859501</v>
      </c>
      <c r="BG9" s="28">
        <f t="shared" si="58"/>
        <v>7.437832404040404</v>
      </c>
      <c r="BH9" s="28">
        <f t="shared" si="59"/>
        <v>135.52010813590448</v>
      </c>
      <c r="BI9" s="28">
        <f t="shared" si="60"/>
        <v>11.063541303948575</v>
      </c>
      <c r="BJ9" s="28">
        <f t="shared" si="61"/>
        <v>201.3</v>
      </c>
      <c r="BK9" s="28">
        <f t="shared" si="62"/>
        <v>430.5</v>
      </c>
      <c r="BL9" s="28">
        <f t="shared" si="63"/>
        <v>210.1</v>
      </c>
      <c r="BM9" s="28">
        <f t="shared" si="64"/>
        <v>430.8</v>
      </c>
      <c r="BN9" s="28">
        <f t="shared" si="65"/>
        <v>210.39999999999998</v>
      </c>
      <c r="BO9" s="28">
        <f t="shared" si="66"/>
        <v>439.6</v>
      </c>
      <c r="BP9" s="28">
        <f t="shared" si="67"/>
        <v>-3.4035295862375792</v>
      </c>
      <c r="BQ9" s="28">
        <f t="shared" si="68"/>
        <v>0.3503988279342341</v>
      </c>
      <c r="BR9" s="28">
        <f t="shared" si="69"/>
        <v>4.2921236291126625</v>
      </c>
      <c r="BS9" s="28">
        <f t="shared" si="70"/>
        <v>6.3888476939047898</v>
      </c>
      <c r="BT9" s="28">
        <f t="shared" si="71"/>
        <v>0.35064300830213252</v>
      </c>
      <c r="BU9" s="28">
        <f t="shared" si="72"/>
        <v>4.2951146560319042</v>
      </c>
      <c r="BV9" s="28">
        <f t="shared" si="73"/>
        <v>6.5193534035295855</v>
      </c>
      <c r="BW9" s="28">
        <f t="shared" si="74"/>
        <v>0.35780563242715291</v>
      </c>
      <c r="BX9" s="28">
        <f t="shared" si="75"/>
        <v>4.382851445663011</v>
      </c>
      <c r="BY9" s="28">
        <f t="shared" si="76"/>
        <v>149.78866973157346</v>
      </c>
      <c r="BZ9" s="28">
        <f t="shared" si="77"/>
        <v>8.2209425362200879</v>
      </c>
      <c r="CA9" s="28">
        <f t="shared" si="78"/>
        <v>100.70039880358924</v>
      </c>
      <c r="CB9" s="28">
        <f t="shared" si="79"/>
        <v>150.68426516387362</v>
      </c>
      <c r="CC9" s="28">
        <f t="shared" si="80"/>
        <v>8.2700960442780396</v>
      </c>
      <c r="CD9" s="28">
        <f t="shared" si="81"/>
        <v>101.3024925224327</v>
      </c>
      <c r="CE9" s="28">
        <f t="shared" si="82"/>
        <v>1615.0081566068513</v>
      </c>
      <c r="CF9" s="28">
        <f t="shared" si="83"/>
        <v>88.637473547126817</v>
      </c>
      <c r="CG9" s="28">
        <f t="shared" si="84"/>
        <v>1085.7427716849452</v>
      </c>
      <c r="CH9" s="28">
        <f t="shared" si="85"/>
        <v>178.14266646893068</v>
      </c>
      <c r="CI9" s="28">
        <f t="shared" si="86"/>
        <v>9.7771121601823197</v>
      </c>
      <c r="CJ9" s="71">
        <f t="shared" si="87"/>
        <v>119.76231306081753</v>
      </c>
      <c r="CK9" s="28">
        <f t="shared" si="10"/>
        <v>30.698181818181819</v>
      </c>
      <c r="CL9" s="28">
        <f t="shared" si="11"/>
        <v>33.378181818181815</v>
      </c>
      <c r="CM9" s="28">
        <f t="shared" si="88"/>
        <v>30.606818181818184</v>
      </c>
      <c r="CN9" s="28">
        <f t="shared" si="89"/>
        <v>100.5</v>
      </c>
      <c r="CO9" s="28">
        <f t="shared" si="12"/>
        <v>329.01785714285717</v>
      </c>
      <c r="CP9" s="28">
        <f t="shared" si="90"/>
        <v>109.27380952380952</v>
      </c>
      <c r="CQ9" s="28">
        <f t="shared" si="91"/>
        <v>100.20089285714286</v>
      </c>
      <c r="CR9" s="28">
        <f t="shared" si="13"/>
        <v>303.50364963503648</v>
      </c>
      <c r="CS9" s="28">
        <f t="shared" si="92"/>
        <v>92.430656934306569</v>
      </c>
      <c r="CT9" s="28">
        <f t="shared" si="93"/>
        <v>92.706569343065695</v>
      </c>
      <c r="CU9" s="28">
        <f t="shared" si="94"/>
        <v>100.8</v>
      </c>
      <c r="CV9" s="28">
        <f t="shared" si="14"/>
        <v>109.27380952380952</v>
      </c>
      <c r="CW9" s="28">
        <f t="shared" si="15"/>
        <v>330.9850746268657</v>
      </c>
      <c r="CX9" s="28">
        <f t="shared" si="16"/>
        <v>302.60036496350369</v>
      </c>
      <c r="CY9" s="28">
        <f t="shared" si="17"/>
        <v>359.8805970149254</v>
      </c>
      <c r="CZ9" s="28">
        <f t="shared" si="18"/>
        <v>358.8095238095238</v>
      </c>
      <c r="DA9" s="71">
        <f t="shared" si="19"/>
        <v>302.60036496350364</v>
      </c>
      <c r="DB9" s="77"/>
      <c r="DC9" s="76"/>
      <c r="DE9" s="72"/>
      <c r="DF9" s="72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</row>
    <row r="10" spans="1:144" ht="15.75" x14ac:dyDescent="0.25">
      <c r="A10" s="9">
        <v>327</v>
      </c>
      <c r="B10" s="7"/>
      <c r="C10" s="9">
        <v>101.6</v>
      </c>
      <c r="D10" s="9">
        <v>100.6</v>
      </c>
      <c r="E10" s="9">
        <v>93.8</v>
      </c>
      <c r="F10" s="9">
        <v>77.44</v>
      </c>
      <c r="G10" s="9">
        <v>1317.2</v>
      </c>
      <c r="H10" s="10">
        <v>104.4</v>
      </c>
      <c r="I10" s="11"/>
      <c r="J10" s="28">
        <f t="shared" si="20"/>
        <v>10100.24</v>
      </c>
      <c r="K10" s="28">
        <f t="shared" si="21"/>
        <v>1.0019920318725097</v>
      </c>
      <c r="L10" s="29">
        <f t="shared" si="22"/>
        <v>10009.699999999999</v>
      </c>
      <c r="M10" s="29">
        <f t="shared" si="23"/>
        <v>1.0110552763819094</v>
      </c>
      <c r="N10" s="29">
        <f t="shared" si="24"/>
        <v>9989.8000000000011</v>
      </c>
      <c r="O10" s="30">
        <f t="shared" si="25"/>
        <v>1.0090452261306533</v>
      </c>
      <c r="P10" s="29">
        <f t="shared" si="26"/>
        <v>73.476075697211144</v>
      </c>
      <c r="Q10" s="28">
        <f t="shared" si="27"/>
        <v>1212.7109561752984</v>
      </c>
      <c r="R10" s="28">
        <f t="shared" si="28"/>
        <v>103.90657370517927</v>
      </c>
      <c r="S10" s="31">
        <f t="shared" si="29"/>
        <v>74.140683417085413</v>
      </c>
      <c r="T10" s="31">
        <f t="shared" si="30"/>
        <v>1223.6802010050249</v>
      </c>
      <c r="U10" s="32">
        <f t="shared" si="31"/>
        <v>104.84643216080401</v>
      </c>
      <c r="V10" s="28">
        <f t="shared" si="0"/>
        <v>22.49084756097561</v>
      </c>
      <c r="W10" s="28">
        <f t="shared" si="1"/>
        <v>371.20786585365852</v>
      </c>
      <c r="X10" s="28">
        <f t="shared" si="2"/>
        <v>31.805548780487804</v>
      </c>
      <c r="Y10" s="28">
        <f t="shared" si="3"/>
        <v>22.446134146341464</v>
      </c>
      <c r="Z10" s="28">
        <f t="shared" si="4"/>
        <v>370.46987804878046</v>
      </c>
      <c r="AA10" s="28">
        <f t="shared" si="5"/>
        <v>31.742317073170732</v>
      </c>
      <c r="AB10" s="28">
        <f t="shared" si="6"/>
        <v>22.244923780487802</v>
      </c>
      <c r="AC10" s="28">
        <f t="shared" si="7"/>
        <v>367.14893292682922</v>
      </c>
      <c r="AD10" s="28">
        <f t="shared" si="8"/>
        <v>31.457774390243902</v>
      </c>
      <c r="AE10" s="28">
        <f t="shared" si="9"/>
        <v>22.49084756097561</v>
      </c>
      <c r="AF10" s="41">
        <f t="shared" si="32"/>
        <v>31429.238000000001</v>
      </c>
      <c r="AG10" s="40">
        <f t="shared" si="33"/>
        <v>518734.58</v>
      </c>
      <c r="AH10" s="40">
        <f t="shared" si="34"/>
        <v>44445.820000000007</v>
      </c>
      <c r="AI10" s="41">
        <f t="shared" si="35"/>
        <v>31414.571999999996</v>
      </c>
      <c r="AJ10" s="41">
        <f t="shared" si="36"/>
        <v>518492.51999999996</v>
      </c>
      <c r="AK10" s="41">
        <f t="shared" si="37"/>
        <v>44425.08</v>
      </c>
      <c r="AL10" s="41">
        <f t="shared" si="38"/>
        <v>31348.575000000001</v>
      </c>
      <c r="AM10" s="41">
        <f t="shared" si="39"/>
        <v>517403.25</v>
      </c>
      <c r="AN10" s="41">
        <f t="shared" si="40"/>
        <v>44331.75</v>
      </c>
      <c r="AO10" s="28">
        <f t="shared" si="41"/>
        <v>32996.799999999996</v>
      </c>
      <c r="AP10" s="28">
        <f t="shared" si="42"/>
        <v>0.30670731707317073</v>
      </c>
      <c r="AQ10" s="28">
        <f t="shared" si="43"/>
        <v>32931.200000000004</v>
      </c>
      <c r="AR10" s="28">
        <f t="shared" si="44"/>
        <v>0.30609756097560975</v>
      </c>
      <c r="AS10" s="28">
        <f t="shared" si="45"/>
        <v>32636</v>
      </c>
      <c r="AT10" s="28">
        <f t="shared" si="46"/>
        <v>0.30335365853658536</v>
      </c>
      <c r="AU10" s="28">
        <f t="shared" si="95"/>
        <v>73.622442381866946</v>
      </c>
      <c r="AV10" s="28">
        <f t="shared" si="47"/>
        <v>1215.1267150521417</v>
      </c>
      <c r="AW10" s="28">
        <f t="shared" si="48"/>
        <v>104.11355891176329</v>
      </c>
      <c r="AX10" s="28">
        <f t="shared" si="49"/>
        <v>74.96032916340495</v>
      </c>
      <c r="AY10" s="28">
        <f t="shared" si="50"/>
        <v>1237.2083238302059</v>
      </c>
      <c r="AZ10" s="28">
        <f t="shared" si="51"/>
        <v>106.00553844599882</v>
      </c>
      <c r="BA10" s="28">
        <f t="shared" si="52"/>
        <v>6.898107514128494</v>
      </c>
      <c r="BB10" s="28">
        <f t="shared" si="53"/>
        <v>113.85216861243306</v>
      </c>
      <c r="BC10" s="28">
        <f t="shared" si="54"/>
        <v>9.7549945345032718</v>
      </c>
      <c r="BD10" s="28">
        <f t="shared" si="55"/>
        <v>6.8707069155264726</v>
      </c>
      <c r="BE10" s="28">
        <f t="shared" si="56"/>
        <v>113.39992608566331</v>
      </c>
      <c r="BF10" s="28">
        <f t="shared" si="57"/>
        <v>9.7162458358120176</v>
      </c>
      <c r="BG10" s="28">
        <f t="shared" si="58"/>
        <v>6.7480790126784651</v>
      </c>
      <c r="BH10" s="28">
        <f t="shared" si="59"/>
        <v>111.37597203115705</v>
      </c>
      <c r="BI10" s="28">
        <f t="shared" si="60"/>
        <v>9.5428309506989901</v>
      </c>
      <c r="BJ10" s="28">
        <f t="shared" si="61"/>
        <v>201</v>
      </c>
      <c r="BK10" s="28">
        <f t="shared" si="62"/>
        <v>428.6</v>
      </c>
      <c r="BL10" s="28">
        <f t="shared" si="63"/>
        <v>200.1</v>
      </c>
      <c r="BM10" s="28">
        <f t="shared" si="64"/>
        <v>428.4</v>
      </c>
      <c r="BN10" s="28">
        <f t="shared" si="65"/>
        <v>199.9</v>
      </c>
      <c r="BO10" s="28">
        <f t="shared" si="66"/>
        <v>427.5</v>
      </c>
      <c r="BP10" s="28">
        <f t="shared" si="67"/>
        <v>-3.1010500477294425</v>
      </c>
      <c r="BQ10" s="28">
        <f t="shared" si="68"/>
        <v>0.35412707593158727</v>
      </c>
      <c r="BR10" s="28">
        <f t="shared" si="69"/>
        <v>4.1330761812921892</v>
      </c>
      <c r="BS10" s="28">
        <f t="shared" si="70"/>
        <v>5.8420837310786853</v>
      </c>
      <c r="BT10" s="28">
        <f t="shared" si="71"/>
        <v>0.35396182764603817</v>
      </c>
      <c r="BU10" s="28">
        <f t="shared" si="72"/>
        <v>4.1311475409836058</v>
      </c>
      <c r="BV10" s="28">
        <f t="shared" si="73"/>
        <v>5.8298104459293603</v>
      </c>
      <c r="BW10" s="28">
        <f t="shared" si="74"/>
        <v>0.35321821036106754</v>
      </c>
      <c r="BX10" s="28">
        <f t="shared" si="75"/>
        <v>4.1224686595949853</v>
      </c>
      <c r="BY10" s="28">
        <f t="shared" si="76"/>
        <v>138.01118232646937</v>
      </c>
      <c r="BZ10" s="28">
        <f t="shared" si="77"/>
        <v>8.361860695695281</v>
      </c>
      <c r="CA10" s="28">
        <f t="shared" si="78"/>
        <v>97.592671166827373</v>
      </c>
      <c r="CB10" s="28">
        <f t="shared" si="79"/>
        <v>137.46297558979956</v>
      </c>
      <c r="CC10" s="28">
        <f t="shared" si="80"/>
        <v>8.3286457902999267</v>
      </c>
      <c r="CD10" s="28">
        <f t="shared" si="81"/>
        <v>97.205014464802332</v>
      </c>
      <c r="CE10" s="28">
        <f t="shared" si="82"/>
        <v>1467.1212327833084</v>
      </c>
      <c r="CF10" s="28">
        <f t="shared" si="83"/>
        <v>88.890357762538216</v>
      </c>
      <c r="CG10" s="28">
        <f t="shared" si="84"/>
        <v>1037.4541947926712</v>
      </c>
      <c r="CH10" s="28">
        <f t="shared" si="85"/>
        <v>135.00954588844948</v>
      </c>
      <c r="CI10" s="28">
        <f t="shared" si="86"/>
        <v>8.1799966950342888</v>
      </c>
      <c r="CJ10" s="71">
        <f t="shared" si="87"/>
        <v>95.470106075216975</v>
      </c>
      <c r="CK10" s="28">
        <f t="shared" si="10"/>
        <v>30.793414634146341</v>
      </c>
      <c r="CL10" s="28">
        <f t="shared" si="11"/>
        <v>30.517378048780486</v>
      </c>
      <c r="CM10" s="28">
        <f t="shared" si="88"/>
        <v>30.854756097560973</v>
      </c>
      <c r="CN10" s="28">
        <f t="shared" si="89"/>
        <v>100.6</v>
      </c>
      <c r="CO10" s="28">
        <f t="shared" si="12"/>
        <v>328.65338645418319</v>
      </c>
      <c r="CP10" s="28">
        <f t="shared" si="90"/>
        <v>99.698207171314721</v>
      </c>
      <c r="CQ10" s="28">
        <f t="shared" si="91"/>
        <v>100.80039840637447</v>
      </c>
      <c r="CR10" s="28">
        <f t="shared" si="13"/>
        <v>330.96683417085427</v>
      </c>
      <c r="CS10" s="28">
        <f t="shared" si="92"/>
        <v>101.50994974874371</v>
      </c>
      <c r="CT10" s="28">
        <f t="shared" si="93"/>
        <v>101.30814070351759</v>
      </c>
      <c r="CU10" s="28">
        <f t="shared" si="94"/>
        <v>100.4</v>
      </c>
      <c r="CV10" s="28">
        <f t="shared" si="14"/>
        <v>99.698207171314721</v>
      </c>
      <c r="CW10" s="28">
        <f t="shared" si="15"/>
        <v>327.34791252485093</v>
      </c>
      <c r="CX10" s="28">
        <f t="shared" si="16"/>
        <v>331.62613065326627</v>
      </c>
      <c r="CY10" s="28">
        <f t="shared" si="17"/>
        <v>324.41351888667992</v>
      </c>
      <c r="CZ10" s="28">
        <f t="shared" si="18"/>
        <v>325.0597609561753</v>
      </c>
      <c r="DA10" s="71">
        <f t="shared" si="19"/>
        <v>331.62613065326633</v>
      </c>
      <c r="DB10" s="77"/>
      <c r="DC10" s="76"/>
      <c r="DE10" s="72"/>
      <c r="DF10" s="72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</row>
    <row r="11" spans="1:144" ht="15.75" x14ac:dyDescent="0.25">
      <c r="A11" s="9">
        <v>335</v>
      </c>
      <c r="B11" s="7"/>
      <c r="C11" s="9">
        <v>100</v>
      </c>
      <c r="D11" s="9">
        <v>100.4</v>
      </c>
      <c r="E11" s="9">
        <v>97.9</v>
      </c>
      <c r="F11" s="9">
        <v>73.47</v>
      </c>
      <c r="G11" s="9">
        <v>1390.9</v>
      </c>
      <c r="H11" s="10">
        <v>94.1</v>
      </c>
      <c r="I11" s="11"/>
      <c r="J11" s="28">
        <f t="shared" si="20"/>
        <v>10220.959999999999</v>
      </c>
      <c r="K11" s="28">
        <f t="shared" si="21"/>
        <v>1.0099403578528827</v>
      </c>
      <c r="L11" s="29">
        <f t="shared" si="22"/>
        <v>9530.08</v>
      </c>
      <c r="M11" s="29">
        <f t="shared" si="23"/>
        <v>1.0831556503198294</v>
      </c>
      <c r="N11" s="29">
        <f t="shared" si="24"/>
        <v>9436.2799999999988</v>
      </c>
      <c r="O11" s="30">
        <f t="shared" si="25"/>
        <v>1.0724946695095949</v>
      </c>
      <c r="P11" s="29">
        <f t="shared" si="26"/>
        <v>78.209781312127234</v>
      </c>
      <c r="Q11" s="28">
        <f t="shared" si="27"/>
        <v>1330.2934393638172</v>
      </c>
      <c r="R11" s="28">
        <f t="shared" si="28"/>
        <v>105.43777335984096</v>
      </c>
      <c r="S11" s="31">
        <f t="shared" si="29"/>
        <v>83.879573560767582</v>
      </c>
      <c r="T11" s="31">
        <f t="shared" si="30"/>
        <v>1426.7326226012794</v>
      </c>
      <c r="U11" s="32">
        <f t="shared" si="31"/>
        <v>113.0814498933902</v>
      </c>
      <c r="V11" s="28">
        <f t="shared" si="0"/>
        <v>24.06086850152905</v>
      </c>
      <c r="W11" s="28">
        <f t="shared" si="1"/>
        <v>409.25847094801225</v>
      </c>
      <c r="X11" s="28">
        <f t="shared" si="2"/>
        <v>32.437431192660554</v>
      </c>
      <c r="Y11" s="28">
        <f t="shared" si="3"/>
        <v>23.824048929663608</v>
      </c>
      <c r="Z11" s="28">
        <f t="shared" si="4"/>
        <v>405.23033639143728</v>
      </c>
      <c r="AA11" s="28">
        <f t="shared" si="5"/>
        <v>32.118165137614682</v>
      </c>
      <c r="AB11" s="28">
        <f t="shared" si="6"/>
        <v>22.213675840978592</v>
      </c>
      <c r="AC11" s="28">
        <f t="shared" si="7"/>
        <v>377.83902140672785</v>
      </c>
      <c r="AD11" s="28">
        <f t="shared" si="8"/>
        <v>29.947155963302755</v>
      </c>
      <c r="AE11" s="28">
        <f t="shared" si="9"/>
        <v>24.06086850152905</v>
      </c>
      <c r="AF11" s="41">
        <f t="shared" si="32"/>
        <v>33190.784</v>
      </c>
      <c r="AG11" s="40">
        <f t="shared" si="33"/>
        <v>564551.92000000004</v>
      </c>
      <c r="AH11" s="40">
        <f t="shared" si="34"/>
        <v>44745.840000000004</v>
      </c>
      <c r="AI11" s="41">
        <f t="shared" si="35"/>
        <v>33113.343999999997</v>
      </c>
      <c r="AJ11" s="41">
        <f t="shared" si="36"/>
        <v>563234.72000000009</v>
      </c>
      <c r="AK11" s="41">
        <f t="shared" si="37"/>
        <v>44641.440000000002</v>
      </c>
      <c r="AL11" s="41">
        <f t="shared" si="38"/>
        <v>32586.752</v>
      </c>
      <c r="AM11" s="41">
        <f t="shared" si="39"/>
        <v>554277.76</v>
      </c>
      <c r="AN11" s="41">
        <f t="shared" si="40"/>
        <v>43931.520000000004</v>
      </c>
      <c r="AO11" s="28">
        <f t="shared" si="41"/>
        <v>33223.199999999997</v>
      </c>
      <c r="AP11" s="28">
        <f t="shared" si="42"/>
        <v>0.31070336391437309</v>
      </c>
      <c r="AQ11" s="28">
        <f t="shared" si="43"/>
        <v>32896.199999999997</v>
      </c>
      <c r="AR11" s="28">
        <f t="shared" si="44"/>
        <v>0.3076452599388379</v>
      </c>
      <c r="AS11" s="28">
        <f t="shared" si="45"/>
        <v>30672.6</v>
      </c>
      <c r="AT11" s="28">
        <f t="shared" si="46"/>
        <v>0.28685015290519877</v>
      </c>
      <c r="AU11" s="28">
        <f t="shared" si="95"/>
        <v>78.987214525965484</v>
      </c>
      <c r="AV11" s="28">
        <f t="shared" si="47"/>
        <v>1343.5170322004358</v>
      </c>
      <c r="AW11" s="28">
        <f t="shared" si="48"/>
        <v>106.48586255824894</v>
      </c>
      <c r="AX11" s="28">
        <f t="shared" si="49"/>
        <v>90.854634048763188</v>
      </c>
      <c r="AY11" s="28">
        <f t="shared" si="50"/>
        <v>1545.3735016662047</v>
      </c>
      <c r="AZ11" s="28">
        <f t="shared" si="51"/>
        <v>122.48481139838427</v>
      </c>
      <c r="BA11" s="28">
        <f t="shared" si="52"/>
        <v>7.4757927821264563</v>
      </c>
      <c r="BB11" s="28">
        <f t="shared" si="53"/>
        <v>127.15798363400012</v>
      </c>
      <c r="BC11" s="28">
        <f t="shared" si="54"/>
        <v>10.078418988300648</v>
      </c>
      <c r="BD11" s="28">
        <f t="shared" si="55"/>
        <v>7.3293557257619533</v>
      </c>
      <c r="BE11" s="28">
        <f t="shared" si="56"/>
        <v>124.66719217424645</v>
      </c>
      <c r="BF11" s="28">
        <f t="shared" si="57"/>
        <v>9.8810012625199892</v>
      </c>
      <c r="BG11" s="28">
        <f t="shared" si="58"/>
        <v>6.3719963115712286</v>
      </c>
      <c r="BH11" s="28">
        <f t="shared" si="59"/>
        <v>108.38318106407054</v>
      </c>
      <c r="BI11" s="28">
        <f t="shared" si="60"/>
        <v>8.5903462671492292</v>
      </c>
      <c r="BJ11" s="28">
        <f t="shared" si="61"/>
        <v>202.2</v>
      </c>
      <c r="BK11" s="28">
        <f t="shared" si="62"/>
        <v>428.6</v>
      </c>
      <c r="BL11" s="28">
        <f t="shared" si="63"/>
        <v>195.39999999999998</v>
      </c>
      <c r="BM11" s="28">
        <f t="shared" si="64"/>
        <v>427.6</v>
      </c>
      <c r="BN11" s="28">
        <f t="shared" si="65"/>
        <v>194.39999999999998</v>
      </c>
      <c r="BO11" s="28">
        <f t="shared" si="66"/>
        <v>420.8</v>
      </c>
      <c r="BP11" s="28">
        <f t="shared" si="67"/>
        <v>-2.910640495867769</v>
      </c>
      <c r="BQ11" s="28">
        <f t="shared" si="68"/>
        <v>0.32538718493774677</v>
      </c>
      <c r="BR11" s="28">
        <f t="shared" si="69"/>
        <v>4.1053639846743293</v>
      </c>
      <c r="BS11" s="28">
        <f t="shared" si="70"/>
        <v>5.5216942148760335</v>
      </c>
      <c r="BT11" s="28">
        <f t="shared" si="71"/>
        <v>0.32462799878530219</v>
      </c>
      <c r="BU11" s="28">
        <f t="shared" si="72"/>
        <v>4.0957854406130272</v>
      </c>
      <c r="BV11" s="28">
        <f t="shared" si="73"/>
        <v>5.4338842975206614</v>
      </c>
      <c r="BW11" s="28">
        <f t="shared" si="74"/>
        <v>0.31946553294867902</v>
      </c>
      <c r="BX11" s="28">
        <f t="shared" si="75"/>
        <v>4.0306513409961688</v>
      </c>
      <c r="BY11" s="28">
        <f t="shared" si="76"/>
        <v>133.29752066115702</v>
      </c>
      <c r="BZ11" s="28">
        <f t="shared" si="77"/>
        <v>7.8367446097783171</v>
      </c>
      <c r="CA11" s="28">
        <f t="shared" si="78"/>
        <v>98.875095785440607</v>
      </c>
      <c r="CB11" s="28">
        <f t="shared" si="79"/>
        <v>130.68646694214874</v>
      </c>
      <c r="CC11" s="28">
        <f t="shared" si="80"/>
        <v>7.6832371697540225</v>
      </c>
      <c r="CD11" s="28">
        <f t="shared" si="81"/>
        <v>96.9383141762452</v>
      </c>
      <c r="CE11" s="28">
        <f t="shared" si="82"/>
        <v>1380.7980371900826</v>
      </c>
      <c r="CF11" s="28">
        <f t="shared" si="83"/>
        <v>81.17901609474643</v>
      </c>
      <c r="CG11" s="28">
        <f t="shared" si="84"/>
        <v>1024.2241379310344</v>
      </c>
      <c r="CH11" s="28">
        <f t="shared" si="85"/>
        <v>113.61621900826445</v>
      </c>
      <c r="CI11" s="28">
        <f t="shared" si="86"/>
        <v>6.6796538111144841</v>
      </c>
      <c r="CJ11" s="71">
        <f t="shared" si="87"/>
        <v>84.27624521072795</v>
      </c>
      <c r="CK11" s="28">
        <f t="shared" si="10"/>
        <v>31.256758409785931</v>
      </c>
      <c r="CL11" s="28">
        <f t="shared" si="11"/>
        <v>29.143975535168195</v>
      </c>
      <c r="CM11" s="28">
        <f t="shared" si="88"/>
        <v>31.567461773700305</v>
      </c>
      <c r="CN11" s="28">
        <f t="shared" si="89"/>
        <v>101.6</v>
      </c>
      <c r="CO11" s="28">
        <f t="shared" si="12"/>
        <v>330.25049701789266</v>
      </c>
      <c r="CP11" s="28">
        <f t="shared" si="90"/>
        <v>94.732405566600391</v>
      </c>
      <c r="CQ11" s="28">
        <f t="shared" si="91"/>
        <v>102.60994035785288</v>
      </c>
      <c r="CR11" s="28">
        <f t="shared" si="13"/>
        <v>350.70575692963752</v>
      </c>
      <c r="CS11" s="28">
        <f t="shared" si="92"/>
        <v>108.96545842217483</v>
      </c>
      <c r="CT11" s="28">
        <f t="shared" si="93"/>
        <v>107.89296375266524</v>
      </c>
      <c r="CU11" s="28">
        <f t="shared" si="94"/>
        <v>100.60000000000001</v>
      </c>
      <c r="CV11" s="28">
        <f t="shared" si="14"/>
        <v>94.732405566600391</v>
      </c>
      <c r="CW11" s="28">
        <f t="shared" si="15"/>
        <v>323.78149606299212</v>
      </c>
      <c r="CX11" s="28">
        <f t="shared" si="16"/>
        <v>354.19189765458424</v>
      </c>
      <c r="CY11" s="28">
        <f t="shared" si="17"/>
        <v>301.89566929133861</v>
      </c>
      <c r="CZ11" s="28">
        <f t="shared" si="18"/>
        <v>304.89662027833003</v>
      </c>
      <c r="DA11" s="71">
        <f t="shared" si="19"/>
        <v>354.19189765458424</v>
      </c>
      <c r="DB11" s="77"/>
      <c r="DC11" s="76"/>
      <c r="DE11" s="72"/>
      <c r="DF11" s="72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</row>
    <row r="12" spans="1:144" ht="15.75" x14ac:dyDescent="0.25">
      <c r="A12" s="9">
        <v>317</v>
      </c>
      <c r="B12" s="7"/>
      <c r="C12" s="9">
        <v>101</v>
      </c>
      <c r="D12" s="9">
        <v>101</v>
      </c>
      <c r="E12" s="9">
        <v>102.2</v>
      </c>
      <c r="F12" s="9">
        <v>73.790000000000006</v>
      </c>
      <c r="G12" s="9">
        <v>1312.7</v>
      </c>
      <c r="H12" s="10">
        <v>100</v>
      </c>
      <c r="I12" s="11"/>
      <c r="J12" s="28">
        <f t="shared" si="20"/>
        <v>10040</v>
      </c>
      <c r="K12" s="28">
        <f t="shared" si="21"/>
        <v>0.99601593625497997</v>
      </c>
      <c r="L12" s="29">
        <f t="shared" si="22"/>
        <v>9790</v>
      </c>
      <c r="M12" s="29">
        <f t="shared" si="23"/>
        <v>1.0214504596527068</v>
      </c>
      <c r="N12" s="29">
        <f t="shared" si="24"/>
        <v>9829.1600000000017</v>
      </c>
      <c r="O12" s="30">
        <f t="shared" si="25"/>
        <v>1.0255362614913177</v>
      </c>
      <c r="P12" s="29">
        <f t="shared" si="26"/>
        <v>73.177290836653384</v>
      </c>
      <c r="Q12" s="28">
        <f t="shared" si="27"/>
        <v>1385.3585657370518</v>
      </c>
      <c r="R12" s="28">
        <f t="shared" si="28"/>
        <v>93.725099601593612</v>
      </c>
      <c r="S12" s="31">
        <f t="shared" si="29"/>
        <v>75.045965270684363</v>
      </c>
      <c r="T12" s="31">
        <f t="shared" si="30"/>
        <v>1420.73544433095</v>
      </c>
      <c r="U12" s="32">
        <f t="shared" si="31"/>
        <v>96.118488253319697</v>
      </c>
      <c r="V12" s="28">
        <f t="shared" si="0"/>
        <v>21.931343283582088</v>
      </c>
      <c r="W12" s="28">
        <f t="shared" si="1"/>
        <v>415.19402985074623</v>
      </c>
      <c r="X12" s="28">
        <f t="shared" si="2"/>
        <v>28.089552238805965</v>
      </c>
      <c r="Y12" s="28">
        <f t="shared" si="3"/>
        <v>22.019068656716417</v>
      </c>
      <c r="Z12" s="28">
        <f t="shared" si="4"/>
        <v>416.8548059701493</v>
      </c>
      <c r="AA12" s="28">
        <f t="shared" si="5"/>
        <v>28.201910447761193</v>
      </c>
      <c r="AB12" s="28">
        <f t="shared" si="6"/>
        <v>21.470785074626868</v>
      </c>
      <c r="AC12" s="28">
        <f t="shared" si="7"/>
        <v>406.47495522388067</v>
      </c>
      <c r="AD12" s="28">
        <f t="shared" si="8"/>
        <v>27.499671641791046</v>
      </c>
      <c r="AE12" s="28">
        <f t="shared" si="9"/>
        <v>21.931343283582088</v>
      </c>
      <c r="AF12" s="41">
        <f t="shared" si="32"/>
        <v>31959.45</v>
      </c>
      <c r="AG12" s="40">
        <f t="shared" si="33"/>
        <v>605041.5</v>
      </c>
      <c r="AH12" s="40">
        <f t="shared" si="34"/>
        <v>40933.5</v>
      </c>
      <c r="AI12" s="41">
        <f t="shared" si="35"/>
        <v>31988.837999999996</v>
      </c>
      <c r="AJ12" s="41">
        <f t="shared" si="36"/>
        <v>605597.86</v>
      </c>
      <c r="AK12" s="41">
        <f t="shared" si="37"/>
        <v>40971.139999999992</v>
      </c>
      <c r="AL12" s="41">
        <f t="shared" si="38"/>
        <v>31805.162999999997</v>
      </c>
      <c r="AM12" s="41">
        <f t="shared" si="39"/>
        <v>602120.61</v>
      </c>
      <c r="AN12" s="41">
        <f t="shared" si="40"/>
        <v>40735.889999999992</v>
      </c>
      <c r="AO12" s="28">
        <f t="shared" si="41"/>
        <v>33500</v>
      </c>
      <c r="AP12" s="28">
        <f t="shared" si="42"/>
        <v>0.29850746268656714</v>
      </c>
      <c r="AQ12" s="28">
        <f t="shared" si="43"/>
        <v>33634</v>
      </c>
      <c r="AR12" s="28">
        <f t="shared" si="44"/>
        <v>0.29970149253731343</v>
      </c>
      <c r="AS12" s="28">
        <f t="shared" si="45"/>
        <v>32796.5</v>
      </c>
      <c r="AT12" s="28">
        <f t="shared" si="46"/>
        <v>0.29223880597014928</v>
      </c>
      <c r="AU12" s="28">
        <f t="shared" si="95"/>
        <v>72.885747845272292</v>
      </c>
      <c r="AV12" s="28">
        <f t="shared" si="47"/>
        <v>1379.839208901446</v>
      </c>
      <c r="AW12" s="28">
        <f t="shared" si="48"/>
        <v>93.351692830272512</v>
      </c>
      <c r="AX12" s="28">
        <f t="shared" si="49"/>
        <v>76.65573572082161</v>
      </c>
      <c r="AY12" s="28">
        <f t="shared" si="50"/>
        <v>1451.2108726567412</v>
      </c>
      <c r="AZ12" s="28">
        <f t="shared" si="51"/>
        <v>98.180274007476697</v>
      </c>
      <c r="BA12" s="28">
        <f t="shared" si="52"/>
        <v>6.5466696368901758</v>
      </c>
      <c r="BB12" s="28">
        <f t="shared" si="53"/>
        <v>123.9385163733571</v>
      </c>
      <c r="BC12" s="28">
        <f t="shared" si="54"/>
        <v>8.3849409668077524</v>
      </c>
      <c r="BD12" s="28">
        <f t="shared" si="55"/>
        <v>6.5991477406994887</v>
      </c>
      <c r="BE12" s="28">
        <f t="shared" si="56"/>
        <v>124.93200752060595</v>
      </c>
      <c r="BF12" s="28">
        <f t="shared" si="57"/>
        <v>8.4521546535976846</v>
      </c>
      <c r="BG12" s="28">
        <f t="shared" si="58"/>
        <v>6.2745965934506582</v>
      </c>
      <c r="BH12" s="28">
        <f t="shared" si="59"/>
        <v>118.78775557139677</v>
      </c>
      <c r="BI12" s="28">
        <f t="shared" si="60"/>
        <v>8.0364712051681906</v>
      </c>
      <c r="BJ12" s="28">
        <f t="shared" si="61"/>
        <v>200.4</v>
      </c>
      <c r="BK12" s="28">
        <f t="shared" si="62"/>
        <v>435</v>
      </c>
      <c r="BL12" s="28">
        <f t="shared" si="63"/>
        <v>197.9</v>
      </c>
      <c r="BM12" s="28">
        <f t="shared" si="64"/>
        <v>435.4</v>
      </c>
      <c r="BN12" s="28">
        <f t="shared" si="65"/>
        <v>198.3</v>
      </c>
      <c r="BO12" s="28">
        <f t="shared" si="66"/>
        <v>432.9</v>
      </c>
      <c r="BP12" s="28">
        <f t="shared" si="67"/>
        <v>-3.1985844562406425</v>
      </c>
      <c r="BQ12" s="28">
        <f t="shared" si="68"/>
        <v>0.31274714213818389</v>
      </c>
      <c r="BR12" s="28">
        <f t="shared" si="69"/>
        <v>4.6227417640807653</v>
      </c>
      <c r="BS12" s="28">
        <f t="shared" si="70"/>
        <v>5.926228392541173</v>
      </c>
      <c r="BT12" s="28">
        <f t="shared" si="71"/>
        <v>0.31303472571716151</v>
      </c>
      <c r="BU12" s="28">
        <f t="shared" si="72"/>
        <v>4.6269925611052072</v>
      </c>
      <c r="BV12" s="28">
        <f t="shared" si="73"/>
        <v>5.8922008983258474</v>
      </c>
      <c r="BW12" s="28">
        <f t="shared" si="74"/>
        <v>0.31123732834855128</v>
      </c>
      <c r="BX12" s="28">
        <f t="shared" si="75"/>
        <v>4.6004250797024442</v>
      </c>
      <c r="BY12" s="28">
        <f t="shared" si="76"/>
        <v>136.10997686130395</v>
      </c>
      <c r="BZ12" s="28">
        <f t="shared" si="77"/>
        <v>7.1895894744410089</v>
      </c>
      <c r="CA12" s="28">
        <f t="shared" si="78"/>
        <v>106.26992561105207</v>
      </c>
      <c r="CB12" s="28">
        <f t="shared" si="79"/>
        <v>137.20103443582417</v>
      </c>
      <c r="CC12" s="28">
        <f t="shared" si="80"/>
        <v>7.247221223668129</v>
      </c>
      <c r="CD12" s="28">
        <f t="shared" si="81"/>
        <v>107.12178533475029</v>
      </c>
      <c r="CE12" s="28">
        <f t="shared" si="82"/>
        <v>1527.4942153259833</v>
      </c>
      <c r="CF12" s="28">
        <f t="shared" si="83"/>
        <v>80.685167876914221</v>
      </c>
      <c r="CG12" s="28">
        <f t="shared" si="84"/>
        <v>1192.614240170032</v>
      </c>
      <c r="CH12" s="28">
        <f t="shared" si="85"/>
        <v>130.45338233292503</v>
      </c>
      <c r="CI12" s="28">
        <f t="shared" si="86"/>
        <v>6.8907973254727164</v>
      </c>
      <c r="CJ12" s="71">
        <f t="shared" si="87"/>
        <v>101.85345377258238</v>
      </c>
      <c r="CK12" s="28">
        <f t="shared" si="10"/>
        <v>29.970149253731343</v>
      </c>
      <c r="CL12" s="28">
        <f t="shared" si="11"/>
        <v>29.223880597014926</v>
      </c>
      <c r="CM12" s="28">
        <f t="shared" si="88"/>
        <v>29.850746268656714</v>
      </c>
      <c r="CN12" s="28">
        <f t="shared" si="89"/>
        <v>99.999999999999986</v>
      </c>
      <c r="CO12" s="28">
        <f t="shared" si="12"/>
        <v>333.66533864541827</v>
      </c>
      <c r="CP12" s="28">
        <f t="shared" si="90"/>
        <v>97.509960159362549</v>
      </c>
      <c r="CQ12" s="28">
        <f t="shared" si="91"/>
        <v>99.601593625497998</v>
      </c>
      <c r="CR12" s="28">
        <f t="shared" si="13"/>
        <v>343.55464759959142</v>
      </c>
      <c r="CS12" s="28">
        <f t="shared" si="92"/>
        <v>102.55362614913177</v>
      </c>
      <c r="CT12" s="28">
        <f t="shared" si="93"/>
        <v>102.9638406537283</v>
      </c>
      <c r="CU12" s="28">
        <f t="shared" si="94"/>
        <v>100.4</v>
      </c>
      <c r="CV12" s="28">
        <f t="shared" si="14"/>
        <v>97.509960159362549</v>
      </c>
      <c r="CW12" s="28">
        <f t="shared" si="15"/>
        <v>336.34000000000003</v>
      </c>
      <c r="CX12" s="28">
        <f t="shared" si="16"/>
        <v>342.18590398365677</v>
      </c>
      <c r="CY12" s="28">
        <f t="shared" si="17"/>
        <v>327.96500000000003</v>
      </c>
      <c r="CZ12" s="28">
        <f t="shared" si="18"/>
        <v>326.65836653386452</v>
      </c>
      <c r="DA12" s="71">
        <f t="shared" si="19"/>
        <v>342.18590398365677</v>
      </c>
      <c r="DB12" s="77"/>
      <c r="DC12" s="76"/>
      <c r="DE12" s="72"/>
      <c r="DF12" s="72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</row>
    <row r="13" spans="1:144" ht="15.75" x14ac:dyDescent="0.25">
      <c r="A13" s="9">
        <v>314</v>
      </c>
      <c r="B13" s="7"/>
      <c r="C13" s="9">
        <v>100.7</v>
      </c>
      <c r="D13" s="9">
        <v>100.1</v>
      </c>
      <c r="E13" s="9">
        <v>120</v>
      </c>
      <c r="F13" s="9">
        <v>75.86</v>
      </c>
      <c r="G13" s="9">
        <v>1321.3</v>
      </c>
      <c r="H13" s="10">
        <v>99.6</v>
      </c>
      <c r="I13" s="11"/>
      <c r="J13" s="28">
        <f t="shared" si="20"/>
        <v>10201</v>
      </c>
      <c r="K13" s="28">
        <f t="shared" si="21"/>
        <v>1</v>
      </c>
      <c r="L13" s="29">
        <f t="shared" si="22"/>
        <v>10322.200000000001</v>
      </c>
      <c r="M13" s="29">
        <f t="shared" si="23"/>
        <v>0.98825831702544031</v>
      </c>
      <c r="N13" s="29">
        <f t="shared" si="24"/>
        <v>10322.200000000001</v>
      </c>
      <c r="O13" s="30">
        <f t="shared" si="25"/>
        <v>0.98825831702544031</v>
      </c>
      <c r="P13" s="29">
        <f t="shared" si="26"/>
        <v>73.790000000000006</v>
      </c>
      <c r="Q13" s="28">
        <f t="shared" si="27"/>
        <v>1312.7</v>
      </c>
      <c r="R13" s="28">
        <f t="shared" si="28"/>
        <v>100</v>
      </c>
      <c r="S13" s="31">
        <f t="shared" si="29"/>
        <v>72.923581213307244</v>
      </c>
      <c r="T13" s="31">
        <f t="shared" si="30"/>
        <v>1297.2866927592956</v>
      </c>
      <c r="U13" s="32">
        <f t="shared" si="31"/>
        <v>98.825831702544036</v>
      </c>
      <c r="V13" s="28">
        <f t="shared" si="0"/>
        <v>23.510378548895904</v>
      </c>
      <c r="W13" s="28">
        <f t="shared" si="1"/>
        <v>418.24195583596219</v>
      </c>
      <c r="X13" s="28">
        <f t="shared" si="2"/>
        <v>31.861198738170348</v>
      </c>
      <c r="Y13" s="28">
        <f t="shared" si="3"/>
        <v>23.510378548895904</v>
      </c>
      <c r="Z13" s="28">
        <f t="shared" si="4"/>
        <v>418.24195583596219</v>
      </c>
      <c r="AA13" s="28">
        <f t="shared" si="5"/>
        <v>31.861198738170348</v>
      </c>
      <c r="AB13" s="28">
        <f t="shared" si="6"/>
        <v>23.789709779179812</v>
      </c>
      <c r="AC13" s="28">
        <f t="shared" si="7"/>
        <v>423.211167192429</v>
      </c>
      <c r="AD13" s="28">
        <f t="shared" si="8"/>
        <v>32.239747634069396</v>
      </c>
      <c r="AE13" s="28">
        <f t="shared" si="9"/>
        <v>23.510378548895901</v>
      </c>
      <c r="AF13" s="41">
        <f t="shared" si="32"/>
        <v>30844.22</v>
      </c>
      <c r="AG13" s="40">
        <f t="shared" si="33"/>
        <v>548708.6</v>
      </c>
      <c r="AH13" s="40">
        <f t="shared" si="34"/>
        <v>41800</v>
      </c>
      <c r="AI13" s="41">
        <f t="shared" si="35"/>
        <v>30844.22</v>
      </c>
      <c r="AJ13" s="41">
        <f t="shared" si="36"/>
        <v>548708.6</v>
      </c>
      <c r="AK13" s="41">
        <f t="shared" si="37"/>
        <v>41800</v>
      </c>
      <c r="AL13" s="41">
        <f t="shared" si="38"/>
        <v>30932.768</v>
      </c>
      <c r="AM13" s="41">
        <f t="shared" si="39"/>
        <v>550283.84</v>
      </c>
      <c r="AN13" s="41">
        <f t="shared" si="40"/>
        <v>41920</v>
      </c>
      <c r="AO13" s="28">
        <f t="shared" si="41"/>
        <v>32017</v>
      </c>
      <c r="AP13" s="28">
        <f t="shared" si="42"/>
        <v>0.31861198738170349</v>
      </c>
      <c r="AQ13" s="28">
        <f t="shared" si="43"/>
        <v>32017</v>
      </c>
      <c r="AR13" s="28">
        <f t="shared" si="44"/>
        <v>0.31861198738170349</v>
      </c>
      <c r="AS13" s="28">
        <f t="shared" si="45"/>
        <v>32397.4</v>
      </c>
      <c r="AT13" s="28">
        <f t="shared" si="46"/>
        <v>0.32239747634069399</v>
      </c>
      <c r="AU13" s="28">
        <f t="shared" si="95"/>
        <v>73.790000000000006</v>
      </c>
      <c r="AV13" s="28">
        <f t="shared" si="47"/>
        <v>1312.7</v>
      </c>
      <c r="AW13" s="28">
        <f t="shared" si="48"/>
        <v>100</v>
      </c>
      <c r="AX13" s="28">
        <f t="shared" si="49"/>
        <v>72.067335641331042</v>
      </c>
      <c r="AY13" s="28">
        <f t="shared" si="50"/>
        <v>1282.0543636858008</v>
      </c>
      <c r="AZ13" s="28">
        <f t="shared" si="51"/>
        <v>97.665450116995572</v>
      </c>
      <c r="BA13" s="28">
        <f t="shared" si="52"/>
        <v>7.4906884335598924</v>
      </c>
      <c r="BB13" s="28">
        <f t="shared" si="53"/>
        <v>133.25690075530656</v>
      </c>
      <c r="BC13" s="28">
        <f t="shared" si="54"/>
        <v>10.151359850331877</v>
      </c>
      <c r="BD13" s="28">
        <f t="shared" si="55"/>
        <v>7.4906884335598924</v>
      </c>
      <c r="BE13" s="28">
        <f t="shared" si="56"/>
        <v>133.25690075530656</v>
      </c>
      <c r="BF13" s="28">
        <f t="shared" si="57"/>
        <v>10.151359850331877</v>
      </c>
      <c r="BG13" s="28">
        <f t="shared" si="58"/>
        <v>7.6697423956851001</v>
      </c>
      <c r="BH13" s="28">
        <f t="shared" si="59"/>
        <v>136.44221226203862</v>
      </c>
      <c r="BI13" s="28">
        <f t="shared" si="60"/>
        <v>10.394013275084834</v>
      </c>
      <c r="BJ13" s="28">
        <f t="shared" si="61"/>
        <v>202</v>
      </c>
      <c r="BK13" s="28">
        <f t="shared" si="62"/>
        <v>418</v>
      </c>
      <c r="BL13" s="28">
        <f t="shared" si="63"/>
        <v>203.2</v>
      </c>
      <c r="BM13" s="28">
        <f t="shared" si="64"/>
        <v>418</v>
      </c>
      <c r="BN13" s="28">
        <f t="shared" si="65"/>
        <v>203.2</v>
      </c>
      <c r="BO13" s="28">
        <f t="shared" si="66"/>
        <v>419.2</v>
      </c>
      <c r="BP13" s="28">
        <f t="shared" si="67"/>
        <v>-2.9272259113701042</v>
      </c>
      <c r="BQ13" s="28">
        <f t="shared" si="68"/>
        <v>0.31842766816485107</v>
      </c>
      <c r="BR13" s="28">
        <f t="shared" si="69"/>
        <v>4.18</v>
      </c>
      <c r="BS13" s="28">
        <f t="shared" si="70"/>
        <v>5.6647242173736272</v>
      </c>
      <c r="BT13" s="28">
        <f t="shared" si="71"/>
        <v>0.31842766816485107</v>
      </c>
      <c r="BU13" s="28">
        <f t="shared" si="72"/>
        <v>4.18</v>
      </c>
      <c r="BV13" s="28">
        <f t="shared" si="73"/>
        <v>5.6809865835479059</v>
      </c>
      <c r="BW13" s="28">
        <f t="shared" si="74"/>
        <v>0.31934181458063532</v>
      </c>
      <c r="BX13" s="28">
        <f t="shared" si="75"/>
        <v>4.1920000000000002</v>
      </c>
      <c r="BY13" s="28">
        <f t="shared" si="76"/>
        <v>138.24366445317793</v>
      </c>
      <c r="BZ13" s="28">
        <f t="shared" si="77"/>
        <v>7.7710063228460422</v>
      </c>
      <c r="CA13" s="28">
        <f t="shared" si="78"/>
        <v>102.01</v>
      </c>
      <c r="CB13" s="28">
        <f t="shared" si="79"/>
        <v>138.24366445317793</v>
      </c>
      <c r="CC13" s="28">
        <f t="shared" si="80"/>
        <v>7.7710063228460422</v>
      </c>
      <c r="CD13" s="28">
        <f t="shared" si="81"/>
        <v>102.01</v>
      </c>
      <c r="CE13" s="28">
        <f t="shared" si="82"/>
        <v>1361.8240954058815</v>
      </c>
      <c r="CF13" s="28">
        <f t="shared" si="83"/>
        <v>76.551382646453874</v>
      </c>
      <c r="CG13" s="28">
        <f t="shared" si="84"/>
        <v>1004.89</v>
      </c>
      <c r="CH13" s="28">
        <f t="shared" si="85"/>
        <v>141.54817725979129</v>
      </c>
      <c r="CI13" s="28">
        <f t="shared" si="86"/>
        <v>7.956760874533404</v>
      </c>
      <c r="CJ13" s="71">
        <f t="shared" si="87"/>
        <v>104.44840000000001</v>
      </c>
      <c r="CK13" s="28">
        <f t="shared" si="10"/>
        <v>32.179810725552052</v>
      </c>
      <c r="CL13" s="28">
        <f t="shared" si="11"/>
        <v>32.5621451104101</v>
      </c>
      <c r="CM13" s="28">
        <f t="shared" si="88"/>
        <v>32.179810725552052</v>
      </c>
      <c r="CN13" s="28">
        <f t="shared" si="89"/>
        <v>101</v>
      </c>
      <c r="CO13" s="28">
        <f t="shared" si="12"/>
        <v>317</v>
      </c>
      <c r="CP13" s="28">
        <f t="shared" si="90"/>
        <v>102.2</v>
      </c>
      <c r="CQ13" s="28">
        <f t="shared" si="91"/>
        <v>101</v>
      </c>
      <c r="CR13" s="28">
        <f t="shared" si="13"/>
        <v>313.27788649706457</v>
      </c>
      <c r="CS13" s="28">
        <f t="shared" si="92"/>
        <v>99.814090019569477</v>
      </c>
      <c r="CT13" s="28">
        <f t="shared" si="93"/>
        <v>99.814090019569477</v>
      </c>
      <c r="CU13" s="28">
        <f t="shared" si="94"/>
        <v>101</v>
      </c>
      <c r="CV13" s="28">
        <f t="shared" si="14"/>
        <v>102.2</v>
      </c>
      <c r="CW13" s="28">
        <f t="shared" si="15"/>
        <v>317</v>
      </c>
      <c r="CX13" s="28">
        <f t="shared" si="16"/>
        <v>313.27788649706457</v>
      </c>
      <c r="CY13" s="28">
        <f t="shared" si="17"/>
        <v>320.76633663366334</v>
      </c>
      <c r="CZ13" s="28">
        <f t="shared" si="18"/>
        <v>320.7663366336634</v>
      </c>
      <c r="DA13" s="71">
        <f t="shared" si="19"/>
        <v>313.27788649706457</v>
      </c>
      <c r="DB13" s="77"/>
      <c r="DC13" s="76"/>
      <c r="DE13" s="72"/>
      <c r="DF13" s="72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</row>
    <row r="14" spans="1:144" ht="15.75" x14ac:dyDescent="0.25">
      <c r="A14" s="9">
        <v>310</v>
      </c>
      <c r="B14" s="7"/>
      <c r="C14" s="9">
        <v>102.3</v>
      </c>
      <c r="D14" s="9">
        <v>101.2</v>
      </c>
      <c r="E14" s="9">
        <v>106.5</v>
      </c>
      <c r="F14" s="9">
        <v>73.22</v>
      </c>
      <c r="G14" s="9">
        <v>1253.3</v>
      </c>
      <c r="H14" s="10">
        <v>96.6</v>
      </c>
      <c r="I14" s="11"/>
      <c r="J14" s="28">
        <f t="shared" si="20"/>
        <v>10080.07</v>
      </c>
      <c r="K14" s="28">
        <f t="shared" si="21"/>
        <v>1.005994005994006</v>
      </c>
      <c r="L14" s="29">
        <f t="shared" si="22"/>
        <v>12084</v>
      </c>
      <c r="M14" s="29">
        <f t="shared" si="23"/>
        <v>0.83916666666666673</v>
      </c>
      <c r="N14" s="29">
        <f t="shared" si="24"/>
        <v>12012</v>
      </c>
      <c r="O14" s="30">
        <f t="shared" si="25"/>
        <v>0.83416666666666661</v>
      </c>
      <c r="P14" s="29">
        <f t="shared" si="26"/>
        <v>76.314705294705291</v>
      </c>
      <c r="Q14" s="28">
        <f t="shared" si="27"/>
        <v>1329.2198801198801</v>
      </c>
      <c r="R14" s="28">
        <f t="shared" si="28"/>
        <v>100.197002997003</v>
      </c>
      <c r="S14" s="31">
        <f t="shared" si="29"/>
        <v>63.659183333333338</v>
      </c>
      <c r="T14" s="31">
        <f t="shared" si="30"/>
        <v>1108.7909166666668</v>
      </c>
      <c r="U14" s="32">
        <f t="shared" si="31"/>
        <v>83.581000000000003</v>
      </c>
      <c r="V14" s="28">
        <f t="shared" si="0"/>
        <v>24.328350318471337</v>
      </c>
      <c r="W14" s="28">
        <f t="shared" si="1"/>
        <v>423.74175159235665</v>
      </c>
      <c r="X14" s="28">
        <f t="shared" si="2"/>
        <v>31.941783439490443</v>
      </c>
      <c r="Y14" s="28">
        <f t="shared" si="3"/>
        <v>24.183394904458599</v>
      </c>
      <c r="Z14" s="28">
        <f t="shared" si="4"/>
        <v>421.21697452229296</v>
      </c>
      <c r="AA14" s="28">
        <f t="shared" si="5"/>
        <v>31.751464968152863</v>
      </c>
      <c r="AB14" s="28">
        <f t="shared" si="6"/>
        <v>28.991082802547773</v>
      </c>
      <c r="AC14" s="28">
        <f t="shared" si="7"/>
        <v>504.95541401273886</v>
      </c>
      <c r="AD14" s="28">
        <f t="shared" si="8"/>
        <v>38.063694267515928</v>
      </c>
      <c r="AE14" s="28">
        <f t="shared" si="9"/>
        <v>24.328350318471337</v>
      </c>
      <c r="AF14" s="41">
        <f t="shared" si="32"/>
        <v>31459.142</v>
      </c>
      <c r="AG14" s="40">
        <f t="shared" si="33"/>
        <v>547943.11</v>
      </c>
      <c r="AH14" s="40">
        <f t="shared" si="34"/>
        <v>41304.119999999995</v>
      </c>
      <c r="AI14" s="41">
        <f t="shared" si="35"/>
        <v>31413.626</v>
      </c>
      <c r="AJ14" s="41">
        <f t="shared" si="36"/>
        <v>547150.32999999996</v>
      </c>
      <c r="AK14" s="41">
        <f t="shared" si="37"/>
        <v>41244.36</v>
      </c>
      <c r="AL14" s="41">
        <f t="shared" si="38"/>
        <v>32923.24</v>
      </c>
      <c r="AM14" s="41">
        <f t="shared" si="39"/>
        <v>573444.19999999995</v>
      </c>
      <c r="AN14" s="41">
        <f t="shared" si="40"/>
        <v>43226.399999999994</v>
      </c>
      <c r="AO14" s="28">
        <f t="shared" si="41"/>
        <v>31619.8</v>
      </c>
      <c r="AP14" s="28">
        <f t="shared" si="42"/>
        <v>0.32070063694267514</v>
      </c>
      <c r="AQ14" s="28">
        <f t="shared" si="43"/>
        <v>31431.399999999998</v>
      </c>
      <c r="AR14" s="28">
        <f t="shared" si="44"/>
        <v>0.31878980891719744</v>
      </c>
      <c r="AS14" s="28">
        <f t="shared" si="45"/>
        <v>37680</v>
      </c>
      <c r="AT14" s="28">
        <f t="shared" si="46"/>
        <v>0.38216560509554143</v>
      </c>
      <c r="AU14" s="28">
        <f t="shared" si="95"/>
        <v>76.772136095672579</v>
      </c>
      <c r="AV14" s="28">
        <f t="shared" si="47"/>
        <v>1337.1872320486709</v>
      </c>
      <c r="AW14" s="28">
        <f t="shared" si="48"/>
        <v>100.79758443354848</v>
      </c>
      <c r="AX14" s="28">
        <f t="shared" si="49"/>
        <v>53.420664680555554</v>
      </c>
      <c r="AY14" s="28">
        <f t="shared" si="50"/>
        <v>930.4603775694444</v>
      </c>
      <c r="AZ14" s="28">
        <f t="shared" si="51"/>
        <v>70.138389166666656</v>
      </c>
      <c r="BA14" s="28">
        <f t="shared" si="52"/>
        <v>7.8021174428982913</v>
      </c>
      <c r="BB14" s="28">
        <f t="shared" si="53"/>
        <v>135.8942496348736</v>
      </c>
      <c r="BC14" s="28">
        <f t="shared" si="54"/>
        <v>10.243750294129578</v>
      </c>
      <c r="BD14" s="28">
        <f t="shared" si="55"/>
        <v>7.7094198405614813</v>
      </c>
      <c r="BE14" s="28">
        <f t="shared" si="56"/>
        <v>134.27967882064178</v>
      </c>
      <c r="BF14" s="28">
        <f t="shared" si="57"/>
        <v>10.122043450038538</v>
      </c>
      <c r="BG14" s="28">
        <f t="shared" si="58"/>
        <v>11.079394701610612</v>
      </c>
      <c r="BH14" s="28">
        <f t="shared" si="59"/>
        <v>192.97659134244796</v>
      </c>
      <c r="BI14" s="28">
        <f t="shared" si="60"/>
        <v>14.546634751916912</v>
      </c>
      <c r="BJ14" s="28">
        <f t="shared" si="61"/>
        <v>200.8</v>
      </c>
      <c r="BK14" s="28">
        <f t="shared" si="62"/>
        <v>414.7</v>
      </c>
      <c r="BL14" s="28">
        <f t="shared" si="63"/>
        <v>220.7</v>
      </c>
      <c r="BM14" s="28">
        <f t="shared" si="64"/>
        <v>414.1</v>
      </c>
      <c r="BN14" s="28">
        <f t="shared" si="65"/>
        <v>220.1</v>
      </c>
      <c r="BO14" s="28">
        <f t="shared" si="66"/>
        <v>434</v>
      </c>
      <c r="BP14" s="28">
        <f t="shared" si="67"/>
        <v>-2.8117585025046141</v>
      </c>
      <c r="BQ14" s="28">
        <f t="shared" si="68"/>
        <v>0.31385756451979113</v>
      </c>
      <c r="BR14" s="28">
        <f t="shared" si="69"/>
        <v>4.1636546184738954</v>
      </c>
      <c r="BS14" s="28">
        <f t="shared" si="70"/>
        <v>5.4587397838122858</v>
      </c>
      <c r="BT14" s="28">
        <f t="shared" si="71"/>
        <v>0.31340346628320598</v>
      </c>
      <c r="BU14" s="28">
        <f t="shared" si="72"/>
        <v>4.157630522088354</v>
      </c>
      <c r="BV14" s="28">
        <f t="shared" si="73"/>
        <v>5.7210651199578173</v>
      </c>
      <c r="BW14" s="28">
        <f t="shared" si="74"/>
        <v>0.3284643911299478</v>
      </c>
      <c r="BX14" s="28">
        <f t="shared" si="75"/>
        <v>4.357429718875502</v>
      </c>
      <c r="BY14" s="28">
        <f t="shared" si="76"/>
        <v>133.67374110203005</v>
      </c>
      <c r="BZ14" s="28">
        <f t="shared" si="77"/>
        <v>7.6746310451827746</v>
      </c>
      <c r="CA14" s="28">
        <f t="shared" si="78"/>
        <v>101.81214859437752</v>
      </c>
      <c r="CB14" s="28">
        <f t="shared" si="79"/>
        <v>132.08555233324543</v>
      </c>
      <c r="CC14" s="28">
        <f t="shared" si="80"/>
        <v>7.5834481192764693</v>
      </c>
      <c r="CD14" s="28">
        <f t="shared" si="81"/>
        <v>100.60251004016064</v>
      </c>
      <c r="CE14" s="28">
        <f t="shared" si="82"/>
        <v>1299.7099920906935</v>
      </c>
      <c r="CF14" s="28">
        <f t="shared" si="83"/>
        <v>74.620449557254219</v>
      </c>
      <c r="CG14" s="28">
        <f t="shared" si="84"/>
        <v>989.91967871485951</v>
      </c>
      <c r="CH14" s="28">
        <f t="shared" si="85"/>
        <v>189.82335881887687</v>
      </c>
      <c r="CI14" s="28">
        <f t="shared" si="86"/>
        <v>10.89835767804435</v>
      </c>
      <c r="CJ14" s="71">
        <f t="shared" si="87"/>
        <v>144.57831325301206</v>
      </c>
      <c r="CK14" s="28">
        <f t="shared" si="10"/>
        <v>32.102133757961781</v>
      </c>
      <c r="CL14" s="28">
        <f t="shared" si="11"/>
        <v>38.484076433121018</v>
      </c>
      <c r="CM14" s="28">
        <f t="shared" si="88"/>
        <v>32.294554140127389</v>
      </c>
      <c r="CN14" s="28">
        <f t="shared" si="89"/>
        <v>100.69999999999999</v>
      </c>
      <c r="CO14" s="28">
        <f t="shared" si="12"/>
        <v>315.88211788211788</v>
      </c>
      <c r="CP14" s="28">
        <f t="shared" si="90"/>
        <v>120.71928071928072</v>
      </c>
      <c r="CQ14" s="28">
        <f t="shared" si="91"/>
        <v>101.3035964035964</v>
      </c>
      <c r="CR14" s="28">
        <f t="shared" si="13"/>
        <v>261.92833333333334</v>
      </c>
      <c r="CS14" s="28">
        <f t="shared" si="92"/>
        <v>84.000583333333324</v>
      </c>
      <c r="CT14" s="28">
        <f t="shared" si="93"/>
        <v>83.500083333333322</v>
      </c>
      <c r="CU14" s="28">
        <f t="shared" si="94"/>
        <v>100.1</v>
      </c>
      <c r="CV14" s="28">
        <f t="shared" si="14"/>
        <v>120.71928071928073</v>
      </c>
      <c r="CW14" s="28">
        <f t="shared" si="15"/>
        <v>312.12909632571996</v>
      </c>
      <c r="CX14" s="28">
        <f t="shared" si="16"/>
        <v>263.49833333333333</v>
      </c>
      <c r="CY14" s="28">
        <f t="shared" si="17"/>
        <v>374.18073485600792</v>
      </c>
      <c r="CZ14" s="28">
        <f t="shared" si="18"/>
        <v>376.42357642357649</v>
      </c>
      <c r="DA14" s="71">
        <f t="shared" si="19"/>
        <v>263.49833333333333</v>
      </c>
      <c r="DB14" s="77"/>
      <c r="DC14" s="76"/>
      <c r="DE14" s="72"/>
      <c r="DF14" s="72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</row>
    <row r="15" spans="1:144" ht="15.75" x14ac:dyDescent="0.25">
      <c r="A15" s="9">
        <v>308</v>
      </c>
      <c r="B15" s="7"/>
      <c r="C15" s="9">
        <v>99.8</v>
      </c>
      <c r="D15" s="9">
        <v>100.9</v>
      </c>
      <c r="E15" s="9">
        <v>109.3</v>
      </c>
      <c r="F15" s="9">
        <v>80.819999999999993</v>
      </c>
      <c r="G15" s="9">
        <v>1417.7</v>
      </c>
      <c r="H15" s="10">
        <v>111.8</v>
      </c>
      <c r="I15" s="11"/>
      <c r="J15" s="28">
        <f t="shared" si="20"/>
        <v>10352.76</v>
      </c>
      <c r="K15" s="28">
        <f t="shared" si="21"/>
        <v>1.0108695652173914</v>
      </c>
      <c r="L15" s="29">
        <f t="shared" si="22"/>
        <v>10894.949999999999</v>
      </c>
      <c r="M15" s="29">
        <f t="shared" si="23"/>
        <v>0.96056338028169008</v>
      </c>
      <c r="N15" s="29">
        <f t="shared" si="24"/>
        <v>10777.800000000001</v>
      </c>
      <c r="O15" s="30">
        <f t="shared" si="25"/>
        <v>0.95023474178403755</v>
      </c>
      <c r="P15" s="29">
        <f t="shared" si="26"/>
        <v>74.0158695652174</v>
      </c>
      <c r="Q15" s="28">
        <f t="shared" si="27"/>
        <v>1266.9228260869565</v>
      </c>
      <c r="R15" s="28">
        <f t="shared" si="28"/>
        <v>97.65</v>
      </c>
      <c r="S15" s="31">
        <f t="shared" si="29"/>
        <v>70.332450704225352</v>
      </c>
      <c r="T15" s="31">
        <f t="shared" si="30"/>
        <v>1203.8740845070422</v>
      </c>
      <c r="U15" s="32">
        <f t="shared" si="31"/>
        <v>92.790422535211263</v>
      </c>
      <c r="V15" s="28">
        <f t="shared" si="0"/>
        <v>24.162600000000001</v>
      </c>
      <c r="W15" s="28">
        <f t="shared" si="1"/>
        <v>413.589</v>
      </c>
      <c r="X15" s="28">
        <f t="shared" si="2"/>
        <v>31.878</v>
      </c>
      <c r="Y15" s="28">
        <f t="shared" si="3"/>
        <v>23.902787096774194</v>
      </c>
      <c r="Z15" s="28">
        <f t="shared" si="4"/>
        <v>409.14180645161292</v>
      </c>
      <c r="AA15" s="28">
        <f t="shared" si="5"/>
        <v>31.535225806451614</v>
      </c>
      <c r="AB15" s="28">
        <f t="shared" si="6"/>
        <v>25.154612903225807</v>
      </c>
      <c r="AC15" s="28">
        <f t="shared" si="7"/>
        <v>430.56919354838709</v>
      </c>
      <c r="AD15" s="28">
        <f t="shared" si="8"/>
        <v>33.186774193548388</v>
      </c>
      <c r="AE15" s="28">
        <f t="shared" si="9"/>
        <v>24.162599999999998</v>
      </c>
      <c r="AF15" s="41">
        <f t="shared" si="32"/>
        <v>30188.606</v>
      </c>
      <c r="AG15" s="40">
        <f t="shared" si="33"/>
        <v>516735.58999999997</v>
      </c>
      <c r="AH15" s="40">
        <f t="shared" si="34"/>
        <v>39828.18</v>
      </c>
      <c r="AI15" s="41">
        <f t="shared" si="35"/>
        <v>30108.063999999998</v>
      </c>
      <c r="AJ15" s="41">
        <f t="shared" si="36"/>
        <v>515356.95999999996</v>
      </c>
      <c r="AK15" s="41">
        <f t="shared" si="37"/>
        <v>39721.919999999998</v>
      </c>
      <c r="AL15" s="41">
        <f t="shared" si="38"/>
        <v>30496.13</v>
      </c>
      <c r="AM15" s="41">
        <f t="shared" si="39"/>
        <v>521999.44999999995</v>
      </c>
      <c r="AN15" s="41">
        <f t="shared" si="40"/>
        <v>40233.899999999994</v>
      </c>
      <c r="AO15" s="28">
        <f t="shared" si="41"/>
        <v>31713</v>
      </c>
      <c r="AP15" s="28">
        <f t="shared" si="42"/>
        <v>0.33</v>
      </c>
      <c r="AQ15" s="28">
        <f t="shared" si="43"/>
        <v>31372</v>
      </c>
      <c r="AR15" s="28">
        <f t="shared" si="44"/>
        <v>0.32645161290322583</v>
      </c>
      <c r="AS15" s="28">
        <f t="shared" si="45"/>
        <v>33015</v>
      </c>
      <c r="AT15" s="28">
        <f t="shared" si="46"/>
        <v>0.34354838709677421</v>
      </c>
      <c r="AU15" s="28">
        <f t="shared" si="95"/>
        <v>74.82038988657844</v>
      </c>
      <c r="AV15" s="28">
        <f t="shared" si="47"/>
        <v>1280.6937263705104</v>
      </c>
      <c r="AW15" s="28">
        <f t="shared" si="48"/>
        <v>98.711413043478245</v>
      </c>
      <c r="AX15" s="28">
        <f t="shared" si="49"/>
        <v>67.558776591946028</v>
      </c>
      <c r="AY15" s="28">
        <f t="shared" si="50"/>
        <v>1156.3973600476095</v>
      </c>
      <c r="AZ15" s="28">
        <f t="shared" si="51"/>
        <v>89.131081928188834</v>
      </c>
      <c r="BA15" s="28">
        <f t="shared" si="52"/>
        <v>7.9736579999999995</v>
      </c>
      <c r="BB15" s="28">
        <f t="shared" si="53"/>
        <v>136.48436999999998</v>
      </c>
      <c r="BC15" s="28">
        <f t="shared" si="54"/>
        <v>10.519739999999999</v>
      </c>
      <c r="BD15" s="28">
        <f t="shared" si="55"/>
        <v>7.8031034006243498</v>
      </c>
      <c r="BE15" s="28">
        <f t="shared" si="56"/>
        <v>133.56500262226848</v>
      </c>
      <c r="BF15" s="28">
        <f t="shared" si="57"/>
        <v>10.294725327783558</v>
      </c>
      <c r="BG15" s="28">
        <f t="shared" si="58"/>
        <v>8.6418266909469299</v>
      </c>
      <c r="BH15" s="28">
        <f t="shared" si="59"/>
        <v>147.92135197710718</v>
      </c>
      <c r="BI15" s="28">
        <f t="shared" si="60"/>
        <v>11.401262747138396</v>
      </c>
      <c r="BJ15" s="28">
        <f t="shared" si="61"/>
        <v>203.5</v>
      </c>
      <c r="BK15" s="28">
        <f t="shared" si="62"/>
        <v>412.3</v>
      </c>
      <c r="BL15" s="28">
        <f t="shared" si="63"/>
        <v>208.8</v>
      </c>
      <c r="BM15" s="28">
        <f t="shared" si="64"/>
        <v>411.2</v>
      </c>
      <c r="BN15" s="28">
        <f t="shared" si="65"/>
        <v>207.7</v>
      </c>
      <c r="BO15" s="28">
        <f t="shared" si="66"/>
        <v>416.5</v>
      </c>
      <c r="BP15" s="28">
        <f t="shared" si="67"/>
        <v>-2.8366566511881999</v>
      </c>
      <c r="BQ15" s="28">
        <f t="shared" si="68"/>
        <v>0.32897151519987233</v>
      </c>
      <c r="BR15" s="28">
        <f t="shared" si="69"/>
        <v>4.2681159420289863</v>
      </c>
      <c r="BS15" s="28">
        <f t="shared" si="70"/>
        <v>5.6159519257033601</v>
      </c>
      <c r="BT15" s="28">
        <f t="shared" si="71"/>
        <v>0.3280938322827735</v>
      </c>
      <c r="BU15" s="28">
        <f t="shared" si="72"/>
        <v>4.2567287784679086</v>
      </c>
      <c r="BV15" s="28">
        <f t="shared" si="73"/>
        <v>5.6883365200764819</v>
      </c>
      <c r="BW15" s="28">
        <f t="shared" si="74"/>
        <v>0.33232266815606798</v>
      </c>
      <c r="BX15" s="28">
        <f t="shared" si="75"/>
        <v>4.3115942028985508</v>
      </c>
      <c r="BY15" s="28">
        <f t="shared" si="76"/>
        <v>142.92939087680961</v>
      </c>
      <c r="BZ15" s="28">
        <f t="shared" si="77"/>
        <v>8.3501875049868346</v>
      </c>
      <c r="CA15" s="28">
        <f t="shared" si="78"/>
        <v>108.33633540372671</v>
      </c>
      <c r="CB15" s="28">
        <f t="shared" si="79"/>
        <v>139.87216607484294</v>
      </c>
      <c r="CC15" s="28">
        <f t="shared" si="80"/>
        <v>8.1715790313572185</v>
      </c>
      <c r="CD15" s="28">
        <f t="shared" si="81"/>
        <v>106.01904761904763</v>
      </c>
      <c r="CE15" s="28">
        <f t="shared" si="82"/>
        <v>1312.4829281617044</v>
      </c>
      <c r="CF15" s="28">
        <f t="shared" si="83"/>
        <v>76.677571212000316</v>
      </c>
      <c r="CG15" s="28">
        <f t="shared" si="84"/>
        <v>994.8240165631471</v>
      </c>
      <c r="CH15" s="28">
        <f t="shared" si="85"/>
        <v>154.90644632614041</v>
      </c>
      <c r="CI15" s="28">
        <f t="shared" si="86"/>
        <v>9.0499082422404857</v>
      </c>
      <c r="CJ15" s="71">
        <f t="shared" si="87"/>
        <v>117.41459627329193</v>
      </c>
      <c r="CK15" s="28">
        <f t="shared" si="10"/>
        <v>33.396000000000001</v>
      </c>
      <c r="CL15" s="28">
        <f t="shared" si="11"/>
        <v>35.145000000000003</v>
      </c>
      <c r="CM15" s="28">
        <f t="shared" si="88"/>
        <v>33.759</v>
      </c>
      <c r="CN15" s="28">
        <f t="shared" si="89"/>
        <v>102.30000000000001</v>
      </c>
      <c r="CO15" s="28">
        <f t="shared" si="12"/>
        <v>313.36956521739131</v>
      </c>
      <c r="CP15" s="28">
        <f t="shared" si="90"/>
        <v>107.65760869565217</v>
      </c>
      <c r="CQ15" s="28">
        <f t="shared" si="91"/>
        <v>103.41195652173913</v>
      </c>
      <c r="CR15" s="28">
        <f t="shared" si="13"/>
        <v>294.57276995305165</v>
      </c>
      <c r="CS15" s="28">
        <f t="shared" si="92"/>
        <v>97.209014084507032</v>
      </c>
      <c r="CT15" s="28">
        <f t="shared" si="93"/>
        <v>96.163755868544598</v>
      </c>
      <c r="CU15" s="28">
        <f t="shared" si="94"/>
        <v>101.2</v>
      </c>
      <c r="CV15" s="28">
        <f t="shared" si="14"/>
        <v>107.65760869565217</v>
      </c>
      <c r="CW15" s="28">
        <f t="shared" si="15"/>
        <v>306.66666666666669</v>
      </c>
      <c r="CX15" s="28">
        <f t="shared" si="16"/>
        <v>297.77464788732391</v>
      </c>
      <c r="CY15" s="28">
        <f t="shared" si="17"/>
        <v>322.72727272727269</v>
      </c>
      <c r="CZ15" s="28">
        <f t="shared" si="18"/>
        <v>326.23517786561268</v>
      </c>
      <c r="DA15" s="71">
        <f t="shared" si="19"/>
        <v>297.77464788732391</v>
      </c>
      <c r="DB15" s="77"/>
      <c r="DC15" s="76"/>
      <c r="DE15" s="72"/>
      <c r="DF15" s="72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</row>
    <row r="16" spans="1:144" ht="15.75" x14ac:dyDescent="0.25">
      <c r="A16" s="9">
        <v>296</v>
      </c>
      <c r="B16" s="7"/>
      <c r="C16" s="9">
        <v>100.8</v>
      </c>
      <c r="D16" s="9">
        <v>100.4</v>
      </c>
      <c r="E16" s="9">
        <v>69.3</v>
      </c>
      <c r="F16" s="9">
        <v>63.7</v>
      </c>
      <c r="G16" s="9">
        <v>1193</v>
      </c>
      <c r="H16" s="10">
        <v>84.6</v>
      </c>
      <c r="I16" s="11"/>
      <c r="J16" s="28">
        <f t="shared" si="20"/>
        <v>10069.82</v>
      </c>
      <c r="K16" s="28">
        <f t="shared" si="21"/>
        <v>0.98909811694747263</v>
      </c>
      <c r="L16" s="29">
        <f t="shared" si="22"/>
        <v>10908.14</v>
      </c>
      <c r="M16" s="29">
        <f t="shared" si="23"/>
        <v>0.91308325709057636</v>
      </c>
      <c r="N16" s="29">
        <f t="shared" si="24"/>
        <v>11028.37</v>
      </c>
      <c r="O16" s="30">
        <f t="shared" si="25"/>
        <v>0.92314730100640452</v>
      </c>
      <c r="P16" s="29">
        <f t="shared" si="26"/>
        <v>79.938909811694728</v>
      </c>
      <c r="Q16" s="28">
        <f t="shared" si="27"/>
        <v>1402.244400396432</v>
      </c>
      <c r="R16" s="28">
        <f t="shared" si="28"/>
        <v>110.58116947472743</v>
      </c>
      <c r="S16" s="31">
        <f t="shared" si="29"/>
        <v>73.795388838060376</v>
      </c>
      <c r="T16" s="31">
        <f t="shared" si="30"/>
        <v>1294.4781335773102</v>
      </c>
      <c r="U16" s="32">
        <f t="shared" si="31"/>
        <v>102.08270814272643</v>
      </c>
      <c r="V16" s="28">
        <f t="shared" si="0"/>
        <v>26.187779220779216</v>
      </c>
      <c r="W16" s="28">
        <f t="shared" si="1"/>
        <v>459.37162337662335</v>
      </c>
      <c r="X16" s="28">
        <f t="shared" si="2"/>
        <v>36.226103896103893</v>
      </c>
      <c r="Y16" s="28">
        <f t="shared" si="3"/>
        <v>26.476422077922077</v>
      </c>
      <c r="Z16" s="28">
        <f t="shared" si="4"/>
        <v>464.43483766233771</v>
      </c>
      <c r="AA16" s="28">
        <f t="shared" si="5"/>
        <v>36.625389610389611</v>
      </c>
      <c r="AB16" s="28">
        <f t="shared" si="6"/>
        <v>28.680603896103889</v>
      </c>
      <c r="AC16" s="28">
        <f t="shared" si="7"/>
        <v>503.09938311688308</v>
      </c>
      <c r="AD16" s="28">
        <f t="shared" si="8"/>
        <v>39.674480519480518</v>
      </c>
      <c r="AE16" s="28">
        <f t="shared" si="9"/>
        <v>26.187779220779216</v>
      </c>
      <c r="AF16" s="41">
        <f t="shared" si="32"/>
        <v>32958.396000000001</v>
      </c>
      <c r="AG16" s="40">
        <f t="shared" si="33"/>
        <v>578138.06000000006</v>
      </c>
      <c r="AH16" s="40">
        <f t="shared" si="34"/>
        <v>45592.04</v>
      </c>
      <c r="AI16" s="41">
        <f t="shared" si="35"/>
        <v>33047.297999999995</v>
      </c>
      <c r="AJ16" s="41">
        <f t="shared" si="36"/>
        <v>579697.53</v>
      </c>
      <c r="AK16" s="41">
        <f t="shared" si="37"/>
        <v>45715.02</v>
      </c>
      <c r="AL16" s="41">
        <f t="shared" si="38"/>
        <v>33726.186000000002</v>
      </c>
      <c r="AM16" s="41">
        <f t="shared" si="39"/>
        <v>591606.21000000008</v>
      </c>
      <c r="AN16" s="41">
        <f t="shared" si="40"/>
        <v>46654.14</v>
      </c>
      <c r="AO16" s="28">
        <f t="shared" si="41"/>
        <v>30738.399999999998</v>
      </c>
      <c r="AP16" s="28">
        <f t="shared" si="42"/>
        <v>0.324025974025974</v>
      </c>
      <c r="AQ16" s="28">
        <f t="shared" si="43"/>
        <v>31077.200000000001</v>
      </c>
      <c r="AR16" s="28">
        <f t="shared" si="44"/>
        <v>0.32759740259740261</v>
      </c>
      <c r="AS16" s="28">
        <f t="shared" si="45"/>
        <v>33664.400000000001</v>
      </c>
      <c r="AT16" s="28">
        <f t="shared" si="46"/>
        <v>0.35487012987012984</v>
      </c>
      <c r="AU16" s="28">
        <f t="shared" si="95"/>
        <v>79.067425165581113</v>
      </c>
      <c r="AV16" s="28">
        <f t="shared" si="47"/>
        <v>1386.9572959322488</v>
      </c>
      <c r="AW16" s="28">
        <f t="shared" si="48"/>
        <v>109.37562649730225</v>
      </c>
      <c r="AX16" s="28">
        <f t="shared" si="49"/>
        <v>67.381333998521725</v>
      </c>
      <c r="AY16" s="28">
        <f t="shared" si="50"/>
        <v>1181.9663104393005</v>
      </c>
      <c r="AZ16" s="28">
        <f t="shared" si="51"/>
        <v>93.21001164358735</v>
      </c>
      <c r="BA16" s="28">
        <f t="shared" si="52"/>
        <v>8.4855206695901479</v>
      </c>
      <c r="BB16" s="28">
        <f t="shared" si="53"/>
        <v>148.84833770450328</v>
      </c>
      <c r="BC16" s="28">
        <f t="shared" si="54"/>
        <v>11.738198600101196</v>
      </c>
      <c r="BD16" s="28">
        <f t="shared" si="55"/>
        <v>8.6736071027997976</v>
      </c>
      <c r="BE16" s="28">
        <f t="shared" si="56"/>
        <v>152.14764649392819</v>
      </c>
      <c r="BF16" s="28">
        <f t="shared" si="57"/>
        <v>11.998382505481533</v>
      </c>
      <c r="BG16" s="28">
        <f t="shared" si="58"/>
        <v>10.177889629364142</v>
      </c>
      <c r="BH16" s="28">
        <f t="shared" si="59"/>
        <v>178.53494342427052</v>
      </c>
      <c r="BI16" s="28">
        <f t="shared" si="60"/>
        <v>14.079288054477988</v>
      </c>
      <c r="BJ16" s="28">
        <f t="shared" si="61"/>
        <v>200.7</v>
      </c>
      <c r="BK16" s="28">
        <f t="shared" si="62"/>
        <v>407.8</v>
      </c>
      <c r="BL16" s="28">
        <f t="shared" si="63"/>
        <v>209.1</v>
      </c>
      <c r="BM16" s="28">
        <f t="shared" si="64"/>
        <v>408.9</v>
      </c>
      <c r="BN16" s="28">
        <f t="shared" si="65"/>
        <v>210.2</v>
      </c>
      <c r="BO16" s="28">
        <f t="shared" si="66"/>
        <v>417.3</v>
      </c>
      <c r="BP16" s="28">
        <f t="shared" si="67"/>
        <v>-2.5760950259836677</v>
      </c>
      <c r="BQ16" s="28">
        <f t="shared" si="68"/>
        <v>0.28764900895817169</v>
      </c>
      <c r="BR16" s="28">
        <f t="shared" si="69"/>
        <v>3.6475849731663685</v>
      </c>
      <c r="BS16" s="28">
        <f t="shared" si="70"/>
        <v>5.0593912397921308</v>
      </c>
      <c r="BT16" s="28">
        <f t="shared" si="71"/>
        <v>0.28842491359243844</v>
      </c>
      <c r="BU16" s="28">
        <f t="shared" si="72"/>
        <v>3.6574239713774594</v>
      </c>
      <c r="BV16" s="28">
        <f t="shared" si="73"/>
        <v>5.1633259094283597</v>
      </c>
      <c r="BW16" s="28">
        <f t="shared" si="74"/>
        <v>0.29435000352683927</v>
      </c>
      <c r="BX16" s="28">
        <f t="shared" si="75"/>
        <v>3.7325581395348841</v>
      </c>
      <c r="BY16" s="28">
        <f t="shared" si="76"/>
        <v>123.23731749566939</v>
      </c>
      <c r="BZ16" s="28">
        <f t="shared" si="77"/>
        <v>7.0254919940749092</v>
      </c>
      <c r="CA16" s="28">
        <f t="shared" si="78"/>
        <v>89.088014311270115</v>
      </c>
      <c r="CB16" s="28">
        <f t="shared" si="79"/>
        <v>125.96894333085872</v>
      </c>
      <c r="CC16" s="28">
        <f t="shared" si="80"/>
        <v>7.1812160541722516</v>
      </c>
      <c r="CD16" s="28">
        <f t="shared" si="81"/>
        <v>91.062701252236153</v>
      </c>
      <c r="CE16" s="28">
        <f t="shared" si="82"/>
        <v>1173.7688690918092</v>
      </c>
      <c r="CF16" s="28">
        <f t="shared" si="83"/>
        <v>66.914015659166253</v>
      </c>
      <c r="CG16" s="28">
        <f t="shared" si="84"/>
        <v>848.51520572450806</v>
      </c>
      <c r="CH16" s="28">
        <f t="shared" si="85"/>
        <v>147.81601088839398</v>
      </c>
      <c r="CI16" s="28">
        <f t="shared" si="86"/>
        <v>8.4266699583832967</v>
      </c>
      <c r="CJ16" s="71">
        <f t="shared" si="87"/>
        <v>106.85590339892666</v>
      </c>
      <c r="CK16" s="28">
        <f t="shared" si="10"/>
        <v>32.694220779220778</v>
      </c>
      <c r="CL16" s="28">
        <f t="shared" si="11"/>
        <v>35.416038961038957</v>
      </c>
      <c r="CM16" s="28">
        <f t="shared" si="88"/>
        <v>32.337792207792205</v>
      </c>
      <c r="CN16" s="28">
        <f t="shared" si="89"/>
        <v>99.8</v>
      </c>
      <c r="CO16" s="28">
        <f t="shared" si="12"/>
        <v>304.64222001982159</v>
      </c>
      <c r="CP16" s="28">
        <f t="shared" si="90"/>
        <v>108.10842418235876</v>
      </c>
      <c r="CQ16" s="28">
        <f t="shared" si="91"/>
        <v>98.71199207135777</v>
      </c>
      <c r="CR16" s="28">
        <f t="shared" si="13"/>
        <v>284.32936870997258</v>
      </c>
      <c r="CS16" s="28">
        <f t="shared" si="92"/>
        <v>92.130100640439167</v>
      </c>
      <c r="CT16" s="28">
        <f t="shared" si="93"/>
        <v>93.145562671546216</v>
      </c>
      <c r="CU16" s="28">
        <f t="shared" si="94"/>
        <v>100.9</v>
      </c>
      <c r="CV16" s="28">
        <f t="shared" si="14"/>
        <v>108.10842418235876</v>
      </c>
      <c r="CW16" s="28">
        <f t="shared" si="15"/>
        <v>311.39478957915833</v>
      </c>
      <c r="CX16" s="28">
        <f t="shared" si="16"/>
        <v>281.22964318389751</v>
      </c>
      <c r="CY16" s="28">
        <f t="shared" si="17"/>
        <v>337.31863727454913</v>
      </c>
      <c r="CZ16" s="28">
        <f t="shared" si="18"/>
        <v>333.64122893954408</v>
      </c>
      <c r="DA16" s="71">
        <f t="shared" si="19"/>
        <v>281.22964318389751</v>
      </c>
      <c r="DB16" s="77"/>
      <c r="DC16" s="76"/>
      <c r="DE16" s="72"/>
      <c r="DF16" s="72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</row>
    <row r="17" spans="1:125" ht="15.75" x14ac:dyDescent="0.25">
      <c r="A17" s="9">
        <v>299</v>
      </c>
      <c r="B17" s="7"/>
      <c r="C17" s="9">
        <v>100.8</v>
      </c>
      <c r="D17" s="9">
        <v>100.4</v>
      </c>
      <c r="E17" s="9">
        <v>91.7</v>
      </c>
      <c r="F17" s="9">
        <v>67.959999999999994</v>
      </c>
      <c r="G17" s="9">
        <v>1230.4000000000001</v>
      </c>
      <c r="H17" s="10">
        <v>98.1</v>
      </c>
      <c r="I17" s="11"/>
      <c r="J17" s="28">
        <f t="shared" si="20"/>
        <v>10120.32</v>
      </c>
      <c r="K17" s="28">
        <f t="shared" si="21"/>
        <v>1.0039840637450199</v>
      </c>
      <c r="L17" s="29">
        <f t="shared" si="22"/>
        <v>6985.44</v>
      </c>
      <c r="M17" s="29">
        <f t="shared" si="23"/>
        <v>1.4545454545454546</v>
      </c>
      <c r="N17" s="29">
        <f t="shared" si="24"/>
        <v>6957.72</v>
      </c>
      <c r="O17" s="30">
        <f t="shared" si="25"/>
        <v>1.4487734487734489</v>
      </c>
      <c r="P17" s="29">
        <f t="shared" si="26"/>
        <v>63.953784860557775</v>
      </c>
      <c r="Q17" s="28">
        <f t="shared" si="27"/>
        <v>1197.7529880478087</v>
      </c>
      <c r="R17" s="28">
        <f t="shared" si="28"/>
        <v>84.937051792828683</v>
      </c>
      <c r="S17" s="31">
        <f t="shared" si="29"/>
        <v>92.654545454545456</v>
      </c>
      <c r="T17" s="31">
        <f t="shared" si="30"/>
        <v>1735.2727272727273</v>
      </c>
      <c r="U17" s="32">
        <f t="shared" si="31"/>
        <v>123.05454545454545</v>
      </c>
      <c r="V17" s="28">
        <f t="shared" si="0"/>
        <v>21.69243243243243</v>
      </c>
      <c r="W17" s="28">
        <f t="shared" si="1"/>
        <v>406.26486486486482</v>
      </c>
      <c r="X17" s="28">
        <f t="shared" si="2"/>
        <v>28.809729729729725</v>
      </c>
      <c r="Y17" s="28">
        <f t="shared" si="3"/>
        <v>21.606351351351353</v>
      </c>
      <c r="Z17" s="28">
        <f t="shared" si="4"/>
        <v>404.65270270270275</v>
      </c>
      <c r="AA17" s="28">
        <f t="shared" si="5"/>
        <v>28.695405405405406</v>
      </c>
      <c r="AB17" s="28">
        <f t="shared" si="6"/>
        <v>14.913547297297297</v>
      </c>
      <c r="AC17" s="28">
        <f t="shared" si="7"/>
        <v>279.30709459459462</v>
      </c>
      <c r="AD17" s="28">
        <f t="shared" si="8"/>
        <v>19.806689189189189</v>
      </c>
      <c r="AE17" s="28">
        <f t="shared" si="9"/>
        <v>21.692432432432433</v>
      </c>
      <c r="AF17" s="41">
        <f t="shared" si="32"/>
        <v>25276.160000000003</v>
      </c>
      <c r="AG17" s="40">
        <f t="shared" si="33"/>
        <v>473382.40000000002</v>
      </c>
      <c r="AH17" s="40">
        <f t="shared" si="34"/>
        <v>33569.279999999999</v>
      </c>
      <c r="AI17" s="41">
        <f t="shared" si="35"/>
        <v>25250.68</v>
      </c>
      <c r="AJ17" s="41">
        <f t="shared" si="36"/>
        <v>472905.19999999995</v>
      </c>
      <c r="AK17" s="41">
        <f t="shared" si="37"/>
        <v>33535.439999999995</v>
      </c>
      <c r="AL17" s="41">
        <f t="shared" si="38"/>
        <v>23269.61</v>
      </c>
      <c r="AM17" s="41">
        <f t="shared" si="39"/>
        <v>435802.9</v>
      </c>
      <c r="AN17" s="41">
        <f t="shared" si="40"/>
        <v>30904.379999999997</v>
      </c>
      <c r="AO17" s="28">
        <f t="shared" si="41"/>
        <v>29836.799999999999</v>
      </c>
      <c r="AP17" s="28">
        <f t="shared" si="42"/>
        <v>0.3405405405405405</v>
      </c>
      <c r="AQ17" s="28">
        <f t="shared" si="43"/>
        <v>29718.400000000001</v>
      </c>
      <c r="AR17" s="28">
        <f t="shared" si="44"/>
        <v>0.33918918918918922</v>
      </c>
      <c r="AS17" s="28">
        <f t="shared" si="45"/>
        <v>20512.8</v>
      </c>
      <c r="AT17" s="28">
        <f t="shared" si="46"/>
        <v>0.23412162162162162</v>
      </c>
      <c r="AU17" s="28">
        <f t="shared" si="95"/>
        <v>64.208580816177502</v>
      </c>
      <c r="AV17" s="28">
        <f t="shared" si="47"/>
        <v>1202.5249123029789</v>
      </c>
      <c r="AW17" s="28">
        <f t="shared" si="48"/>
        <v>85.275446421485341</v>
      </c>
      <c r="AX17" s="28">
        <f t="shared" si="49"/>
        <v>134.77024793388432</v>
      </c>
      <c r="AY17" s="28">
        <f t="shared" si="50"/>
        <v>2524.0330578512398</v>
      </c>
      <c r="AZ17" s="28">
        <f t="shared" si="51"/>
        <v>178.98842975206611</v>
      </c>
      <c r="BA17" s="28">
        <f t="shared" si="52"/>
        <v>7.3871526661796931</v>
      </c>
      <c r="BB17" s="28">
        <f t="shared" si="53"/>
        <v>138.34965668371072</v>
      </c>
      <c r="BC17" s="28">
        <f t="shared" si="54"/>
        <v>9.8108809349890418</v>
      </c>
      <c r="BD17" s="28">
        <f t="shared" si="55"/>
        <v>7.3286407962016087</v>
      </c>
      <c r="BE17" s="28">
        <f t="shared" si="56"/>
        <v>137.25382213294378</v>
      </c>
      <c r="BF17" s="28">
        <f t="shared" si="57"/>
        <v>9.7331712929145375</v>
      </c>
      <c r="BG17" s="28">
        <f t="shared" si="58"/>
        <v>3.4915838773739956</v>
      </c>
      <c r="BH17" s="28">
        <f t="shared" si="59"/>
        <v>65.391829916910154</v>
      </c>
      <c r="BI17" s="28">
        <f t="shared" si="60"/>
        <v>4.6371741919284144</v>
      </c>
      <c r="BJ17" s="28">
        <f t="shared" si="61"/>
        <v>201.2</v>
      </c>
      <c r="BK17" s="28">
        <f t="shared" si="62"/>
        <v>396.8</v>
      </c>
      <c r="BL17" s="28">
        <f t="shared" si="63"/>
        <v>170.1</v>
      </c>
      <c r="BM17" s="28">
        <f t="shared" si="64"/>
        <v>396.4</v>
      </c>
      <c r="BN17" s="28">
        <f t="shared" si="65"/>
        <v>169.7</v>
      </c>
      <c r="BO17" s="28">
        <f t="shared" si="66"/>
        <v>365.3</v>
      </c>
      <c r="BP17" s="28">
        <f t="shared" si="67"/>
        <v>-3.0643642072213497</v>
      </c>
      <c r="BQ17" s="28">
        <f t="shared" si="68"/>
        <v>0.33260687342833195</v>
      </c>
      <c r="BR17" s="28">
        <f t="shared" si="69"/>
        <v>4.6903073286052015</v>
      </c>
      <c r="BS17" s="28">
        <f t="shared" si="70"/>
        <v>6.222919937205651</v>
      </c>
      <c r="BT17" s="28">
        <f t="shared" si="71"/>
        <v>0.33227158424140818</v>
      </c>
      <c r="BU17" s="28">
        <f t="shared" si="72"/>
        <v>4.6855791962174944</v>
      </c>
      <c r="BV17" s="28">
        <f t="shared" si="73"/>
        <v>5.7346938775510203</v>
      </c>
      <c r="BW17" s="28">
        <f t="shared" si="74"/>
        <v>0.30620284995808889</v>
      </c>
      <c r="BX17" s="28">
        <f t="shared" si="75"/>
        <v>4.3179669030732866</v>
      </c>
      <c r="BY17" s="28">
        <f t="shared" si="76"/>
        <v>159.50769230769228</v>
      </c>
      <c r="BZ17" s="28">
        <f t="shared" si="77"/>
        <v>8.5168818105616086</v>
      </c>
      <c r="CA17" s="28">
        <f t="shared" si="78"/>
        <v>120.10212765957446</v>
      </c>
      <c r="CB17" s="28">
        <f t="shared" si="79"/>
        <v>158.24427001569862</v>
      </c>
      <c r="CC17" s="28">
        <f t="shared" si="80"/>
        <v>8.4494216261525583</v>
      </c>
      <c r="CD17" s="28">
        <f t="shared" si="81"/>
        <v>119.15082742316788</v>
      </c>
      <c r="CE17" s="28">
        <f t="shared" si="82"/>
        <v>1375.447409733124</v>
      </c>
      <c r="CF17" s="28">
        <f t="shared" si="83"/>
        <v>73.441743503772003</v>
      </c>
      <c r="CG17" s="28">
        <f t="shared" si="84"/>
        <v>1035.6501182033098</v>
      </c>
      <c r="CH17" s="28">
        <f t="shared" si="85"/>
        <v>75.392307692307682</v>
      </c>
      <c r="CI17" s="28">
        <f t="shared" si="86"/>
        <v>4.0255574182732605</v>
      </c>
      <c r="CJ17" s="71">
        <f t="shared" si="87"/>
        <v>56.767021276595749</v>
      </c>
      <c r="CK17" s="28">
        <f t="shared" si="10"/>
        <v>34.190270270270268</v>
      </c>
      <c r="CL17" s="28">
        <f t="shared" si="11"/>
        <v>23.599459459459457</v>
      </c>
      <c r="CM17" s="28">
        <f t="shared" si="88"/>
        <v>34.32648648648648</v>
      </c>
      <c r="CN17" s="28">
        <f t="shared" si="89"/>
        <v>100.79999999999998</v>
      </c>
      <c r="CO17" s="28">
        <f t="shared" si="12"/>
        <v>297.17928286852589</v>
      </c>
      <c r="CP17" s="28">
        <f t="shared" si="90"/>
        <v>69.576095617529873</v>
      </c>
      <c r="CQ17" s="28">
        <f t="shared" si="91"/>
        <v>101.20159362549801</v>
      </c>
      <c r="CR17" s="28">
        <f t="shared" si="13"/>
        <v>428.83694083694087</v>
      </c>
      <c r="CS17" s="28">
        <f t="shared" si="92"/>
        <v>146.03636363636366</v>
      </c>
      <c r="CT17" s="28">
        <f t="shared" si="93"/>
        <v>145.45685425685429</v>
      </c>
      <c r="CU17" s="28">
        <f t="shared" si="94"/>
        <v>100.4</v>
      </c>
      <c r="CV17" s="28">
        <f t="shared" si="14"/>
        <v>69.576095617529873</v>
      </c>
      <c r="CW17" s="28">
        <f t="shared" si="15"/>
        <v>294.82539682539687</v>
      </c>
      <c r="CX17" s="28">
        <f t="shared" si="16"/>
        <v>430.54545454545456</v>
      </c>
      <c r="CY17" s="28">
        <f t="shared" si="17"/>
        <v>203.5</v>
      </c>
      <c r="CZ17" s="28">
        <f t="shared" si="18"/>
        <v>204.31075697211156</v>
      </c>
      <c r="DA17" s="71">
        <f t="shared" si="19"/>
        <v>430.5454545454545</v>
      </c>
      <c r="DB17" s="77"/>
      <c r="DC17" s="76"/>
      <c r="DE17" s="72"/>
      <c r="DF17" s="72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</row>
    <row r="18" spans="1:125" ht="15.75" x14ac:dyDescent="0.25">
      <c r="A18" s="9">
        <v>300</v>
      </c>
      <c r="B18" s="7"/>
      <c r="C18" s="9">
        <v>100.4</v>
      </c>
      <c r="D18" s="9">
        <v>100.6</v>
      </c>
      <c r="E18" s="9">
        <v>96.4</v>
      </c>
      <c r="F18" s="9">
        <v>73.47</v>
      </c>
      <c r="G18" s="9">
        <v>1453.8</v>
      </c>
      <c r="H18" s="10">
        <v>105.7</v>
      </c>
      <c r="I18" s="11"/>
      <c r="J18" s="28">
        <f t="shared" si="20"/>
        <v>10120.32</v>
      </c>
      <c r="K18" s="28">
        <f t="shared" si="21"/>
        <v>1.0039840637450199</v>
      </c>
      <c r="L18" s="29">
        <f t="shared" si="22"/>
        <v>9243.36</v>
      </c>
      <c r="M18" s="29">
        <f t="shared" si="23"/>
        <v>1.0992366412213739</v>
      </c>
      <c r="N18" s="29">
        <f t="shared" si="24"/>
        <v>9206.68</v>
      </c>
      <c r="O18" s="30">
        <f t="shared" si="25"/>
        <v>1.0948745910577973</v>
      </c>
      <c r="P18" s="29">
        <f t="shared" si="26"/>
        <v>68.23075697211155</v>
      </c>
      <c r="Q18" s="28">
        <f t="shared" si="27"/>
        <v>1235.3019920318725</v>
      </c>
      <c r="R18" s="28">
        <f t="shared" si="28"/>
        <v>98.490836653386452</v>
      </c>
      <c r="S18" s="31">
        <f t="shared" si="29"/>
        <v>74.704122137404568</v>
      </c>
      <c r="T18" s="31">
        <f t="shared" si="30"/>
        <v>1352.5007633587786</v>
      </c>
      <c r="U18" s="32">
        <f t="shared" si="31"/>
        <v>107.83511450381677</v>
      </c>
      <c r="V18" s="28">
        <f t="shared" si="0"/>
        <v>22.910929765886284</v>
      </c>
      <c r="W18" s="28">
        <f t="shared" si="1"/>
        <v>414.79705685618728</v>
      </c>
      <c r="X18" s="28">
        <f t="shared" si="2"/>
        <v>33.071839464882942</v>
      </c>
      <c r="Y18" s="28">
        <f t="shared" si="3"/>
        <v>22.820013377926422</v>
      </c>
      <c r="Z18" s="28">
        <f t="shared" si="4"/>
        <v>413.15103678929773</v>
      </c>
      <c r="AA18" s="28">
        <f t="shared" si="5"/>
        <v>32.940602006688962</v>
      </c>
      <c r="AB18" s="28">
        <f t="shared" si="6"/>
        <v>20.842581939799327</v>
      </c>
      <c r="AC18" s="28">
        <f t="shared" si="7"/>
        <v>377.35010033444814</v>
      </c>
      <c r="AD18" s="28">
        <f t="shared" si="8"/>
        <v>30.086187290969896</v>
      </c>
      <c r="AE18" s="28">
        <f t="shared" si="9"/>
        <v>22.910929765886284</v>
      </c>
      <c r="AF18" s="41">
        <f t="shared" si="32"/>
        <v>27170.407999999999</v>
      </c>
      <c r="AG18" s="40">
        <f t="shared" si="33"/>
        <v>491913.92000000004</v>
      </c>
      <c r="AH18" s="40">
        <f t="shared" si="34"/>
        <v>39220.379999999997</v>
      </c>
      <c r="AI18" s="41">
        <f t="shared" si="35"/>
        <v>27143.223999999995</v>
      </c>
      <c r="AJ18" s="41">
        <f t="shared" si="36"/>
        <v>491421.76</v>
      </c>
      <c r="AK18" s="41">
        <f t="shared" si="37"/>
        <v>39181.139999999992</v>
      </c>
      <c r="AL18" s="41">
        <f t="shared" si="38"/>
        <v>26551.971999999998</v>
      </c>
      <c r="AM18" s="41">
        <f t="shared" si="39"/>
        <v>480717.28</v>
      </c>
      <c r="AN18" s="41">
        <f t="shared" si="40"/>
        <v>38327.67</v>
      </c>
      <c r="AO18" s="28">
        <f t="shared" si="41"/>
        <v>30139.200000000001</v>
      </c>
      <c r="AP18" s="28">
        <f t="shared" si="42"/>
        <v>0.33712374581939797</v>
      </c>
      <c r="AQ18" s="28">
        <f t="shared" si="43"/>
        <v>30019.600000000002</v>
      </c>
      <c r="AR18" s="28">
        <f t="shared" si="44"/>
        <v>0.33578595317725757</v>
      </c>
      <c r="AS18" s="28">
        <f t="shared" si="45"/>
        <v>27418.3</v>
      </c>
      <c r="AT18" s="28">
        <f t="shared" si="46"/>
        <v>0.30668896321070233</v>
      </c>
      <c r="AU18" s="28">
        <f t="shared" si="95"/>
        <v>68.502592657259385</v>
      </c>
      <c r="AV18" s="28">
        <f t="shared" si="47"/>
        <v>1240.2235139124773</v>
      </c>
      <c r="AW18" s="28">
        <f t="shared" si="48"/>
        <v>98.883230424913862</v>
      </c>
      <c r="AX18" s="28">
        <f t="shared" si="49"/>
        <v>82.117508303711872</v>
      </c>
      <c r="AY18" s="28">
        <f t="shared" si="50"/>
        <v>1486.7183963638481</v>
      </c>
      <c r="AZ18" s="28">
        <f t="shared" si="51"/>
        <v>118.53630907289781</v>
      </c>
      <c r="BA18" s="28">
        <f t="shared" si="52"/>
        <v>7.7238184628807272</v>
      </c>
      <c r="BB18" s="28">
        <f t="shared" si="53"/>
        <v>139.83793756221965</v>
      </c>
      <c r="BC18" s="28">
        <f t="shared" si="54"/>
        <v>11.149302401539131</v>
      </c>
      <c r="BD18" s="28">
        <f t="shared" si="55"/>
        <v>7.6626399436247921</v>
      </c>
      <c r="BE18" s="28">
        <f t="shared" si="56"/>
        <v>138.73031469446653</v>
      </c>
      <c r="BF18" s="28">
        <f t="shared" si="57"/>
        <v>11.060991443048737</v>
      </c>
      <c r="BG18" s="28">
        <f t="shared" si="58"/>
        <v>6.392189845751167</v>
      </c>
      <c r="BH18" s="28">
        <f t="shared" si="59"/>
        <v>115.72911103902644</v>
      </c>
      <c r="BI18" s="28">
        <f t="shared" si="60"/>
        <v>9.2271015872305693</v>
      </c>
      <c r="BJ18" s="28">
        <f t="shared" si="61"/>
        <v>201.2</v>
      </c>
      <c r="BK18" s="28">
        <f t="shared" si="62"/>
        <v>399.8</v>
      </c>
      <c r="BL18" s="28">
        <f t="shared" si="63"/>
        <v>192.5</v>
      </c>
      <c r="BM18" s="28">
        <f t="shared" si="64"/>
        <v>399.4</v>
      </c>
      <c r="BN18" s="28">
        <f t="shared" si="65"/>
        <v>192.10000000000002</v>
      </c>
      <c r="BO18" s="28">
        <f t="shared" si="66"/>
        <v>390.7</v>
      </c>
      <c r="BP18" s="28">
        <f t="shared" si="67"/>
        <v>-2.9164214243672748</v>
      </c>
      <c r="BQ18" s="28">
        <f t="shared" si="68"/>
        <v>0.32493498049414821</v>
      </c>
      <c r="BR18" s="28">
        <f t="shared" si="69"/>
        <v>4.0754332313965342</v>
      </c>
      <c r="BS18" s="28">
        <f t="shared" si="70"/>
        <v>5.8769864626250738</v>
      </c>
      <c r="BT18" s="28">
        <f t="shared" si="71"/>
        <v>0.32460988296488941</v>
      </c>
      <c r="BU18" s="28">
        <f t="shared" si="72"/>
        <v>4.0713557594291538</v>
      </c>
      <c r="BV18" s="28">
        <f t="shared" si="73"/>
        <v>5.7489699823425546</v>
      </c>
      <c r="BW18" s="28">
        <f t="shared" si="74"/>
        <v>0.31753901170351101</v>
      </c>
      <c r="BX18" s="28">
        <f t="shared" si="75"/>
        <v>3.982670744138634</v>
      </c>
      <c r="BY18" s="28">
        <f t="shared" si="76"/>
        <v>149.50912301353739</v>
      </c>
      <c r="BZ18" s="28">
        <f t="shared" si="77"/>
        <v>8.2579973992197644</v>
      </c>
      <c r="CA18" s="28">
        <f t="shared" si="78"/>
        <v>103.5743119266055</v>
      </c>
      <c r="CB18" s="28">
        <f t="shared" si="79"/>
        <v>148.32489699823429</v>
      </c>
      <c r="CC18" s="28">
        <f t="shared" si="80"/>
        <v>8.1925877763328998</v>
      </c>
      <c r="CD18" s="28">
        <f t="shared" si="81"/>
        <v>102.75392456676863</v>
      </c>
      <c r="CE18" s="28">
        <f t="shared" si="82"/>
        <v>1315.4944084755739</v>
      </c>
      <c r="CF18" s="28">
        <f t="shared" si="83"/>
        <v>72.660110533159937</v>
      </c>
      <c r="CG18" s="28">
        <f t="shared" si="84"/>
        <v>911.32517838939862</v>
      </c>
      <c r="CH18" s="28">
        <f t="shared" si="85"/>
        <v>123.73293113596236</v>
      </c>
      <c r="CI18" s="28">
        <f t="shared" si="86"/>
        <v>6.8342734070221072</v>
      </c>
      <c r="CJ18" s="71">
        <f t="shared" si="87"/>
        <v>85.717533129459753</v>
      </c>
      <c r="CK18" s="28">
        <f t="shared" si="10"/>
        <v>33.847224080267559</v>
      </c>
      <c r="CL18" s="28">
        <f t="shared" si="11"/>
        <v>30.914247491638793</v>
      </c>
      <c r="CM18" s="28">
        <f t="shared" si="88"/>
        <v>33.982073578595312</v>
      </c>
      <c r="CN18" s="28">
        <f t="shared" si="89"/>
        <v>100.8</v>
      </c>
      <c r="CO18" s="28">
        <f t="shared" si="12"/>
        <v>300.19123505976097</v>
      </c>
      <c r="CP18" s="28">
        <f t="shared" si="90"/>
        <v>92.065338645418336</v>
      </c>
      <c r="CQ18" s="28">
        <f t="shared" si="91"/>
        <v>101.20159362549801</v>
      </c>
      <c r="CR18" s="28">
        <f t="shared" si="13"/>
        <v>327.36750272628137</v>
      </c>
      <c r="CS18" s="28">
        <f t="shared" si="92"/>
        <v>110.36335877862597</v>
      </c>
      <c r="CT18" s="28">
        <f t="shared" si="93"/>
        <v>109.92540894220285</v>
      </c>
      <c r="CU18" s="28">
        <f t="shared" si="94"/>
        <v>100.40000000000002</v>
      </c>
      <c r="CV18" s="28">
        <f t="shared" si="14"/>
        <v>92.065338645418322</v>
      </c>
      <c r="CW18" s="28">
        <f t="shared" si="15"/>
        <v>297.81349206349211</v>
      </c>
      <c r="CX18" s="28">
        <f t="shared" si="16"/>
        <v>328.67175572519079</v>
      </c>
      <c r="CY18" s="28">
        <f t="shared" si="17"/>
        <v>272.00694444444446</v>
      </c>
      <c r="CZ18" s="28">
        <f t="shared" si="18"/>
        <v>273.09063745019921</v>
      </c>
      <c r="DA18" s="71">
        <f t="shared" si="19"/>
        <v>328.67175572519079</v>
      </c>
      <c r="DB18" s="77"/>
      <c r="DC18" s="76"/>
      <c r="DE18" s="72"/>
      <c r="DF18" s="72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</row>
    <row r="19" spans="1:125" ht="15.75" x14ac:dyDescent="0.25">
      <c r="A19" s="9">
        <v>296</v>
      </c>
      <c r="B19" s="7"/>
      <c r="C19" s="9">
        <v>99.1</v>
      </c>
      <c r="D19" s="9">
        <v>100.9</v>
      </c>
      <c r="E19" s="9">
        <v>94.1</v>
      </c>
      <c r="F19" s="9">
        <v>72.67</v>
      </c>
      <c r="G19" s="9">
        <v>1467.9</v>
      </c>
      <c r="H19" s="10">
        <v>98.2</v>
      </c>
      <c r="I19" s="11"/>
      <c r="J19" s="28">
        <f t="shared" si="20"/>
        <v>10100.24</v>
      </c>
      <c r="K19" s="28">
        <f t="shared" si="21"/>
        <v>0.99801192842942354</v>
      </c>
      <c r="L19" s="29">
        <f t="shared" si="22"/>
        <v>9678.5600000000013</v>
      </c>
      <c r="M19" s="29">
        <f t="shared" si="23"/>
        <v>1.04149377593361</v>
      </c>
      <c r="N19" s="29">
        <f t="shared" si="24"/>
        <v>9697.84</v>
      </c>
      <c r="O19" s="30">
        <f t="shared" si="25"/>
        <v>1.0435684647302903</v>
      </c>
      <c r="P19" s="29">
        <f t="shared" si="26"/>
        <v>73.323936381709743</v>
      </c>
      <c r="Q19" s="28">
        <f t="shared" si="27"/>
        <v>1450.9097415506958</v>
      </c>
      <c r="R19" s="28">
        <f t="shared" si="28"/>
        <v>105.48986083499007</v>
      </c>
      <c r="S19" s="31">
        <f t="shared" si="29"/>
        <v>76.518547717842324</v>
      </c>
      <c r="T19" s="31">
        <f t="shared" si="30"/>
        <v>1514.1236514522823</v>
      </c>
      <c r="U19" s="32">
        <f t="shared" si="31"/>
        <v>110.08589211618258</v>
      </c>
      <c r="V19" s="28">
        <f t="shared" si="0"/>
        <v>24.587959999999999</v>
      </c>
      <c r="W19" s="28">
        <f t="shared" si="1"/>
        <v>486.53839999999997</v>
      </c>
      <c r="X19" s="28">
        <f t="shared" si="2"/>
        <v>35.374266666666671</v>
      </c>
      <c r="Y19" s="28">
        <f t="shared" si="3"/>
        <v>24.636939999999999</v>
      </c>
      <c r="Z19" s="28">
        <f t="shared" si="4"/>
        <v>487.50759999999997</v>
      </c>
      <c r="AA19" s="28">
        <f t="shared" si="5"/>
        <v>35.444733333333332</v>
      </c>
      <c r="AB19" s="28">
        <f t="shared" si="6"/>
        <v>23.608360000000001</v>
      </c>
      <c r="AC19" s="28">
        <f t="shared" si="7"/>
        <v>467.15440000000001</v>
      </c>
      <c r="AD19" s="28">
        <f t="shared" si="8"/>
        <v>33.964933333333335</v>
      </c>
      <c r="AE19" s="28">
        <f t="shared" si="9"/>
        <v>24.587960000000002</v>
      </c>
      <c r="AF19" s="41">
        <f t="shared" si="32"/>
        <v>29417.387999999999</v>
      </c>
      <c r="AG19" s="40">
        <f t="shared" si="33"/>
        <v>582101.5199999999</v>
      </c>
      <c r="AH19" s="40">
        <f t="shared" si="34"/>
        <v>42322.28</v>
      </c>
      <c r="AI19" s="41">
        <f t="shared" si="35"/>
        <v>29432.082000000002</v>
      </c>
      <c r="AJ19" s="41">
        <f t="shared" si="36"/>
        <v>582392.28</v>
      </c>
      <c r="AK19" s="41">
        <f t="shared" si="37"/>
        <v>42343.420000000006</v>
      </c>
      <c r="AL19" s="41">
        <f t="shared" si="38"/>
        <v>29123.507999999998</v>
      </c>
      <c r="AM19" s="41">
        <f t="shared" si="39"/>
        <v>576286.31999999995</v>
      </c>
      <c r="AN19" s="41">
        <f t="shared" si="40"/>
        <v>41899.479999999996</v>
      </c>
      <c r="AO19" s="28">
        <f t="shared" si="41"/>
        <v>30120</v>
      </c>
      <c r="AP19" s="28">
        <f t="shared" si="42"/>
        <v>0.33466666666666667</v>
      </c>
      <c r="AQ19" s="28">
        <f t="shared" si="43"/>
        <v>30180</v>
      </c>
      <c r="AR19" s="28">
        <f t="shared" si="44"/>
        <v>0.33533333333333332</v>
      </c>
      <c r="AS19" s="28">
        <f t="shared" si="45"/>
        <v>28920</v>
      </c>
      <c r="AT19" s="28">
        <f t="shared" si="46"/>
        <v>0.32133333333333336</v>
      </c>
      <c r="AU19" s="28">
        <f t="shared" si="95"/>
        <v>73.178163148346528</v>
      </c>
      <c r="AV19" s="28">
        <f t="shared" si="47"/>
        <v>1448.0252291420468</v>
      </c>
      <c r="AW19" s="28">
        <f t="shared" si="48"/>
        <v>105.28013944167998</v>
      </c>
      <c r="AX19" s="28">
        <f t="shared" si="49"/>
        <v>79.693591191611716</v>
      </c>
      <c r="AY19" s="28">
        <f t="shared" si="50"/>
        <v>1576.9503589814224</v>
      </c>
      <c r="AZ19" s="28">
        <f t="shared" si="51"/>
        <v>114.65377145710302</v>
      </c>
      <c r="BA19" s="28">
        <f t="shared" si="52"/>
        <v>8.2287706133333351</v>
      </c>
      <c r="BB19" s="28">
        <f t="shared" si="53"/>
        <v>162.82818453333337</v>
      </c>
      <c r="BC19" s="28">
        <f t="shared" si="54"/>
        <v>11.838587911111114</v>
      </c>
      <c r="BD19" s="28">
        <f t="shared" si="55"/>
        <v>8.2615872133333319</v>
      </c>
      <c r="BE19" s="28">
        <f t="shared" si="56"/>
        <v>163.47754853333331</v>
      </c>
      <c r="BF19" s="28">
        <f t="shared" si="57"/>
        <v>11.885800577777777</v>
      </c>
      <c r="BG19" s="28">
        <f t="shared" si="58"/>
        <v>7.5861530133333339</v>
      </c>
      <c r="BH19" s="28">
        <f t="shared" si="59"/>
        <v>150.11228053333335</v>
      </c>
      <c r="BI19" s="28">
        <f t="shared" si="60"/>
        <v>10.914065244444446</v>
      </c>
      <c r="BJ19" s="28">
        <f t="shared" si="61"/>
        <v>201</v>
      </c>
      <c r="BK19" s="28">
        <f t="shared" si="62"/>
        <v>400.4</v>
      </c>
      <c r="BL19" s="28">
        <f t="shared" si="63"/>
        <v>196.8</v>
      </c>
      <c r="BM19" s="28">
        <f t="shared" si="64"/>
        <v>400.6</v>
      </c>
      <c r="BN19" s="28">
        <f t="shared" si="65"/>
        <v>197</v>
      </c>
      <c r="BO19" s="28">
        <f t="shared" si="66"/>
        <v>396.4</v>
      </c>
      <c r="BP19" s="28">
        <f t="shared" si="67"/>
        <v>-2.7167551381516266</v>
      </c>
      <c r="BQ19" s="28">
        <f t="shared" si="68"/>
        <v>0.27541615077727333</v>
      </c>
      <c r="BR19" s="28">
        <f t="shared" si="69"/>
        <v>3.7880794701986753</v>
      </c>
      <c r="BS19" s="28">
        <f t="shared" si="70"/>
        <v>5.4525656730638357</v>
      </c>
      <c r="BT19" s="28">
        <f t="shared" si="71"/>
        <v>0.2755537212821571</v>
      </c>
      <c r="BU19" s="28">
        <f t="shared" si="72"/>
        <v>3.7899716177861875</v>
      </c>
      <c r="BV19" s="28">
        <f t="shared" si="73"/>
        <v>5.3953994827820875</v>
      </c>
      <c r="BW19" s="28">
        <f t="shared" si="74"/>
        <v>0.27266474067959828</v>
      </c>
      <c r="BX19" s="28">
        <f t="shared" si="75"/>
        <v>3.7502365184484385</v>
      </c>
      <c r="BY19" s="28">
        <f t="shared" si="76"/>
        <v>137.20103443582417</v>
      </c>
      <c r="BZ19" s="28">
        <f t="shared" si="77"/>
        <v>6.9336635025450555</v>
      </c>
      <c r="CA19" s="28">
        <f t="shared" si="78"/>
        <v>95.365752128666045</v>
      </c>
      <c r="CB19" s="28">
        <f t="shared" si="79"/>
        <v>137.74819654280657</v>
      </c>
      <c r="CC19" s="28">
        <f t="shared" si="80"/>
        <v>6.9613151740266881</v>
      </c>
      <c r="CD19" s="28">
        <f t="shared" si="81"/>
        <v>95.746073793755897</v>
      </c>
      <c r="CE19" s="28">
        <f t="shared" si="82"/>
        <v>1224.9897917517353</v>
      </c>
      <c r="CF19" s="28">
        <f t="shared" si="83"/>
        <v>61.906727197688816</v>
      </c>
      <c r="CG19" s="28">
        <f t="shared" si="84"/>
        <v>851.46641438032168</v>
      </c>
      <c r="CH19" s="28">
        <f t="shared" si="85"/>
        <v>126.48645705730232</v>
      </c>
      <c r="CI19" s="28">
        <f t="shared" si="86"/>
        <v>6.3921859953226035</v>
      </c>
      <c r="CJ19" s="71">
        <f t="shared" si="87"/>
        <v>87.918259224219497</v>
      </c>
      <c r="CK19" s="28">
        <f t="shared" si="10"/>
        <v>33.667466666666662</v>
      </c>
      <c r="CL19" s="28">
        <f t="shared" si="11"/>
        <v>32.26186666666667</v>
      </c>
      <c r="CM19" s="28">
        <f t="shared" si="88"/>
        <v>33.600533333333338</v>
      </c>
      <c r="CN19" s="28">
        <f t="shared" si="89"/>
        <v>100.4</v>
      </c>
      <c r="CO19" s="28">
        <f t="shared" si="12"/>
        <v>299.40357852882704</v>
      </c>
      <c r="CP19" s="28">
        <f t="shared" si="90"/>
        <v>96.208349900596431</v>
      </c>
      <c r="CQ19" s="28">
        <f t="shared" si="91"/>
        <v>100.20039761431413</v>
      </c>
      <c r="CR19" s="28">
        <f t="shared" si="13"/>
        <v>313.07053941908708</v>
      </c>
      <c r="CS19" s="28">
        <f t="shared" si="92"/>
        <v>104.77427385892115</v>
      </c>
      <c r="CT19" s="28">
        <f t="shared" si="93"/>
        <v>104.9829875518672</v>
      </c>
      <c r="CU19" s="28">
        <f t="shared" si="94"/>
        <v>100.6</v>
      </c>
      <c r="CV19" s="28">
        <f t="shared" si="14"/>
        <v>96.208349900596446</v>
      </c>
      <c r="CW19" s="28">
        <f t="shared" si="15"/>
        <v>300.59760956175296</v>
      </c>
      <c r="CX19" s="28">
        <f t="shared" si="16"/>
        <v>312.44813278008303</v>
      </c>
      <c r="CY19" s="28">
        <f t="shared" si="17"/>
        <v>288.04780876494027</v>
      </c>
      <c r="CZ19" s="28">
        <f t="shared" si="18"/>
        <v>287.47514910536785</v>
      </c>
      <c r="DA19" s="71">
        <f t="shared" si="19"/>
        <v>312.44813278008297</v>
      </c>
      <c r="DB19" s="77"/>
      <c r="DC19" s="76"/>
      <c r="DE19" s="72"/>
      <c r="DF19" s="72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</row>
    <row r="20" spans="1:125" ht="15.75" x14ac:dyDescent="0.25">
      <c r="A20" s="9">
        <v>296</v>
      </c>
      <c r="B20" s="7"/>
      <c r="C20" s="9">
        <v>98.8</v>
      </c>
      <c r="D20" s="9">
        <v>100.3</v>
      </c>
      <c r="E20" s="9">
        <v>88.2</v>
      </c>
      <c r="F20" s="9">
        <v>75.430000000000007</v>
      </c>
      <c r="G20" s="9">
        <v>1463.3</v>
      </c>
      <c r="H20" s="10">
        <v>103.7</v>
      </c>
      <c r="I20" s="11"/>
      <c r="J20" s="28">
        <f t="shared" si="20"/>
        <v>9999.19</v>
      </c>
      <c r="K20" s="28">
        <f t="shared" si="21"/>
        <v>0.98216055500495525</v>
      </c>
      <c r="L20" s="29">
        <f t="shared" si="22"/>
        <v>9325.31</v>
      </c>
      <c r="M20" s="29">
        <f t="shared" si="23"/>
        <v>1.053134962805526</v>
      </c>
      <c r="N20" s="29">
        <f t="shared" si="24"/>
        <v>9494.69</v>
      </c>
      <c r="O20" s="30">
        <f t="shared" si="25"/>
        <v>1.0722635494155155</v>
      </c>
      <c r="P20" s="29">
        <f t="shared" si="26"/>
        <v>71.373607532210102</v>
      </c>
      <c r="Q20" s="28">
        <f t="shared" si="27"/>
        <v>1441.7134786917738</v>
      </c>
      <c r="R20" s="28">
        <f t="shared" si="28"/>
        <v>96.448166501486611</v>
      </c>
      <c r="S20" s="31">
        <f t="shared" si="29"/>
        <v>76.53131774707758</v>
      </c>
      <c r="T20" s="31">
        <f t="shared" si="30"/>
        <v>1545.8968119022318</v>
      </c>
      <c r="U20" s="32">
        <f t="shared" si="31"/>
        <v>103.41785334750266</v>
      </c>
      <c r="V20" s="28">
        <f t="shared" si="0"/>
        <v>24.329719594594593</v>
      </c>
      <c r="W20" s="28">
        <f t="shared" si="1"/>
        <v>491.44895270270274</v>
      </c>
      <c r="X20" s="28">
        <f t="shared" si="2"/>
        <v>32.877094594594595</v>
      </c>
      <c r="Y20" s="28">
        <f t="shared" si="3"/>
        <v>24.771631756756761</v>
      </c>
      <c r="Z20" s="28">
        <f t="shared" si="4"/>
        <v>500.3753716216217</v>
      </c>
      <c r="AA20" s="28">
        <f t="shared" si="5"/>
        <v>33.474256756756759</v>
      </c>
      <c r="AB20" s="28">
        <f t="shared" si="6"/>
        <v>23.102185810810813</v>
      </c>
      <c r="AC20" s="28">
        <f t="shared" si="7"/>
        <v>466.65334459459461</v>
      </c>
      <c r="AD20" s="28">
        <f t="shared" si="8"/>
        <v>31.218310810810813</v>
      </c>
      <c r="AE20" s="28">
        <f t="shared" si="9"/>
        <v>24.329719594594593</v>
      </c>
      <c r="AF20" s="41">
        <f t="shared" si="32"/>
        <v>28711.917000000001</v>
      </c>
      <c r="AG20" s="40">
        <f t="shared" si="33"/>
        <v>579967.29</v>
      </c>
      <c r="AH20" s="40">
        <f t="shared" si="34"/>
        <v>38798.820000000007</v>
      </c>
      <c r="AI20" s="41">
        <f t="shared" si="35"/>
        <v>28842.722999999998</v>
      </c>
      <c r="AJ20" s="41">
        <f t="shared" si="36"/>
        <v>582609.51</v>
      </c>
      <c r="AK20" s="41">
        <f t="shared" si="37"/>
        <v>38975.58</v>
      </c>
      <c r="AL20" s="41">
        <f t="shared" si="38"/>
        <v>28348.567000000003</v>
      </c>
      <c r="AM20" s="41">
        <f t="shared" si="39"/>
        <v>572627.79</v>
      </c>
      <c r="AN20" s="41">
        <f t="shared" si="40"/>
        <v>38307.82</v>
      </c>
      <c r="AO20" s="28">
        <f t="shared" si="41"/>
        <v>29333.599999999999</v>
      </c>
      <c r="AP20" s="28">
        <f t="shared" si="42"/>
        <v>0.33479729729729729</v>
      </c>
      <c r="AQ20" s="28">
        <f t="shared" si="43"/>
        <v>29866.400000000001</v>
      </c>
      <c r="AR20" s="28">
        <f t="shared" si="44"/>
        <v>0.34087837837837842</v>
      </c>
      <c r="AS20" s="28">
        <f t="shared" si="45"/>
        <v>27853.599999999999</v>
      </c>
      <c r="AT20" s="28">
        <f t="shared" si="46"/>
        <v>0.31790540540540541</v>
      </c>
      <c r="AU20" s="28">
        <f t="shared" si="95"/>
        <v>70.100341986541338</v>
      </c>
      <c r="AV20" s="28">
        <f t="shared" si="47"/>
        <v>1415.9941103900376</v>
      </c>
      <c r="AW20" s="28">
        <f t="shared" si="48"/>
        <v>94.727584740310434</v>
      </c>
      <c r="AX20" s="28">
        <f t="shared" si="49"/>
        <v>80.597806469026438</v>
      </c>
      <c r="AY20" s="28">
        <f t="shared" si="50"/>
        <v>1628.0379815038382</v>
      </c>
      <c r="AZ20" s="28">
        <f t="shared" si="51"/>
        <v>108.91295713854956</v>
      </c>
      <c r="BA20" s="28">
        <f t="shared" si="52"/>
        <v>8.1455243642713651</v>
      </c>
      <c r="BB20" s="28">
        <f t="shared" si="53"/>
        <v>164.53578112445214</v>
      </c>
      <c r="BC20" s="28">
        <f t="shared" si="54"/>
        <v>11.007162413257852</v>
      </c>
      <c r="BD20" s="28">
        <f t="shared" si="55"/>
        <v>8.4441136630295848</v>
      </c>
      <c r="BE20" s="28">
        <f t="shared" si="56"/>
        <v>170.56714525885687</v>
      </c>
      <c r="BF20" s="28">
        <f t="shared" si="57"/>
        <v>11.41065036066472</v>
      </c>
      <c r="BG20" s="28">
        <f t="shared" si="58"/>
        <v>7.3443097459368154</v>
      </c>
      <c r="BH20" s="28">
        <f t="shared" si="59"/>
        <v>148.35162069713294</v>
      </c>
      <c r="BI20" s="28">
        <f t="shared" si="60"/>
        <v>9.9244697543827609</v>
      </c>
      <c r="BJ20" s="28">
        <f t="shared" si="61"/>
        <v>200</v>
      </c>
      <c r="BK20" s="28">
        <f t="shared" si="62"/>
        <v>395.1</v>
      </c>
      <c r="BL20" s="28">
        <f t="shared" si="63"/>
        <v>193.2</v>
      </c>
      <c r="BM20" s="28">
        <f t="shared" si="64"/>
        <v>396.9</v>
      </c>
      <c r="BN20" s="28">
        <f t="shared" si="65"/>
        <v>195</v>
      </c>
      <c r="BO20" s="28">
        <f t="shared" si="66"/>
        <v>390.1</v>
      </c>
      <c r="BP20" s="28">
        <f t="shared" si="67"/>
        <v>-2.7095087381312783</v>
      </c>
      <c r="BQ20" s="28">
        <f t="shared" si="68"/>
        <v>0.2691600245248314</v>
      </c>
      <c r="BR20" s="28">
        <f t="shared" si="69"/>
        <v>4.0234215885947044</v>
      </c>
      <c r="BS20" s="28">
        <f t="shared" si="70"/>
        <v>5.4616760699050495</v>
      </c>
      <c r="BT20" s="28">
        <f t="shared" si="71"/>
        <v>0.27038626609442057</v>
      </c>
      <c r="BU20" s="28">
        <f t="shared" si="72"/>
        <v>4.0417515274949078</v>
      </c>
      <c r="BV20" s="28">
        <f t="shared" si="73"/>
        <v>5.3681023806247419</v>
      </c>
      <c r="BW20" s="28">
        <f t="shared" si="74"/>
        <v>0.26575379794263915</v>
      </c>
      <c r="BX20" s="28">
        <f t="shared" si="75"/>
        <v>3.9725050916496945</v>
      </c>
      <c r="BY20" s="28">
        <f t="shared" si="76"/>
        <v>135.14256226778588</v>
      </c>
      <c r="BZ20" s="28">
        <f t="shared" si="77"/>
        <v>6.6903808161318885</v>
      </c>
      <c r="CA20" s="28">
        <f t="shared" si="78"/>
        <v>100.00824847250509</v>
      </c>
      <c r="CB20" s="28">
        <f t="shared" si="79"/>
        <v>140.09646346497868</v>
      </c>
      <c r="CC20" s="28">
        <f t="shared" si="80"/>
        <v>6.9356291300497315</v>
      </c>
      <c r="CD20" s="28">
        <f t="shared" si="81"/>
        <v>103.67423625254584</v>
      </c>
      <c r="CE20" s="28">
        <f t="shared" si="82"/>
        <v>1205.669464703454</v>
      </c>
      <c r="CF20" s="28">
        <f t="shared" si="83"/>
        <v>59.687989645071184</v>
      </c>
      <c r="CG20" s="28">
        <f t="shared" si="84"/>
        <v>892.21995926680245</v>
      </c>
      <c r="CH20" s="28">
        <f t="shared" si="85"/>
        <v>121.84959405531855</v>
      </c>
      <c r="CI20" s="28">
        <f t="shared" si="86"/>
        <v>6.0322978404523457</v>
      </c>
      <c r="CJ20" s="71">
        <f t="shared" si="87"/>
        <v>90.171181262729121</v>
      </c>
      <c r="CK20" s="28">
        <f t="shared" si="10"/>
        <v>33.781047297297299</v>
      </c>
      <c r="CL20" s="28">
        <f t="shared" si="11"/>
        <v>31.504425675675673</v>
      </c>
      <c r="CM20" s="28">
        <f t="shared" si="88"/>
        <v>33.178412162162161</v>
      </c>
      <c r="CN20" s="28">
        <f t="shared" si="89"/>
        <v>99.1</v>
      </c>
      <c r="CO20" s="28">
        <f t="shared" si="12"/>
        <v>290.71952428146676</v>
      </c>
      <c r="CP20" s="28">
        <f t="shared" si="90"/>
        <v>92.421308225966285</v>
      </c>
      <c r="CQ20" s="28">
        <f t="shared" si="91"/>
        <v>97.332111000991063</v>
      </c>
      <c r="CR20" s="28">
        <f t="shared" si="13"/>
        <v>317.39001062699259</v>
      </c>
      <c r="CS20" s="28">
        <f t="shared" si="92"/>
        <v>106.26131774707758</v>
      </c>
      <c r="CT20" s="28">
        <f t="shared" si="93"/>
        <v>108.19139213602551</v>
      </c>
      <c r="CU20" s="28">
        <f t="shared" si="94"/>
        <v>100.9</v>
      </c>
      <c r="CV20" s="28">
        <f t="shared" si="14"/>
        <v>92.421308225966285</v>
      </c>
      <c r="CW20" s="28">
        <f t="shared" si="15"/>
        <v>301.37638748738652</v>
      </c>
      <c r="CX20" s="28">
        <f t="shared" si="16"/>
        <v>311.72794899043572</v>
      </c>
      <c r="CY20" s="28">
        <f t="shared" si="17"/>
        <v>281.06559031281535</v>
      </c>
      <c r="CZ20" s="28">
        <f t="shared" si="18"/>
        <v>276.05153617443011</v>
      </c>
      <c r="DA20" s="71">
        <f t="shared" si="19"/>
        <v>311.72794899043572</v>
      </c>
      <c r="DB20" s="77"/>
      <c r="DC20" s="76"/>
      <c r="DE20" s="72"/>
      <c r="DF20" s="72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</row>
    <row r="21" spans="1:125" ht="15.75" x14ac:dyDescent="0.25">
      <c r="A21" s="9">
        <v>293</v>
      </c>
      <c r="B21" s="7"/>
      <c r="C21" s="9">
        <v>99.3</v>
      </c>
      <c r="D21" s="9">
        <v>100.4</v>
      </c>
      <c r="E21" s="9">
        <v>86.6</v>
      </c>
      <c r="F21" s="9">
        <v>81.22</v>
      </c>
      <c r="G21" s="9">
        <v>1508</v>
      </c>
      <c r="H21" s="10">
        <v>102.9</v>
      </c>
      <c r="I21" s="11"/>
      <c r="J21" s="28">
        <f t="shared" si="20"/>
        <v>9909.64</v>
      </c>
      <c r="K21" s="28">
        <f t="shared" si="21"/>
        <v>0.98504486540378866</v>
      </c>
      <c r="L21" s="29">
        <f t="shared" si="22"/>
        <v>8714.16</v>
      </c>
      <c r="M21" s="29">
        <f t="shared" si="23"/>
        <v>1.1201814058956916</v>
      </c>
      <c r="N21" s="29">
        <f t="shared" si="24"/>
        <v>8846.4599999999991</v>
      </c>
      <c r="O21" s="30">
        <f t="shared" si="25"/>
        <v>1.1371882086167799</v>
      </c>
      <c r="P21" s="29">
        <f t="shared" si="26"/>
        <v>74.301934197407789</v>
      </c>
      <c r="Q21" s="28">
        <f t="shared" si="27"/>
        <v>1441.4161515453638</v>
      </c>
      <c r="R21" s="28">
        <f t="shared" si="28"/>
        <v>102.14915254237289</v>
      </c>
      <c r="S21" s="31">
        <f t="shared" si="29"/>
        <v>84.495283446712023</v>
      </c>
      <c r="T21" s="31">
        <f t="shared" si="30"/>
        <v>1639.1614512471654</v>
      </c>
      <c r="U21" s="32">
        <f t="shared" si="31"/>
        <v>116.16281179138322</v>
      </c>
      <c r="V21" s="28">
        <f t="shared" si="0"/>
        <v>25.177310810810813</v>
      </c>
      <c r="W21" s="28">
        <f t="shared" si="1"/>
        <v>488.42581081081079</v>
      </c>
      <c r="X21" s="28">
        <f t="shared" si="2"/>
        <v>34.613378378378378</v>
      </c>
      <c r="Y21" s="28">
        <f t="shared" si="3"/>
        <v>25.559557432432435</v>
      </c>
      <c r="Z21" s="28">
        <f t="shared" si="4"/>
        <v>495.84118243243245</v>
      </c>
      <c r="AA21" s="28">
        <f t="shared" si="5"/>
        <v>35.138885135135133</v>
      </c>
      <c r="AB21" s="28">
        <f t="shared" si="6"/>
        <v>22.476101351351353</v>
      </c>
      <c r="AC21" s="28">
        <f t="shared" si="7"/>
        <v>436.02385135135137</v>
      </c>
      <c r="AD21" s="28">
        <f t="shared" si="8"/>
        <v>30.899797297297297</v>
      </c>
      <c r="AE21" s="28">
        <f t="shared" si="9"/>
        <v>25.177310810810813</v>
      </c>
      <c r="AF21" s="41">
        <f t="shared" si="32"/>
        <v>29779.764000000003</v>
      </c>
      <c r="AG21" s="40">
        <f t="shared" si="33"/>
        <v>577710.84</v>
      </c>
      <c r="AH21" s="40">
        <f t="shared" si="34"/>
        <v>40940.76</v>
      </c>
      <c r="AI21" s="41">
        <f t="shared" si="35"/>
        <v>29892.909000000003</v>
      </c>
      <c r="AJ21" s="41">
        <f t="shared" si="36"/>
        <v>579905.79</v>
      </c>
      <c r="AK21" s="41">
        <f t="shared" si="37"/>
        <v>41096.310000000005</v>
      </c>
      <c r="AL21" s="41">
        <f t="shared" si="38"/>
        <v>28980.206000000002</v>
      </c>
      <c r="AM21" s="41">
        <f t="shared" si="39"/>
        <v>562199.86</v>
      </c>
      <c r="AN21" s="41">
        <f t="shared" si="40"/>
        <v>39841.54</v>
      </c>
      <c r="AO21" s="28">
        <f t="shared" si="41"/>
        <v>29244.799999999999</v>
      </c>
      <c r="AP21" s="28">
        <f t="shared" si="42"/>
        <v>0.33378378378378376</v>
      </c>
      <c r="AQ21" s="28">
        <f t="shared" si="43"/>
        <v>29688.799999999999</v>
      </c>
      <c r="AR21" s="28">
        <f t="shared" si="44"/>
        <v>0.33885135135135136</v>
      </c>
      <c r="AS21" s="28">
        <f t="shared" si="45"/>
        <v>26107.200000000001</v>
      </c>
      <c r="AT21" s="28">
        <f t="shared" si="46"/>
        <v>0.29797297297297298</v>
      </c>
      <c r="AU21" s="28">
        <f t="shared" si="95"/>
        <v>73.190738770726696</v>
      </c>
      <c r="AV21" s="28">
        <f t="shared" si="47"/>
        <v>1419.8595789898498</v>
      </c>
      <c r="AW21" s="28">
        <f t="shared" si="48"/>
        <v>100.62149821721275</v>
      </c>
      <c r="AX21" s="28">
        <f t="shared" si="49"/>
        <v>94.650045402892815</v>
      </c>
      <c r="AY21" s="28">
        <f t="shared" si="50"/>
        <v>1836.1581789480717</v>
      </c>
      <c r="AZ21" s="28">
        <f t="shared" si="51"/>
        <v>130.12342182526825</v>
      </c>
      <c r="BA21" s="28">
        <f t="shared" si="52"/>
        <v>8.403778067932798</v>
      </c>
      <c r="BB21" s="28">
        <f t="shared" si="53"/>
        <v>163.02861523009494</v>
      </c>
      <c r="BC21" s="28">
        <f t="shared" si="54"/>
        <v>11.553384404674944</v>
      </c>
      <c r="BD21" s="28">
        <f t="shared" si="55"/>
        <v>8.6608905759222061</v>
      </c>
      <c r="BE21" s="28">
        <f t="shared" si="56"/>
        <v>168.01645472288166</v>
      </c>
      <c r="BF21" s="28">
        <f t="shared" si="57"/>
        <v>11.906858713020453</v>
      </c>
      <c r="BG21" s="28">
        <f t="shared" si="58"/>
        <v>6.6972707405040186</v>
      </c>
      <c r="BH21" s="28">
        <f t="shared" si="59"/>
        <v>129.92332327428781</v>
      </c>
      <c r="BI21" s="28">
        <f t="shared" si="60"/>
        <v>9.2073044649379128</v>
      </c>
      <c r="BJ21" s="28">
        <f t="shared" si="61"/>
        <v>199.1</v>
      </c>
      <c r="BK21" s="28">
        <f t="shared" si="62"/>
        <v>394.8</v>
      </c>
      <c r="BL21" s="28">
        <f t="shared" si="63"/>
        <v>187</v>
      </c>
      <c r="BM21" s="28">
        <f t="shared" si="64"/>
        <v>396.3</v>
      </c>
      <c r="BN21" s="28">
        <f t="shared" si="65"/>
        <v>188.5</v>
      </c>
      <c r="BO21" s="28">
        <f t="shared" si="66"/>
        <v>384.2</v>
      </c>
      <c r="BP21" s="28">
        <f t="shared" si="67"/>
        <v>-2.6143444252949752</v>
      </c>
      <c r="BQ21" s="28">
        <f t="shared" si="68"/>
        <v>0.26980113442219644</v>
      </c>
      <c r="BR21" s="28">
        <f t="shared" si="69"/>
        <v>3.807135969141755</v>
      </c>
      <c r="BS21" s="28">
        <f t="shared" si="70"/>
        <v>5.2538777674665251</v>
      </c>
      <c r="BT21" s="28">
        <f t="shared" si="71"/>
        <v>0.27082621472015311</v>
      </c>
      <c r="BU21" s="28">
        <f t="shared" si="72"/>
        <v>3.8216007714561235</v>
      </c>
      <c r="BV21" s="28">
        <f t="shared" si="73"/>
        <v>5.0934641389367616</v>
      </c>
      <c r="BW21" s="28">
        <f t="shared" si="74"/>
        <v>0.26255723364996925</v>
      </c>
      <c r="BX21" s="28">
        <f t="shared" si="75"/>
        <v>3.7049180327868849</v>
      </c>
      <c r="BY21" s="28">
        <f t="shared" si="76"/>
        <v>129.41057934508814</v>
      </c>
      <c r="BZ21" s="28">
        <f t="shared" si="77"/>
        <v>6.6708398824574582</v>
      </c>
      <c r="CA21" s="28">
        <f t="shared" si="78"/>
        <v>94.131533269045306</v>
      </c>
      <c r="CB21" s="28">
        <f t="shared" si="79"/>
        <v>133.36987935834549</v>
      </c>
      <c r="CC21" s="28">
        <f t="shared" si="80"/>
        <v>6.8749333697806332</v>
      </c>
      <c r="CD21" s="28">
        <f t="shared" si="81"/>
        <v>97.011475409836066</v>
      </c>
      <c r="CE21" s="28">
        <f t="shared" si="82"/>
        <v>1161.5537584515444</v>
      </c>
      <c r="CF21" s="28">
        <f t="shared" si="83"/>
        <v>59.875623590514593</v>
      </c>
      <c r="CG21" s="28">
        <f t="shared" si="84"/>
        <v>844.89874638379945</v>
      </c>
      <c r="CH21" s="28">
        <f t="shared" si="85"/>
        <v>103.13191038048522</v>
      </c>
      <c r="CI21" s="28">
        <f t="shared" si="86"/>
        <v>5.3162304380509813</v>
      </c>
      <c r="CJ21" s="71">
        <f t="shared" si="87"/>
        <v>75.016779170684671</v>
      </c>
      <c r="CK21" s="28">
        <f t="shared" si="10"/>
        <v>33.478513513513512</v>
      </c>
      <c r="CL21" s="28">
        <f t="shared" si="11"/>
        <v>29.439729729729727</v>
      </c>
      <c r="CM21" s="28">
        <f t="shared" si="88"/>
        <v>32.977837837837832</v>
      </c>
      <c r="CN21" s="28">
        <f t="shared" si="89"/>
        <v>98.8</v>
      </c>
      <c r="CO21" s="28">
        <f t="shared" si="12"/>
        <v>291.57328015952146</v>
      </c>
      <c r="CP21" s="28">
        <f t="shared" si="90"/>
        <v>86.880957128614156</v>
      </c>
      <c r="CQ21" s="28">
        <f t="shared" si="91"/>
        <v>97.322432701894314</v>
      </c>
      <c r="CR21" s="28">
        <f t="shared" si="13"/>
        <v>336.60770975056687</v>
      </c>
      <c r="CS21" s="28">
        <f t="shared" si="92"/>
        <v>112.35419501133785</v>
      </c>
      <c r="CT21" s="28">
        <f t="shared" si="93"/>
        <v>114.05997732426303</v>
      </c>
      <c r="CU21" s="28">
        <f t="shared" si="94"/>
        <v>100.3</v>
      </c>
      <c r="CV21" s="28">
        <f t="shared" si="14"/>
        <v>86.880957128614156</v>
      </c>
      <c r="CW21" s="28">
        <f t="shared" si="15"/>
        <v>300.4939271255061</v>
      </c>
      <c r="CX21" s="28">
        <f t="shared" si="16"/>
        <v>331.5736961451247</v>
      </c>
      <c r="CY21" s="28">
        <f t="shared" si="17"/>
        <v>264.24291497975707</v>
      </c>
      <c r="CZ21" s="28">
        <f t="shared" si="18"/>
        <v>260.29112662013961</v>
      </c>
      <c r="DA21" s="71">
        <f t="shared" si="19"/>
        <v>331.5736961451247</v>
      </c>
      <c r="DB21" s="77"/>
      <c r="DC21" s="76"/>
      <c r="DE21" s="72"/>
      <c r="DF21" s="72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</row>
    <row r="22" spans="1:125" ht="15.75" x14ac:dyDescent="0.25">
      <c r="A22" s="9">
        <v>292</v>
      </c>
      <c r="B22" s="7"/>
      <c r="C22" s="9">
        <v>100.1</v>
      </c>
      <c r="D22" s="9">
        <v>100.4</v>
      </c>
      <c r="E22" s="9">
        <v>93.7</v>
      </c>
      <c r="F22" s="9">
        <v>89.68</v>
      </c>
      <c r="G22" s="9">
        <v>1608</v>
      </c>
      <c r="H22" s="10">
        <v>104</v>
      </c>
      <c r="I22" s="11"/>
      <c r="J22" s="28">
        <f t="shared" si="20"/>
        <v>9969.7200000000012</v>
      </c>
      <c r="K22" s="28">
        <f t="shared" si="21"/>
        <v>0.98904382470119512</v>
      </c>
      <c r="L22" s="29">
        <f t="shared" si="22"/>
        <v>8599.3799999999992</v>
      </c>
      <c r="M22" s="29">
        <f t="shared" si="23"/>
        <v>1.1466512702078522</v>
      </c>
      <c r="N22" s="29">
        <f t="shared" si="24"/>
        <v>8694.64</v>
      </c>
      <c r="O22" s="30">
        <f t="shared" si="25"/>
        <v>1.1593533487297922</v>
      </c>
      <c r="P22" s="29">
        <f t="shared" si="26"/>
        <v>80.330139442231072</v>
      </c>
      <c r="Q22" s="28">
        <f t="shared" si="27"/>
        <v>1491.4780876494021</v>
      </c>
      <c r="R22" s="28">
        <f t="shared" si="28"/>
        <v>101.77260956175299</v>
      </c>
      <c r="S22" s="31">
        <f t="shared" si="29"/>
        <v>93.131016166281753</v>
      </c>
      <c r="T22" s="31">
        <f t="shared" si="30"/>
        <v>1729.150115473441</v>
      </c>
      <c r="U22" s="32">
        <f t="shared" si="31"/>
        <v>117.990415704388</v>
      </c>
      <c r="V22" s="28">
        <f t="shared" si="0"/>
        <v>27.526095563139929</v>
      </c>
      <c r="W22" s="28">
        <f t="shared" si="1"/>
        <v>511.07303754266206</v>
      </c>
      <c r="X22" s="28">
        <f t="shared" si="2"/>
        <v>34.873617747440271</v>
      </c>
      <c r="Y22" s="28">
        <f t="shared" si="3"/>
        <v>27.831017064846417</v>
      </c>
      <c r="Z22" s="28">
        <f t="shared" si="4"/>
        <v>516.73447098976112</v>
      </c>
      <c r="AA22" s="28">
        <f t="shared" si="5"/>
        <v>35.259931740614334</v>
      </c>
      <c r="AB22" s="28">
        <f t="shared" si="6"/>
        <v>24.005638225255971</v>
      </c>
      <c r="AC22" s="28">
        <f t="shared" si="7"/>
        <v>445.70921501706482</v>
      </c>
      <c r="AD22" s="28">
        <f t="shared" si="8"/>
        <v>30.413447098976111</v>
      </c>
      <c r="AE22" s="28">
        <f t="shared" si="9"/>
        <v>27.526095563139933</v>
      </c>
      <c r="AF22" s="41">
        <f t="shared" si="32"/>
        <v>31862.606</v>
      </c>
      <c r="AG22" s="40">
        <f t="shared" si="33"/>
        <v>591588.4</v>
      </c>
      <c r="AH22" s="40">
        <f t="shared" si="34"/>
        <v>40367.670000000006</v>
      </c>
      <c r="AI22" s="41">
        <f t="shared" si="35"/>
        <v>31951.947999999997</v>
      </c>
      <c r="AJ22" s="41">
        <f t="shared" si="36"/>
        <v>593247.19999999995</v>
      </c>
      <c r="AK22" s="41">
        <f t="shared" si="37"/>
        <v>40480.86</v>
      </c>
      <c r="AL22" s="41">
        <f t="shared" si="38"/>
        <v>30831.112000000001</v>
      </c>
      <c r="AM22" s="41">
        <f t="shared" si="39"/>
        <v>572436.80000000005</v>
      </c>
      <c r="AN22" s="41">
        <f t="shared" si="40"/>
        <v>39060.840000000004</v>
      </c>
      <c r="AO22" s="28">
        <f t="shared" si="41"/>
        <v>29094.899999999998</v>
      </c>
      <c r="AP22" s="28">
        <f t="shared" si="42"/>
        <v>0.33890784982935152</v>
      </c>
      <c r="AQ22" s="28">
        <f t="shared" si="43"/>
        <v>29417.200000000001</v>
      </c>
      <c r="AR22" s="28">
        <f t="shared" si="44"/>
        <v>0.34266211604095564</v>
      </c>
      <c r="AS22" s="28">
        <f t="shared" si="45"/>
        <v>25373.8</v>
      </c>
      <c r="AT22" s="28">
        <f t="shared" si="46"/>
        <v>0.2955631399317406</v>
      </c>
      <c r="AU22" s="28">
        <f t="shared" si="95"/>
        <v>79.450028352724544</v>
      </c>
      <c r="AV22" s="28">
        <f t="shared" si="47"/>
        <v>1475.1371922667893</v>
      </c>
      <c r="AW22" s="28">
        <f t="shared" si="48"/>
        <v>100.6575710107776</v>
      </c>
      <c r="AX22" s="28">
        <f t="shared" si="49"/>
        <v>106.788797982815</v>
      </c>
      <c r="AY22" s="28">
        <f t="shared" si="50"/>
        <v>1982.7321762876759</v>
      </c>
      <c r="AZ22" s="28">
        <f t="shared" si="51"/>
        <v>135.29386003978902</v>
      </c>
      <c r="BA22" s="28">
        <f t="shared" si="52"/>
        <v>9.3288098615010071</v>
      </c>
      <c r="BB22" s="28">
        <f t="shared" si="53"/>
        <v>173.20666425933908</v>
      </c>
      <c r="BC22" s="28">
        <f t="shared" si="54"/>
        <v>11.818942806555697</v>
      </c>
      <c r="BD22" s="28">
        <f t="shared" si="55"/>
        <v>9.5366351990122205</v>
      </c>
      <c r="BE22" s="28">
        <f t="shared" si="56"/>
        <v>177.06532726065538</v>
      </c>
      <c r="BF22" s="28">
        <f t="shared" si="57"/>
        <v>12.082242821698566</v>
      </c>
      <c r="BG22" s="28">
        <f t="shared" si="58"/>
        <v>7.0951818099220718</v>
      </c>
      <c r="BH22" s="28">
        <f t="shared" si="59"/>
        <v>131.73521508695498</v>
      </c>
      <c r="BI22" s="28">
        <f t="shared" si="60"/>
        <v>8.989093920721265</v>
      </c>
      <c r="BJ22" s="28">
        <f t="shared" si="61"/>
        <v>199.7</v>
      </c>
      <c r="BK22" s="28">
        <f t="shared" si="62"/>
        <v>392.3</v>
      </c>
      <c r="BL22" s="28">
        <f t="shared" si="63"/>
        <v>185.89999999999998</v>
      </c>
      <c r="BM22" s="28">
        <f t="shared" si="64"/>
        <v>393.4</v>
      </c>
      <c r="BN22" s="28">
        <f t="shared" si="65"/>
        <v>187</v>
      </c>
      <c r="BO22" s="28">
        <f t="shared" si="66"/>
        <v>379.6</v>
      </c>
      <c r="BP22" s="28">
        <f t="shared" si="67"/>
        <v>-2.38488057128786</v>
      </c>
      <c r="BQ22" s="28">
        <f t="shared" si="68"/>
        <v>0.26014588859416449</v>
      </c>
      <c r="BR22" s="28">
        <f t="shared" si="69"/>
        <v>3.8124392614188531</v>
      </c>
      <c r="BS22" s="28">
        <f t="shared" si="70"/>
        <v>4.8436345727653283</v>
      </c>
      <c r="BT22" s="28">
        <f t="shared" si="71"/>
        <v>0.26087533156498671</v>
      </c>
      <c r="BU22" s="28">
        <f t="shared" si="72"/>
        <v>3.8231292517006796</v>
      </c>
      <c r="BV22" s="28">
        <f t="shared" si="73"/>
        <v>4.6737256833292298</v>
      </c>
      <c r="BW22" s="28">
        <f t="shared" si="74"/>
        <v>0.25172413793103449</v>
      </c>
      <c r="BX22" s="28">
        <f t="shared" si="75"/>
        <v>3.6890184645286688</v>
      </c>
      <c r="BY22" s="28">
        <f t="shared" si="76"/>
        <v>121.40470327505541</v>
      </c>
      <c r="BZ22" s="28">
        <f t="shared" si="77"/>
        <v>6.5387864721485407</v>
      </c>
      <c r="CA22" s="28">
        <f t="shared" si="78"/>
        <v>95.825947521865885</v>
      </c>
      <c r="CB22" s="28">
        <f t="shared" si="79"/>
        <v>124.10933267668064</v>
      </c>
      <c r="CC22" s="28">
        <f t="shared" si="80"/>
        <v>6.6844562334217521</v>
      </c>
      <c r="CD22" s="28">
        <f t="shared" si="81"/>
        <v>97.960738581146757</v>
      </c>
      <c r="CE22" s="28">
        <f t="shared" si="82"/>
        <v>1056.9933513912829</v>
      </c>
      <c r="CF22" s="28">
        <f t="shared" si="83"/>
        <v>56.929045092838194</v>
      </c>
      <c r="CG22" s="28">
        <f t="shared" si="84"/>
        <v>834.29543245869775</v>
      </c>
      <c r="CH22" s="28">
        <f t="shared" si="85"/>
        <v>92.336370352130004</v>
      </c>
      <c r="CI22" s="28">
        <f t="shared" si="86"/>
        <v>4.9731830238726777</v>
      </c>
      <c r="CJ22" s="71">
        <f t="shared" si="87"/>
        <v>72.882021379980543</v>
      </c>
      <c r="CK22" s="28">
        <f t="shared" si="10"/>
        <v>34.026348122866892</v>
      </c>
      <c r="CL22" s="28">
        <f t="shared" si="11"/>
        <v>29.349419795221838</v>
      </c>
      <c r="CM22" s="28">
        <f t="shared" si="88"/>
        <v>33.653549488054601</v>
      </c>
      <c r="CN22" s="28">
        <f t="shared" si="89"/>
        <v>99.3</v>
      </c>
      <c r="CO22" s="28">
        <f t="shared" si="12"/>
        <v>289.7898406374502</v>
      </c>
      <c r="CP22" s="28">
        <f t="shared" si="90"/>
        <v>85.651195219123494</v>
      </c>
      <c r="CQ22" s="28">
        <f t="shared" si="91"/>
        <v>98.212051792828674</v>
      </c>
      <c r="CR22" s="28">
        <f t="shared" si="13"/>
        <v>339.69053117782914</v>
      </c>
      <c r="CS22" s="28">
        <f t="shared" si="92"/>
        <v>115.12378752886836</v>
      </c>
      <c r="CT22" s="28">
        <f t="shared" si="93"/>
        <v>116.39907621247114</v>
      </c>
      <c r="CU22" s="28">
        <f t="shared" si="94"/>
        <v>100.4</v>
      </c>
      <c r="CV22" s="28">
        <f t="shared" si="14"/>
        <v>85.651195219123494</v>
      </c>
      <c r="CW22" s="28">
        <f t="shared" si="15"/>
        <v>296.24572004028198</v>
      </c>
      <c r="CX22" s="28">
        <f t="shared" si="16"/>
        <v>335.96882217090069</v>
      </c>
      <c r="CY22" s="28">
        <f t="shared" si="17"/>
        <v>255.52668680765356</v>
      </c>
      <c r="CZ22" s="28">
        <f t="shared" si="18"/>
        <v>252.72709163346607</v>
      </c>
      <c r="DA22" s="71">
        <f t="shared" si="19"/>
        <v>335.96882217090069</v>
      </c>
      <c r="DB22" s="77"/>
      <c r="DC22" s="76"/>
      <c r="DE22" s="72"/>
      <c r="DF22" s="72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</row>
    <row r="23" spans="1:125" ht="15.75" x14ac:dyDescent="0.25">
      <c r="A23" s="9">
        <v>289</v>
      </c>
      <c r="B23" s="7"/>
      <c r="C23" s="9">
        <v>100.2</v>
      </c>
      <c r="D23" s="9">
        <v>100</v>
      </c>
      <c r="E23" s="9">
        <v>83.6</v>
      </c>
      <c r="F23" s="9">
        <v>81.7</v>
      </c>
      <c r="G23" s="9">
        <v>1600.5</v>
      </c>
      <c r="H23" s="10">
        <v>96.3</v>
      </c>
      <c r="I23" s="11"/>
      <c r="J23" s="28">
        <f t="shared" si="20"/>
        <v>10050.040000000001</v>
      </c>
      <c r="K23" s="28">
        <f t="shared" si="21"/>
        <v>0.99701195219123495</v>
      </c>
      <c r="L23" s="29">
        <f t="shared" si="22"/>
        <v>9379.369999999999</v>
      </c>
      <c r="M23" s="29">
        <f t="shared" si="23"/>
        <v>1.0683030949839913</v>
      </c>
      <c r="N23" s="29">
        <f t="shared" si="24"/>
        <v>9407.4800000000014</v>
      </c>
      <c r="O23" s="30">
        <f t="shared" si="25"/>
        <v>1.071504802561366</v>
      </c>
      <c r="P23" s="29">
        <f t="shared" si="26"/>
        <v>89.412031872509957</v>
      </c>
      <c r="Q23" s="28">
        <f t="shared" si="27"/>
        <v>1603.1952191235057</v>
      </c>
      <c r="R23" s="28">
        <f t="shared" si="28"/>
        <v>103.68924302788844</v>
      </c>
      <c r="S23" s="31">
        <f t="shared" si="29"/>
        <v>95.805421558164355</v>
      </c>
      <c r="T23" s="31">
        <f t="shared" si="30"/>
        <v>1717.8313767342581</v>
      </c>
      <c r="U23" s="32">
        <f t="shared" si="31"/>
        <v>111.1035218783351</v>
      </c>
      <c r="V23" s="28">
        <f t="shared" si="0"/>
        <v>30.743041095890412</v>
      </c>
      <c r="W23" s="28">
        <f t="shared" si="1"/>
        <v>551.23561643835615</v>
      </c>
      <c r="X23" s="28">
        <f t="shared" si="2"/>
        <v>35.652054794520545</v>
      </c>
      <c r="Y23" s="28">
        <f t="shared" si="3"/>
        <v>30.835178082191785</v>
      </c>
      <c r="Z23" s="28">
        <f t="shared" si="4"/>
        <v>552.88767123287676</v>
      </c>
      <c r="AA23" s="28">
        <f t="shared" si="5"/>
        <v>35.758904109589047</v>
      </c>
      <c r="AB23" s="28">
        <f t="shared" si="6"/>
        <v>28.777452054794527</v>
      </c>
      <c r="AC23" s="28">
        <f t="shared" si="7"/>
        <v>515.99178082191781</v>
      </c>
      <c r="AD23" s="28">
        <f t="shared" si="8"/>
        <v>33.372602739726034</v>
      </c>
      <c r="AE23" s="28">
        <f t="shared" si="9"/>
        <v>30.743041095890415</v>
      </c>
      <c r="AF23" s="41">
        <f t="shared" si="32"/>
        <v>35163.528000000006</v>
      </c>
      <c r="AG23" s="40">
        <f t="shared" si="33"/>
        <v>630496.80000000005</v>
      </c>
      <c r="AH23" s="40">
        <f t="shared" si="34"/>
        <v>40778.400000000001</v>
      </c>
      <c r="AI23" s="41">
        <f t="shared" si="35"/>
        <v>35190.432000000001</v>
      </c>
      <c r="AJ23" s="41">
        <f t="shared" si="36"/>
        <v>630979.19999999995</v>
      </c>
      <c r="AK23" s="41">
        <f t="shared" si="37"/>
        <v>40809.599999999999</v>
      </c>
      <c r="AL23" s="41">
        <f t="shared" si="38"/>
        <v>34589.576000000001</v>
      </c>
      <c r="AM23" s="41">
        <f t="shared" si="39"/>
        <v>620205.6</v>
      </c>
      <c r="AN23" s="41">
        <f t="shared" si="40"/>
        <v>40112.799999999996</v>
      </c>
      <c r="AO23" s="28">
        <f t="shared" si="41"/>
        <v>29229.199999999997</v>
      </c>
      <c r="AP23" s="28">
        <f t="shared" si="42"/>
        <v>0.34280821917808219</v>
      </c>
      <c r="AQ23" s="28">
        <f t="shared" si="43"/>
        <v>29316.800000000003</v>
      </c>
      <c r="AR23" s="28">
        <f t="shared" si="44"/>
        <v>0.3438356164383562</v>
      </c>
      <c r="AS23" s="28">
        <f t="shared" si="45"/>
        <v>27360.400000000001</v>
      </c>
      <c r="AT23" s="28">
        <f t="shared" si="46"/>
        <v>0.32089041095890414</v>
      </c>
      <c r="AU23" s="28">
        <f t="shared" si="95"/>
        <v>89.14486444659606</v>
      </c>
      <c r="AV23" s="28">
        <f t="shared" si="47"/>
        <v>1598.4047951619809</v>
      </c>
      <c r="AW23" s="28">
        <f t="shared" si="48"/>
        <v>103.37941461246643</v>
      </c>
      <c r="AX23" s="28">
        <f t="shared" si="49"/>
        <v>102.34922836683297</v>
      </c>
      <c r="AY23" s="28">
        <f t="shared" si="50"/>
        <v>1835.1645764258187</v>
      </c>
      <c r="AZ23" s="28">
        <f t="shared" si="51"/>
        <v>118.69223628624698</v>
      </c>
      <c r="BA23" s="28">
        <f t="shared" si="52"/>
        <v>10.538967170200786</v>
      </c>
      <c r="BB23" s="28">
        <f t="shared" si="53"/>
        <v>188.9681000187652</v>
      </c>
      <c r="BC23" s="28">
        <f t="shared" si="54"/>
        <v>12.221817414148994</v>
      </c>
      <c r="BD23" s="28">
        <f t="shared" si="55"/>
        <v>10.602232463876902</v>
      </c>
      <c r="BE23" s="28">
        <f t="shared" si="56"/>
        <v>190.10247325952341</v>
      </c>
      <c r="BF23" s="28">
        <f t="shared" si="57"/>
        <v>12.295184837680617</v>
      </c>
      <c r="BG23" s="28">
        <f t="shared" si="58"/>
        <v>9.2344084162131743</v>
      </c>
      <c r="BH23" s="28">
        <f t="shared" si="59"/>
        <v>165.576814599362</v>
      </c>
      <c r="BI23" s="28">
        <f t="shared" si="60"/>
        <v>10.708948207918935</v>
      </c>
      <c r="BJ23" s="28">
        <f t="shared" si="61"/>
        <v>200.5</v>
      </c>
      <c r="BK23" s="28">
        <f t="shared" si="62"/>
        <v>392.1</v>
      </c>
      <c r="BL23" s="28">
        <f t="shared" si="63"/>
        <v>193.8</v>
      </c>
      <c r="BM23" s="28">
        <f t="shared" si="64"/>
        <v>392.4</v>
      </c>
      <c r="BN23" s="28">
        <f t="shared" si="65"/>
        <v>194.10000000000002</v>
      </c>
      <c r="BO23" s="28">
        <f t="shared" si="66"/>
        <v>385.7</v>
      </c>
      <c r="BP23" s="28">
        <f t="shared" si="67"/>
        <v>-2.1398305084745761</v>
      </c>
      <c r="BQ23" s="28">
        <f t="shared" si="68"/>
        <v>0.24384328358208956</v>
      </c>
      <c r="BR23" s="28">
        <f t="shared" si="69"/>
        <v>3.7701923076923078</v>
      </c>
      <c r="BS23" s="28">
        <f t="shared" si="70"/>
        <v>4.3755575379125773</v>
      </c>
      <c r="BT23" s="28">
        <f t="shared" si="71"/>
        <v>0.24402985074626865</v>
      </c>
      <c r="BU23" s="28">
        <f t="shared" si="72"/>
        <v>3.773076923076923</v>
      </c>
      <c r="BV23" s="28">
        <f t="shared" si="73"/>
        <v>4.3008474576271185</v>
      </c>
      <c r="BW23" s="28">
        <f t="shared" si="74"/>
        <v>0.23986318407960197</v>
      </c>
      <c r="BX23" s="28">
        <f t="shared" si="75"/>
        <v>3.7086538461538461</v>
      </c>
      <c r="BY23" s="28">
        <f t="shared" si="76"/>
        <v>111.73070918822478</v>
      </c>
      <c r="BZ23" s="28">
        <f t="shared" si="77"/>
        <v>6.2313495024875616</v>
      </c>
      <c r="CA23" s="28">
        <f t="shared" si="78"/>
        <v>96.346249999999984</v>
      </c>
      <c r="CB23" s="28">
        <f t="shared" si="79"/>
        <v>112.40142729705622</v>
      </c>
      <c r="CC23" s="28">
        <f t="shared" si="80"/>
        <v>6.268756218905474</v>
      </c>
      <c r="CD23" s="28">
        <f t="shared" si="81"/>
        <v>96.924615384615407</v>
      </c>
      <c r="CE23" s="28">
        <f t="shared" si="82"/>
        <v>950.75825156110614</v>
      </c>
      <c r="CF23" s="28">
        <f t="shared" si="83"/>
        <v>53.024875621890544</v>
      </c>
      <c r="CG23" s="28">
        <f t="shared" si="84"/>
        <v>819.84615384615381</v>
      </c>
      <c r="CH23" s="28">
        <f t="shared" si="85"/>
        <v>97.90020071364853</v>
      </c>
      <c r="CI23" s="28">
        <f t="shared" si="86"/>
        <v>5.4600062189054732</v>
      </c>
      <c r="CJ23" s="71">
        <f t="shared" si="87"/>
        <v>84.42009615384616</v>
      </c>
      <c r="CK23" s="28">
        <f t="shared" si="10"/>
        <v>34.417945205479455</v>
      </c>
      <c r="CL23" s="28">
        <f t="shared" si="11"/>
        <v>32.121130136986302</v>
      </c>
      <c r="CM23" s="28">
        <f t="shared" si="88"/>
        <v>34.315102739726022</v>
      </c>
      <c r="CN23" s="28">
        <f t="shared" si="89"/>
        <v>100.1</v>
      </c>
      <c r="CO23" s="28">
        <f t="shared" si="12"/>
        <v>291.12749003984061</v>
      </c>
      <c r="CP23" s="28">
        <f t="shared" si="90"/>
        <v>93.420019920318722</v>
      </c>
      <c r="CQ23" s="28">
        <f t="shared" si="91"/>
        <v>99.800896414342617</v>
      </c>
      <c r="CR23" s="28">
        <f t="shared" si="13"/>
        <v>312.87940234791887</v>
      </c>
      <c r="CS23" s="28">
        <f t="shared" si="92"/>
        <v>107.25763073639274</v>
      </c>
      <c r="CT23" s="28">
        <f t="shared" si="93"/>
        <v>107.57908217716115</v>
      </c>
      <c r="CU23" s="28">
        <f t="shared" si="94"/>
        <v>100.4</v>
      </c>
      <c r="CV23" s="28">
        <f t="shared" si="14"/>
        <v>93.420019920318708</v>
      </c>
      <c r="CW23" s="28">
        <f t="shared" si="15"/>
        <v>292.87512487512492</v>
      </c>
      <c r="CX23" s="28">
        <f t="shared" si="16"/>
        <v>311.9445037353255</v>
      </c>
      <c r="CY23" s="28">
        <f t="shared" si="17"/>
        <v>273.33066933066937</v>
      </c>
      <c r="CZ23" s="28">
        <f t="shared" si="18"/>
        <v>272.51394422310756</v>
      </c>
      <c r="DA23" s="71">
        <f t="shared" si="19"/>
        <v>311.9445037353255</v>
      </c>
      <c r="DB23" s="77"/>
      <c r="DC23" s="76"/>
      <c r="DE23" s="72"/>
      <c r="DF23" s="72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</row>
    <row r="24" spans="1:125" ht="15.75" x14ac:dyDescent="0.25">
      <c r="A24" s="9">
        <v>286</v>
      </c>
      <c r="B24" s="7"/>
      <c r="C24" s="9">
        <v>100.8</v>
      </c>
      <c r="D24" s="9">
        <v>100.1</v>
      </c>
      <c r="E24" s="9">
        <v>103.3</v>
      </c>
      <c r="F24" s="9">
        <v>82.03</v>
      </c>
      <c r="G24" s="9">
        <v>1672.5</v>
      </c>
      <c r="H24" s="10">
        <v>100.8</v>
      </c>
      <c r="I24" s="11"/>
      <c r="J24" s="28">
        <f t="shared" si="20"/>
        <v>10020</v>
      </c>
      <c r="K24" s="28">
        <f t="shared" si="21"/>
        <v>1.002</v>
      </c>
      <c r="L24" s="29">
        <f t="shared" si="22"/>
        <v>8376.7199999999993</v>
      </c>
      <c r="M24" s="29">
        <f t="shared" si="23"/>
        <v>1.1985645933014355</v>
      </c>
      <c r="N24" s="29">
        <f t="shared" si="24"/>
        <v>8360</v>
      </c>
      <c r="O24" s="30">
        <f t="shared" si="25"/>
        <v>1.1961722488038278</v>
      </c>
      <c r="P24" s="29">
        <f t="shared" si="26"/>
        <v>81.863399999999999</v>
      </c>
      <c r="Q24" s="28">
        <f t="shared" si="27"/>
        <v>1603.701</v>
      </c>
      <c r="R24" s="28">
        <f t="shared" si="28"/>
        <v>96.492599999999996</v>
      </c>
      <c r="S24" s="31">
        <f t="shared" si="29"/>
        <v>97.922727272727286</v>
      </c>
      <c r="T24" s="31">
        <f t="shared" si="30"/>
        <v>1918.3026315789475</v>
      </c>
      <c r="U24" s="32">
        <f t="shared" si="31"/>
        <v>115.42177033492824</v>
      </c>
      <c r="V24" s="28">
        <f t="shared" si="0"/>
        <v>28.326435986159169</v>
      </c>
      <c r="W24" s="28">
        <f t="shared" si="1"/>
        <v>554.91384083044977</v>
      </c>
      <c r="X24" s="28">
        <f t="shared" si="2"/>
        <v>33.38844290657439</v>
      </c>
      <c r="Y24" s="28">
        <f t="shared" si="3"/>
        <v>28.269896193771626</v>
      </c>
      <c r="Z24" s="28">
        <f t="shared" si="4"/>
        <v>553.80622837370242</v>
      </c>
      <c r="AA24" s="28">
        <f t="shared" si="5"/>
        <v>33.321799307958472</v>
      </c>
      <c r="AB24" s="28">
        <f t="shared" si="6"/>
        <v>23.633633217993079</v>
      </c>
      <c r="AC24" s="28">
        <f t="shared" si="7"/>
        <v>462.98200692041519</v>
      </c>
      <c r="AD24" s="28">
        <f t="shared" si="8"/>
        <v>27.857024221453287</v>
      </c>
      <c r="AE24" s="28">
        <f t="shared" si="9"/>
        <v>28.326435986159172</v>
      </c>
      <c r="AF24" s="41">
        <f t="shared" si="32"/>
        <v>31797.64</v>
      </c>
      <c r="AG24" s="40">
        <f t="shared" si="33"/>
        <v>622914.6</v>
      </c>
      <c r="AH24" s="40">
        <f t="shared" si="34"/>
        <v>37479.96</v>
      </c>
      <c r="AI24" s="41">
        <f t="shared" si="35"/>
        <v>31781.300000000003</v>
      </c>
      <c r="AJ24" s="41">
        <f t="shared" si="36"/>
        <v>622594.5</v>
      </c>
      <c r="AK24" s="41">
        <f t="shared" si="37"/>
        <v>37460.699999999997</v>
      </c>
      <c r="AL24" s="41">
        <f t="shared" si="38"/>
        <v>30441.420000000002</v>
      </c>
      <c r="AM24" s="41">
        <f t="shared" si="39"/>
        <v>596346.30000000005</v>
      </c>
      <c r="AN24" s="41">
        <f t="shared" si="40"/>
        <v>35881.380000000005</v>
      </c>
      <c r="AO24" s="28">
        <f t="shared" si="41"/>
        <v>28957.8</v>
      </c>
      <c r="AP24" s="28">
        <f t="shared" si="42"/>
        <v>0.34671280276816607</v>
      </c>
      <c r="AQ24" s="28">
        <f t="shared" si="43"/>
        <v>28900</v>
      </c>
      <c r="AR24" s="28">
        <f t="shared" si="44"/>
        <v>0.34602076124567471</v>
      </c>
      <c r="AS24" s="28">
        <f t="shared" si="45"/>
        <v>24160.399999999998</v>
      </c>
      <c r="AT24" s="28">
        <f t="shared" si="46"/>
        <v>0.28927335640138407</v>
      </c>
      <c r="AU24" s="28">
        <f t="shared" si="95"/>
        <v>82.027126800000019</v>
      </c>
      <c r="AV24" s="28">
        <f t="shared" si="47"/>
        <v>1606.9084020000003</v>
      </c>
      <c r="AW24" s="28">
        <f t="shared" si="48"/>
        <v>96.685585200000006</v>
      </c>
      <c r="AX24" s="28">
        <f t="shared" si="49"/>
        <v>117.36671378860376</v>
      </c>
      <c r="AY24" s="28">
        <f t="shared" si="50"/>
        <v>2299.2096134474946</v>
      </c>
      <c r="AZ24" s="28">
        <f t="shared" si="51"/>
        <v>138.34044721961496</v>
      </c>
      <c r="BA24" s="28">
        <f t="shared" si="52"/>
        <v>9.8211380131942878</v>
      </c>
      <c r="BB24" s="28">
        <f t="shared" si="53"/>
        <v>192.39573304917329</v>
      </c>
      <c r="BC24" s="28">
        <f t="shared" si="54"/>
        <v>11.576200620203302</v>
      </c>
      <c r="BD24" s="28">
        <f t="shared" si="55"/>
        <v>9.7819710013050614</v>
      </c>
      <c r="BE24" s="28">
        <f t="shared" si="56"/>
        <v>191.62845272446452</v>
      </c>
      <c r="BF24" s="28">
        <f t="shared" si="57"/>
        <v>11.530034362615391</v>
      </c>
      <c r="BG24" s="28">
        <f t="shared" si="58"/>
        <v>6.8365804049281014</v>
      </c>
      <c r="BH24" s="28">
        <f t="shared" si="59"/>
        <v>133.92835909531735</v>
      </c>
      <c r="BI24" s="28">
        <f t="shared" si="60"/>
        <v>8.0582948958944449</v>
      </c>
      <c r="BJ24" s="28">
        <f t="shared" si="61"/>
        <v>200.2</v>
      </c>
      <c r="BK24" s="28">
        <f t="shared" si="62"/>
        <v>389.2</v>
      </c>
      <c r="BL24" s="28">
        <f t="shared" si="63"/>
        <v>183.8</v>
      </c>
      <c r="BM24" s="28">
        <f t="shared" si="64"/>
        <v>389</v>
      </c>
      <c r="BN24" s="28">
        <f t="shared" si="65"/>
        <v>183.6</v>
      </c>
      <c r="BO24" s="28">
        <f t="shared" si="66"/>
        <v>372.6</v>
      </c>
      <c r="BP24" s="28">
        <f t="shared" si="67"/>
        <v>-2.310893512851897</v>
      </c>
      <c r="BQ24" s="28">
        <f t="shared" si="68"/>
        <v>0.24317400812246173</v>
      </c>
      <c r="BR24" s="28">
        <f t="shared" si="69"/>
        <v>4.0415368639667708</v>
      </c>
      <c r="BS24" s="28">
        <f t="shared" si="70"/>
        <v>4.7613219094247246</v>
      </c>
      <c r="BT24" s="28">
        <f t="shared" si="71"/>
        <v>0.24304904717275852</v>
      </c>
      <c r="BU24" s="28">
        <f t="shared" si="72"/>
        <v>4.0394600207684324</v>
      </c>
      <c r="BV24" s="28">
        <f t="shared" si="73"/>
        <v>4.5605875152998774</v>
      </c>
      <c r="BW24" s="28">
        <f t="shared" si="74"/>
        <v>0.23280224929709467</v>
      </c>
      <c r="BX24" s="28">
        <f t="shared" si="75"/>
        <v>3.8691588785046731</v>
      </c>
      <c r="BY24" s="28">
        <f t="shared" si="76"/>
        <v>122.88910648714811</v>
      </c>
      <c r="BZ24" s="28">
        <f t="shared" si="77"/>
        <v>6.2730646672914716</v>
      </c>
      <c r="CA24" s="28">
        <f t="shared" si="78"/>
        <v>104.25794392523366</v>
      </c>
      <c r="CB24" s="28">
        <f t="shared" si="79"/>
        <v>122.39902080783354</v>
      </c>
      <c r="CC24" s="28">
        <f t="shared" si="80"/>
        <v>6.2480474851608871</v>
      </c>
      <c r="CD24" s="28">
        <f t="shared" si="81"/>
        <v>103.84215991692628</v>
      </c>
      <c r="CE24" s="28">
        <f t="shared" si="82"/>
        <v>1022.2888616891064</v>
      </c>
      <c r="CF24" s="28">
        <f t="shared" si="83"/>
        <v>52.184317400812247</v>
      </c>
      <c r="CG24" s="28">
        <f t="shared" si="84"/>
        <v>867.30010384215996</v>
      </c>
      <c r="CH24" s="28">
        <f t="shared" si="85"/>
        <v>85.544186046511612</v>
      </c>
      <c r="CI24" s="28">
        <f t="shared" si="86"/>
        <v>4.3667353951890027</v>
      </c>
      <c r="CJ24" s="71">
        <f t="shared" si="87"/>
        <v>72.5748701973001</v>
      </c>
      <c r="CK24" s="28">
        <f t="shared" si="10"/>
        <v>34.67128027681661</v>
      </c>
      <c r="CL24" s="28">
        <f t="shared" si="11"/>
        <v>28.98519031141868</v>
      </c>
      <c r="CM24" s="28">
        <f t="shared" si="88"/>
        <v>34.740622837370239</v>
      </c>
      <c r="CN24" s="28">
        <f t="shared" si="89"/>
        <v>100.19999999999999</v>
      </c>
      <c r="CO24" s="28">
        <f t="shared" si="12"/>
        <v>289.57799999999997</v>
      </c>
      <c r="CP24" s="28">
        <f t="shared" si="90"/>
        <v>83.767199999999988</v>
      </c>
      <c r="CQ24" s="28">
        <f t="shared" si="91"/>
        <v>100.4004</v>
      </c>
      <c r="CR24" s="28">
        <f t="shared" si="13"/>
        <v>345.69377990430621</v>
      </c>
      <c r="CS24" s="28">
        <f t="shared" si="92"/>
        <v>119.85645933014355</v>
      </c>
      <c r="CT24" s="28">
        <f t="shared" si="93"/>
        <v>119.61722488038278</v>
      </c>
      <c r="CU24" s="28">
        <f t="shared" si="94"/>
        <v>100</v>
      </c>
      <c r="CV24" s="28">
        <f t="shared" si="14"/>
        <v>83.767200000000003</v>
      </c>
      <c r="CW24" s="28">
        <f t="shared" si="15"/>
        <v>288.42315369261479</v>
      </c>
      <c r="CX24" s="28">
        <f t="shared" si="16"/>
        <v>346.38516746411489</v>
      </c>
      <c r="CY24" s="28">
        <f t="shared" si="17"/>
        <v>241.12175648702595</v>
      </c>
      <c r="CZ24" s="28">
        <f t="shared" si="18"/>
        <v>241.60399999999998</v>
      </c>
      <c r="DA24" s="71">
        <f t="shared" si="19"/>
        <v>346.38516746411483</v>
      </c>
      <c r="DB24" s="77"/>
      <c r="DC24" s="76"/>
      <c r="DE24" s="72"/>
      <c r="DF24" s="72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</row>
    <row r="25" spans="1:125" ht="15.75" x14ac:dyDescent="0.25">
      <c r="A25" s="9">
        <v>285</v>
      </c>
      <c r="B25" s="7"/>
      <c r="C25" s="9">
        <v>100.5</v>
      </c>
      <c r="D25" s="9">
        <v>101.1</v>
      </c>
      <c r="E25" s="9">
        <v>104.5</v>
      </c>
      <c r="F25" s="9">
        <v>81.650000000000006</v>
      </c>
      <c r="G25" s="9">
        <v>1598.7</v>
      </c>
      <c r="H25" s="10">
        <v>98.6</v>
      </c>
      <c r="I25" s="11"/>
      <c r="J25" s="28">
        <f t="shared" si="20"/>
        <v>10090.08</v>
      </c>
      <c r="K25" s="28">
        <f t="shared" si="21"/>
        <v>1.0069930069930071</v>
      </c>
      <c r="L25" s="29">
        <f t="shared" si="22"/>
        <v>10412.64</v>
      </c>
      <c r="M25" s="29">
        <f t="shared" si="23"/>
        <v>0.9757986447241046</v>
      </c>
      <c r="N25" s="29">
        <f t="shared" si="24"/>
        <v>10340.33</v>
      </c>
      <c r="O25" s="30">
        <f t="shared" si="25"/>
        <v>0.96902226524685375</v>
      </c>
      <c r="P25" s="29">
        <f t="shared" si="26"/>
        <v>82.603636363636369</v>
      </c>
      <c r="Q25" s="28">
        <f t="shared" si="27"/>
        <v>1684.1958041958044</v>
      </c>
      <c r="R25" s="28">
        <f t="shared" si="28"/>
        <v>101.50489510489511</v>
      </c>
      <c r="S25" s="31">
        <f t="shared" si="29"/>
        <v>80.044762826718298</v>
      </c>
      <c r="T25" s="31">
        <f t="shared" si="30"/>
        <v>1632.0232333010649</v>
      </c>
      <c r="U25" s="32">
        <f t="shared" si="31"/>
        <v>98.360503388189741</v>
      </c>
      <c r="V25" s="28">
        <f t="shared" si="0"/>
        <v>28.911272727272728</v>
      </c>
      <c r="W25" s="28">
        <f t="shared" si="1"/>
        <v>589.46853146853141</v>
      </c>
      <c r="X25" s="28">
        <f t="shared" si="2"/>
        <v>35.526713286713282</v>
      </c>
      <c r="Y25" s="28">
        <f t="shared" si="3"/>
        <v>28.7105</v>
      </c>
      <c r="Z25" s="28">
        <f t="shared" si="4"/>
        <v>585.375</v>
      </c>
      <c r="AA25" s="28">
        <f t="shared" si="5"/>
        <v>35.279999999999994</v>
      </c>
      <c r="AB25" s="28">
        <f t="shared" si="6"/>
        <v>29.628318181818184</v>
      </c>
      <c r="AC25" s="28">
        <f t="shared" si="7"/>
        <v>604.08828671328672</v>
      </c>
      <c r="AD25" s="28">
        <f t="shared" si="8"/>
        <v>36.407832167832169</v>
      </c>
      <c r="AE25" s="28">
        <f t="shared" si="9"/>
        <v>28.911272727272724</v>
      </c>
      <c r="AF25" s="41">
        <f t="shared" si="32"/>
        <v>31729.204000000002</v>
      </c>
      <c r="AG25" s="40">
        <f t="shared" si="33"/>
        <v>646923</v>
      </c>
      <c r="AH25" s="40">
        <f t="shared" si="34"/>
        <v>38989.440000000002</v>
      </c>
      <c r="AI25" s="41">
        <f t="shared" si="35"/>
        <v>31671.783000000003</v>
      </c>
      <c r="AJ25" s="41">
        <f t="shared" si="36"/>
        <v>645752.25</v>
      </c>
      <c r="AK25" s="41">
        <f t="shared" si="37"/>
        <v>38918.880000000005</v>
      </c>
      <c r="AL25" s="41">
        <f t="shared" si="38"/>
        <v>31934.279000000002</v>
      </c>
      <c r="AM25" s="41">
        <f t="shared" si="39"/>
        <v>651104.25</v>
      </c>
      <c r="AN25" s="41">
        <f t="shared" si="40"/>
        <v>39241.440000000002</v>
      </c>
      <c r="AO25" s="28">
        <f t="shared" si="41"/>
        <v>28828.799999999999</v>
      </c>
      <c r="AP25" s="28">
        <f t="shared" si="42"/>
        <v>0.35244755244755244</v>
      </c>
      <c r="AQ25" s="28">
        <f t="shared" si="43"/>
        <v>28628.6</v>
      </c>
      <c r="AR25" s="28">
        <f t="shared" si="44"/>
        <v>0.35</v>
      </c>
      <c r="AS25" s="28">
        <f t="shared" si="45"/>
        <v>29543.8</v>
      </c>
      <c r="AT25" s="28">
        <f t="shared" si="46"/>
        <v>0.36118881118881119</v>
      </c>
      <c r="AU25" s="28">
        <f t="shared" si="95"/>
        <v>83.181284170375093</v>
      </c>
      <c r="AV25" s="28">
        <f t="shared" si="47"/>
        <v>1695.9733972321387</v>
      </c>
      <c r="AW25" s="28">
        <f t="shared" si="48"/>
        <v>102.21471954618809</v>
      </c>
      <c r="AX25" s="28">
        <f t="shared" si="49"/>
        <v>78.107571083574101</v>
      </c>
      <c r="AY25" s="28">
        <f t="shared" si="50"/>
        <v>1592.52605921343</v>
      </c>
      <c r="AZ25" s="28">
        <f t="shared" si="51"/>
        <v>95.980045900576229</v>
      </c>
      <c r="BA25" s="28">
        <f t="shared" si="52"/>
        <v>10.189707310870947</v>
      </c>
      <c r="BB25" s="28">
        <f t="shared" si="53"/>
        <v>207.75674116093697</v>
      </c>
      <c r="BC25" s="28">
        <f t="shared" si="54"/>
        <v>12.521303144408039</v>
      </c>
      <c r="BD25" s="28">
        <f t="shared" si="55"/>
        <v>10.048674999999999</v>
      </c>
      <c r="BE25" s="28">
        <f t="shared" si="56"/>
        <v>204.88124999999997</v>
      </c>
      <c r="BF25" s="28">
        <f t="shared" si="57"/>
        <v>12.347999999999997</v>
      </c>
      <c r="BG25" s="28">
        <f t="shared" si="58"/>
        <v>10.701417021614748</v>
      </c>
      <c r="BH25" s="28">
        <f t="shared" si="59"/>
        <v>218.18993013105774</v>
      </c>
      <c r="BI25" s="28">
        <f t="shared" si="60"/>
        <v>13.150101618661058</v>
      </c>
      <c r="BJ25" s="28">
        <f t="shared" si="61"/>
        <v>200.89999999999998</v>
      </c>
      <c r="BK25" s="28">
        <f t="shared" si="62"/>
        <v>386.8</v>
      </c>
      <c r="BL25" s="28">
        <f t="shared" si="63"/>
        <v>204.1</v>
      </c>
      <c r="BM25" s="28">
        <f t="shared" si="64"/>
        <v>386.1</v>
      </c>
      <c r="BN25" s="28">
        <f t="shared" si="65"/>
        <v>203.39999999999998</v>
      </c>
      <c r="BO25" s="28">
        <f t="shared" si="66"/>
        <v>389.3</v>
      </c>
      <c r="BP25" s="28">
        <f t="shared" si="67"/>
        <v>-2.2577105936852369</v>
      </c>
      <c r="BQ25" s="28">
        <f t="shared" si="68"/>
        <v>0.23127055306427505</v>
      </c>
      <c r="BR25" s="28">
        <f t="shared" si="69"/>
        <v>3.8373015873015874</v>
      </c>
      <c r="BS25" s="28">
        <f t="shared" si="70"/>
        <v>4.7068145800316961</v>
      </c>
      <c r="BT25" s="28">
        <f t="shared" si="71"/>
        <v>0.23085201793721974</v>
      </c>
      <c r="BU25" s="28">
        <f t="shared" si="72"/>
        <v>3.8303571428571432</v>
      </c>
      <c r="BV25" s="28">
        <f t="shared" si="73"/>
        <v>4.7458246982811163</v>
      </c>
      <c r="BW25" s="28">
        <f t="shared" si="74"/>
        <v>0.23276532137518685</v>
      </c>
      <c r="BX25" s="28">
        <f t="shared" si="75"/>
        <v>3.8621031746031749</v>
      </c>
      <c r="BY25" s="28">
        <f t="shared" si="76"/>
        <v>123.86492746556137</v>
      </c>
      <c r="BZ25" s="28">
        <f t="shared" si="77"/>
        <v>6.0751210762331835</v>
      </c>
      <c r="CA25" s="28">
        <f t="shared" si="78"/>
        <v>100.8</v>
      </c>
      <c r="CB25" s="28">
        <f t="shared" si="79"/>
        <v>122.15055467511884</v>
      </c>
      <c r="CC25" s="28">
        <f t="shared" si="80"/>
        <v>5.9910373692077714</v>
      </c>
      <c r="CD25" s="28">
        <f t="shared" si="81"/>
        <v>99.404861111111103</v>
      </c>
      <c r="CE25" s="28">
        <f t="shared" si="82"/>
        <v>997.14738510301106</v>
      </c>
      <c r="CF25" s="28">
        <f t="shared" si="83"/>
        <v>48.906427503736921</v>
      </c>
      <c r="CG25" s="28">
        <f t="shared" si="84"/>
        <v>811.46825396825398</v>
      </c>
      <c r="CH25" s="28">
        <f t="shared" si="85"/>
        <v>130.08521272705107</v>
      </c>
      <c r="CI25" s="28">
        <f t="shared" si="86"/>
        <v>6.380203288490284</v>
      </c>
      <c r="CJ25" s="71">
        <f t="shared" si="87"/>
        <v>105.86200396825396</v>
      </c>
      <c r="CK25" s="28">
        <f t="shared" si="10"/>
        <v>35.279999999999994</v>
      </c>
      <c r="CL25" s="28">
        <f t="shared" si="11"/>
        <v>36.407832167832169</v>
      </c>
      <c r="CM25" s="28">
        <f t="shared" si="88"/>
        <v>35.526713286713282</v>
      </c>
      <c r="CN25" s="28">
        <f t="shared" si="89"/>
        <v>100.8</v>
      </c>
      <c r="CO25" s="28">
        <f t="shared" si="12"/>
        <v>288</v>
      </c>
      <c r="CP25" s="28">
        <f t="shared" si="90"/>
        <v>104.02237762237763</v>
      </c>
      <c r="CQ25" s="28">
        <f t="shared" si="91"/>
        <v>101.50489510489511</v>
      </c>
      <c r="CR25" s="28">
        <f t="shared" si="13"/>
        <v>277.14036786060018</v>
      </c>
      <c r="CS25" s="28">
        <f t="shared" si="92"/>
        <v>97.677444336882857</v>
      </c>
      <c r="CT25" s="28">
        <f t="shared" si="93"/>
        <v>96.999128751210051</v>
      </c>
      <c r="CU25" s="28">
        <f t="shared" si="94"/>
        <v>100.1</v>
      </c>
      <c r="CV25" s="28">
        <f t="shared" si="14"/>
        <v>104.02237762237762</v>
      </c>
      <c r="CW25" s="28">
        <f t="shared" si="15"/>
        <v>284.01388888888891</v>
      </c>
      <c r="CX25" s="28">
        <f t="shared" si="16"/>
        <v>279.07841239109393</v>
      </c>
      <c r="CY25" s="28">
        <f t="shared" si="17"/>
        <v>293.09325396825392</v>
      </c>
      <c r="CZ25" s="28">
        <f t="shared" si="18"/>
        <v>295.14285714285717</v>
      </c>
      <c r="DA25" s="71">
        <f t="shared" si="19"/>
        <v>279.07841239109388</v>
      </c>
      <c r="DB25" s="77"/>
      <c r="DC25" s="76"/>
      <c r="DE25" s="72"/>
      <c r="DF25" s="72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</row>
    <row r="26" spans="1:125" ht="15.75" x14ac:dyDescent="0.25">
      <c r="A26" s="9">
        <v>283</v>
      </c>
      <c r="B26" s="7"/>
      <c r="C26" s="9">
        <v>100.4</v>
      </c>
      <c r="D26" s="9">
        <v>99.8</v>
      </c>
      <c r="E26" s="9">
        <v>88.9</v>
      </c>
      <c r="F26" s="9">
        <v>77.39</v>
      </c>
      <c r="G26" s="9">
        <v>1453.1</v>
      </c>
      <c r="H26" s="10">
        <v>97.6</v>
      </c>
      <c r="I26" s="11"/>
      <c r="J26" s="28">
        <f t="shared" si="20"/>
        <v>10160.549999999999</v>
      </c>
      <c r="K26" s="28">
        <f t="shared" si="21"/>
        <v>0.99406528189910981</v>
      </c>
      <c r="L26" s="29">
        <f t="shared" si="22"/>
        <v>10502.25</v>
      </c>
      <c r="M26" s="29">
        <f t="shared" si="23"/>
        <v>0.96172248803827753</v>
      </c>
      <c r="N26" s="29">
        <f t="shared" si="24"/>
        <v>10564.949999999999</v>
      </c>
      <c r="O26" s="30">
        <f t="shared" si="25"/>
        <v>0.9674641148325358</v>
      </c>
      <c r="P26" s="29">
        <f t="shared" si="26"/>
        <v>81.16543026706232</v>
      </c>
      <c r="Q26" s="28">
        <f t="shared" si="27"/>
        <v>1589.2121661721069</v>
      </c>
      <c r="R26" s="28">
        <f t="shared" si="28"/>
        <v>98.014836795252222</v>
      </c>
      <c r="S26" s="31">
        <f t="shared" si="29"/>
        <v>78.524641148325372</v>
      </c>
      <c r="T26" s="31">
        <f t="shared" si="30"/>
        <v>1537.5057416267944</v>
      </c>
      <c r="U26" s="32">
        <f t="shared" si="31"/>
        <v>94.825837320574166</v>
      </c>
      <c r="V26" s="28">
        <f t="shared" si="0"/>
        <v>28.792368421052632</v>
      </c>
      <c r="W26" s="28">
        <f t="shared" si="1"/>
        <v>563.75210526315789</v>
      </c>
      <c r="X26" s="28">
        <f t="shared" si="2"/>
        <v>34.769473684210524</v>
      </c>
      <c r="Y26" s="28">
        <f t="shared" si="3"/>
        <v>28.964263157894738</v>
      </c>
      <c r="Z26" s="28">
        <f t="shared" si="4"/>
        <v>567.11778947368418</v>
      </c>
      <c r="AA26" s="28">
        <f t="shared" si="5"/>
        <v>34.977052631578943</v>
      </c>
      <c r="AB26" s="28">
        <f t="shared" si="6"/>
        <v>29.938333333333333</v>
      </c>
      <c r="AC26" s="28">
        <f t="shared" si="7"/>
        <v>586.18999999999994</v>
      </c>
      <c r="AD26" s="28">
        <f t="shared" si="8"/>
        <v>36.153333333333329</v>
      </c>
      <c r="AE26" s="28">
        <f t="shared" si="9"/>
        <v>28.792368421052632</v>
      </c>
      <c r="AF26" s="41">
        <f t="shared" si="32"/>
        <v>31476.075000000001</v>
      </c>
      <c r="AG26" s="40">
        <f t="shared" si="33"/>
        <v>616298.85</v>
      </c>
      <c r="AH26" s="40">
        <f t="shared" si="34"/>
        <v>38010.299999999996</v>
      </c>
      <c r="AI26" s="41">
        <f t="shared" si="35"/>
        <v>31525.065000000002</v>
      </c>
      <c r="AJ26" s="41">
        <f t="shared" si="36"/>
        <v>617258.07000000007</v>
      </c>
      <c r="AK26" s="41">
        <f t="shared" si="37"/>
        <v>38069.46</v>
      </c>
      <c r="AL26" s="41">
        <f t="shared" si="38"/>
        <v>31802.675000000003</v>
      </c>
      <c r="AM26" s="41">
        <f t="shared" si="39"/>
        <v>622693.65</v>
      </c>
      <c r="AN26" s="41">
        <f t="shared" si="40"/>
        <v>38404.699999999997</v>
      </c>
      <c r="AO26" s="28">
        <f t="shared" si="41"/>
        <v>28642.5</v>
      </c>
      <c r="AP26" s="28">
        <f t="shared" si="42"/>
        <v>0.35263157894736841</v>
      </c>
      <c r="AQ26" s="28">
        <f t="shared" si="43"/>
        <v>28813.5</v>
      </c>
      <c r="AR26" s="28">
        <f t="shared" si="44"/>
        <v>0.35473684210526313</v>
      </c>
      <c r="AS26" s="28">
        <f t="shared" si="45"/>
        <v>29782.5</v>
      </c>
      <c r="AT26" s="28">
        <f t="shared" si="46"/>
        <v>0.36666666666666664</v>
      </c>
      <c r="AU26" s="28">
        <f t="shared" si="95"/>
        <v>80.683736318889842</v>
      </c>
      <c r="AV26" s="28">
        <f t="shared" si="47"/>
        <v>1579.7806399633703</v>
      </c>
      <c r="AW26" s="28">
        <f t="shared" si="48"/>
        <v>97.433146369167645</v>
      </c>
      <c r="AX26" s="28">
        <f t="shared" si="49"/>
        <v>75.518913257480378</v>
      </c>
      <c r="AY26" s="28">
        <f t="shared" si="50"/>
        <v>1478.6538472104578</v>
      </c>
      <c r="AZ26" s="28">
        <f t="shared" si="51"/>
        <v>91.196140198255534</v>
      </c>
      <c r="BA26" s="28">
        <f t="shared" si="52"/>
        <v>10.153098337950139</v>
      </c>
      <c r="BB26" s="28">
        <f t="shared" si="53"/>
        <v>198.79679501385041</v>
      </c>
      <c r="BC26" s="28">
        <f t="shared" si="54"/>
        <v>12.260814404432132</v>
      </c>
      <c r="BD26" s="28">
        <f t="shared" si="55"/>
        <v>10.274691246537396</v>
      </c>
      <c r="BE26" s="28">
        <f t="shared" si="56"/>
        <v>201.17757373961217</v>
      </c>
      <c r="BF26" s="28">
        <f t="shared" si="57"/>
        <v>12.407649196675898</v>
      </c>
      <c r="BG26" s="28">
        <f t="shared" si="58"/>
        <v>10.977388888888891</v>
      </c>
      <c r="BH26" s="28">
        <f t="shared" si="59"/>
        <v>214.93633333333335</v>
      </c>
      <c r="BI26" s="28">
        <f t="shared" si="60"/>
        <v>13.256222222222222</v>
      </c>
      <c r="BJ26" s="28">
        <f t="shared" si="61"/>
        <v>201.6</v>
      </c>
      <c r="BK26" s="28">
        <f t="shared" si="62"/>
        <v>385.5</v>
      </c>
      <c r="BL26" s="28">
        <f t="shared" si="63"/>
        <v>205</v>
      </c>
      <c r="BM26" s="28">
        <f t="shared" si="64"/>
        <v>386.1</v>
      </c>
      <c r="BN26" s="28">
        <f t="shared" si="65"/>
        <v>205.6</v>
      </c>
      <c r="BO26" s="28">
        <f t="shared" si="66"/>
        <v>389.5</v>
      </c>
      <c r="BP26" s="28">
        <f t="shared" si="67"/>
        <v>-2.2596448254745867</v>
      </c>
      <c r="BQ26" s="28">
        <f t="shared" si="68"/>
        <v>0.24113342090448489</v>
      </c>
      <c r="BR26" s="28">
        <f t="shared" si="69"/>
        <v>3.9097363083164303</v>
      </c>
      <c r="BS26" s="28">
        <f t="shared" si="70"/>
        <v>4.7287201469687687</v>
      </c>
      <c r="BT26" s="28">
        <f t="shared" si="71"/>
        <v>0.24150872583974481</v>
      </c>
      <c r="BU26" s="28">
        <f t="shared" si="72"/>
        <v>3.9158215010141992</v>
      </c>
      <c r="BV26" s="28">
        <f t="shared" si="73"/>
        <v>4.7703612982241275</v>
      </c>
      <c r="BW26" s="28">
        <f t="shared" si="74"/>
        <v>0.24363545380621754</v>
      </c>
      <c r="BX26" s="28">
        <f t="shared" si="75"/>
        <v>3.9503042596348887</v>
      </c>
      <c r="BY26" s="28">
        <f t="shared" si="76"/>
        <v>123.70177587262705</v>
      </c>
      <c r="BZ26" s="28">
        <f t="shared" si="77"/>
        <v>6.3177894539313186</v>
      </c>
      <c r="CA26" s="28">
        <f t="shared" si="78"/>
        <v>102.43661257606492</v>
      </c>
      <c r="CB26" s="28">
        <f t="shared" si="79"/>
        <v>125.18322106552355</v>
      </c>
      <c r="CC26" s="28">
        <f t="shared" si="80"/>
        <v>6.3934509288797141</v>
      </c>
      <c r="CD26" s="28">
        <f t="shared" si="81"/>
        <v>103.66338742393509</v>
      </c>
      <c r="CE26" s="28">
        <f t="shared" si="82"/>
        <v>994.79485609308017</v>
      </c>
      <c r="CF26" s="28">
        <f t="shared" si="83"/>
        <v>50.806905610808784</v>
      </c>
      <c r="CG26" s="28">
        <f t="shared" si="84"/>
        <v>823.78296146044624</v>
      </c>
      <c r="CH26" s="28">
        <f t="shared" si="85"/>
        <v>133.74464176362522</v>
      </c>
      <c r="CI26" s="28">
        <f t="shared" si="86"/>
        <v>6.8307061987865136</v>
      </c>
      <c r="CJ26" s="71">
        <f t="shared" si="87"/>
        <v>110.75304259634889</v>
      </c>
      <c r="CK26" s="28">
        <f t="shared" si="10"/>
        <v>35.651052631578942</v>
      </c>
      <c r="CL26" s="28">
        <f t="shared" si="11"/>
        <v>36.85</v>
      </c>
      <c r="CM26" s="28">
        <f t="shared" si="88"/>
        <v>35.439473684210526</v>
      </c>
      <c r="CN26" s="28">
        <f t="shared" si="89"/>
        <v>100.5</v>
      </c>
      <c r="CO26" s="28">
        <f t="shared" si="12"/>
        <v>283.30860534124628</v>
      </c>
      <c r="CP26" s="28">
        <f t="shared" si="90"/>
        <v>103.87982195845697</v>
      </c>
      <c r="CQ26" s="28">
        <f t="shared" si="91"/>
        <v>99.903560830860542</v>
      </c>
      <c r="CR26" s="28">
        <f t="shared" si="13"/>
        <v>275.72727272727269</v>
      </c>
      <c r="CS26" s="28">
        <f t="shared" si="92"/>
        <v>97.230143540669843</v>
      </c>
      <c r="CT26" s="28">
        <f t="shared" si="93"/>
        <v>97.810622009569357</v>
      </c>
      <c r="CU26" s="28">
        <f t="shared" si="94"/>
        <v>101.1</v>
      </c>
      <c r="CV26" s="28">
        <f t="shared" si="14"/>
        <v>103.87982195845699</v>
      </c>
      <c r="CW26" s="28">
        <f t="shared" si="15"/>
        <v>286.70149253731341</v>
      </c>
      <c r="CX26" s="28">
        <f t="shared" si="16"/>
        <v>274.09090909090912</v>
      </c>
      <c r="CY26" s="28">
        <f t="shared" si="17"/>
        <v>296.34328358208955</v>
      </c>
      <c r="CZ26" s="28">
        <f t="shared" si="18"/>
        <v>294.58456973293772</v>
      </c>
      <c r="DA26" s="71">
        <f t="shared" si="19"/>
        <v>274.09090909090907</v>
      </c>
      <c r="DB26" s="77"/>
      <c r="DC26" s="76"/>
      <c r="DE26" s="72"/>
      <c r="DF26" s="72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</row>
    <row r="27" spans="1:125" ht="15.75" x14ac:dyDescent="0.25">
      <c r="A27" s="9">
        <v>281</v>
      </c>
      <c r="B27" s="7"/>
      <c r="C27" s="9">
        <v>100.5</v>
      </c>
      <c r="D27" s="9">
        <v>100.5</v>
      </c>
      <c r="E27" s="9">
        <v>99.5</v>
      </c>
      <c r="F27" s="9">
        <v>88.06</v>
      </c>
      <c r="G27" s="9">
        <v>1681.6</v>
      </c>
      <c r="H27" s="10">
        <v>109.2</v>
      </c>
      <c r="I27" s="11"/>
      <c r="J27" s="28">
        <f t="shared" si="20"/>
        <v>10019.92</v>
      </c>
      <c r="K27" s="28">
        <f t="shared" si="21"/>
        <v>1.0060120240480963</v>
      </c>
      <c r="L27" s="29">
        <f t="shared" si="22"/>
        <v>8925.5600000000013</v>
      </c>
      <c r="M27" s="29">
        <f t="shared" si="23"/>
        <v>1.1293588301462316</v>
      </c>
      <c r="N27" s="29">
        <f t="shared" si="24"/>
        <v>8872.2200000000012</v>
      </c>
      <c r="O27" s="30">
        <f t="shared" si="25"/>
        <v>1.122609673790776</v>
      </c>
      <c r="P27" s="29">
        <f t="shared" si="26"/>
        <v>77.855270541082177</v>
      </c>
      <c r="Q27" s="28">
        <f t="shared" si="27"/>
        <v>1461.8360721442887</v>
      </c>
      <c r="R27" s="28">
        <f t="shared" si="28"/>
        <v>98.186773547094191</v>
      </c>
      <c r="S27" s="31">
        <f t="shared" si="29"/>
        <v>87.401079865016868</v>
      </c>
      <c r="T27" s="31">
        <f t="shared" si="30"/>
        <v>1641.0713160854891</v>
      </c>
      <c r="U27" s="32">
        <f t="shared" si="31"/>
        <v>110.2254218222722</v>
      </c>
      <c r="V27" s="28">
        <f t="shared" si="0"/>
        <v>27.455674911660783</v>
      </c>
      <c r="W27" s="28">
        <f t="shared" si="1"/>
        <v>515.5167491166078</v>
      </c>
      <c r="X27" s="28">
        <f t="shared" si="2"/>
        <v>34.625583038869259</v>
      </c>
      <c r="Y27" s="28">
        <f t="shared" si="3"/>
        <v>27.291597173144876</v>
      </c>
      <c r="Z27" s="28">
        <f t="shared" si="4"/>
        <v>512.43597173144872</v>
      </c>
      <c r="AA27" s="28">
        <f t="shared" si="5"/>
        <v>34.418657243816249</v>
      </c>
      <c r="AB27" s="28">
        <f t="shared" si="6"/>
        <v>24.310851590106012</v>
      </c>
      <c r="AC27" s="28">
        <f t="shared" si="7"/>
        <v>456.46851590106007</v>
      </c>
      <c r="AD27" s="28">
        <f t="shared" si="8"/>
        <v>30.659505300353359</v>
      </c>
      <c r="AE27" s="28">
        <f t="shared" si="9"/>
        <v>27.455674911660779</v>
      </c>
      <c r="AF27" s="41">
        <f t="shared" si="32"/>
        <v>29671.325999999997</v>
      </c>
      <c r="AG27" s="40">
        <f t="shared" si="33"/>
        <v>557118.53999999992</v>
      </c>
      <c r="AH27" s="40">
        <f t="shared" si="34"/>
        <v>37419.839999999997</v>
      </c>
      <c r="AI27" s="41">
        <f t="shared" si="35"/>
        <v>29624.892</v>
      </c>
      <c r="AJ27" s="41">
        <f t="shared" si="36"/>
        <v>556246.67999999993</v>
      </c>
      <c r="AK27" s="41">
        <f t="shared" si="37"/>
        <v>37361.279999999999</v>
      </c>
      <c r="AL27" s="41">
        <f t="shared" si="38"/>
        <v>28781.340999999997</v>
      </c>
      <c r="AM27" s="41">
        <f t="shared" si="39"/>
        <v>540407.8899999999</v>
      </c>
      <c r="AN27" s="41">
        <f t="shared" si="40"/>
        <v>36297.439999999995</v>
      </c>
      <c r="AO27" s="28">
        <f t="shared" si="41"/>
        <v>28413.200000000001</v>
      </c>
      <c r="AP27" s="28">
        <f t="shared" si="42"/>
        <v>0.35477031802120146</v>
      </c>
      <c r="AQ27" s="28">
        <f t="shared" si="43"/>
        <v>28243.399999999998</v>
      </c>
      <c r="AR27" s="28">
        <f t="shared" si="44"/>
        <v>0.35265017667844523</v>
      </c>
      <c r="AS27" s="28">
        <f t="shared" si="45"/>
        <v>25158.7</v>
      </c>
      <c r="AT27" s="28">
        <f t="shared" si="46"/>
        <v>0.31413427561837459</v>
      </c>
      <c r="AU27" s="28">
        <f t="shared" si="95"/>
        <v>78.323338299846213</v>
      </c>
      <c r="AV27" s="28">
        <f t="shared" si="47"/>
        <v>1470.6246657643949</v>
      </c>
      <c r="AW27" s="28">
        <f t="shared" si="48"/>
        <v>98.777074790864319</v>
      </c>
      <c r="AX27" s="28">
        <f t="shared" si="49"/>
        <v>98.707181309872823</v>
      </c>
      <c r="AY27" s="28">
        <f t="shared" si="50"/>
        <v>1853.358381720845</v>
      </c>
      <c r="AZ27" s="28">
        <f t="shared" si="51"/>
        <v>124.48405344157626</v>
      </c>
      <c r="BA27" s="28">
        <f t="shared" si="52"/>
        <v>9.7404585198966167</v>
      </c>
      <c r="BB27" s="28">
        <f t="shared" si="53"/>
        <v>182.89004102935488</v>
      </c>
      <c r="BC27" s="28">
        <f t="shared" si="54"/>
        <v>12.284129106369166</v>
      </c>
      <c r="BD27" s="28">
        <f t="shared" si="55"/>
        <v>9.6243865649464961</v>
      </c>
      <c r="BE27" s="28">
        <f t="shared" si="56"/>
        <v>180.71063596748616</v>
      </c>
      <c r="BF27" s="28">
        <f t="shared" si="57"/>
        <v>12.13774555806665</v>
      </c>
      <c r="BG27" s="28">
        <f t="shared" si="58"/>
        <v>7.6368717539237609</v>
      </c>
      <c r="BH27" s="28">
        <f t="shared" si="59"/>
        <v>143.392406585174</v>
      </c>
      <c r="BI27" s="28">
        <f t="shared" si="60"/>
        <v>9.6312014883442174</v>
      </c>
      <c r="BJ27" s="28">
        <f t="shared" si="61"/>
        <v>200.2</v>
      </c>
      <c r="BK27" s="28">
        <f t="shared" si="62"/>
        <v>383.4</v>
      </c>
      <c r="BL27" s="28">
        <f t="shared" si="63"/>
        <v>189.3</v>
      </c>
      <c r="BM27" s="28">
        <f t="shared" si="64"/>
        <v>382.8</v>
      </c>
      <c r="BN27" s="28">
        <f t="shared" si="65"/>
        <v>188.7</v>
      </c>
      <c r="BO27" s="28">
        <f t="shared" si="66"/>
        <v>371.9</v>
      </c>
      <c r="BP27" s="28">
        <f t="shared" si="67"/>
        <v>-2.3594779687298097</v>
      </c>
      <c r="BQ27" s="28">
        <f t="shared" si="68"/>
        <v>0.26384970064001101</v>
      </c>
      <c r="BR27" s="28">
        <f t="shared" si="69"/>
        <v>3.9282786885245899</v>
      </c>
      <c r="BS27" s="28">
        <f t="shared" si="70"/>
        <v>4.946375500710686</v>
      </c>
      <c r="BT27" s="28">
        <f t="shared" si="71"/>
        <v>0.26343679031037098</v>
      </c>
      <c r="BU27" s="28">
        <f t="shared" si="72"/>
        <v>3.9221311475409841</v>
      </c>
      <c r="BV27" s="28">
        <f t="shared" si="73"/>
        <v>4.805530430288151</v>
      </c>
      <c r="BW27" s="28">
        <f t="shared" si="74"/>
        <v>0.25593558598857613</v>
      </c>
      <c r="BX27" s="28">
        <f t="shared" si="75"/>
        <v>3.810450819672131</v>
      </c>
      <c r="BY27" s="28">
        <f t="shared" si="76"/>
        <v>130.25145367618558</v>
      </c>
      <c r="BZ27" s="28">
        <f t="shared" si="77"/>
        <v>6.9370036473745804</v>
      </c>
      <c r="CA27" s="28">
        <f t="shared" si="78"/>
        <v>103.28032786885248</v>
      </c>
      <c r="CB27" s="28">
        <f t="shared" si="79"/>
        <v>128.69931515699702</v>
      </c>
      <c r="CC27" s="28">
        <f t="shared" si="80"/>
        <v>6.8543389993806345</v>
      </c>
      <c r="CD27" s="28">
        <f t="shared" si="81"/>
        <v>102.04959016393443</v>
      </c>
      <c r="CE27" s="28">
        <f t="shared" si="82"/>
        <v>1034.8753068871947</v>
      </c>
      <c r="CF27" s="28">
        <f t="shared" si="83"/>
        <v>55.115958984240592</v>
      </c>
      <c r="CG27" s="28">
        <f t="shared" si="84"/>
        <v>820.58401639344265</v>
      </c>
      <c r="CH27" s="28">
        <f t="shared" si="85"/>
        <v>102.12185036826465</v>
      </c>
      <c r="CI27" s="28">
        <f t="shared" si="86"/>
        <v>5.4388617438579594</v>
      </c>
      <c r="CJ27" s="71">
        <f t="shared" si="87"/>
        <v>80.975512295081984</v>
      </c>
      <c r="CK27" s="28">
        <f t="shared" si="10"/>
        <v>35.406077738515904</v>
      </c>
      <c r="CL27" s="28">
        <f t="shared" si="11"/>
        <v>31.539081272084811</v>
      </c>
      <c r="CM27" s="28">
        <f t="shared" si="88"/>
        <v>35.618939929328626</v>
      </c>
      <c r="CN27" s="28">
        <f t="shared" si="89"/>
        <v>100.4</v>
      </c>
      <c r="CO27" s="28">
        <f t="shared" si="12"/>
        <v>284.70140280561128</v>
      </c>
      <c r="CP27" s="28">
        <f t="shared" si="90"/>
        <v>89.434468937875764</v>
      </c>
      <c r="CQ27" s="28">
        <f t="shared" si="91"/>
        <v>101.00360721442887</v>
      </c>
      <c r="CR27" s="28">
        <f t="shared" si="13"/>
        <v>317.69853768278961</v>
      </c>
      <c r="CS27" s="28">
        <f t="shared" si="92"/>
        <v>112.71001124859391</v>
      </c>
      <c r="CT27" s="28">
        <f t="shared" si="93"/>
        <v>112.03644544431944</v>
      </c>
      <c r="CU27" s="28">
        <f t="shared" si="94"/>
        <v>99.8</v>
      </c>
      <c r="CV27" s="28">
        <f t="shared" si="14"/>
        <v>89.434468937875764</v>
      </c>
      <c r="CW27" s="28">
        <f t="shared" si="15"/>
        <v>281.30876494023903</v>
      </c>
      <c r="CX27" s="28">
        <f t="shared" si="16"/>
        <v>319.60854893138355</v>
      </c>
      <c r="CY27" s="28">
        <f t="shared" si="17"/>
        <v>250.58466135458167</v>
      </c>
      <c r="CZ27" s="28">
        <f t="shared" si="18"/>
        <v>252.09118236472949</v>
      </c>
      <c r="DA27" s="71">
        <f t="shared" si="19"/>
        <v>319.60854893138355</v>
      </c>
      <c r="DB27" s="77"/>
      <c r="DC27" s="76"/>
      <c r="DE27" s="72"/>
      <c r="DF27" s="72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</row>
    <row r="28" spans="1:125" ht="15.75" x14ac:dyDescent="0.25">
      <c r="A28" s="9">
        <v>280</v>
      </c>
      <c r="B28" s="7"/>
      <c r="C28" s="9">
        <v>99.8</v>
      </c>
      <c r="D28" s="9">
        <v>100.8</v>
      </c>
      <c r="E28" s="9">
        <v>70.900000000000006</v>
      </c>
      <c r="F28" s="9">
        <v>71.64</v>
      </c>
      <c r="G28" s="9">
        <v>1298.3</v>
      </c>
      <c r="H28" s="10">
        <v>85.5</v>
      </c>
      <c r="I28" s="11"/>
      <c r="J28" s="28">
        <f t="shared" si="20"/>
        <v>10100.25</v>
      </c>
      <c r="K28" s="28">
        <f t="shared" si="21"/>
        <v>1</v>
      </c>
      <c r="L28" s="29">
        <f t="shared" si="22"/>
        <v>9999.75</v>
      </c>
      <c r="M28" s="29">
        <f t="shared" si="23"/>
        <v>1.0100502512562815</v>
      </c>
      <c r="N28" s="29">
        <f t="shared" si="24"/>
        <v>9999.75</v>
      </c>
      <c r="O28" s="30">
        <f t="shared" si="25"/>
        <v>1.0100502512562815</v>
      </c>
      <c r="P28" s="29">
        <f t="shared" si="26"/>
        <v>88.06</v>
      </c>
      <c r="Q28" s="28">
        <f t="shared" si="27"/>
        <v>1681.6</v>
      </c>
      <c r="R28" s="28">
        <f t="shared" si="28"/>
        <v>109.2</v>
      </c>
      <c r="S28" s="31">
        <f t="shared" si="29"/>
        <v>88.945025125628149</v>
      </c>
      <c r="T28" s="31">
        <f t="shared" si="30"/>
        <v>1698.5005025125629</v>
      </c>
      <c r="U28" s="32">
        <f t="shared" si="31"/>
        <v>110.29748743718594</v>
      </c>
      <c r="V28" s="28">
        <f t="shared" si="0"/>
        <v>31.494768683274025</v>
      </c>
      <c r="W28" s="28">
        <f t="shared" si="1"/>
        <v>601.42633451957295</v>
      </c>
      <c r="X28" s="28">
        <f t="shared" si="2"/>
        <v>39.055516014234875</v>
      </c>
      <c r="Y28" s="28">
        <f t="shared" si="3"/>
        <v>31.494768683274025</v>
      </c>
      <c r="Z28" s="28">
        <f t="shared" si="4"/>
        <v>601.42633451957295</v>
      </c>
      <c r="AA28" s="28">
        <f t="shared" si="5"/>
        <v>39.055516014234875</v>
      </c>
      <c r="AB28" s="28">
        <f t="shared" si="6"/>
        <v>31.181387900355876</v>
      </c>
      <c r="AC28" s="28">
        <f t="shared" si="7"/>
        <v>595.44199288256232</v>
      </c>
      <c r="AD28" s="28">
        <f t="shared" si="8"/>
        <v>38.666903914590748</v>
      </c>
      <c r="AE28" s="28">
        <f t="shared" si="9"/>
        <v>31.494768683274021</v>
      </c>
      <c r="AF28" s="41">
        <f t="shared" si="32"/>
        <v>33594.89</v>
      </c>
      <c r="AG28" s="40">
        <f t="shared" si="33"/>
        <v>641530.4</v>
      </c>
      <c r="AH28" s="40">
        <f t="shared" si="34"/>
        <v>41659.800000000003</v>
      </c>
      <c r="AI28" s="41">
        <f t="shared" si="35"/>
        <v>33594.89</v>
      </c>
      <c r="AJ28" s="41">
        <f t="shared" si="36"/>
        <v>641530.4</v>
      </c>
      <c r="AK28" s="41">
        <f t="shared" si="37"/>
        <v>41659.800000000003</v>
      </c>
      <c r="AL28" s="41">
        <f t="shared" si="38"/>
        <v>33506.83</v>
      </c>
      <c r="AM28" s="41">
        <f t="shared" si="39"/>
        <v>639848.79999999993</v>
      </c>
      <c r="AN28" s="41">
        <f t="shared" si="40"/>
        <v>41550.6</v>
      </c>
      <c r="AO28" s="28">
        <f t="shared" si="41"/>
        <v>28240.5</v>
      </c>
      <c r="AP28" s="28">
        <f t="shared" si="42"/>
        <v>0.35765124555160144</v>
      </c>
      <c r="AQ28" s="28">
        <f t="shared" si="43"/>
        <v>28240.5</v>
      </c>
      <c r="AR28" s="28">
        <f t="shared" si="44"/>
        <v>0.35765124555160144</v>
      </c>
      <c r="AS28" s="28">
        <f t="shared" si="45"/>
        <v>27959.5</v>
      </c>
      <c r="AT28" s="28">
        <f t="shared" si="46"/>
        <v>0.35409252669039148</v>
      </c>
      <c r="AU28" s="28">
        <f t="shared" si="95"/>
        <v>88.06</v>
      </c>
      <c r="AV28" s="28">
        <f t="shared" si="47"/>
        <v>1681.6</v>
      </c>
      <c r="AW28" s="28">
        <f t="shared" si="48"/>
        <v>109.2</v>
      </c>
      <c r="AX28" s="28">
        <f t="shared" si="49"/>
        <v>89.838944976136972</v>
      </c>
      <c r="AY28" s="28">
        <f t="shared" si="50"/>
        <v>1715.5708593217341</v>
      </c>
      <c r="AZ28" s="28">
        <f t="shared" si="51"/>
        <v>111.40600489886619</v>
      </c>
      <c r="BA28" s="28">
        <f t="shared" si="52"/>
        <v>11.264143247932525</v>
      </c>
      <c r="BB28" s="28">
        <f t="shared" si="53"/>
        <v>215.10087764845937</v>
      </c>
      <c r="BC28" s="28">
        <f t="shared" si="54"/>
        <v>13.96825394815162</v>
      </c>
      <c r="BD28" s="28">
        <f t="shared" si="55"/>
        <v>11.264143247932525</v>
      </c>
      <c r="BE28" s="28">
        <f t="shared" si="56"/>
        <v>215.10087764845937</v>
      </c>
      <c r="BF28" s="28">
        <f t="shared" si="57"/>
        <v>13.96825394815162</v>
      </c>
      <c r="BG28" s="28">
        <f t="shared" si="58"/>
        <v>11.041096427350212</v>
      </c>
      <c r="BH28" s="28">
        <f t="shared" si="59"/>
        <v>210.84155975734856</v>
      </c>
      <c r="BI28" s="28">
        <f t="shared" si="60"/>
        <v>13.691661706412027</v>
      </c>
      <c r="BJ28" s="28">
        <f t="shared" si="61"/>
        <v>201</v>
      </c>
      <c r="BK28" s="28">
        <f t="shared" si="62"/>
        <v>381.5</v>
      </c>
      <c r="BL28" s="28">
        <f t="shared" si="63"/>
        <v>200</v>
      </c>
      <c r="BM28" s="28">
        <f t="shared" si="64"/>
        <v>381.5</v>
      </c>
      <c r="BN28" s="28">
        <f t="shared" si="65"/>
        <v>200</v>
      </c>
      <c r="BO28" s="28">
        <f t="shared" si="66"/>
        <v>380.5</v>
      </c>
      <c r="BP28" s="28">
        <f t="shared" si="67"/>
        <v>-2.0497388144446966</v>
      </c>
      <c r="BQ28" s="28">
        <f t="shared" si="68"/>
        <v>0.22686726926736442</v>
      </c>
      <c r="BR28" s="28">
        <f t="shared" si="69"/>
        <v>3.4935897435897436</v>
      </c>
      <c r="BS28" s="28">
        <f t="shared" si="70"/>
        <v>4.3322734499205087</v>
      </c>
      <c r="BT28" s="28">
        <f t="shared" si="71"/>
        <v>0.22686726926736442</v>
      </c>
      <c r="BU28" s="28">
        <f t="shared" si="72"/>
        <v>3.4935897435897436</v>
      </c>
      <c r="BV28" s="28">
        <f t="shared" si="73"/>
        <v>4.3209175562116737</v>
      </c>
      <c r="BW28" s="28">
        <f t="shared" si="74"/>
        <v>0.22627259752616558</v>
      </c>
      <c r="BX28" s="28">
        <f t="shared" si="75"/>
        <v>3.4844322344322345</v>
      </c>
      <c r="BY28" s="28">
        <f t="shared" si="76"/>
        <v>114.69736543265955</v>
      </c>
      <c r="BZ28" s="28">
        <f t="shared" si="77"/>
        <v>6.0063332540437679</v>
      </c>
      <c r="CA28" s="28">
        <f t="shared" si="78"/>
        <v>92.493131868131869</v>
      </c>
      <c r="CB28" s="28">
        <f t="shared" si="79"/>
        <v>114.69736543265955</v>
      </c>
      <c r="CC28" s="28">
        <f t="shared" si="80"/>
        <v>6.0063332540437679</v>
      </c>
      <c r="CD28" s="28">
        <f t="shared" si="81"/>
        <v>92.493131868131869</v>
      </c>
      <c r="CE28" s="28">
        <f t="shared" si="82"/>
        <v>896.67272314331137</v>
      </c>
      <c r="CF28" s="28">
        <f t="shared" si="83"/>
        <v>46.955875356803048</v>
      </c>
      <c r="CG28" s="28">
        <f t="shared" si="84"/>
        <v>723.08608058608058</v>
      </c>
      <c r="CH28" s="28">
        <f t="shared" si="85"/>
        <v>112.42618669089256</v>
      </c>
      <c r="CI28" s="28">
        <f t="shared" si="86"/>
        <v>5.8873989058039964</v>
      </c>
      <c r="CJ28" s="71">
        <f t="shared" si="87"/>
        <v>90.661630036630029</v>
      </c>
      <c r="CK28" s="28">
        <f t="shared" si="10"/>
        <v>35.943950177935946</v>
      </c>
      <c r="CL28" s="28">
        <f t="shared" si="11"/>
        <v>35.586298932384345</v>
      </c>
      <c r="CM28" s="28">
        <f t="shared" si="88"/>
        <v>35.943950177935946</v>
      </c>
      <c r="CN28" s="28">
        <f t="shared" si="89"/>
        <v>100.5</v>
      </c>
      <c r="CO28" s="28">
        <f t="shared" si="12"/>
        <v>281</v>
      </c>
      <c r="CP28" s="28">
        <f t="shared" si="90"/>
        <v>99.5</v>
      </c>
      <c r="CQ28" s="28">
        <f t="shared" si="91"/>
        <v>100.5</v>
      </c>
      <c r="CR28" s="28">
        <f t="shared" si="13"/>
        <v>283.8241206030151</v>
      </c>
      <c r="CS28" s="28">
        <f t="shared" si="92"/>
        <v>101.51005025125629</v>
      </c>
      <c r="CT28" s="28">
        <f t="shared" si="93"/>
        <v>101.51005025125629</v>
      </c>
      <c r="CU28" s="28">
        <f t="shared" si="94"/>
        <v>100.5</v>
      </c>
      <c r="CV28" s="28">
        <f t="shared" si="14"/>
        <v>99.5</v>
      </c>
      <c r="CW28" s="28">
        <f t="shared" si="15"/>
        <v>281</v>
      </c>
      <c r="CX28" s="28">
        <f t="shared" si="16"/>
        <v>283.8241206030151</v>
      </c>
      <c r="CY28" s="28">
        <f t="shared" si="17"/>
        <v>278.20398009950247</v>
      </c>
      <c r="CZ28" s="28">
        <f t="shared" si="18"/>
        <v>278.20398009950247</v>
      </c>
      <c r="DA28" s="71">
        <f t="shared" si="19"/>
        <v>283.8241206030151</v>
      </c>
      <c r="DB28" s="77"/>
      <c r="DC28" s="76"/>
      <c r="DE28" s="72"/>
      <c r="DF28" s="72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</row>
    <row r="29" spans="1:125" ht="15.75" x14ac:dyDescent="0.25">
      <c r="A29" s="9">
        <v>278</v>
      </c>
      <c r="B29" s="7"/>
      <c r="C29" s="9">
        <v>100</v>
      </c>
      <c r="D29" s="9">
        <v>100.9</v>
      </c>
      <c r="E29" s="9">
        <v>77.3</v>
      </c>
      <c r="F29" s="9">
        <v>76.12</v>
      </c>
      <c r="G29" s="9">
        <v>1312.5</v>
      </c>
      <c r="H29" s="10">
        <v>100.5</v>
      </c>
      <c r="I29" s="11"/>
      <c r="J29" s="28">
        <f t="shared" si="20"/>
        <v>10059.84</v>
      </c>
      <c r="K29" s="28">
        <f t="shared" si="21"/>
        <v>0.99007936507936511</v>
      </c>
      <c r="L29" s="29">
        <f t="shared" si="22"/>
        <v>7075.8200000000006</v>
      </c>
      <c r="M29" s="29">
        <f t="shared" si="23"/>
        <v>1.4076163610719321</v>
      </c>
      <c r="N29" s="29">
        <f t="shared" si="24"/>
        <v>7146.72</v>
      </c>
      <c r="O29" s="30">
        <f t="shared" si="25"/>
        <v>1.4217207334273623</v>
      </c>
      <c r="P29" s="29">
        <f t="shared" si="26"/>
        <v>70.929285714285712</v>
      </c>
      <c r="Q29" s="28">
        <f t="shared" si="27"/>
        <v>1285.4200396825397</v>
      </c>
      <c r="R29" s="28">
        <f t="shared" si="28"/>
        <v>84.651785714285722</v>
      </c>
      <c r="S29" s="31">
        <f t="shared" si="29"/>
        <v>100.84163610719321</v>
      </c>
      <c r="T29" s="31">
        <f t="shared" si="30"/>
        <v>1827.5083215796894</v>
      </c>
      <c r="U29" s="32">
        <f t="shared" si="31"/>
        <v>120.3511988716502</v>
      </c>
      <c r="V29" s="28">
        <f t="shared" si="0"/>
        <v>25.534542857142856</v>
      </c>
      <c r="W29" s="28">
        <f t="shared" si="1"/>
        <v>462.75121428571424</v>
      </c>
      <c r="X29" s="28">
        <f t="shared" si="2"/>
        <v>30.474642857142857</v>
      </c>
      <c r="Y29" s="28">
        <f t="shared" si="3"/>
        <v>25.790399999999998</v>
      </c>
      <c r="Z29" s="28">
        <f t="shared" si="4"/>
        <v>467.38799999999998</v>
      </c>
      <c r="AA29" s="28">
        <f t="shared" si="5"/>
        <v>30.779999999999998</v>
      </c>
      <c r="AB29" s="28">
        <f t="shared" si="6"/>
        <v>18.140271428571431</v>
      </c>
      <c r="AC29" s="28">
        <f t="shared" si="7"/>
        <v>328.74810714285712</v>
      </c>
      <c r="AD29" s="28">
        <f t="shared" si="8"/>
        <v>21.649821428571428</v>
      </c>
      <c r="AE29" s="28">
        <f t="shared" si="9"/>
        <v>25.534542857142856</v>
      </c>
      <c r="AF29" s="41">
        <f t="shared" si="32"/>
        <v>27208.871999999999</v>
      </c>
      <c r="AG29" s="40">
        <f t="shared" si="33"/>
        <v>493094.34</v>
      </c>
      <c r="AH29" s="40">
        <f t="shared" si="34"/>
        <v>32472.9</v>
      </c>
      <c r="AI29" s="41">
        <f t="shared" si="35"/>
        <v>27280.512000000002</v>
      </c>
      <c r="AJ29" s="41">
        <f t="shared" si="36"/>
        <v>494392.64</v>
      </c>
      <c r="AK29" s="41">
        <f t="shared" si="37"/>
        <v>32558.400000000001</v>
      </c>
      <c r="AL29" s="41">
        <f t="shared" si="38"/>
        <v>25138.475999999999</v>
      </c>
      <c r="AM29" s="41">
        <f t="shared" si="39"/>
        <v>455573.47</v>
      </c>
      <c r="AN29" s="41">
        <f t="shared" si="40"/>
        <v>30001.949999999997</v>
      </c>
      <c r="AO29" s="28">
        <f t="shared" si="41"/>
        <v>27944</v>
      </c>
      <c r="AP29" s="28">
        <f t="shared" si="42"/>
        <v>0.35642857142857143</v>
      </c>
      <c r="AQ29" s="28">
        <f t="shared" si="43"/>
        <v>28224</v>
      </c>
      <c r="AR29" s="28">
        <f t="shared" si="44"/>
        <v>0.36</v>
      </c>
      <c r="AS29" s="28">
        <f t="shared" si="45"/>
        <v>19852</v>
      </c>
      <c r="AT29" s="28">
        <f t="shared" si="46"/>
        <v>0.25321428571428573</v>
      </c>
      <c r="AU29" s="28">
        <f t="shared" si="95"/>
        <v>70.225622165532883</v>
      </c>
      <c r="AV29" s="28">
        <f t="shared" si="47"/>
        <v>1272.6678567491811</v>
      </c>
      <c r="AW29" s="28">
        <f t="shared" si="48"/>
        <v>83.811986252834458</v>
      </c>
      <c r="AX29" s="28">
        <f t="shared" si="49"/>
        <v>141.94633686174728</v>
      </c>
      <c r="AY29" s="28">
        <f t="shared" si="50"/>
        <v>2572.4306134506769</v>
      </c>
      <c r="AZ29" s="28">
        <f t="shared" si="51"/>
        <v>169.40831660635669</v>
      </c>
      <c r="BA29" s="28">
        <f t="shared" si="52"/>
        <v>9.1012406326530595</v>
      </c>
      <c r="BB29" s="28">
        <f t="shared" si="53"/>
        <v>164.93775423469384</v>
      </c>
      <c r="BC29" s="28">
        <f t="shared" si="54"/>
        <v>10.862033418367346</v>
      </c>
      <c r="BD29" s="28">
        <f t="shared" si="55"/>
        <v>9.2845440000000004</v>
      </c>
      <c r="BE29" s="28">
        <f t="shared" si="56"/>
        <v>168.25967999999997</v>
      </c>
      <c r="BF29" s="28">
        <f t="shared" si="57"/>
        <v>11.0808</v>
      </c>
      <c r="BG29" s="28">
        <f t="shared" si="58"/>
        <v>4.5933758724489797</v>
      </c>
      <c r="BH29" s="28">
        <f t="shared" si="59"/>
        <v>83.243717130102041</v>
      </c>
      <c r="BI29" s="28">
        <f t="shared" si="60"/>
        <v>5.4820440688775509</v>
      </c>
      <c r="BJ29" s="28">
        <f t="shared" si="61"/>
        <v>200.6</v>
      </c>
      <c r="BK29" s="28">
        <f t="shared" si="62"/>
        <v>379.8</v>
      </c>
      <c r="BL29" s="28">
        <f t="shared" si="63"/>
        <v>170.7</v>
      </c>
      <c r="BM29" s="28">
        <f t="shared" si="64"/>
        <v>380.8</v>
      </c>
      <c r="BN29" s="28">
        <f t="shared" si="65"/>
        <v>171.7</v>
      </c>
      <c r="BO29" s="28">
        <f t="shared" si="66"/>
        <v>350.9</v>
      </c>
      <c r="BP29" s="28">
        <f t="shared" si="67"/>
        <v>-2.5153545505304296</v>
      </c>
      <c r="BQ29" s="28">
        <f t="shared" si="68"/>
        <v>0.29253639374566742</v>
      </c>
      <c r="BR29" s="28">
        <f t="shared" si="69"/>
        <v>4.4421052631578952</v>
      </c>
      <c r="BS29" s="28">
        <f t="shared" si="70"/>
        <v>5.3154662199888332</v>
      </c>
      <c r="BT29" s="28">
        <f t="shared" si="71"/>
        <v>0.29330663174921051</v>
      </c>
      <c r="BU29" s="28">
        <f t="shared" si="72"/>
        <v>4.4538011695906432</v>
      </c>
      <c r="BV29" s="28">
        <f t="shared" si="73"/>
        <v>4.8981016192071465</v>
      </c>
      <c r="BW29" s="28">
        <f t="shared" si="74"/>
        <v>0.27027651544327197</v>
      </c>
      <c r="BX29" s="28">
        <f t="shared" si="75"/>
        <v>4.1040935672514616</v>
      </c>
      <c r="BY29" s="28">
        <f t="shared" si="76"/>
        <v>139.0290340591848</v>
      </c>
      <c r="BZ29" s="28">
        <f t="shared" si="77"/>
        <v>7.671601324809366</v>
      </c>
      <c r="CA29" s="28">
        <f t="shared" si="78"/>
        <v>116.49169590643274</v>
      </c>
      <c r="CB29" s="28">
        <f t="shared" si="79"/>
        <v>141.8291457286432</v>
      </c>
      <c r="CC29" s="28">
        <f t="shared" si="80"/>
        <v>7.8261110683201105</v>
      </c>
      <c r="CD29" s="28">
        <f t="shared" si="81"/>
        <v>118.8378947368421</v>
      </c>
      <c r="CE29" s="28">
        <f t="shared" si="82"/>
        <v>1094.360692350642</v>
      </c>
      <c r="CF29" s="28">
        <f t="shared" si="83"/>
        <v>60.386659477778636</v>
      </c>
      <c r="CG29" s="28">
        <f t="shared" si="84"/>
        <v>916.95906432748541</v>
      </c>
      <c r="CH29" s="28">
        <f t="shared" si="85"/>
        <v>70.167643774427702</v>
      </c>
      <c r="CI29" s="28">
        <f t="shared" si="86"/>
        <v>3.8718400985904649</v>
      </c>
      <c r="CJ29" s="71">
        <f t="shared" si="87"/>
        <v>58.793099415204686</v>
      </c>
      <c r="CK29" s="28">
        <f t="shared" si="10"/>
        <v>35.927999999999997</v>
      </c>
      <c r="CL29" s="28">
        <f t="shared" si="11"/>
        <v>25.270785714285715</v>
      </c>
      <c r="CM29" s="28">
        <f t="shared" si="88"/>
        <v>35.571571428571424</v>
      </c>
      <c r="CN29" s="28">
        <f t="shared" si="89"/>
        <v>99.8</v>
      </c>
      <c r="CO29" s="28">
        <f t="shared" si="12"/>
        <v>277.22222222222223</v>
      </c>
      <c r="CP29" s="28">
        <f t="shared" si="90"/>
        <v>70.196626984126993</v>
      </c>
      <c r="CQ29" s="28">
        <f t="shared" si="91"/>
        <v>98.80992063492063</v>
      </c>
      <c r="CR29" s="28">
        <f t="shared" si="13"/>
        <v>398.08180535966142</v>
      </c>
      <c r="CS29" s="28">
        <f t="shared" si="92"/>
        <v>141.88772919605074</v>
      </c>
      <c r="CT29" s="28">
        <f t="shared" si="93"/>
        <v>143.30944992947812</v>
      </c>
      <c r="CU29" s="28">
        <f t="shared" si="94"/>
        <v>100.8</v>
      </c>
      <c r="CV29" s="28">
        <f t="shared" si="14"/>
        <v>70.196626984126993</v>
      </c>
      <c r="CW29" s="28">
        <f t="shared" si="15"/>
        <v>282.8056112224449</v>
      </c>
      <c r="CX29" s="28">
        <f t="shared" si="16"/>
        <v>394.13258110014101</v>
      </c>
      <c r="CY29" s="28">
        <f t="shared" si="17"/>
        <v>198.91783567134271</v>
      </c>
      <c r="CZ29" s="28">
        <f t="shared" si="18"/>
        <v>196.94444444444446</v>
      </c>
      <c r="DA29" s="71">
        <f t="shared" si="19"/>
        <v>394.13258110014101</v>
      </c>
      <c r="DB29" s="77"/>
      <c r="DC29" s="76"/>
      <c r="DE29" s="72"/>
      <c r="DF29" s="72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</row>
    <row r="30" spans="1:125" ht="15.75" x14ac:dyDescent="0.25">
      <c r="A30" s="9">
        <v>275</v>
      </c>
      <c r="B30" s="7"/>
      <c r="C30" s="9">
        <v>100.3</v>
      </c>
      <c r="D30" s="9">
        <v>100.7</v>
      </c>
      <c r="E30" s="9">
        <v>90.4</v>
      </c>
      <c r="F30" s="9">
        <v>84.12</v>
      </c>
      <c r="G30" s="9">
        <v>1515.9</v>
      </c>
      <c r="H30" s="10">
        <v>107</v>
      </c>
      <c r="I30" s="11"/>
      <c r="J30" s="28">
        <f t="shared" si="20"/>
        <v>10090</v>
      </c>
      <c r="K30" s="28">
        <f t="shared" si="21"/>
        <v>0.99108027750247762</v>
      </c>
      <c r="L30" s="29">
        <f t="shared" si="22"/>
        <v>7730</v>
      </c>
      <c r="M30" s="29">
        <f t="shared" si="23"/>
        <v>1.29366106080207</v>
      </c>
      <c r="N30" s="29">
        <f t="shared" si="24"/>
        <v>7799.57</v>
      </c>
      <c r="O30" s="30">
        <f t="shared" si="25"/>
        <v>1.3053040103492886</v>
      </c>
      <c r="P30" s="29">
        <f t="shared" si="26"/>
        <v>75.441030723488595</v>
      </c>
      <c r="Q30" s="28">
        <f t="shared" si="27"/>
        <v>1300.792864222002</v>
      </c>
      <c r="R30" s="28">
        <f t="shared" si="28"/>
        <v>99.603567888998995</v>
      </c>
      <c r="S30" s="31">
        <f t="shared" si="29"/>
        <v>98.473479948253569</v>
      </c>
      <c r="T30" s="31">
        <f t="shared" si="30"/>
        <v>1697.9301423027168</v>
      </c>
      <c r="U30" s="32">
        <f t="shared" si="31"/>
        <v>130.01293661060802</v>
      </c>
      <c r="V30" s="28">
        <f t="shared" si="0"/>
        <v>27.381294964028779</v>
      </c>
      <c r="W30" s="28">
        <f t="shared" si="1"/>
        <v>472.12230215827338</v>
      </c>
      <c r="X30" s="28">
        <f t="shared" si="2"/>
        <v>36.151079136690647</v>
      </c>
      <c r="Y30" s="28">
        <f t="shared" si="3"/>
        <v>27.62772661870504</v>
      </c>
      <c r="Z30" s="28">
        <f t="shared" si="4"/>
        <v>476.3714028776979</v>
      </c>
      <c r="AA30" s="28">
        <f t="shared" si="5"/>
        <v>36.476438848920864</v>
      </c>
      <c r="AB30" s="28">
        <f t="shared" si="6"/>
        <v>21.165741007194246</v>
      </c>
      <c r="AC30" s="28">
        <f t="shared" si="7"/>
        <v>364.95053956834528</v>
      </c>
      <c r="AD30" s="28">
        <f t="shared" si="8"/>
        <v>27.944784172661869</v>
      </c>
      <c r="AE30" s="28">
        <f t="shared" si="9"/>
        <v>27.381294964028779</v>
      </c>
      <c r="AF30" s="41">
        <f t="shared" si="32"/>
        <v>28773.360000000001</v>
      </c>
      <c r="AG30" s="40">
        <f t="shared" si="33"/>
        <v>496125</v>
      </c>
      <c r="AH30" s="40">
        <f t="shared" si="34"/>
        <v>37989</v>
      </c>
      <c r="AI30" s="41">
        <f t="shared" si="35"/>
        <v>28841.867999999999</v>
      </c>
      <c r="AJ30" s="41">
        <f t="shared" si="36"/>
        <v>497306.24999999994</v>
      </c>
      <c r="AK30" s="41">
        <f t="shared" si="37"/>
        <v>38079.449999999997</v>
      </c>
      <c r="AL30" s="41">
        <f t="shared" si="38"/>
        <v>27045.436000000002</v>
      </c>
      <c r="AM30" s="41">
        <f t="shared" si="39"/>
        <v>466331.25</v>
      </c>
      <c r="AN30" s="41">
        <f t="shared" si="40"/>
        <v>35707.65</v>
      </c>
      <c r="AO30" s="28">
        <f t="shared" si="41"/>
        <v>27800</v>
      </c>
      <c r="AP30" s="28">
        <f t="shared" si="42"/>
        <v>0.35971223021582732</v>
      </c>
      <c r="AQ30" s="28">
        <f t="shared" si="43"/>
        <v>28050.2</v>
      </c>
      <c r="AR30" s="28">
        <f t="shared" si="44"/>
        <v>0.36294964028776983</v>
      </c>
      <c r="AS30" s="28">
        <f t="shared" si="45"/>
        <v>21489.399999999998</v>
      </c>
      <c r="AT30" s="28">
        <f t="shared" si="46"/>
        <v>0.27805755395683451</v>
      </c>
      <c r="AU30" s="28">
        <f t="shared" si="95"/>
        <v>74.768117664508026</v>
      </c>
      <c r="AV30" s="28">
        <f t="shared" si="47"/>
        <v>1289.1901528463845</v>
      </c>
      <c r="AW30" s="28">
        <f t="shared" si="48"/>
        <v>98.715131703666003</v>
      </c>
      <c r="AX30" s="28">
        <f t="shared" si="49"/>
        <v>127.39130653072905</v>
      </c>
      <c r="AY30" s="28">
        <f t="shared" si="50"/>
        <v>2196.5461090591421</v>
      </c>
      <c r="AZ30" s="28">
        <f t="shared" si="51"/>
        <v>168.19267349367144</v>
      </c>
      <c r="BA30" s="28">
        <f t="shared" si="52"/>
        <v>9.8493866777081927</v>
      </c>
      <c r="BB30" s="28">
        <f t="shared" si="53"/>
        <v>169.82816624398322</v>
      </c>
      <c r="BC30" s="28">
        <f t="shared" si="54"/>
        <v>13.003985300967859</v>
      </c>
      <c r="BD30" s="28">
        <f t="shared" si="55"/>
        <v>10.027473438227837</v>
      </c>
      <c r="BE30" s="28">
        <f t="shared" si="56"/>
        <v>172.89882931784072</v>
      </c>
      <c r="BF30" s="28">
        <f t="shared" si="57"/>
        <v>13.23911035919466</v>
      </c>
      <c r="BG30" s="28">
        <f t="shared" si="58"/>
        <v>5.8852941721442988</v>
      </c>
      <c r="BH30" s="28">
        <f t="shared" si="59"/>
        <v>101.47725434760105</v>
      </c>
      <c r="BI30" s="28">
        <f t="shared" si="60"/>
        <v>7.7702583329020234</v>
      </c>
      <c r="BJ30" s="28">
        <f t="shared" si="61"/>
        <v>200.9</v>
      </c>
      <c r="BK30" s="28">
        <f t="shared" si="62"/>
        <v>378</v>
      </c>
      <c r="BL30" s="28">
        <f t="shared" si="63"/>
        <v>177.3</v>
      </c>
      <c r="BM30" s="28">
        <f t="shared" si="64"/>
        <v>378.9</v>
      </c>
      <c r="BN30" s="28">
        <f t="shared" si="65"/>
        <v>178.2</v>
      </c>
      <c r="BO30" s="28">
        <f t="shared" si="66"/>
        <v>355.3</v>
      </c>
      <c r="BP30" s="28">
        <f t="shared" si="67"/>
        <v>-2.3384130320546506</v>
      </c>
      <c r="BQ30" s="28">
        <f t="shared" si="68"/>
        <v>0.28799999999999998</v>
      </c>
      <c r="BR30" s="28">
        <f t="shared" si="69"/>
        <v>3.7611940298507465</v>
      </c>
      <c r="BS30" s="28">
        <f t="shared" si="70"/>
        <v>4.9776668418286913</v>
      </c>
      <c r="BT30" s="28">
        <f t="shared" si="71"/>
        <v>0.28868571428571427</v>
      </c>
      <c r="BU30" s="28">
        <f t="shared" si="72"/>
        <v>3.770149253731343</v>
      </c>
      <c r="BV30" s="28">
        <f t="shared" si="73"/>
        <v>4.6676300578034677</v>
      </c>
      <c r="BW30" s="28">
        <f t="shared" si="74"/>
        <v>0.27070476190476189</v>
      </c>
      <c r="BX30" s="28">
        <f t="shared" si="75"/>
        <v>3.5353233830845774</v>
      </c>
      <c r="BY30" s="28">
        <f t="shared" si="76"/>
        <v>131.37151865475565</v>
      </c>
      <c r="BZ30" s="28">
        <f t="shared" si="77"/>
        <v>7.6190476190476186</v>
      </c>
      <c r="CA30" s="28">
        <f t="shared" si="78"/>
        <v>99.50248756218906</v>
      </c>
      <c r="CB30" s="28">
        <f t="shared" si="79"/>
        <v>133.7468470835523</v>
      </c>
      <c r="CC30" s="28">
        <f t="shared" si="80"/>
        <v>7.7568076190476196</v>
      </c>
      <c r="CD30" s="28">
        <f t="shared" si="81"/>
        <v>101.30159203980101</v>
      </c>
      <c r="CE30" s="28">
        <f t="shared" si="82"/>
        <v>1015.2916447714135</v>
      </c>
      <c r="CF30" s="28">
        <f t="shared" si="83"/>
        <v>58.883047619047616</v>
      </c>
      <c r="CG30" s="28">
        <f t="shared" si="84"/>
        <v>768.99502487562188</v>
      </c>
      <c r="CH30" s="28">
        <f t="shared" si="85"/>
        <v>78.498292170257486</v>
      </c>
      <c r="CI30" s="28">
        <f t="shared" si="86"/>
        <v>4.5526019047619046</v>
      </c>
      <c r="CJ30" s="71">
        <f t="shared" si="87"/>
        <v>59.455621890547263</v>
      </c>
      <c r="CK30" s="28">
        <f t="shared" si="10"/>
        <v>36.294964028776981</v>
      </c>
      <c r="CL30" s="28">
        <f t="shared" si="11"/>
        <v>27.805755395683452</v>
      </c>
      <c r="CM30" s="28">
        <f t="shared" si="88"/>
        <v>35.97122302158273</v>
      </c>
      <c r="CN30" s="28">
        <f t="shared" si="89"/>
        <v>100</v>
      </c>
      <c r="CO30" s="28">
        <f t="shared" si="12"/>
        <v>275.52031714568881</v>
      </c>
      <c r="CP30" s="28">
        <f t="shared" si="90"/>
        <v>76.610505450941517</v>
      </c>
      <c r="CQ30" s="28">
        <f t="shared" si="91"/>
        <v>99.108027750247757</v>
      </c>
      <c r="CR30" s="28">
        <f t="shared" si="13"/>
        <v>362.87451487710223</v>
      </c>
      <c r="CS30" s="28">
        <f t="shared" si="92"/>
        <v>130.53040103492884</v>
      </c>
      <c r="CT30" s="28">
        <f t="shared" si="93"/>
        <v>131.70517464424321</v>
      </c>
      <c r="CU30" s="28">
        <f t="shared" si="94"/>
        <v>100.9</v>
      </c>
      <c r="CV30" s="28">
        <f t="shared" si="14"/>
        <v>76.610505450941531</v>
      </c>
      <c r="CW30" s="28">
        <f t="shared" si="15"/>
        <v>280.50200000000001</v>
      </c>
      <c r="CX30" s="28">
        <f t="shared" si="16"/>
        <v>359.63777490297548</v>
      </c>
      <c r="CY30" s="28">
        <f t="shared" si="17"/>
        <v>214.89400000000001</v>
      </c>
      <c r="CZ30" s="28">
        <f t="shared" si="18"/>
        <v>212.9772051536174</v>
      </c>
      <c r="DA30" s="71">
        <f t="shared" si="19"/>
        <v>359.63777490297542</v>
      </c>
      <c r="DB30" s="77"/>
      <c r="DC30" s="76"/>
      <c r="DE30" s="72"/>
      <c r="DF30" s="72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</row>
    <row r="31" spans="1:125" ht="15.75" x14ac:dyDescent="0.25">
      <c r="A31" s="9">
        <v>272</v>
      </c>
      <c r="B31" s="7"/>
      <c r="C31" s="9">
        <v>101.2</v>
      </c>
      <c r="D31" s="9">
        <v>100.5</v>
      </c>
      <c r="E31" s="9">
        <v>85.9</v>
      </c>
      <c r="F31" s="9">
        <v>80.25</v>
      </c>
      <c r="G31" s="9">
        <v>1522.8</v>
      </c>
      <c r="H31" s="10">
        <v>96.1</v>
      </c>
      <c r="I31" s="11"/>
      <c r="J31" s="28">
        <f t="shared" si="20"/>
        <v>10100.209999999999</v>
      </c>
      <c r="K31" s="28">
        <f t="shared" si="21"/>
        <v>0.99602780536246271</v>
      </c>
      <c r="L31" s="29">
        <f t="shared" si="22"/>
        <v>9067.1200000000008</v>
      </c>
      <c r="M31" s="29">
        <f t="shared" si="23"/>
        <v>1.109513274336283</v>
      </c>
      <c r="N31" s="29">
        <f t="shared" si="24"/>
        <v>9103.2800000000007</v>
      </c>
      <c r="O31" s="30">
        <f t="shared" si="25"/>
        <v>1.1139380530973451</v>
      </c>
      <c r="P31" s="29">
        <f t="shared" si="26"/>
        <v>83.785858987090364</v>
      </c>
      <c r="Q31" s="28">
        <f t="shared" si="27"/>
        <v>1509.8785501489574</v>
      </c>
      <c r="R31" s="28">
        <f t="shared" si="28"/>
        <v>106.57497517378351</v>
      </c>
      <c r="S31" s="31">
        <f t="shared" si="29"/>
        <v>93.332256637168129</v>
      </c>
      <c r="T31" s="31">
        <f t="shared" si="30"/>
        <v>1681.9111725663715</v>
      </c>
      <c r="U31" s="32">
        <f t="shared" si="31"/>
        <v>118.71792035398228</v>
      </c>
      <c r="V31" s="28">
        <f t="shared" si="0"/>
        <v>30.680858181818184</v>
      </c>
      <c r="W31" s="28">
        <f t="shared" si="1"/>
        <v>552.89007272727281</v>
      </c>
      <c r="X31" s="28">
        <f t="shared" si="2"/>
        <v>39.025818181818181</v>
      </c>
      <c r="Y31" s="28">
        <f t="shared" si="3"/>
        <v>30.803214545454551</v>
      </c>
      <c r="Z31" s="28">
        <f t="shared" si="4"/>
        <v>555.09501818181832</v>
      </c>
      <c r="AA31" s="28">
        <f t="shared" si="5"/>
        <v>39.18145454545455</v>
      </c>
      <c r="AB31" s="28">
        <f t="shared" si="6"/>
        <v>27.652538181818187</v>
      </c>
      <c r="AC31" s="28">
        <f t="shared" si="7"/>
        <v>498.31767272727279</v>
      </c>
      <c r="AD31" s="28">
        <f t="shared" si="8"/>
        <v>35.173818181818184</v>
      </c>
      <c r="AE31" s="28">
        <f t="shared" si="9"/>
        <v>30.680858181818181</v>
      </c>
      <c r="AF31" s="41">
        <f t="shared" si="32"/>
        <v>31570.236000000004</v>
      </c>
      <c r="AG31" s="40">
        <f t="shared" si="33"/>
        <v>568917.27</v>
      </c>
      <c r="AH31" s="40">
        <f t="shared" si="34"/>
        <v>40157.1</v>
      </c>
      <c r="AI31" s="41">
        <f t="shared" si="35"/>
        <v>31603.884000000002</v>
      </c>
      <c r="AJ31" s="41">
        <f t="shared" si="36"/>
        <v>569523.63</v>
      </c>
      <c r="AK31" s="41">
        <f t="shared" si="37"/>
        <v>40199.9</v>
      </c>
      <c r="AL31" s="41">
        <f t="shared" si="38"/>
        <v>30737.448</v>
      </c>
      <c r="AM31" s="41">
        <f t="shared" si="39"/>
        <v>553909.86</v>
      </c>
      <c r="AN31" s="41">
        <f t="shared" si="40"/>
        <v>39097.799999999996</v>
      </c>
      <c r="AO31" s="28">
        <f t="shared" si="41"/>
        <v>27582.5</v>
      </c>
      <c r="AP31" s="28">
        <f t="shared" si="42"/>
        <v>0.36472727272727273</v>
      </c>
      <c r="AQ31" s="28">
        <f t="shared" si="43"/>
        <v>27692.5</v>
      </c>
      <c r="AR31" s="28">
        <f t="shared" si="44"/>
        <v>0.36618181818181822</v>
      </c>
      <c r="AS31" s="28">
        <f t="shared" si="45"/>
        <v>24860</v>
      </c>
      <c r="AT31" s="28">
        <f t="shared" si="46"/>
        <v>0.32872727272727276</v>
      </c>
      <c r="AU31" s="28">
        <f t="shared" si="95"/>
        <v>83.453045247320404</v>
      </c>
      <c r="AV31" s="28">
        <f t="shared" si="47"/>
        <v>1503.8810186687233</v>
      </c>
      <c r="AW31" s="28">
        <f t="shared" si="48"/>
        <v>106.15163862890255</v>
      </c>
      <c r="AX31" s="28">
        <f t="shared" si="49"/>
        <v>103.55337766269872</v>
      </c>
      <c r="AY31" s="28">
        <f t="shared" si="50"/>
        <v>1866.1027722168924</v>
      </c>
      <c r="AZ31" s="28">
        <f t="shared" si="51"/>
        <v>131.71910853434096</v>
      </c>
      <c r="BA31" s="28">
        <f t="shared" si="52"/>
        <v>11.190145729586778</v>
      </c>
      <c r="BB31" s="28">
        <f t="shared" si="53"/>
        <v>201.65408834380167</v>
      </c>
      <c r="BC31" s="28">
        <f t="shared" si="54"/>
        <v>14.23378023140496</v>
      </c>
      <c r="BD31" s="28">
        <f t="shared" si="55"/>
        <v>11.279577108099174</v>
      </c>
      <c r="BE31" s="28">
        <f t="shared" si="56"/>
        <v>203.26570302148761</v>
      </c>
      <c r="BF31" s="28">
        <f t="shared" si="57"/>
        <v>14.347536264462809</v>
      </c>
      <c r="BG31" s="28">
        <f t="shared" si="58"/>
        <v>9.0901434604958702</v>
      </c>
      <c r="BH31" s="28">
        <f t="shared" si="59"/>
        <v>163.81060950743804</v>
      </c>
      <c r="BI31" s="28">
        <f t="shared" si="60"/>
        <v>11.562593322314051</v>
      </c>
      <c r="BJ31" s="28">
        <f t="shared" si="61"/>
        <v>201</v>
      </c>
      <c r="BK31" s="28">
        <f t="shared" si="62"/>
        <v>375.3</v>
      </c>
      <c r="BL31" s="28">
        <f t="shared" si="63"/>
        <v>190.7</v>
      </c>
      <c r="BM31" s="28">
        <f t="shared" si="64"/>
        <v>375.7</v>
      </c>
      <c r="BN31" s="28">
        <f t="shared" si="65"/>
        <v>191.10000000000002</v>
      </c>
      <c r="BO31" s="28">
        <f t="shared" si="66"/>
        <v>365.4</v>
      </c>
      <c r="BP31" s="28">
        <f t="shared" si="67"/>
        <v>-2.0767950546837848</v>
      </c>
      <c r="BQ31" s="28">
        <f t="shared" si="68"/>
        <v>0.24757569760538292</v>
      </c>
      <c r="BR31" s="28">
        <f t="shared" si="69"/>
        <v>3.5074766355140188</v>
      </c>
      <c r="BS31" s="28">
        <f t="shared" si="70"/>
        <v>4.4662387066096052</v>
      </c>
      <c r="BT31" s="28">
        <f t="shared" si="71"/>
        <v>0.24783956725377662</v>
      </c>
      <c r="BU31" s="28">
        <f t="shared" si="72"/>
        <v>3.5112149532710277</v>
      </c>
      <c r="BV31" s="28">
        <f t="shared" si="73"/>
        <v>4.3437945791726102</v>
      </c>
      <c r="BW31" s="28">
        <f t="shared" si="74"/>
        <v>0.24104492380763901</v>
      </c>
      <c r="BX31" s="28">
        <f t="shared" si="75"/>
        <v>3.414953271028037</v>
      </c>
      <c r="BY31" s="28">
        <f t="shared" si="76"/>
        <v>119.59213029006182</v>
      </c>
      <c r="BZ31" s="28">
        <f t="shared" si="77"/>
        <v>6.6363810277722806</v>
      </c>
      <c r="CA31" s="28">
        <f t="shared" si="78"/>
        <v>94.019532710280373</v>
      </c>
      <c r="CB31" s="28">
        <f t="shared" si="79"/>
        <v>120.54790775083214</v>
      </c>
      <c r="CC31" s="28">
        <f t="shared" si="80"/>
        <v>6.6894188270994119</v>
      </c>
      <c r="CD31" s="28">
        <f t="shared" si="81"/>
        <v>94.770934579439256</v>
      </c>
      <c r="CE31" s="28">
        <f t="shared" si="82"/>
        <v>899.01331431288634</v>
      </c>
      <c r="CF31" s="28">
        <f t="shared" si="83"/>
        <v>49.887855399432681</v>
      </c>
      <c r="CG31" s="28">
        <f t="shared" si="84"/>
        <v>706.77570093457939</v>
      </c>
      <c r="CH31" s="28">
        <f t="shared" si="85"/>
        <v>97.148834997622444</v>
      </c>
      <c r="CI31" s="28">
        <f t="shared" si="86"/>
        <v>5.3909624645425165</v>
      </c>
      <c r="CJ31" s="71">
        <f t="shared" si="87"/>
        <v>76.375327102803752</v>
      </c>
      <c r="CK31" s="28">
        <f t="shared" si="10"/>
        <v>36.728036363636363</v>
      </c>
      <c r="CL31" s="28">
        <f t="shared" si="11"/>
        <v>32.971345454545457</v>
      </c>
      <c r="CM31" s="28">
        <f t="shared" si="88"/>
        <v>36.582145454545454</v>
      </c>
      <c r="CN31" s="28">
        <f t="shared" si="89"/>
        <v>100.3</v>
      </c>
      <c r="CO31" s="28">
        <f t="shared" si="12"/>
        <v>273.90764647467722</v>
      </c>
      <c r="CP31" s="28">
        <f t="shared" si="90"/>
        <v>90.040913604766629</v>
      </c>
      <c r="CQ31" s="28">
        <f t="shared" si="91"/>
        <v>99.901588877855005</v>
      </c>
      <c r="CR31" s="28">
        <f t="shared" si="13"/>
        <v>306.3329646017699</v>
      </c>
      <c r="CS31" s="28">
        <f t="shared" si="92"/>
        <v>111.72798672566371</v>
      </c>
      <c r="CT31" s="28">
        <f t="shared" si="93"/>
        <v>112.17356194690265</v>
      </c>
      <c r="CU31" s="28">
        <f t="shared" si="94"/>
        <v>100.7</v>
      </c>
      <c r="CV31" s="28">
        <f t="shared" si="14"/>
        <v>90.040913604766629</v>
      </c>
      <c r="CW31" s="28">
        <f t="shared" si="15"/>
        <v>276.09670987038885</v>
      </c>
      <c r="CX31" s="28">
        <f t="shared" si="16"/>
        <v>305.11615044247782</v>
      </c>
      <c r="CY31" s="28">
        <f t="shared" si="17"/>
        <v>247.8564307078764</v>
      </c>
      <c r="CZ31" s="28">
        <f t="shared" si="18"/>
        <v>246.87189672293945</v>
      </c>
      <c r="DA31" s="71">
        <f t="shared" si="19"/>
        <v>305.11615044247787</v>
      </c>
      <c r="DB31" s="77"/>
      <c r="DC31" s="76"/>
      <c r="DE31" s="72"/>
      <c r="DF31" s="72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</row>
    <row r="32" spans="1:125" ht="15.75" x14ac:dyDescent="0.25">
      <c r="A32" s="9">
        <v>269</v>
      </c>
      <c r="B32" s="7"/>
      <c r="C32" s="9">
        <v>101.4</v>
      </c>
      <c r="D32" s="9">
        <v>100</v>
      </c>
      <c r="E32" s="9">
        <v>80.400000000000006</v>
      </c>
      <c r="F32" s="9">
        <v>79.010000000000005</v>
      </c>
      <c r="G32" s="9">
        <v>1504</v>
      </c>
      <c r="H32" s="10">
        <v>101.3</v>
      </c>
      <c r="I32" s="11"/>
      <c r="J32" s="28">
        <f t="shared" si="20"/>
        <v>10170.6</v>
      </c>
      <c r="K32" s="28">
        <f t="shared" si="21"/>
        <v>1.0069651741293533</v>
      </c>
      <c r="L32" s="29">
        <f t="shared" si="22"/>
        <v>8693.08</v>
      </c>
      <c r="M32" s="29">
        <f t="shared" si="23"/>
        <v>1.1781140861466821</v>
      </c>
      <c r="N32" s="29">
        <f t="shared" si="24"/>
        <v>8632.9500000000007</v>
      </c>
      <c r="O32" s="30">
        <f t="shared" si="25"/>
        <v>1.1699650756693829</v>
      </c>
      <c r="P32" s="29">
        <f t="shared" si="26"/>
        <v>80.808955223880602</v>
      </c>
      <c r="Q32" s="28">
        <f t="shared" si="27"/>
        <v>1533.406567164179</v>
      </c>
      <c r="R32" s="28">
        <f t="shared" si="28"/>
        <v>96.769353233830842</v>
      </c>
      <c r="S32" s="31">
        <f t="shared" si="29"/>
        <v>94.543655413271239</v>
      </c>
      <c r="T32" s="31">
        <f t="shared" si="30"/>
        <v>1794.0321303841674</v>
      </c>
      <c r="U32" s="32">
        <f t="shared" si="31"/>
        <v>113.21676367869614</v>
      </c>
      <c r="V32" s="28">
        <f t="shared" si="0"/>
        <v>29.857720588235296</v>
      </c>
      <c r="W32" s="28">
        <f t="shared" si="1"/>
        <v>566.57117647058828</v>
      </c>
      <c r="X32" s="28">
        <f t="shared" si="2"/>
        <v>35.754852941176466</v>
      </c>
      <c r="Y32" s="28">
        <f t="shared" si="3"/>
        <v>29.651194852941178</v>
      </c>
      <c r="Z32" s="28">
        <f t="shared" si="4"/>
        <v>562.65220588235297</v>
      </c>
      <c r="AA32" s="28">
        <f t="shared" si="5"/>
        <v>35.507536764705883</v>
      </c>
      <c r="AB32" s="28">
        <f t="shared" si="6"/>
        <v>25.343658088235298</v>
      </c>
      <c r="AC32" s="28">
        <f t="shared" si="7"/>
        <v>480.91367647058831</v>
      </c>
      <c r="AD32" s="28">
        <f t="shared" si="8"/>
        <v>30.349227941176473</v>
      </c>
      <c r="AE32" s="28">
        <f t="shared" si="9"/>
        <v>29.857720588235296</v>
      </c>
      <c r="AF32" s="41">
        <f t="shared" si="32"/>
        <v>29949.3</v>
      </c>
      <c r="AG32" s="40">
        <f t="shared" si="33"/>
        <v>568308.96</v>
      </c>
      <c r="AH32" s="40">
        <f t="shared" si="34"/>
        <v>35864.519999999997</v>
      </c>
      <c r="AI32" s="41">
        <f t="shared" si="35"/>
        <v>29893.125</v>
      </c>
      <c r="AJ32" s="41">
        <f t="shared" si="36"/>
        <v>567243</v>
      </c>
      <c r="AK32" s="41">
        <f t="shared" si="37"/>
        <v>35797.25</v>
      </c>
      <c r="AL32" s="41">
        <f t="shared" si="38"/>
        <v>28721.474999999999</v>
      </c>
      <c r="AM32" s="41">
        <f t="shared" si="39"/>
        <v>545010.12</v>
      </c>
      <c r="AN32" s="41">
        <f t="shared" si="40"/>
        <v>34394.189999999995</v>
      </c>
      <c r="AO32" s="28">
        <f t="shared" si="41"/>
        <v>27526.400000000001</v>
      </c>
      <c r="AP32" s="28">
        <f t="shared" si="42"/>
        <v>0.37205882352941178</v>
      </c>
      <c r="AQ32" s="28">
        <f t="shared" si="43"/>
        <v>27336</v>
      </c>
      <c r="AR32" s="28">
        <f t="shared" si="44"/>
        <v>0.36948529411764708</v>
      </c>
      <c r="AS32" s="28">
        <f t="shared" si="45"/>
        <v>23364.800000000003</v>
      </c>
      <c r="AT32" s="28">
        <f t="shared" si="46"/>
        <v>0.31580882352941181</v>
      </c>
      <c r="AU32" s="28">
        <f t="shared" si="95"/>
        <v>81.37180366822605</v>
      </c>
      <c r="AV32" s="28">
        <f t="shared" si="47"/>
        <v>1544.0870109155715</v>
      </c>
      <c r="AW32" s="28">
        <f t="shared" si="48"/>
        <v>97.44336862948937</v>
      </c>
      <c r="AX32" s="28">
        <f t="shared" si="49"/>
        <v>111.38321219817286</v>
      </c>
      <c r="AY32" s="28">
        <f t="shared" si="50"/>
        <v>2113.5745238053287</v>
      </c>
      <c r="AZ32" s="28">
        <f t="shared" si="51"/>
        <v>133.38226407781198</v>
      </c>
      <c r="BA32" s="28">
        <f t="shared" si="52"/>
        <v>11.108828395328722</v>
      </c>
      <c r="BB32" s="28">
        <f t="shared" si="53"/>
        <v>210.79780536332183</v>
      </c>
      <c r="BC32" s="28">
        <f t="shared" si="54"/>
        <v>13.302908520761246</v>
      </c>
      <c r="BD32" s="28">
        <f t="shared" si="55"/>
        <v>10.955680451178633</v>
      </c>
      <c r="BE32" s="28">
        <f t="shared" si="56"/>
        <v>207.89171577638407</v>
      </c>
      <c r="BF32" s="28">
        <f t="shared" si="57"/>
        <v>13.119512664900519</v>
      </c>
      <c r="BG32" s="28">
        <f t="shared" si="58"/>
        <v>8.003750844777251</v>
      </c>
      <c r="BH32" s="28">
        <f t="shared" si="59"/>
        <v>151.87678238538064</v>
      </c>
      <c r="BI32" s="28">
        <f t="shared" si="60"/>
        <v>9.5845539711288943</v>
      </c>
      <c r="BJ32" s="28">
        <f t="shared" si="61"/>
        <v>201.7</v>
      </c>
      <c r="BK32" s="28">
        <f t="shared" si="62"/>
        <v>373.2</v>
      </c>
      <c r="BL32" s="28">
        <f t="shared" si="63"/>
        <v>187.10000000000002</v>
      </c>
      <c r="BM32" s="28">
        <f t="shared" si="64"/>
        <v>372.5</v>
      </c>
      <c r="BN32" s="28">
        <f t="shared" si="65"/>
        <v>186.4</v>
      </c>
      <c r="BO32" s="28">
        <f t="shared" si="66"/>
        <v>357.9</v>
      </c>
      <c r="BP32" s="28">
        <f t="shared" si="67"/>
        <v>-2.1283489096573209</v>
      </c>
      <c r="BQ32" s="28">
        <f t="shared" si="68"/>
        <v>0.24507486209613868</v>
      </c>
      <c r="BR32" s="28">
        <f t="shared" si="69"/>
        <v>3.883454734651405</v>
      </c>
      <c r="BS32" s="28">
        <f t="shared" si="70"/>
        <v>4.6417445482866047</v>
      </c>
      <c r="BT32" s="28">
        <f t="shared" si="71"/>
        <v>0.24461518255844497</v>
      </c>
      <c r="BU32" s="28">
        <f t="shared" si="72"/>
        <v>3.8761706555671176</v>
      </c>
      <c r="BV32" s="28">
        <f t="shared" si="73"/>
        <v>4.4598130841121488</v>
      </c>
      <c r="BW32" s="28">
        <f t="shared" si="74"/>
        <v>0.2350275807722616</v>
      </c>
      <c r="BX32" s="28">
        <f t="shared" si="75"/>
        <v>3.7242455775234129</v>
      </c>
      <c r="BY32" s="28">
        <f t="shared" si="76"/>
        <v>127.61919003115266</v>
      </c>
      <c r="BZ32" s="28">
        <f t="shared" si="77"/>
        <v>6.7254005778828478</v>
      </c>
      <c r="CA32" s="28">
        <f t="shared" si="78"/>
        <v>106.5706555671176</v>
      </c>
      <c r="CB32" s="28">
        <f t="shared" si="79"/>
        <v>125.85981308411215</v>
      </c>
      <c r="CC32" s="28">
        <f t="shared" si="80"/>
        <v>6.6326832151300241</v>
      </c>
      <c r="CD32" s="28">
        <f t="shared" si="81"/>
        <v>105.10145681581686</v>
      </c>
      <c r="CE32" s="28">
        <f t="shared" si="82"/>
        <v>921.91900311526479</v>
      </c>
      <c r="CF32" s="28">
        <f t="shared" si="83"/>
        <v>48.58418702390334</v>
      </c>
      <c r="CG32" s="28">
        <f t="shared" si="84"/>
        <v>769.86472424557758</v>
      </c>
      <c r="CH32" s="28">
        <f t="shared" si="85"/>
        <v>91.947788161993785</v>
      </c>
      <c r="CI32" s="28">
        <f t="shared" si="86"/>
        <v>4.8455542421854485</v>
      </c>
      <c r="CJ32" s="71">
        <f t="shared" si="87"/>
        <v>76.782622268470362</v>
      </c>
      <c r="CK32" s="28">
        <f t="shared" si="10"/>
        <v>37.391911764705881</v>
      </c>
      <c r="CL32" s="28">
        <f t="shared" si="11"/>
        <v>31.959852941176475</v>
      </c>
      <c r="CM32" s="28">
        <f t="shared" si="88"/>
        <v>37.652352941176474</v>
      </c>
      <c r="CN32" s="28">
        <f t="shared" si="89"/>
        <v>101.2</v>
      </c>
      <c r="CO32" s="28">
        <f t="shared" si="12"/>
        <v>273.89452736318407</v>
      </c>
      <c r="CP32" s="28">
        <f t="shared" si="90"/>
        <v>86.498308457711445</v>
      </c>
      <c r="CQ32" s="28">
        <f t="shared" si="91"/>
        <v>101.90487562189055</v>
      </c>
      <c r="CR32" s="28">
        <f t="shared" si="13"/>
        <v>318.23050058207212</v>
      </c>
      <c r="CS32" s="28">
        <f t="shared" si="92"/>
        <v>118.40046565774155</v>
      </c>
      <c r="CT32" s="28">
        <f t="shared" si="93"/>
        <v>117.58149010477298</v>
      </c>
      <c r="CU32" s="28">
        <f t="shared" si="94"/>
        <v>100.5</v>
      </c>
      <c r="CV32" s="28">
        <f t="shared" si="14"/>
        <v>86.498308457711445</v>
      </c>
      <c r="CW32" s="28">
        <f t="shared" si="15"/>
        <v>270.11857707509881</v>
      </c>
      <c r="CX32" s="28">
        <f t="shared" si="16"/>
        <v>320.44703143189753</v>
      </c>
      <c r="CY32" s="28">
        <f t="shared" si="17"/>
        <v>230.87747035573122</v>
      </c>
      <c r="CZ32" s="28">
        <f t="shared" si="18"/>
        <v>232.48557213930351</v>
      </c>
      <c r="DA32" s="71">
        <f t="shared" si="19"/>
        <v>320.44703143189753</v>
      </c>
      <c r="DB32" s="77"/>
      <c r="DC32" s="76"/>
      <c r="DE32" s="72"/>
      <c r="DF32" s="72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</row>
    <row r="33" spans="1:125" ht="15.75" x14ac:dyDescent="0.25">
      <c r="A33" s="9">
        <v>269</v>
      </c>
      <c r="B33" s="7"/>
      <c r="C33" s="9">
        <v>100.1</v>
      </c>
      <c r="D33" s="9">
        <v>100.2</v>
      </c>
      <c r="E33" s="9">
        <v>84.3</v>
      </c>
      <c r="F33" s="9">
        <v>87.11</v>
      </c>
      <c r="G33" s="9">
        <v>1525</v>
      </c>
      <c r="H33" s="10">
        <v>105.5</v>
      </c>
      <c r="I33" s="11"/>
      <c r="J33" s="28">
        <f t="shared" si="20"/>
        <v>10140</v>
      </c>
      <c r="K33" s="28">
        <f t="shared" si="21"/>
        <v>1.014</v>
      </c>
      <c r="L33" s="29">
        <f t="shared" si="22"/>
        <v>8152.5600000000013</v>
      </c>
      <c r="M33" s="29">
        <f t="shared" si="23"/>
        <v>1.2611940298507462</v>
      </c>
      <c r="N33" s="29">
        <f t="shared" si="24"/>
        <v>8040.0000000000009</v>
      </c>
      <c r="O33" s="30">
        <f t="shared" si="25"/>
        <v>1.2437810945273631</v>
      </c>
      <c r="P33" s="29">
        <f t="shared" si="26"/>
        <v>80.116140000000001</v>
      </c>
      <c r="Q33" s="28">
        <f t="shared" si="27"/>
        <v>1525.056</v>
      </c>
      <c r="R33" s="28">
        <f t="shared" si="28"/>
        <v>102.7182</v>
      </c>
      <c r="S33" s="31">
        <f t="shared" si="29"/>
        <v>99.646940298507474</v>
      </c>
      <c r="T33" s="31">
        <f t="shared" si="30"/>
        <v>1896.8358208955224</v>
      </c>
      <c r="U33" s="32">
        <f t="shared" si="31"/>
        <v>127.75895522388059</v>
      </c>
      <c r="V33" s="28">
        <f t="shared" si="0"/>
        <v>29.78295167286246</v>
      </c>
      <c r="W33" s="28">
        <f t="shared" si="1"/>
        <v>566.93531598513016</v>
      </c>
      <c r="X33" s="28">
        <f t="shared" si="2"/>
        <v>38.185204460966546</v>
      </c>
      <c r="Y33" s="28">
        <f t="shared" si="3"/>
        <v>29.371747211895912</v>
      </c>
      <c r="Z33" s="28">
        <f t="shared" si="4"/>
        <v>559.10780669144981</v>
      </c>
      <c r="AA33" s="28">
        <f t="shared" si="5"/>
        <v>37.657992565055757</v>
      </c>
      <c r="AB33" s="28">
        <f t="shared" si="6"/>
        <v>23.614884758364315</v>
      </c>
      <c r="AC33" s="28">
        <f t="shared" si="7"/>
        <v>449.52267657992564</v>
      </c>
      <c r="AD33" s="28">
        <f t="shared" si="8"/>
        <v>30.277026022304831</v>
      </c>
      <c r="AE33" s="28">
        <f t="shared" si="9"/>
        <v>29.782951672862456</v>
      </c>
      <c r="AF33" s="41">
        <f t="shared" si="32"/>
        <v>29265.304</v>
      </c>
      <c r="AG33" s="40">
        <f t="shared" si="33"/>
        <v>557081.59999999998</v>
      </c>
      <c r="AH33" s="40">
        <f t="shared" si="34"/>
        <v>37521.519999999997</v>
      </c>
      <c r="AI33" s="41">
        <f t="shared" si="35"/>
        <v>29154.690000000002</v>
      </c>
      <c r="AJ33" s="41">
        <f t="shared" si="36"/>
        <v>554976</v>
      </c>
      <c r="AK33" s="41">
        <f t="shared" si="37"/>
        <v>37379.699999999997</v>
      </c>
      <c r="AL33" s="41">
        <f t="shared" si="38"/>
        <v>27606.094000000001</v>
      </c>
      <c r="AM33" s="41">
        <f t="shared" si="39"/>
        <v>525497.59999999998</v>
      </c>
      <c r="AN33" s="41">
        <f t="shared" si="40"/>
        <v>35394.219999999994</v>
      </c>
      <c r="AO33" s="28">
        <f t="shared" si="41"/>
        <v>27276.600000000002</v>
      </c>
      <c r="AP33" s="28">
        <f t="shared" si="42"/>
        <v>0.37695167286245357</v>
      </c>
      <c r="AQ33" s="28">
        <f t="shared" si="43"/>
        <v>26900</v>
      </c>
      <c r="AR33" s="28">
        <f t="shared" si="44"/>
        <v>0.37174721189591076</v>
      </c>
      <c r="AS33" s="28">
        <f t="shared" si="45"/>
        <v>21627.600000000002</v>
      </c>
      <c r="AT33" s="28">
        <f t="shared" si="46"/>
        <v>0.29888475836431228</v>
      </c>
      <c r="AU33" s="28">
        <f t="shared" si="95"/>
        <v>81.237765960000019</v>
      </c>
      <c r="AV33" s="28">
        <f t="shared" si="47"/>
        <v>1546.4067840000002</v>
      </c>
      <c r="AW33" s="28">
        <f t="shared" si="48"/>
        <v>104.15625480000001</v>
      </c>
      <c r="AX33" s="28">
        <f t="shared" si="49"/>
        <v>125.67412619737136</v>
      </c>
      <c r="AY33" s="28">
        <f t="shared" si="50"/>
        <v>2392.2780129204725</v>
      </c>
      <c r="AZ33" s="28">
        <f t="shared" si="51"/>
        <v>161.12883158832702</v>
      </c>
      <c r="BA33" s="28">
        <f t="shared" si="52"/>
        <v>11.226733455867111</v>
      </c>
      <c r="BB33" s="28">
        <f t="shared" si="53"/>
        <v>213.70721576539847</v>
      </c>
      <c r="BC33" s="28">
        <f t="shared" si="54"/>
        <v>14.393976700156161</v>
      </c>
      <c r="BD33" s="28">
        <f t="shared" si="55"/>
        <v>10.918865134533796</v>
      </c>
      <c r="BE33" s="28">
        <f t="shared" si="56"/>
        <v>207.84676828678431</v>
      </c>
      <c r="BF33" s="28">
        <f t="shared" si="57"/>
        <v>13.999253741656416</v>
      </c>
      <c r="BG33" s="28">
        <f t="shared" si="58"/>
        <v>7.0581291248047995</v>
      </c>
      <c r="BH33" s="28">
        <f t="shared" si="59"/>
        <v>134.35547656886999</v>
      </c>
      <c r="BI33" s="28">
        <f t="shared" si="60"/>
        <v>9.0493416066665766</v>
      </c>
      <c r="BJ33" s="28">
        <f t="shared" si="61"/>
        <v>201.4</v>
      </c>
      <c r="BK33" s="28">
        <f t="shared" si="62"/>
        <v>370.4</v>
      </c>
      <c r="BL33" s="28">
        <f t="shared" si="63"/>
        <v>181.8</v>
      </c>
      <c r="BM33" s="28">
        <f t="shared" si="64"/>
        <v>369</v>
      </c>
      <c r="BN33" s="28">
        <f t="shared" si="65"/>
        <v>180.4</v>
      </c>
      <c r="BO33" s="28">
        <f t="shared" si="66"/>
        <v>349.4</v>
      </c>
      <c r="BP33" s="28">
        <f t="shared" si="67"/>
        <v>-2.1212504746234653</v>
      </c>
      <c r="BQ33" s="28">
        <f t="shared" si="68"/>
        <v>0.24627659574468083</v>
      </c>
      <c r="BR33" s="28">
        <f t="shared" si="69"/>
        <v>3.6564659427443238</v>
      </c>
      <c r="BS33" s="28">
        <f t="shared" si="70"/>
        <v>4.670294899379825</v>
      </c>
      <c r="BT33" s="28">
        <f t="shared" si="71"/>
        <v>0.24534574468085107</v>
      </c>
      <c r="BU33" s="28">
        <f t="shared" si="72"/>
        <v>3.6426456071076014</v>
      </c>
      <c r="BV33" s="28">
        <f t="shared" si="73"/>
        <v>4.4222250348057202</v>
      </c>
      <c r="BW33" s="28">
        <f t="shared" si="74"/>
        <v>0.23231382978723403</v>
      </c>
      <c r="BX33" s="28">
        <f t="shared" si="75"/>
        <v>3.4491609081934844</v>
      </c>
      <c r="BY33" s="28">
        <f t="shared" si="76"/>
        <v>130.13491963042654</v>
      </c>
      <c r="BZ33" s="28">
        <f t="shared" si="77"/>
        <v>6.8364095744680862</v>
      </c>
      <c r="CA33" s="28">
        <f t="shared" si="78"/>
        <v>101.50009871668313</v>
      </c>
      <c r="CB33" s="28">
        <f t="shared" si="79"/>
        <v>126.56625743576761</v>
      </c>
      <c r="CC33" s="28">
        <f t="shared" si="80"/>
        <v>6.6489361702127656</v>
      </c>
      <c r="CD33" s="28">
        <f t="shared" si="81"/>
        <v>98.716683119447183</v>
      </c>
      <c r="CE33" s="28">
        <f t="shared" si="82"/>
        <v>915.84609543095803</v>
      </c>
      <c r="CF33" s="28">
        <f t="shared" si="83"/>
        <v>48.112367021276597</v>
      </c>
      <c r="CG33" s="28">
        <f t="shared" si="84"/>
        <v>714.32379072063179</v>
      </c>
      <c r="CH33" s="28">
        <f t="shared" si="85"/>
        <v>81.814453866599166</v>
      </c>
      <c r="CI33" s="28">
        <f t="shared" si="86"/>
        <v>4.2979787234042561</v>
      </c>
      <c r="CJ33" s="71">
        <f t="shared" si="87"/>
        <v>63.812043435340584</v>
      </c>
      <c r="CK33" s="28">
        <f t="shared" si="10"/>
        <v>37.695167286245358</v>
      </c>
      <c r="CL33" s="28">
        <f t="shared" si="11"/>
        <v>30.306914498141268</v>
      </c>
      <c r="CM33" s="28">
        <f t="shared" si="88"/>
        <v>38.222899628252797</v>
      </c>
      <c r="CN33" s="28">
        <f t="shared" si="89"/>
        <v>101.4</v>
      </c>
      <c r="CO33" s="28">
        <f t="shared" si="12"/>
        <v>272.76600000000002</v>
      </c>
      <c r="CP33" s="28">
        <f t="shared" si="90"/>
        <v>81.525600000000011</v>
      </c>
      <c r="CQ33" s="28">
        <f t="shared" si="91"/>
        <v>102.81960000000001</v>
      </c>
      <c r="CR33" s="28">
        <f t="shared" si="13"/>
        <v>334.57711442786069</v>
      </c>
      <c r="CS33" s="28">
        <f t="shared" si="92"/>
        <v>126.11940298507463</v>
      </c>
      <c r="CT33" s="28">
        <f t="shared" si="93"/>
        <v>124.37810945273631</v>
      </c>
      <c r="CU33" s="28">
        <f t="shared" si="94"/>
        <v>100</v>
      </c>
      <c r="CV33" s="28">
        <f t="shared" si="14"/>
        <v>81.525600000000011</v>
      </c>
      <c r="CW33" s="28">
        <f t="shared" si="15"/>
        <v>265.2859960552268</v>
      </c>
      <c r="CX33" s="28">
        <f t="shared" si="16"/>
        <v>339.26119402985074</v>
      </c>
      <c r="CY33" s="28">
        <f t="shared" si="17"/>
        <v>213.28994082840239</v>
      </c>
      <c r="CZ33" s="28">
        <f t="shared" si="18"/>
        <v>216.27600000000001</v>
      </c>
      <c r="DA33" s="71">
        <f t="shared" si="19"/>
        <v>339.26119402985074</v>
      </c>
      <c r="DB33" s="77"/>
      <c r="DC33" s="76"/>
      <c r="DE33" s="72"/>
      <c r="DF33" s="72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</row>
    <row r="34" spans="1:125" ht="15.75" x14ac:dyDescent="0.25">
      <c r="A34" s="9">
        <v>269</v>
      </c>
      <c r="B34" s="7"/>
      <c r="C34" s="9">
        <v>99.9</v>
      </c>
      <c r="D34" s="9">
        <v>100.6</v>
      </c>
      <c r="E34" s="9">
        <v>72.8</v>
      </c>
      <c r="F34" s="9">
        <v>88.51</v>
      </c>
      <c r="G34" s="9">
        <v>1554.2</v>
      </c>
      <c r="H34" s="10">
        <v>101</v>
      </c>
      <c r="I34" s="11"/>
      <c r="J34" s="28">
        <f t="shared" si="20"/>
        <v>10030.02</v>
      </c>
      <c r="K34" s="28">
        <f t="shared" si="21"/>
        <v>0.99900199600798389</v>
      </c>
      <c r="L34" s="29">
        <f t="shared" si="22"/>
        <v>8438.4299999999985</v>
      </c>
      <c r="M34" s="29">
        <f t="shared" si="23"/>
        <v>1.1874258600237249</v>
      </c>
      <c r="N34" s="29">
        <f t="shared" si="24"/>
        <v>8446.86</v>
      </c>
      <c r="O34" s="30">
        <f t="shared" si="25"/>
        <v>1.1886120996441283</v>
      </c>
      <c r="P34" s="29">
        <f t="shared" si="26"/>
        <v>87.023063872255477</v>
      </c>
      <c r="Q34" s="28">
        <f t="shared" si="27"/>
        <v>1523.4780439121755</v>
      </c>
      <c r="R34" s="28">
        <f t="shared" si="28"/>
        <v>105.39471057884231</v>
      </c>
      <c r="S34" s="31">
        <f t="shared" si="29"/>
        <v>103.43666666666667</v>
      </c>
      <c r="T34" s="31">
        <f t="shared" si="30"/>
        <v>1810.8244365361804</v>
      </c>
      <c r="U34" s="32">
        <f t="shared" si="31"/>
        <v>125.27342823250297</v>
      </c>
      <c r="V34" s="28">
        <f t="shared" si="0"/>
        <v>32.41528252788104</v>
      </c>
      <c r="W34" s="28">
        <f t="shared" si="1"/>
        <v>567.48141263940522</v>
      </c>
      <c r="X34" s="28">
        <f t="shared" si="2"/>
        <v>39.258550185873602</v>
      </c>
      <c r="Y34" s="28">
        <f t="shared" si="3"/>
        <v>32.447665427509293</v>
      </c>
      <c r="Z34" s="28">
        <f t="shared" si="4"/>
        <v>568.04832713754649</v>
      </c>
      <c r="AA34" s="28">
        <f t="shared" si="5"/>
        <v>39.297769516728621</v>
      </c>
      <c r="AB34" s="28">
        <f t="shared" si="6"/>
        <v>27.2987843866171</v>
      </c>
      <c r="AC34" s="28">
        <f t="shared" si="7"/>
        <v>477.90892193308548</v>
      </c>
      <c r="AD34" s="28">
        <f t="shared" si="8"/>
        <v>33.06189591078067</v>
      </c>
      <c r="AE34" s="28">
        <f t="shared" si="9"/>
        <v>32.41528252788104</v>
      </c>
      <c r="AF34" s="41">
        <f t="shared" si="32"/>
        <v>32152.301000000003</v>
      </c>
      <c r="AG34" s="40">
        <f t="shared" si="33"/>
        <v>562877.5</v>
      </c>
      <c r="AH34" s="40">
        <f t="shared" si="34"/>
        <v>38940.050000000003</v>
      </c>
      <c r="AI34" s="41">
        <f t="shared" si="35"/>
        <v>32161.011999999999</v>
      </c>
      <c r="AJ34" s="41">
        <f t="shared" si="36"/>
        <v>563030</v>
      </c>
      <c r="AK34" s="41">
        <f t="shared" si="37"/>
        <v>38950.6</v>
      </c>
      <c r="AL34" s="41">
        <f t="shared" si="38"/>
        <v>30775.963</v>
      </c>
      <c r="AM34" s="41">
        <f t="shared" si="39"/>
        <v>538782.5</v>
      </c>
      <c r="AN34" s="41">
        <f t="shared" si="40"/>
        <v>37273.15</v>
      </c>
      <c r="AO34" s="28">
        <f t="shared" si="41"/>
        <v>26926.899999999998</v>
      </c>
      <c r="AP34" s="28">
        <f t="shared" si="42"/>
        <v>0.37211895910780668</v>
      </c>
      <c r="AQ34" s="28">
        <f t="shared" si="43"/>
        <v>26953.8</v>
      </c>
      <c r="AR34" s="28">
        <f t="shared" si="44"/>
        <v>0.3724907063197026</v>
      </c>
      <c r="AS34" s="28">
        <f t="shared" si="45"/>
        <v>22676.7</v>
      </c>
      <c r="AT34" s="28">
        <f t="shared" si="46"/>
        <v>0.31338289962825278</v>
      </c>
      <c r="AU34" s="28">
        <f t="shared" si="95"/>
        <v>86.93621450711349</v>
      </c>
      <c r="AV34" s="28">
        <f t="shared" si="47"/>
        <v>1521.9576067426024</v>
      </c>
      <c r="AW34" s="28">
        <f t="shared" si="48"/>
        <v>105.28952623694724</v>
      </c>
      <c r="AX34" s="28">
        <f t="shared" si="49"/>
        <v>122.823372874654</v>
      </c>
      <c r="AY34" s="28">
        <f t="shared" si="50"/>
        <v>2150.2197639059505</v>
      </c>
      <c r="AZ34" s="28">
        <f t="shared" si="51"/>
        <v>148.75290825710019</v>
      </c>
      <c r="BA34" s="28">
        <f t="shared" si="52"/>
        <v>12.062341193460563</v>
      </c>
      <c r="BB34" s="28">
        <f t="shared" si="53"/>
        <v>211.17059258440315</v>
      </c>
      <c r="BC34" s="28">
        <f t="shared" si="54"/>
        <v>14.608850831248875</v>
      </c>
      <c r="BD34" s="28">
        <f t="shared" si="55"/>
        <v>12.086453813518332</v>
      </c>
      <c r="BE34" s="28">
        <f t="shared" si="56"/>
        <v>211.59272259919018</v>
      </c>
      <c r="BF34" s="28">
        <f t="shared" si="57"/>
        <v>14.638053924075125</v>
      </c>
      <c r="BG34" s="28">
        <f t="shared" si="58"/>
        <v>8.5549722074045409</v>
      </c>
      <c r="BH34" s="28">
        <f t="shared" si="59"/>
        <v>149.76848371360262</v>
      </c>
      <c r="BI34" s="28">
        <f t="shared" si="60"/>
        <v>10.361032807727918</v>
      </c>
      <c r="BJ34" s="28">
        <f t="shared" si="61"/>
        <v>200.3</v>
      </c>
      <c r="BK34" s="28">
        <f t="shared" si="62"/>
        <v>369.1</v>
      </c>
      <c r="BL34" s="28">
        <f t="shared" si="63"/>
        <v>184.39999999999998</v>
      </c>
      <c r="BM34" s="28">
        <f t="shared" si="64"/>
        <v>369.2</v>
      </c>
      <c r="BN34" s="28">
        <f t="shared" si="65"/>
        <v>184.5</v>
      </c>
      <c r="BO34" s="28">
        <f t="shared" si="66"/>
        <v>353.3</v>
      </c>
      <c r="BP34" s="28">
        <f t="shared" si="67"/>
        <v>-1.9389277924463324</v>
      </c>
      <c r="BQ34" s="28">
        <f t="shared" si="68"/>
        <v>0.2420327868852459</v>
      </c>
      <c r="BR34" s="28">
        <f t="shared" si="69"/>
        <v>3.4985781990521327</v>
      </c>
      <c r="BS34" s="28">
        <f t="shared" si="70"/>
        <v>4.2383193663184482</v>
      </c>
      <c r="BT34" s="28">
        <f t="shared" si="71"/>
        <v>0.2420983606557377</v>
      </c>
      <c r="BU34" s="28">
        <f t="shared" si="72"/>
        <v>3.4995260663507106</v>
      </c>
      <c r="BV34" s="28">
        <f t="shared" si="73"/>
        <v>4.0557915279531631</v>
      </c>
      <c r="BW34" s="28">
        <f t="shared" si="74"/>
        <v>0.23167213114754098</v>
      </c>
      <c r="BX34" s="28">
        <f t="shared" si="75"/>
        <v>3.3488151658767773</v>
      </c>
      <c r="BY34" s="28">
        <f t="shared" si="76"/>
        <v>115.02709218229823</v>
      </c>
      <c r="BZ34" s="28">
        <f t="shared" si="77"/>
        <v>6.570498360655737</v>
      </c>
      <c r="CA34" s="28">
        <f t="shared" si="78"/>
        <v>94.976398104265385</v>
      </c>
      <c r="CB34" s="28">
        <f t="shared" si="79"/>
        <v>115.25703133968547</v>
      </c>
      <c r="CC34" s="28">
        <f t="shared" si="80"/>
        <v>6.5836327868852464</v>
      </c>
      <c r="CD34" s="28">
        <f t="shared" si="81"/>
        <v>95.166255924170628</v>
      </c>
      <c r="CE34" s="28">
        <f t="shared" si="82"/>
        <v>830.68534037423944</v>
      </c>
      <c r="CF34" s="28">
        <f t="shared" si="83"/>
        <v>47.44983606557377</v>
      </c>
      <c r="CG34" s="28">
        <f t="shared" si="84"/>
        <v>685.88625592417065</v>
      </c>
      <c r="CH34" s="28">
        <f t="shared" si="85"/>
        <v>81.58064516129032</v>
      </c>
      <c r="CI34" s="28">
        <f t="shared" si="86"/>
        <v>4.6599934426229508</v>
      </c>
      <c r="CJ34" s="71">
        <f t="shared" si="87"/>
        <v>67.36009478672986</v>
      </c>
      <c r="CK34" s="28">
        <f t="shared" si="10"/>
        <v>37.286319702602228</v>
      </c>
      <c r="CL34" s="28">
        <f t="shared" si="11"/>
        <v>31.3696282527881</v>
      </c>
      <c r="CM34" s="28">
        <f t="shared" si="88"/>
        <v>37.249107806691448</v>
      </c>
      <c r="CN34" s="28">
        <f t="shared" si="89"/>
        <v>100.1</v>
      </c>
      <c r="CO34" s="28">
        <f t="shared" si="12"/>
        <v>268.73153692614767</v>
      </c>
      <c r="CP34" s="28">
        <f t="shared" si="90"/>
        <v>84.215868263473041</v>
      </c>
      <c r="CQ34" s="28">
        <f t="shared" si="91"/>
        <v>100.00009980039918</v>
      </c>
      <c r="CR34" s="28">
        <f t="shared" si="13"/>
        <v>319.73665480427053</v>
      </c>
      <c r="CS34" s="28">
        <f t="shared" si="92"/>
        <v>118.98007117437723</v>
      </c>
      <c r="CT34" s="28">
        <f t="shared" si="93"/>
        <v>119.09893238434165</v>
      </c>
      <c r="CU34" s="28">
        <f t="shared" si="94"/>
        <v>100.20000000000002</v>
      </c>
      <c r="CV34" s="28">
        <f t="shared" si="14"/>
        <v>84.215868263473041</v>
      </c>
      <c r="CW34" s="28">
        <f t="shared" si="15"/>
        <v>269.2687312687313</v>
      </c>
      <c r="CX34" s="28">
        <f t="shared" si="16"/>
        <v>319.41755634638201</v>
      </c>
      <c r="CY34" s="28">
        <f t="shared" si="17"/>
        <v>226.54045954045955</v>
      </c>
      <c r="CZ34" s="28">
        <f t="shared" si="18"/>
        <v>226.31437125748502</v>
      </c>
      <c r="DA34" s="71">
        <f t="shared" si="19"/>
        <v>319.41755634638196</v>
      </c>
      <c r="DB34" s="77"/>
      <c r="DC34" s="76"/>
      <c r="DE34" s="72"/>
      <c r="DF34" s="72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</row>
    <row r="35" spans="1:125" ht="15.75" x14ac:dyDescent="0.25">
      <c r="A35" s="9">
        <v>267</v>
      </c>
      <c r="B35" s="7"/>
      <c r="C35" s="9">
        <v>100.3</v>
      </c>
      <c r="D35" s="9">
        <v>101.2</v>
      </c>
      <c r="E35" s="9">
        <v>71.7</v>
      </c>
      <c r="F35" s="9">
        <v>81.72</v>
      </c>
      <c r="G35" s="9">
        <v>1562.1</v>
      </c>
      <c r="H35" s="10">
        <v>96.3</v>
      </c>
      <c r="I35" s="11"/>
      <c r="J35" s="28">
        <f t="shared" si="20"/>
        <v>10049.94</v>
      </c>
      <c r="K35" s="28">
        <f t="shared" si="21"/>
        <v>0.99304174950298219</v>
      </c>
      <c r="L35" s="29">
        <f t="shared" si="22"/>
        <v>7272.72</v>
      </c>
      <c r="M35" s="29">
        <f t="shared" si="23"/>
        <v>1.3722527472527475</v>
      </c>
      <c r="N35" s="29">
        <f t="shared" si="24"/>
        <v>7323.6799999999994</v>
      </c>
      <c r="O35" s="30">
        <f t="shared" si="25"/>
        <v>1.3818681318681318</v>
      </c>
      <c r="P35" s="29">
        <f t="shared" si="26"/>
        <v>87.894125248508956</v>
      </c>
      <c r="Q35" s="28">
        <f t="shared" si="27"/>
        <v>1543.3854870775349</v>
      </c>
      <c r="R35" s="28">
        <f t="shared" si="28"/>
        <v>100.2972166998012</v>
      </c>
      <c r="S35" s="31">
        <f t="shared" si="29"/>
        <v>121.45809065934068</v>
      </c>
      <c r="T35" s="31">
        <f t="shared" si="30"/>
        <v>2132.7552197802202</v>
      </c>
      <c r="U35" s="32">
        <f t="shared" si="31"/>
        <v>138.5975274725275</v>
      </c>
      <c r="V35" s="28">
        <f t="shared" si="0"/>
        <v>32.870442379182158</v>
      </c>
      <c r="W35" s="28">
        <f t="shared" si="1"/>
        <v>577.19174721189597</v>
      </c>
      <c r="X35" s="28">
        <f t="shared" si="2"/>
        <v>37.508921933085503</v>
      </c>
      <c r="Y35" s="28">
        <f t="shared" si="3"/>
        <v>33.100765799256507</v>
      </c>
      <c r="Z35" s="28">
        <f t="shared" si="4"/>
        <v>581.23613382899634</v>
      </c>
      <c r="AA35" s="28">
        <f t="shared" si="5"/>
        <v>37.771747211895914</v>
      </c>
      <c r="AB35" s="28">
        <f t="shared" si="6"/>
        <v>23.953635687732344</v>
      </c>
      <c r="AC35" s="28">
        <f t="shared" si="7"/>
        <v>420.61620817843868</v>
      </c>
      <c r="AD35" s="28">
        <f t="shared" si="8"/>
        <v>27.333828996282531</v>
      </c>
      <c r="AE35" s="28">
        <f t="shared" si="9"/>
        <v>32.870442379182158</v>
      </c>
      <c r="AF35" s="41">
        <f t="shared" si="32"/>
        <v>32651.339</v>
      </c>
      <c r="AG35" s="40">
        <f t="shared" si="33"/>
        <v>573344.38</v>
      </c>
      <c r="AH35" s="40">
        <f t="shared" si="34"/>
        <v>37258.899999999994</v>
      </c>
      <c r="AI35" s="41">
        <f t="shared" si="35"/>
        <v>32713.296000000002</v>
      </c>
      <c r="AJ35" s="41">
        <f t="shared" si="36"/>
        <v>574432.32000000007</v>
      </c>
      <c r="AK35" s="41">
        <f t="shared" si="37"/>
        <v>37329.600000000006</v>
      </c>
      <c r="AL35" s="41">
        <f t="shared" si="38"/>
        <v>30252.718000000004</v>
      </c>
      <c r="AM35" s="41">
        <f t="shared" si="39"/>
        <v>531225.56000000006</v>
      </c>
      <c r="AN35" s="41">
        <f t="shared" si="40"/>
        <v>34521.800000000003</v>
      </c>
      <c r="AO35" s="28">
        <f t="shared" si="41"/>
        <v>26873.100000000002</v>
      </c>
      <c r="AP35" s="28">
        <f t="shared" si="42"/>
        <v>0.37137546468401489</v>
      </c>
      <c r="AQ35" s="28">
        <f t="shared" si="43"/>
        <v>27061.399999999998</v>
      </c>
      <c r="AR35" s="28">
        <f t="shared" si="44"/>
        <v>0.37397769516728624</v>
      </c>
      <c r="AS35" s="28">
        <f t="shared" si="45"/>
        <v>19583.2</v>
      </c>
      <c r="AT35" s="28">
        <f t="shared" si="46"/>
        <v>0.27063197026022306</v>
      </c>
      <c r="AU35" s="28">
        <f t="shared" si="95"/>
        <v>87.282535907813582</v>
      </c>
      <c r="AV35" s="28">
        <f t="shared" si="47"/>
        <v>1532.6462242449879</v>
      </c>
      <c r="AW35" s="28">
        <f t="shared" si="48"/>
        <v>99.599323541850325</v>
      </c>
      <c r="AX35" s="28">
        <f t="shared" si="49"/>
        <v>166.67119858335354</v>
      </c>
      <c r="AY35" s="28">
        <f t="shared" si="50"/>
        <v>2926.6792095610444</v>
      </c>
      <c r="AZ35" s="28">
        <f t="shared" si="51"/>
        <v>190.19083783661401</v>
      </c>
      <c r="BA35" s="28">
        <f t="shared" si="52"/>
        <v>12.207275812937912</v>
      </c>
      <c r="BB35" s="28">
        <f t="shared" si="53"/>
        <v>214.35485333259632</v>
      </c>
      <c r="BC35" s="28">
        <f t="shared" si="54"/>
        <v>13.929893312696068</v>
      </c>
      <c r="BD35" s="28">
        <f t="shared" si="55"/>
        <v>12.378948101878084</v>
      </c>
      <c r="BE35" s="28">
        <f t="shared" si="56"/>
        <v>217.36934967731236</v>
      </c>
      <c r="BF35" s="28">
        <f t="shared" si="57"/>
        <v>14.125790964746201</v>
      </c>
      <c r="BG35" s="28">
        <f t="shared" si="58"/>
        <v>6.4826196210665961</v>
      </c>
      <c r="BH35" s="28">
        <f t="shared" si="59"/>
        <v>113.83219314271498</v>
      </c>
      <c r="BI35" s="28">
        <f t="shared" si="60"/>
        <v>7.3974079960199548</v>
      </c>
      <c r="BJ35" s="28">
        <f t="shared" si="61"/>
        <v>200.5</v>
      </c>
      <c r="BK35" s="28">
        <f t="shared" si="62"/>
        <v>368.9</v>
      </c>
      <c r="BL35" s="28">
        <f t="shared" si="63"/>
        <v>172.7</v>
      </c>
      <c r="BM35" s="28">
        <f t="shared" si="64"/>
        <v>369.6</v>
      </c>
      <c r="BN35" s="28">
        <f t="shared" si="65"/>
        <v>173.39999999999998</v>
      </c>
      <c r="BO35" s="28">
        <f t="shared" si="66"/>
        <v>341.8</v>
      </c>
      <c r="BP35" s="28">
        <f t="shared" si="67"/>
        <v>-1.9105185854705682</v>
      </c>
      <c r="BQ35" s="28">
        <f t="shared" si="68"/>
        <v>0.23735683953159178</v>
      </c>
      <c r="BR35" s="28">
        <f t="shared" si="69"/>
        <v>3.6524752475247522</v>
      </c>
      <c r="BS35" s="28">
        <f t="shared" si="70"/>
        <v>4.1757993447068129</v>
      </c>
      <c r="BT35" s="28">
        <f t="shared" si="71"/>
        <v>0.2378072320164715</v>
      </c>
      <c r="BU35" s="28">
        <f t="shared" si="72"/>
        <v>3.6594059405940595</v>
      </c>
      <c r="BV35" s="28">
        <f t="shared" si="73"/>
        <v>3.8617105411817874</v>
      </c>
      <c r="BW35" s="28">
        <f t="shared" si="74"/>
        <v>0.21992021618839275</v>
      </c>
      <c r="BX35" s="28">
        <f t="shared" si="75"/>
        <v>3.3841584158415841</v>
      </c>
      <c r="BY35" s="28">
        <f t="shared" si="76"/>
        <v>112.75573381538811</v>
      </c>
      <c r="BZ35" s="28">
        <f t="shared" si="77"/>
        <v>6.4213164328915209</v>
      </c>
      <c r="CA35" s="28">
        <f t="shared" si="78"/>
        <v>98.811980198019825</v>
      </c>
      <c r="CB35" s="28">
        <f t="shared" si="79"/>
        <v>114.34143034685344</v>
      </c>
      <c r="CC35" s="28">
        <f t="shared" si="80"/>
        <v>6.5116201261098947</v>
      </c>
      <c r="CD35" s="28">
        <f t="shared" si="81"/>
        <v>100.20158415841583</v>
      </c>
      <c r="CE35" s="28">
        <f t="shared" si="82"/>
        <v>817.54603999548067</v>
      </c>
      <c r="CF35" s="28">
        <f t="shared" si="83"/>
        <v>46.558357997683693</v>
      </c>
      <c r="CG35" s="28">
        <f t="shared" si="84"/>
        <v>716.44554455445541</v>
      </c>
      <c r="CH35" s="28">
        <f t="shared" si="85"/>
        <v>59.878431815614043</v>
      </c>
      <c r="CI35" s="28">
        <f t="shared" si="86"/>
        <v>3.4100115815210392</v>
      </c>
      <c r="CJ35" s="71">
        <f t="shared" si="87"/>
        <v>52.473663366336623</v>
      </c>
      <c r="CK35" s="28">
        <f t="shared" si="10"/>
        <v>37.360371747211893</v>
      </c>
      <c r="CL35" s="28">
        <f t="shared" si="11"/>
        <v>27.036133828996284</v>
      </c>
      <c r="CM35" s="28">
        <f t="shared" si="88"/>
        <v>37.100408921933088</v>
      </c>
      <c r="CN35" s="28">
        <f t="shared" si="89"/>
        <v>99.9</v>
      </c>
      <c r="CO35" s="28">
        <f t="shared" si="12"/>
        <v>267.12823061630223</v>
      </c>
      <c r="CP35" s="28">
        <f t="shared" si="90"/>
        <v>72.2934393638171</v>
      </c>
      <c r="CQ35" s="28">
        <f t="shared" si="91"/>
        <v>99.204870775347928</v>
      </c>
      <c r="CR35" s="28">
        <f t="shared" si="13"/>
        <v>371.72252747252747</v>
      </c>
      <c r="CS35" s="28">
        <f t="shared" si="92"/>
        <v>138.04862637362638</v>
      </c>
      <c r="CT35" s="28">
        <f t="shared" si="93"/>
        <v>139.01593406593406</v>
      </c>
      <c r="CU35" s="28">
        <f t="shared" si="94"/>
        <v>100.6</v>
      </c>
      <c r="CV35" s="28">
        <f t="shared" si="14"/>
        <v>72.2934393638171</v>
      </c>
      <c r="CW35" s="28">
        <f t="shared" si="15"/>
        <v>270.88488488488485</v>
      </c>
      <c r="CX35" s="28">
        <f t="shared" si="16"/>
        <v>369.13598901098908</v>
      </c>
      <c r="CY35" s="28">
        <f t="shared" si="17"/>
        <v>196.02802802802799</v>
      </c>
      <c r="CZ35" s="28">
        <f t="shared" si="18"/>
        <v>194.66401590457258</v>
      </c>
      <c r="DA35" s="71">
        <f t="shared" si="19"/>
        <v>369.13598901098908</v>
      </c>
      <c r="DB35" s="77"/>
      <c r="DC35" s="76"/>
      <c r="DE35" s="72"/>
      <c r="DF35" s="72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</row>
    <row r="36" spans="1:125" ht="15.75" x14ac:dyDescent="0.25">
      <c r="A36" s="9">
        <v>265</v>
      </c>
      <c r="B36" s="7"/>
      <c r="C36" s="9">
        <v>102.3</v>
      </c>
      <c r="D36" s="9">
        <v>109.4</v>
      </c>
      <c r="E36" s="9">
        <v>91.9</v>
      </c>
      <c r="F36" s="9">
        <v>87.02</v>
      </c>
      <c r="G36" s="9">
        <v>1718.4</v>
      </c>
      <c r="H36" s="10">
        <v>98.2</v>
      </c>
      <c r="I36" s="11"/>
      <c r="J36" s="28">
        <f t="shared" si="20"/>
        <v>10150.36</v>
      </c>
      <c r="K36" s="28">
        <f t="shared" si="21"/>
        <v>0.99110671936758887</v>
      </c>
      <c r="L36" s="29">
        <f t="shared" si="22"/>
        <v>7191.51</v>
      </c>
      <c r="M36" s="29">
        <f t="shared" si="23"/>
        <v>1.3988842398884238</v>
      </c>
      <c r="N36" s="29">
        <f t="shared" si="24"/>
        <v>7256.0400000000009</v>
      </c>
      <c r="O36" s="30">
        <f t="shared" si="25"/>
        <v>1.411436541143654</v>
      </c>
      <c r="P36" s="29">
        <f t="shared" si="26"/>
        <v>80.993241106719367</v>
      </c>
      <c r="Q36" s="28">
        <f t="shared" si="27"/>
        <v>1548.2078063241104</v>
      </c>
      <c r="R36" s="28">
        <f t="shared" si="28"/>
        <v>95.443577075098801</v>
      </c>
      <c r="S36" s="31">
        <f t="shared" si="29"/>
        <v>114.31682008368199</v>
      </c>
      <c r="T36" s="31">
        <f t="shared" si="30"/>
        <v>2185.1970711297067</v>
      </c>
      <c r="U36" s="32">
        <f t="shared" si="31"/>
        <v>134.71255230125522</v>
      </c>
      <c r="V36" s="28">
        <f t="shared" si="0"/>
        <v>30.698561797752806</v>
      </c>
      <c r="W36" s="28">
        <f t="shared" si="1"/>
        <v>586.81134831460668</v>
      </c>
      <c r="X36" s="28">
        <f t="shared" si="2"/>
        <v>36.175617977528084</v>
      </c>
      <c r="Y36" s="28">
        <f t="shared" si="3"/>
        <v>30.974022471910111</v>
      </c>
      <c r="Z36" s="28">
        <f t="shared" si="4"/>
        <v>592.07685393258419</v>
      </c>
      <c r="AA36" s="28">
        <f t="shared" si="5"/>
        <v>36.500224719101119</v>
      </c>
      <c r="AB36" s="28">
        <f t="shared" si="6"/>
        <v>21.945033707865168</v>
      </c>
      <c r="AC36" s="28">
        <f t="shared" si="7"/>
        <v>419.4852808988764</v>
      </c>
      <c r="AD36" s="28">
        <f t="shared" si="8"/>
        <v>25.860337078651686</v>
      </c>
      <c r="AE36" s="28">
        <f t="shared" si="9"/>
        <v>30.698561797752809</v>
      </c>
      <c r="AF36" s="41">
        <f t="shared" si="32"/>
        <v>30015.756000000001</v>
      </c>
      <c r="AG36" s="40">
        <f t="shared" si="33"/>
        <v>573759.32999999996</v>
      </c>
      <c r="AH36" s="40">
        <f t="shared" si="34"/>
        <v>35370.99</v>
      </c>
      <c r="AI36" s="41">
        <f t="shared" si="35"/>
        <v>30089.304</v>
      </c>
      <c r="AJ36" s="41">
        <f t="shared" si="36"/>
        <v>575165.22</v>
      </c>
      <c r="AK36" s="41">
        <f t="shared" si="37"/>
        <v>35457.659999999996</v>
      </c>
      <c r="AL36" s="41">
        <f t="shared" si="38"/>
        <v>27678.563999999998</v>
      </c>
      <c r="AM36" s="41">
        <f t="shared" si="39"/>
        <v>529083.2699999999</v>
      </c>
      <c r="AN36" s="41">
        <f t="shared" si="40"/>
        <v>32616.809999999998</v>
      </c>
      <c r="AO36" s="28">
        <f t="shared" si="41"/>
        <v>26780.1</v>
      </c>
      <c r="AP36" s="28">
        <f t="shared" si="42"/>
        <v>0.37565543071161045</v>
      </c>
      <c r="AQ36" s="28">
        <f t="shared" si="43"/>
        <v>27020.400000000001</v>
      </c>
      <c r="AR36" s="28">
        <f t="shared" si="44"/>
        <v>0.37902621722846441</v>
      </c>
      <c r="AS36" s="28">
        <f t="shared" si="45"/>
        <v>19143.900000000001</v>
      </c>
      <c r="AT36" s="28">
        <f t="shared" si="46"/>
        <v>0.26853932584269663</v>
      </c>
      <c r="AU36" s="28">
        <f t="shared" si="95"/>
        <v>80.272945484228771</v>
      </c>
      <c r="AV36" s="28">
        <f t="shared" si="47"/>
        <v>1534.4391598251807</v>
      </c>
      <c r="AW36" s="28">
        <f t="shared" si="48"/>
        <v>94.59477055960879</v>
      </c>
      <c r="AX36" s="28">
        <f t="shared" si="49"/>
        <v>159.91599796922321</v>
      </c>
      <c r="AY36" s="28">
        <f t="shared" si="50"/>
        <v>3056.8377438536904</v>
      </c>
      <c r="AZ36" s="28">
        <f t="shared" si="51"/>
        <v>188.44726632937099</v>
      </c>
      <c r="BA36" s="28">
        <f t="shared" si="52"/>
        <v>11.532081454361824</v>
      </c>
      <c r="BB36" s="28">
        <f t="shared" si="53"/>
        <v>220.43886979758449</v>
      </c>
      <c r="BC36" s="28">
        <f t="shared" si="54"/>
        <v>13.589567352606995</v>
      </c>
      <c r="BD36" s="28">
        <f t="shared" si="55"/>
        <v>11.739966569877542</v>
      </c>
      <c r="BE36" s="28">
        <f t="shared" si="56"/>
        <v>224.41265025459748</v>
      </c>
      <c r="BF36" s="28">
        <f t="shared" si="57"/>
        <v>13.83454210326979</v>
      </c>
      <c r="BG36" s="28">
        <f t="shared" si="58"/>
        <v>5.8931045575053655</v>
      </c>
      <c r="BH36" s="28">
        <f t="shared" si="59"/>
        <v>112.6482945335185</v>
      </c>
      <c r="BI36" s="28">
        <f t="shared" si="60"/>
        <v>6.9445174851660143</v>
      </c>
      <c r="BJ36" s="28">
        <f t="shared" si="61"/>
        <v>201.5</v>
      </c>
      <c r="BK36" s="28">
        <f t="shared" si="62"/>
        <v>367.3</v>
      </c>
      <c r="BL36" s="28">
        <f t="shared" si="63"/>
        <v>172</v>
      </c>
      <c r="BM36" s="28">
        <f t="shared" si="64"/>
        <v>368.2</v>
      </c>
      <c r="BN36" s="28">
        <f t="shared" si="65"/>
        <v>172.9</v>
      </c>
      <c r="BO36" s="28">
        <f t="shared" si="66"/>
        <v>338.7</v>
      </c>
      <c r="BP36" s="28">
        <f t="shared" si="67"/>
        <v>-2.0398923152227115</v>
      </c>
      <c r="BQ36" s="28">
        <f t="shared" si="68"/>
        <v>0.23513219384162348</v>
      </c>
      <c r="BR36" s="28">
        <f t="shared" si="69"/>
        <v>3.8141225337487024</v>
      </c>
      <c r="BS36" s="28">
        <f t="shared" si="70"/>
        <v>4.5056289769946156</v>
      </c>
      <c r="BT36" s="28">
        <f t="shared" si="71"/>
        <v>0.23570834133538188</v>
      </c>
      <c r="BU36" s="28">
        <f t="shared" si="72"/>
        <v>3.8234683281412254</v>
      </c>
      <c r="BV36" s="28">
        <f t="shared" si="73"/>
        <v>4.1446402349486053</v>
      </c>
      <c r="BW36" s="28">
        <f t="shared" si="74"/>
        <v>0.21682350681774534</v>
      </c>
      <c r="BX36" s="28">
        <f t="shared" si="75"/>
        <v>3.5171339563862927</v>
      </c>
      <c r="BY36" s="28">
        <f t="shared" si="76"/>
        <v>123.10438081253059</v>
      </c>
      <c r="BZ36" s="28">
        <f t="shared" si="77"/>
        <v>6.4401062672044045</v>
      </c>
      <c r="CA36" s="28">
        <f t="shared" si="78"/>
        <v>104.46614745586709</v>
      </c>
      <c r="CB36" s="28">
        <f t="shared" si="79"/>
        <v>125.32354380812531</v>
      </c>
      <c r="CC36" s="28">
        <f t="shared" si="80"/>
        <v>6.5561999871967229</v>
      </c>
      <c r="CD36" s="28">
        <f t="shared" si="81"/>
        <v>106.34932502596055</v>
      </c>
      <c r="CE36" s="28">
        <f t="shared" si="82"/>
        <v>872.3568281938326</v>
      </c>
      <c r="CF36" s="28">
        <f t="shared" si="83"/>
        <v>45.636642980603035</v>
      </c>
      <c r="CG36" s="28">
        <f t="shared" si="84"/>
        <v>740.28037383177571</v>
      </c>
      <c r="CH36" s="28">
        <f t="shared" si="85"/>
        <v>62.908590308370052</v>
      </c>
      <c r="CI36" s="28">
        <f t="shared" si="86"/>
        <v>3.2910120990973692</v>
      </c>
      <c r="CJ36" s="71">
        <f t="shared" si="87"/>
        <v>53.384112149532719</v>
      </c>
      <c r="CK36" s="28">
        <f t="shared" si="10"/>
        <v>38.016329588014976</v>
      </c>
      <c r="CL36" s="28">
        <f t="shared" si="11"/>
        <v>26.934494382022471</v>
      </c>
      <c r="CM36" s="28">
        <f t="shared" si="88"/>
        <v>37.678239700374526</v>
      </c>
      <c r="CN36" s="28">
        <f t="shared" si="89"/>
        <v>100.29999999999998</v>
      </c>
      <c r="CO36" s="28">
        <f t="shared" si="12"/>
        <v>264.62549407114625</v>
      </c>
      <c r="CP36" s="28">
        <f t="shared" si="90"/>
        <v>71.062351778656122</v>
      </c>
      <c r="CQ36" s="28">
        <f t="shared" si="91"/>
        <v>99.40800395256916</v>
      </c>
      <c r="CR36" s="28">
        <f t="shared" si="13"/>
        <v>376.85355648535563</v>
      </c>
      <c r="CS36" s="28">
        <f t="shared" si="92"/>
        <v>141.56708507670851</v>
      </c>
      <c r="CT36" s="28">
        <f t="shared" si="93"/>
        <v>142.83737796373779</v>
      </c>
      <c r="CU36" s="28">
        <f t="shared" si="94"/>
        <v>101.2</v>
      </c>
      <c r="CV36" s="28">
        <f t="shared" si="14"/>
        <v>71.062351778656122</v>
      </c>
      <c r="CW36" s="28">
        <f t="shared" si="15"/>
        <v>269.3958125623131</v>
      </c>
      <c r="CX36" s="28">
        <f t="shared" si="16"/>
        <v>373.50209205020917</v>
      </c>
      <c r="CY36" s="28">
        <f t="shared" si="17"/>
        <v>190.86640079760718</v>
      </c>
      <c r="CZ36" s="28">
        <f t="shared" si="18"/>
        <v>189.16897233201581</v>
      </c>
      <c r="DA36" s="71">
        <f t="shared" si="19"/>
        <v>373.50209205020917</v>
      </c>
      <c r="DB36" s="77"/>
      <c r="DC36" s="76"/>
      <c r="DE36" s="72"/>
      <c r="DF36" s="72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</row>
    <row r="37" spans="1:125" ht="15.75" x14ac:dyDescent="0.25">
      <c r="A37" s="9">
        <v>264</v>
      </c>
      <c r="B37" s="7"/>
      <c r="C37" s="9">
        <v>110.1</v>
      </c>
      <c r="D37" s="9">
        <v>110.7</v>
      </c>
      <c r="E37" s="9">
        <v>110.8</v>
      </c>
      <c r="F37" s="9">
        <v>89.55</v>
      </c>
      <c r="G37" s="9">
        <v>1764.4</v>
      </c>
      <c r="H37" s="10">
        <v>93.4</v>
      </c>
      <c r="I37" s="11"/>
      <c r="J37" s="28">
        <f t="shared" si="20"/>
        <v>11191.62</v>
      </c>
      <c r="K37" s="28">
        <f t="shared" si="21"/>
        <v>0.93510054844606938</v>
      </c>
      <c r="L37" s="29">
        <f t="shared" si="22"/>
        <v>9401.3700000000008</v>
      </c>
      <c r="M37" s="29">
        <f t="shared" si="23"/>
        <v>1.1131664853101195</v>
      </c>
      <c r="N37" s="29">
        <f t="shared" si="24"/>
        <v>10053.86</v>
      </c>
      <c r="O37" s="30">
        <f t="shared" si="25"/>
        <v>1.190424374319913</v>
      </c>
      <c r="P37" s="29">
        <f t="shared" si="26"/>
        <v>81.37244972577696</v>
      </c>
      <c r="Q37" s="28">
        <f t="shared" si="27"/>
        <v>1606.8767824497256</v>
      </c>
      <c r="R37" s="28">
        <f t="shared" si="28"/>
        <v>91.82687385740401</v>
      </c>
      <c r="S37" s="31">
        <f t="shared" si="29"/>
        <v>96.867747551686591</v>
      </c>
      <c r="T37" s="31">
        <f t="shared" si="30"/>
        <v>1912.8652883569096</v>
      </c>
      <c r="U37" s="32">
        <f t="shared" si="31"/>
        <v>109.31294885745375</v>
      </c>
      <c r="V37" s="28">
        <f t="shared" si="0"/>
        <v>33.593003773584904</v>
      </c>
      <c r="W37" s="28">
        <f t="shared" si="1"/>
        <v>663.36724528301886</v>
      </c>
      <c r="X37" s="28">
        <f t="shared" si="2"/>
        <v>37.908905660377357</v>
      </c>
      <c r="Y37" s="28">
        <f t="shared" si="3"/>
        <v>35.924483018867924</v>
      </c>
      <c r="Z37" s="28">
        <f t="shared" si="4"/>
        <v>709.40739622641513</v>
      </c>
      <c r="AA37" s="28">
        <f t="shared" si="5"/>
        <v>40.539924528301889</v>
      </c>
      <c r="AB37" s="28">
        <f t="shared" si="6"/>
        <v>30.177879245283023</v>
      </c>
      <c r="AC37" s="28">
        <f t="shared" si="7"/>
        <v>595.9281509433963</v>
      </c>
      <c r="AD37" s="28">
        <f t="shared" si="8"/>
        <v>34.055018867924531</v>
      </c>
      <c r="AE37" s="28">
        <f t="shared" si="9"/>
        <v>33.593003773584904</v>
      </c>
      <c r="AF37" s="41">
        <f t="shared" si="32"/>
        <v>31962.446</v>
      </c>
      <c r="AG37" s="40">
        <f t="shared" si="33"/>
        <v>631168.32000000007</v>
      </c>
      <c r="AH37" s="40">
        <f t="shared" si="34"/>
        <v>36068.86</v>
      </c>
      <c r="AI37" s="41">
        <f t="shared" si="35"/>
        <v>32580.287999999997</v>
      </c>
      <c r="AJ37" s="41">
        <f t="shared" si="36"/>
        <v>643368.95999999996</v>
      </c>
      <c r="AK37" s="41">
        <f t="shared" si="37"/>
        <v>36766.080000000002</v>
      </c>
      <c r="AL37" s="41">
        <f t="shared" si="38"/>
        <v>31057.437999999998</v>
      </c>
      <c r="AM37" s="41">
        <f t="shared" si="39"/>
        <v>613296.96</v>
      </c>
      <c r="AN37" s="41">
        <f t="shared" si="40"/>
        <v>35047.58</v>
      </c>
      <c r="AO37" s="28">
        <f t="shared" si="41"/>
        <v>27109.5</v>
      </c>
      <c r="AP37" s="28">
        <f t="shared" si="42"/>
        <v>0.3860377358490566</v>
      </c>
      <c r="AQ37" s="28">
        <f t="shared" si="43"/>
        <v>28991</v>
      </c>
      <c r="AR37" s="28">
        <f t="shared" si="44"/>
        <v>0.41283018867924531</v>
      </c>
      <c r="AS37" s="28">
        <f t="shared" si="45"/>
        <v>24353.5</v>
      </c>
      <c r="AT37" s="28">
        <f t="shared" si="46"/>
        <v>0.34679245283018872</v>
      </c>
      <c r="AU37" s="28">
        <f t="shared" si="95"/>
        <v>76.091422366974243</v>
      </c>
      <c r="AV37" s="28">
        <f t="shared" si="47"/>
        <v>1502.5913605539938</v>
      </c>
      <c r="AW37" s="28">
        <f t="shared" si="48"/>
        <v>85.867360106146521</v>
      </c>
      <c r="AX37" s="28">
        <f t="shared" si="49"/>
        <v>107.8299300820189</v>
      </c>
      <c r="AY37" s="28">
        <f t="shared" si="50"/>
        <v>2129.3375299119893</v>
      </c>
      <c r="AZ37" s="28">
        <f t="shared" si="51"/>
        <v>121.68351107853664</v>
      </c>
      <c r="BA37" s="28">
        <f t="shared" si="52"/>
        <v>12.968167117123532</v>
      </c>
      <c r="BB37" s="28">
        <f t="shared" si="53"/>
        <v>256.08478940548241</v>
      </c>
      <c r="BC37" s="28">
        <f t="shared" si="54"/>
        <v>14.634268109647561</v>
      </c>
      <c r="BD37" s="28">
        <f t="shared" si="55"/>
        <v>14.830711102883589</v>
      </c>
      <c r="BE37" s="28">
        <f t="shared" si="56"/>
        <v>292.86478923460311</v>
      </c>
      <c r="BF37" s="28">
        <f t="shared" si="57"/>
        <v>16.736104692061236</v>
      </c>
      <c r="BG37" s="28">
        <f t="shared" si="58"/>
        <v>10.465460764684941</v>
      </c>
      <c r="BH37" s="28">
        <f t="shared" si="59"/>
        <v>206.66338517621932</v>
      </c>
      <c r="BI37" s="28">
        <f t="shared" si="60"/>
        <v>11.810023524385905</v>
      </c>
      <c r="BJ37" s="28">
        <f t="shared" si="61"/>
        <v>211.7</v>
      </c>
      <c r="BK37" s="28">
        <f t="shared" si="62"/>
        <v>367.3</v>
      </c>
      <c r="BL37" s="28">
        <f t="shared" si="63"/>
        <v>194.2</v>
      </c>
      <c r="BM37" s="28">
        <f t="shared" si="64"/>
        <v>374.4</v>
      </c>
      <c r="BN37" s="28">
        <f t="shared" si="65"/>
        <v>201.3</v>
      </c>
      <c r="BO37" s="28">
        <f t="shared" si="66"/>
        <v>356.9</v>
      </c>
      <c r="BP37" s="28">
        <f t="shared" si="67"/>
        <v>-1.8696851298552057</v>
      </c>
      <c r="BQ37" s="28">
        <f t="shared" si="68"/>
        <v>0.21374534450651769</v>
      </c>
      <c r="BR37" s="28">
        <f t="shared" si="69"/>
        <v>3.7403258655804481</v>
      </c>
      <c r="BS37" s="28">
        <f t="shared" si="70"/>
        <v>4.3024592047805106</v>
      </c>
      <c r="BT37" s="28">
        <f t="shared" si="71"/>
        <v>0.217877094972067</v>
      </c>
      <c r="BU37" s="28">
        <f t="shared" si="72"/>
        <v>3.8126272912423622</v>
      </c>
      <c r="BV37" s="28">
        <f t="shared" si="73"/>
        <v>4.1013560101126174</v>
      </c>
      <c r="BW37" s="28">
        <f t="shared" si="74"/>
        <v>0.2076932029795158</v>
      </c>
      <c r="BX37" s="28">
        <f t="shared" si="75"/>
        <v>3.6344195519348266</v>
      </c>
      <c r="BY37" s="28">
        <f t="shared" si="76"/>
        <v>120.26304297862559</v>
      </c>
      <c r="BZ37" s="28">
        <f t="shared" si="77"/>
        <v>6.0901361731843568</v>
      </c>
      <c r="CA37" s="28">
        <f t="shared" si="78"/>
        <v>106.57118126272911</v>
      </c>
      <c r="CB37" s="28">
        <f t="shared" si="79"/>
        <v>137.53573891059528</v>
      </c>
      <c r="CC37" s="28">
        <f t="shared" si="80"/>
        <v>6.9648277467411548</v>
      </c>
      <c r="CD37" s="28">
        <f t="shared" si="81"/>
        <v>121.87739307535642</v>
      </c>
      <c r="CE37" s="28">
        <f t="shared" si="82"/>
        <v>806.99839117444265</v>
      </c>
      <c r="CF37" s="28">
        <f t="shared" si="83"/>
        <v>40.866503724394782</v>
      </c>
      <c r="CG37" s="28">
        <f t="shared" si="84"/>
        <v>715.12219959266804</v>
      </c>
      <c r="CH37" s="28">
        <f t="shared" si="85"/>
        <v>97.053665823948535</v>
      </c>
      <c r="CI37" s="28">
        <f t="shared" si="86"/>
        <v>4.914810288640596</v>
      </c>
      <c r="CJ37" s="71">
        <f t="shared" si="87"/>
        <v>86.004175152749497</v>
      </c>
      <c r="CK37" s="28">
        <f t="shared" si="10"/>
        <v>42.232528301886795</v>
      </c>
      <c r="CL37" s="28">
        <f t="shared" si="11"/>
        <v>35.476867924528307</v>
      </c>
      <c r="CM37" s="28">
        <f t="shared" si="88"/>
        <v>39.491660377358485</v>
      </c>
      <c r="CN37" s="28">
        <f t="shared" si="89"/>
        <v>102.3</v>
      </c>
      <c r="CO37" s="28">
        <f t="shared" si="12"/>
        <v>247.80164533820837</v>
      </c>
      <c r="CP37" s="28">
        <f t="shared" si="90"/>
        <v>85.935740402193787</v>
      </c>
      <c r="CQ37" s="28">
        <f t="shared" si="91"/>
        <v>95.660786106032901</v>
      </c>
      <c r="CR37" s="28">
        <f t="shared" si="13"/>
        <v>315.46245919477695</v>
      </c>
      <c r="CS37" s="28">
        <f t="shared" si="92"/>
        <v>121.7804134929271</v>
      </c>
      <c r="CT37" s="28">
        <f t="shared" si="93"/>
        <v>130.23242655059849</v>
      </c>
      <c r="CU37" s="28">
        <f t="shared" si="94"/>
        <v>109.4</v>
      </c>
      <c r="CV37" s="28">
        <f t="shared" si="14"/>
        <v>85.935740402193787</v>
      </c>
      <c r="CW37" s="28">
        <f t="shared" si="15"/>
        <v>283.39198435972628</v>
      </c>
      <c r="CX37" s="28">
        <f t="shared" si="16"/>
        <v>294.98911860718169</v>
      </c>
      <c r="CY37" s="28">
        <f t="shared" si="17"/>
        <v>238.05962854349954</v>
      </c>
      <c r="CZ37" s="28">
        <f t="shared" si="18"/>
        <v>222.60968921389397</v>
      </c>
      <c r="DA37" s="71">
        <f t="shared" si="19"/>
        <v>294.98911860718169</v>
      </c>
      <c r="DB37" s="77"/>
      <c r="DC37" s="76"/>
      <c r="DE37" s="72"/>
      <c r="DF37" s="72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</row>
    <row r="38" spans="1:125" ht="15.75" x14ac:dyDescent="0.25">
      <c r="A38" s="9">
        <v>263</v>
      </c>
      <c r="B38" s="7"/>
      <c r="C38" s="9">
        <v>107.8</v>
      </c>
      <c r="D38" s="9">
        <v>103.5</v>
      </c>
      <c r="E38" s="9">
        <v>112.8</v>
      </c>
      <c r="F38" s="9">
        <v>89.36</v>
      </c>
      <c r="G38" s="9">
        <v>1588.8</v>
      </c>
      <c r="H38" s="10">
        <v>97.4</v>
      </c>
      <c r="I38" s="11"/>
      <c r="J38" s="28">
        <f t="shared" si="20"/>
        <v>12188.07</v>
      </c>
      <c r="K38" s="28">
        <f t="shared" si="21"/>
        <v>0.99457994579945797</v>
      </c>
      <c r="L38" s="29">
        <f t="shared" si="22"/>
        <v>12199.08</v>
      </c>
      <c r="M38" s="29">
        <f t="shared" si="23"/>
        <v>0.9936823104693141</v>
      </c>
      <c r="N38" s="29">
        <f t="shared" si="24"/>
        <v>12265.56</v>
      </c>
      <c r="O38" s="30">
        <f t="shared" si="25"/>
        <v>0.99909747292418782</v>
      </c>
      <c r="P38" s="29">
        <f t="shared" si="26"/>
        <v>89.064634146341461</v>
      </c>
      <c r="Q38" s="28">
        <f t="shared" si="27"/>
        <v>1754.8368563685638</v>
      </c>
      <c r="R38" s="28">
        <f t="shared" si="28"/>
        <v>92.893766937669383</v>
      </c>
      <c r="S38" s="31">
        <f t="shared" si="29"/>
        <v>88.98425090252708</v>
      </c>
      <c r="T38" s="31">
        <f t="shared" si="30"/>
        <v>1753.2530685920578</v>
      </c>
      <c r="U38" s="32">
        <f t="shared" si="31"/>
        <v>92.809927797833936</v>
      </c>
      <c r="V38" s="28">
        <f t="shared" si="0"/>
        <v>37.346420454545452</v>
      </c>
      <c r="W38" s="28">
        <f t="shared" si="1"/>
        <v>735.83499999999992</v>
      </c>
      <c r="X38" s="28">
        <f t="shared" si="2"/>
        <v>38.952045454545456</v>
      </c>
      <c r="Y38" s="28">
        <f t="shared" si="3"/>
        <v>37.549943181818179</v>
      </c>
      <c r="Z38" s="28">
        <f t="shared" si="4"/>
        <v>739.84500000000003</v>
      </c>
      <c r="AA38" s="28">
        <f t="shared" si="5"/>
        <v>39.164318181818182</v>
      </c>
      <c r="AB38" s="28">
        <f t="shared" si="6"/>
        <v>37.583863636363631</v>
      </c>
      <c r="AC38" s="28">
        <f t="shared" si="7"/>
        <v>740.51333333333332</v>
      </c>
      <c r="AD38" s="28">
        <f t="shared" si="8"/>
        <v>39.199696969696973</v>
      </c>
      <c r="AE38" s="28">
        <f t="shared" si="9"/>
        <v>37.346420454545452</v>
      </c>
      <c r="AF38" s="41">
        <f t="shared" si="32"/>
        <v>33500.654999999999</v>
      </c>
      <c r="AG38" s="40">
        <f t="shared" si="33"/>
        <v>660062.04</v>
      </c>
      <c r="AH38" s="40">
        <f t="shared" si="34"/>
        <v>34940.94</v>
      </c>
      <c r="AI38" s="41">
        <f t="shared" si="35"/>
        <v>33554.384999999995</v>
      </c>
      <c r="AJ38" s="41">
        <f t="shared" si="36"/>
        <v>661120.68000000005</v>
      </c>
      <c r="AK38" s="41">
        <f t="shared" si="37"/>
        <v>34996.980000000003</v>
      </c>
      <c r="AL38" s="41">
        <f t="shared" si="38"/>
        <v>33563.339999999997</v>
      </c>
      <c r="AM38" s="41">
        <f t="shared" si="39"/>
        <v>661297.12000000011</v>
      </c>
      <c r="AN38" s="41">
        <f t="shared" si="40"/>
        <v>35006.32</v>
      </c>
      <c r="AO38" s="28">
        <f t="shared" si="41"/>
        <v>29066.399999999998</v>
      </c>
      <c r="AP38" s="28">
        <f t="shared" si="42"/>
        <v>0.4170454545454545</v>
      </c>
      <c r="AQ38" s="28">
        <f t="shared" si="43"/>
        <v>29224.799999999999</v>
      </c>
      <c r="AR38" s="28">
        <f t="shared" si="44"/>
        <v>0.41931818181818181</v>
      </c>
      <c r="AS38" s="28">
        <f t="shared" si="45"/>
        <v>29251.200000000001</v>
      </c>
      <c r="AT38" s="28">
        <f t="shared" si="46"/>
        <v>0.41969696969696968</v>
      </c>
      <c r="AU38" s="28">
        <f t="shared" si="95"/>
        <v>88.581899001916838</v>
      </c>
      <c r="AV38" s="28">
        <f t="shared" si="47"/>
        <v>1745.3255454939374</v>
      </c>
      <c r="AW38" s="28">
        <f t="shared" si="48"/>
        <v>92.390277685974695</v>
      </c>
      <c r="AX38" s="28">
        <f t="shared" si="49"/>
        <v>88.422076032204245</v>
      </c>
      <c r="AY38" s="28">
        <f t="shared" si="50"/>
        <v>1742.1765600359709</v>
      </c>
      <c r="AZ38" s="28">
        <f t="shared" si="51"/>
        <v>92.22358348864185</v>
      </c>
      <c r="BA38" s="28">
        <f t="shared" si="52"/>
        <v>15.575154894111568</v>
      </c>
      <c r="BB38" s="28">
        <f t="shared" si="53"/>
        <v>306.8766420454545</v>
      </c>
      <c r="BC38" s="28">
        <f t="shared" si="54"/>
        <v>16.244773502066113</v>
      </c>
      <c r="BD38" s="28">
        <f t="shared" si="55"/>
        <v>15.745373902376032</v>
      </c>
      <c r="BE38" s="28">
        <f t="shared" si="56"/>
        <v>310.23046022727272</v>
      </c>
      <c r="BF38" s="28">
        <f t="shared" si="57"/>
        <v>16.422310692148759</v>
      </c>
      <c r="BG38" s="28">
        <f t="shared" si="58"/>
        <v>15.77383367768595</v>
      </c>
      <c r="BH38" s="28">
        <f t="shared" si="59"/>
        <v>310.79120202020204</v>
      </c>
      <c r="BI38" s="28">
        <f t="shared" si="60"/>
        <v>16.451994031221304</v>
      </c>
      <c r="BJ38" s="28">
        <f t="shared" si="61"/>
        <v>220.8</v>
      </c>
      <c r="BK38" s="28">
        <f t="shared" si="62"/>
        <v>374.1</v>
      </c>
      <c r="BL38" s="28">
        <f t="shared" si="63"/>
        <v>220.89999999999998</v>
      </c>
      <c r="BM38" s="28">
        <f t="shared" si="64"/>
        <v>374.7</v>
      </c>
      <c r="BN38" s="28">
        <f t="shared" si="65"/>
        <v>221.5</v>
      </c>
      <c r="BO38" s="28">
        <f t="shared" si="66"/>
        <v>374.8</v>
      </c>
      <c r="BP38" s="28">
        <f t="shared" si="67"/>
        <v>-1.7185929648241207</v>
      </c>
      <c r="BQ38" s="28">
        <f t="shared" si="68"/>
        <v>0.21202675130355927</v>
      </c>
      <c r="BR38" s="28">
        <f t="shared" si="69"/>
        <v>4.0053533190578161</v>
      </c>
      <c r="BS38" s="28">
        <f t="shared" si="70"/>
        <v>4.1842546063651591</v>
      </c>
      <c r="BT38" s="28">
        <f t="shared" si="71"/>
        <v>0.21236681024710949</v>
      </c>
      <c r="BU38" s="28">
        <f t="shared" si="72"/>
        <v>4.0117773019271947</v>
      </c>
      <c r="BV38" s="28">
        <f t="shared" si="73"/>
        <v>4.1853713009491909</v>
      </c>
      <c r="BW38" s="28">
        <f t="shared" si="74"/>
        <v>0.2124234867377012</v>
      </c>
      <c r="BX38" s="28">
        <f t="shared" si="75"/>
        <v>4.0128479657387581</v>
      </c>
      <c r="BY38" s="28">
        <f t="shared" si="76"/>
        <v>135.36582914572864</v>
      </c>
      <c r="BZ38" s="28">
        <f t="shared" si="77"/>
        <v>6.8703298571752427</v>
      </c>
      <c r="CA38" s="28">
        <f t="shared" si="78"/>
        <v>129.7859743040685</v>
      </c>
      <c r="CB38" s="28">
        <f t="shared" si="79"/>
        <v>136.84522613065326</v>
      </c>
      <c r="CC38" s="28">
        <f t="shared" si="80"/>
        <v>6.9454148719111304</v>
      </c>
      <c r="CD38" s="28">
        <f t="shared" si="81"/>
        <v>131.20438972162739</v>
      </c>
      <c r="CE38" s="28">
        <f t="shared" si="82"/>
        <v>778.29145728643221</v>
      </c>
      <c r="CF38" s="28">
        <f t="shared" si="83"/>
        <v>39.501246882793012</v>
      </c>
      <c r="CG38" s="28">
        <f t="shared" si="84"/>
        <v>746.20985010706636</v>
      </c>
      <c r="CH38" s="28">
        <f t="shared" si="85"/>
        <v>137.09257398101619</v>
      </c>
      <c r="CI38" s="28">
        <f t="shared" si="86"/>
        <v>6.9579687145771931</v>
      </c>
      <c r="CJ38" s="71">
        <f t="shared" si="87"/>
        <v>131.44154175588864</v>
      </c>
      <c r="CK38" s="28">
        <f t="shared" si="10"/>
        <v>46.166931818181816</v>
      </c>
      <c r="CL38" s="28">
        <f t="shared" si="11"/>
        <v>46.208636363636359</v>
      </c>
      <c r="CM38" s="28">
        <f t="shared" si="88"/>
        <v>45.916704545454536</v>
      </c>
      <c r="CN38" s="28">
        <f t="shared" si="89"/>
        <v>110.1</v>
      </c>
      <c r="CO38" s="28">
        <f t="shared" si="12"/>
        <v>262.5691056910569</v>
      </c>
      <c r="CP38" s="28">
        <f t="shared" si="90"/>
        <v>110.19945799457994</v>
      </c>
      <c r="CQ38" s="28">
        <f t="shared" si="91"/>
        <v>109.50325203252032</v>
      </c>
      <c r="CR38" s="28">
        <f t="shared" si="13"/>
        <v>263.76173285198558</v>
      </c>
      <c r="CS38" s="28">
        <f t="shared" si="92"/>
        <v>110.00063176895307</v>
      </c>
      <c r="CT38" s="28">
        <f t="shared" si="93"/>
        <v>110.60009025270759</v>
      </c>
      <c r="CU38" s="28">
        <f t="shared" si="94"/>
        <v>110.7</v>
      </c>
      <c r="CV38" s="28">
        <f t="shared" si="14"/>
        <v>110.19945799457994</v>
      </c>
      <c r="CW38" s="28">
        <f t="shared" si="15"/>
        <v>265.4386920980927</v>
      </c>
      <c r="CX38" s="28">
        <f t="shared" si="16"/>
        <v>262.33212996389892</v>
      </c>
      <c r="CY38" s="28">
        <f t="shared" si="17"/>
        <v>265.67847411444143</v>
      </c>
      <c r="CZ38" s="28">
        <f t="shared" si="18"/>
        <v>264.23848238482384</v>
      </c>
      <c r="DA38" s="71">
        <f t="shared" si="19"/>
        <v>262.33212996389892</v>
      </c>
      <c r="DB38" s="77"/>
      <c r="DC38" s="76"/>
      <c r="DE38" s="72"/>
      <c r="DF38" s="72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</row>
    <row r="39" spans="1:125" ht="15.75" x14ac:dyDescent="0.25">
      <c r="A39" s="9">
        <v>263</v>
      </c>
      <c r="B39" s="7"/>
      <c r="C39" s="9">
        <v>101.2</v>
      </c>
      <c r="D39" s="9">
        <v>102.9</v>
      </c>
      <c r="E39" s="9">
        <v>116.4</v>
      </c>
      <c r="F39" s="9">
        <v>102.07</v>
      </c>
      <c r="G39" s="9">
        <v>1848.8</v>
      </c>
      <c r="H39" s="10">
        <v>106.4</v>
      </c>
      <c r="I39" s="11"/>
      <c r="J39" s="28">
        <f t="shared" si="20"/>
        <v>11157.3</v>
      </c>
      <c r="K39" s="28">
        <f t="shared" si="21"/>
        <v>1.0415458937198068</v>
      </c>
      <c r="L39" s="29">
        <f t="shared" si="22"/>
        <v>12159.84</v>
      </c>
      <c r="M39" s="29">
        <f t="shared" si="23"/>
        <v>0.95567375886524819</v>
      </c>
      <c r="N39" s="29">
        <f t="shared" si="24"/>
        <v>11674.8</v>
      </c>
      <c r="O39" s="30">
        <f t="shared" si="25"/>
        <v>0.91755319148936176</v>
      </c>
      <c r="P39" s="29">
        <f t="shared" si="26"/>
        <v>93.072541062801932</v>
      </c>
      <c r="Q39" s="28">
        <f t="shared" si="27"/>
        <v>1654.808115942029</v>
      </c>
      <c r="R39" s="28">
        <f t="shared" si="28"/>
        <v>101.44657004830918</v>
      </c>
      <c r="S39" s="31">
        <f t="shared" si="29"/>
        <v>85.399007092198573</v>
      </c>
      <c r="T39" s="31">
        <f t="shared" si="30"/>
        <v>1518.3744680851062</v>
      </c>
      <c r="U39" s="32">
        <f t="shared" si="31"/>
        <v>93.082624113475177</v>
      </c>
      <c r="V39" s="28">
        <f t="shared" si="0"/>
        <v>36.62740684410646</v>
      </c>
      <c r="W39" s="28">
        <f t="shared" si="1"/>
        <v>651.22676806083643</v>
      </c>
      <c r="X39" s="28">
        <f t="shared" si="2"/>
        <v>39.9228897338403</v>
      </c>
      <c r="Y39" s="28">
        <f t="shared" si="3"/>
        <v>35.16638783269962</v>
      </c>
      <c r="Z39" s="28">
        <f t="shared" si="4"/>
        <v>625.25019011406835</v>
      </c>
      <c r="AA39" s="28">
        <f t="shared" si="5"/>
        <v>38.330418250950572</v>
      </c>
      <c r="AB39" s="28">
        <f t="shared" si="6"/>
        <v>38.32626615969582</v>
      </c>
      <c r="AC39" s="28">
        <f t="shared" si="7"/>
        <v>681.43209125475289</v>
      </c>
      <c r="AD39" s="28">
        <f t="shared" si="8"/>
        <v>41.774600760456281</v>
      </c>
      <c r="AE39" s="28">
        <f t="shared" si="9"/>
        <v>36.62740684410646</v>
      </c>
      <c r="AF39" s="41">
        <f t="shared" si="32"/>
        <v>33134.688000000002</v>
      </c>
      <c r="AG39" s="40">
        <f t="shared" si="33"/>
        <v>589127.04</v>
      </c>
      <c r="AH39" s="40">
        <f t="shared" si="34"/>
        <v>36115.920000000006</v>
      </c>
      <c r="AI39" s="41">
        <f t="shared" si="35"/>
        <v>32750.44</v>
      </c>
      <c r="AJ39" s="41">
        <f t="shared" si="36"/>
        <v>582295.19999999995</v>
      </c>
      <c r="AK39" s="41">
        <f t="shared" si="37"/>
        <v>35697.1</v>
      </c>
      <c r="AL39" s="41">
        <f t="shared" si="38"/>
        <v>33581.487999999998</v>
      </c>
      <c r="AM39" s="41">
        <f t="shared" si="39"/>
        <v>597071.04</v>
      </c>
      <c r="AN39" s="41">
        <f t="shared" si="40"/>
        <v>36602.920000000006</v>
      </c>
      <c r="AO39" s="28">
        <f t="shared" si="41"/>
        <v>28351.399999999998</v>
      </c>
      <c r="AP39" s="28">
        <f t="shared" si="42"/>
        <v>0.40988593155893532</v>
      </c>
      <c r="AQ39" s="28">
        <f t="shared" si="43"/>
        <v>27220.5</v>
      </c>
      <c r="AR39" s="28">
        <f t="shared" si="44"/>
        <v>0.39353612167300378</v>
      </c>
      <c r="AS39" s="28">
        <f t="shared" si="45"/>
        <v>29666.399999999998</v>
      </c>
      <c r="AT39" s="28">
        <f t="shared" si="46"/>
        <v>0.42889733840304184</v>
      </c>
      <c r="AU39" s="28">
        <f t="shared" si="95"/>
        <v>96.939322962029451</v>
      </c>
      <c r="AV39" s="28">
        <f t="shared" si="47"/>
        <v>1723.55859805363</v>
      </c>
      <c r="AW39" s="28">
        <f t="shared" si="48"/>
        <v>105.66125846577516</v>
      </c>
      <c r="AX39" s="28">
        <f t="shared" si="49"/>
        <v>81.613590111161415</v>
      </c>
      <c r="AY39" s="28">
        <f t="shared" si="50"/>
        <v>1451.0706352799155</v>
      </c>
      <c r="AZ39" s="28">
        <f t="shared" si="51"/>
        <v>88.956621271565822</v>
      </c>
      <c r="BA39" s="28">
        <f t="shared" si="52"/>
        <v>15.013058774884703</v>
      </c>
      <c r="BB39" s="28">
        <f t="shared" si="53"/>
        <v>266.9286904827307</v>
      </c>
      <c r="BC39" s="28">
        <f t="shared" si="54"/>
        <v>16.363830849079793</v>
      </c>
      <c r="BD39" s="28">
        <f t="shared" si="55"/>
        <v>13.839243880929319</v>
      </c>
      <c r="BE39" s="28">
        <f t="shared" si="56"/>
        <v>246.0585348927988</v>
      </c>
      <c r="BF39" s="28">
        <f t="shared" si="57"/>
        <v>15.08440414058321</v>
      </c>
      <c r="BG39" s="28">
        <f t="shared" si="58"/>
        <v>16.438033546820108</v>
      </c>
      <c r="BH39" s="28">
        <f t="shared" si="59"/>
        <v>292.2644102415822</v>
      </c>
      <c r="BI39" s="28">
        <f t="shared" si="60"/>
        <v>17.917015079009385</v>
      </c>
      <c r="BJ39" s="28">
        <f t="shared" si="61"/>
        <v>211.3</v>
      </c>
      <c r="BK39" s="28">
        <f t="shared" si="62"/>
        <v>370.8</v>
      </c>
      <c r="BL39" s="28">
        <f t="shared" si="63"/>
        <v>220.6</v>
      </c>
      <c r="BM39" s="28">
        <f t="shared" si="64"/>
        <v>366.5</v>
      </c>
      <c r="BN39" s="28">
        <f t="shared" si="65"/>
        <v>216.3</v>
      </c>
      <c r="BO39" s="28">
        <f t="shared" si="66"/>
        <v>375.8</v>
      </c>
      <c r="BP39" s="28">
        <f t="shared" si="67"/>
        <v>-1.7367949865711727</v>
      </c>
      <c r="BQ39" s="28">
        <f t="shared" si="68"/>
        <v>0.23338368580060426</v>
      </c>
      <c r="BR39" s="28">
        <f t="shared" si="69"/>
        <v>3.8069815195071866</v>
      </c>
      <c r="BS39" s="28">
        <f t="shared" si="70"/>
        <v>4.1013876454789617</v>
      </c>
      <c r="BT39" s="28">
        <f t="shared" si="71"/>
        <v>0.23067724068479356</v>
      </c>
      <c r="BU39" s="28">
        <f t="shared" si="72"/>
        <v>3.7628336755646816</v>
      </c>
      <c r="BV39" s="28">
        <f t="shared" si="73"/>
        <v>4.2054610564010746</v>
      </c>
      <c r="BW39" s="28">
        <f t="shared" si="74"/>
        <v>0.23653071500503525</v>
      </c>
      <c r="BX39" s="28">
        <f t="shared" si="75"/>
        <v>3.8583162217659135</v>
      </c>
      <c r="BY39" s="28">
        <f t="shared" si="76"/>
        <v>130.04521038495972</v>
      </c>
      <c r="BZ39" s="28">
        <f t="shared" si="77"/>
        <v>7.3142245720040284</v>
      </c>
      <c r="CA39" s="28">
        <f t="shared" si="78"/>
        <v>119.31047227926078</v>
      </c>
      <c r="CB39" s="28">
        <f t="shared" si="79"/>
        <v>119.87746195165623</v>
      </c>
      <c r="CC39" s="28">
        <f t="shared" si="80"/>
        <v>6.7423527190332324</v>
      </c>
      <c r="CD39" s="28">
        <f t="shared" si="81"/>
        <v>109.98203285420944</v>
      </c>
      <c r="CE39" s="28">
        <f t="shared" si="82"/>
        <v>774.04879140555056</v>
      </c>
      <c r="CF39" s="28">
        <f t="shared" si="83"/>
        <v>43.535372608257809</v>
      </c>
      <c r="CG39" s="28">
        <f t="shared" si="84"/>
        <v>710.15400410677614</v>
      </c>
      <c r="CH39" s="28">
        <f t="shared" si="85"/>
        <v>142.38854073410923</v>
      </c>
      <c r="CI39" s="28">
        <f t="shared" si="86"/>
        <v>8.0084592145015101</v>
      </c>
      <c r="CJ39" s="71">
        <f t="shared" si="87"/>
        <v>130.63490759753591</v>
      </c>
      <c r="CK39" s="28">
        <f t="shared" si="10"/>
        <v>42.423193916349803</v>
      </c>
      <c r="CL39" s="28">
        <f t="shared" si="11"/>
        <v>46.235133079847905</v>
      </c>
      <c r="CM39" s="28">
        <f t="shared" si="88"/>
        <v>44.18570342205323</v>
      </c>
      <c r="CN39" s="28">
        <f t="shared" si="89"/>
        <v>107.8</v>
      </c>
      <c r="CO39" s="28">
        <f t="shared" si="12"/>
        <v>273.9265700483092</v>
      </c>
      <c r="CP39" s="28">
        <f t="shared" si="90"/>
        <v>117.4863768115942</v>
      </c>
      <c r="CQ39" s="28">
        <f t="shared" si="91"/>
        <v>112.27864734299517</v>
      </c>
      <c r="CR39" s="28">
        <f t="shared" si="13"/>
        <v>241.31648936170214</v>
      </c>
      <c r="CS39" s="28">
        <f t="shared" si="92"/>
        <v>98.912234042553195</v>
      </c>
      <c r="CT39" s="28">
        <f t="shared" si="93"/>
        <v>94.966755319148945</v>
      </c>
      <c r="CU39" s="28">
        <f t="shared" si="94"/>
        <v>103.5</v>
      </c>
      <c r="CV39" s="28">
        <f t="shared" si="14"/>
        <v>117.4863768115942</v>
      </c>
      <c r="CW39" s="28">
        <f t="shared" si="15"/>
        <v>252.50927643784789</v>
      </c>
      <c r="CX39" s="28">
        <f t="shared" si="16"/>
        <v>251.34219858156027</v>
      </c>
      <c r="CY39" s="28">
        <f t="shared" si="17"/>
        <v>275.19851576994432</v>
      </c>
      <c r="CZ39" s="28">
        <f t="shared" si="18"/>
        <v>286.63188405797104</v>
      </c>
      <c r="DA39" s="71">
        <f t="shared" si="19"/>
        <v>251.3421985815603</v>
      </c>
      <c r="DB39" s="77"/>
      <c r="DC39" s="76"/>
      <c r="DE39" s="72"/>
      <c r="DF39" s="72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</row>
    <row r="40" spans="1:125" ht="15.75" x14ac:dyDescent="0.25">
      <c r="A40" s="9">
        <v>262</v>
      </c>
      <c r="B40" s="7"/>
      <c r="C40" s="9">
        <v>101.7</v>
      </c>
      <c r="D40" s="9">
        <v>100.8</v>
      </c>
      <c r="E40" s="9">
        <v>78.400000000000006</v>
      </c>
      <c r="F40" s="9">
        <v>81.650000000000006</v>
      </c>
      <c r="G40" s="9">
        <v>1377.2</v>
      </c>
      <c r="H40" s="10">
        <v>84.4</v>
      </c>
      <c r="I40" s="11"/>
      <c r="J40" s="28">
        <f t="shared" si="20"/>
        <v>10413.480000000001</v>
      </c>
      <c r="K40" s="28">
        <f t="shared" si="21"/>
        <v>0.98347910592808552</v>
      </c>
      <c r="L40" s="29">
        <f t="shared" si="22"/>
        <v>11779.68</v>
      </c>
      <c r="M40" s="29">
        <f t="shared" si="23"/>
        <v>0.86941580756013748</v>
      </c>
      <c r="N40" s="29">
        <f t="shared" si="24"/>
        <v>11977.560000000001</v>
      </c>
      <c r="O40" s="30">
        <f t="shared" si="25"/>
        <v>0.884020618556701</v>
      </c>
      <c r="P40" s="29">
        <f t="shared" si="26"/>
        <v>100.38371234207968</v>
      </c>
      <c r="Q40" s="28">
        <f t="shared" si="27"/>
        <v>1818.2561710398445</v>
      </c>
      <c r="R40" s="28">
        <f t="shared" si="28"/>
        <v>104.6421768707483</v>
      </c>
      <c r="S40" s="31">
        <f t="shared" si="29"/>
        <v>88.741271477663233</v>
      </c>
      <c r="T40" s="31">
        <f t="shared" si="30"/>
        <v>1607.3759450171822</v>
      </c>
      <c r="U40" s="32">
        <f t="shared" si="31"/>
        <v>92.505841924398638</v>
      </c>
      <c r="V40" s="28">
        <f t="shared" si="0"/>
        <v>39.275604562737641</v>
      </c>
      <c r="W40" s="28">
        <f t="shared" si="1"/>
        <v>711.40136882129275</v>
      </c>
      <c r="X40" s="28">
        <f t="shared" si="2"/>
        <v>40.94174904942966</v>
      </c>
      <c r="Y40" s="28">
        <f t="shared" si="3"/>
        <v>39.935372623574146</v>
      </c>
      <c r="Z40" s="28">
        <f t="shared" si="4"/>
        <v>723.35178707224338</v>
      </c>
      <c r="AA40" s="28">
        <f t="shared" si="5"/>
        <v>41.629505703422062</v>
      </c>
      <c r="AB40" s="28">
        <f t="shared" si="6"/>
        <v>45.174707224334604</v>
      </c>
      <c r="AC40" s="28">
        <f t="shared" si="7"/>
        <v>818.25216730038028</v>
      </c>
      <c r="AD40" s="28">
        <f t="shared" si="8"/>
        <v>47.091102661596963</v>
      </c>
      <c r="AE40" s="28">
        <f t="shared" si="9"/>
        <v>39.275604562737641</v>
      </c>
      <c r="AF40" s="41">
        <f t="shared" si="32"/>
        <v>37173.893999999993</v>
      </c>
      <c r="AG40" s="40">
        <f t="shared" si="33"/>
        <v>673332.96</v>
      </c>
      <c r="AH40" s="40">
        <f t="shared" si="34"/>
        <v>38750.879999999997</v>
      </c>
      <c r="AI40" s="41">
        <f t="shared" si="35"/>
        <v>37347.412999999993</v>
      </c>
      <c r="AJ40" s="41">
        <f t="shared" si="36"/>
        <v>676475.91999999993</v>
      </c>
      <c r="AK40" s="41">
        <f t="shared" si="37"/>
        <v>38931.760000000002</v>
      </c>
      <c r="AL40" s="41">
        <f t="shared" si="38"/>
        <v>38725.357999999993</v>
      </c>
      <c r="AM40" s="41">
        <f t="shared" si="39"/>
        <v>701434.72</v>
      </c>
      <c r="AN40" s="41">
        <f t="shared" si="40"/>
        <v>40368.159999999996</v>
      </c>
      <c r="AO40" s="28">
        <f t="shared" si="41"/>
        <v>26615.600000000002</v>
      </c>
      <c r="AP40" s="28">
        <f t="shared" si="42"/>
        <v>0.38479087452471483</v>
      </c>
      <c r="AQ40" s="28">
        <f t="shared" si="43"/>
        <v>27062.7</v>
      </c>
      <c r="AR40" s="28">
        <f t="shared" si="44"/>
        <v>0.39125475285171107</v>
      </c>
      <c r="AS40" s="28">
        <f t="shared" si="45"/>
        <v>30613.200000000001</v>
      </c>
      <c r="AT40" s="28">
        <f t="shared" si="46"/>
        <v>0.44258555133079852</v>
      </c>
      <c r="AU40" s="28">
        <f t="shared" si="95"/>
        <v>98.725283663930639</v>
      </c>
      <c r="AV40" s="28">
        <f t="shared" si="47"/>
        <v>1788.2169534424902</v>
      </c>
      <c r="AW40" s="28">
        <f t="shared" si="48"/>
        <v>102.91339455121212</v>
      </c>
      <c r="AX40" s="28">
        <f t="shared" si="49"/>
        <v>77.153064205665956</v>
      </c>
      <c r="AY40" s="28">
        <f t="shared" si="50"/>
        <v>1397.4780552898524</v>
      </c>
      <c r="AZ40" s="28">
        <f t="shared" si="51"/>
        <v>80.426041260731452</v>
      </c>
      <c r="BA40" s="28">
        <f t="shared" si="52"/>
        <v>15.112894227182696</v>
      </c>
      <c r="BB40" s="28">
        <f t="shared" si="53"/>
        <v>273.74075484682447</v>
      </c>
      <c r="BC40" s="28">
        <f t="shared" si="54"/>
        <v>15.754011421301453</v>
      </c>
      <c r="BD40" s="28">
        <f t="shared" si="55"/>
        <v>15.624904345877489</v>
      </c>
      <c r="BE40" s="28">
        <f t="shared" si="56"/>
        <v>283.0148246757941</v>
      </c>
      <c r="BF40" s="28">
        <f t="shared" si="57"/>
        <v>16.287741965331293</v>
      </c>
      <c r="BG40" s="28">
        <f t="shared" si="58"/>
        <v>19.993672703089533</v>
      </c>
      <c r="BH40" s="28">
        <f t="shared" si="59"/>
        <v>362.14658659225955</v>
      </c>
      <c r="BI40" s="28">
        <f t="shared" si="60"/>
        <v>20.841841634258124</v>
      </c>
      <c r="BJ40" s="28">
        <f t="shared" si="61"/>
        <v>204.10000000000002</v>
      </c>
      <c r="BK40" s="28">
        <f t="shared" si="62"/>
        <v>364.2</v>
      </c>
      <c r="BL40" s="28">
        <f t="shared" si="63"/>
        <v>217.60000000000002</v>
      </c>
      <c r="BM40" s="28">
        <f t="shared" si="64"/>
        <v>365.9</v>
      </c>
      <c r="BN40" s="28">
        <f t="shared" si="65"/>
        <v>219.3</v>
      </c>
      <c r="BO40" s="28">
        <f t="shared" si="66"/>
        <v>379.4</v>
      </c>
      <c r="BP40" s="28">
        <f t="shared" si="67"/>
        <v>-1.5851866366219263</v>
      </c>
      <c r="BQ40" s="28">
        <f t="shared" si="68"/>
        <v>0.19699264387710946</v>
      </c>
      <c r="BR40" s="28">
        <f t="shared" si="69"/>
        <v>3.4229323308270674</v>
      </c>
      <c r="BS40" s="28">
        <f t="shared" si="70"/>
        <v>3.5847947487018712</v>
      </c>
      <c r="BT40" s="28">
        <f t="shared" si="71"/>
        <v>0.19791215923842492</v>
      </c>
      <c r="BU40" s="28">
        <f t="shared" si="72"/>
        <v>3.4389097744360897</v>
      </c>
      <c r="BV40" s="28">
        <f t="shared" si="73"/>
        <v>3.7170569217203879</v>
      </c>
      <c r="BW40" s="28">
        <f t="shared" si="74"/>
        <v>0.20521419299004759</v>
      </c>
      <c r="BX40" s="28">
        <f t="shared" si="75"/>
        <v>3.5657894736842102</v>
      </c>
      <c r="BY40" s="28">
        <f t="shared" si="76"/>
        <v>100.33741549916725</v>
      </c>
      <c r="BZ40" s="28">
        <f t="shared" si="77"/>
        <v>5.5395067070532242</v>
      </c>
      <c r="CA40" s="28">
        <f t="shared" si="78"/>
        <v>96.254135338345861</v>
      </c>
      <c r="CB40" s="28">
        <f t="shared" si="79"/>
        <v>103.73674928970317</v>
      </c>
      <c r="CC40" s="28">
        <f t="shared" si="80"/>
        <v>5.7271797922977079</v>
      </c>
      <c r="CD40" s="28">
        <f t="shared" si="81"/>
        <v>99.515131578947376</v>
      </c>
      <c r="CE40" s="28">
        <f t="shared" si="82"/>
        <v>677.66238855687277</v>
      </c>
      <c r="CF40" s="28">
        <f t="shared" si="83"/>
        <v>37.412916486369539</v>
      </c>
      <c r="CG40" s="28">
        <f t="shared" si="84"/>
        <v>650.08458646616543</v>
      </c>
      <c r="CH40" s="28">
        <f t="shared" si="85"/>
        <v>132.74184383266387</v>
      </c>
      <c r="CI40" s="28">
        <f t="shared" si="86"/>
        <v>7.3285157940285597</v>
      </c>
      <c r="CJ40" s="71">
        <f t="shared" si="87"/>
        <v>127.33984962406015</v>
      </c>
      <c r="CK40" s="28">
        <f t="shared" si="10"/>
        <v>39.594980988593157</v>
      </c>
      <c r="CL40" s="28">
        <f t="shared" si="11"/>
        <v>44.789657794676806</v>
      </c>
      <c r="CM40" s="28">
        <f t="shared" si="88"/>
        <v>38.940836501901146</v>
      </c>
      <c r="CN40" s="28">
        <f t="shared" si="89"/>
        <v>101.2</v>
      </c>
      <c r="CO40" s="28">
        <f t="shared" si="12"/>
        <v>258.65500485908649</v>
      </c>
      <c r="CP40" s="28">
        <f t="shared" si="90"/>
        <v>114.47696793002916</v>
      </c>
      <c r="CQ40" s="28">
        <f t="shared" si="91"/>
        <v>99.528085519922257</v>
      </c>
      <c r="CR40" s="28">
        <f t="shared" si="13"/>
        <v>232.49742268041237</v>
      </c>
      <c r="CS40" s="28">
        <f t="shared" si="92"/>
        <v>89.462886597938137</v>
      </c>
      <c r="CT40" s="28">
        <f t="shared" si="93"/>
        <v>90.965721649484536</v>
      </c>
      <c r="CU40" s="28">
        <f t="shared" si="94"/>
        <v>102.9</v>
      </c>
      <c r="CV40" s="28">
        <f t="shared" si="14"/>
        <v>114.47696793002916</v>
      </c>
      <c r="CW40" s="28">
        <f t="shared" si="15"/>
        <v>267.41798418972331</v>
      </c>
      <c r="CX40" s="28">
        <f t="shared" si="16"/>
        <v>228.65635738831617</v>
      </c>
      <c r="CY40" s="28">
        <f t="shared" si="17"/>
        <v>302.501976284585</v>
      </c>
      <c r="CZ40" s="28">
        <f t="shared" si="18"/>
        <v>297.50437317784252</v>
      </c>
      <c r="DA40" s="71">
        <f t="shared" si="19"/>
        <v>228.65635738831617</v>
      </c>
      <c r="DB40" s="77"/>
      <c r="DC40" s="76"/>
      <c r="DE40" s="72"/>
      <c r="DF40" s="72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</row>
    <row r="41" spans="1:125" ht="15.75" x14ac:dyDescent="0.25">
      <c r="A41" s="9">
        <v>259</v>
      </c>
      <c r="B41" s="7"/>
      <c r="C41" s="9">
        <v>101.5</v>
      </c>
      <c r="D41" s="9">
        <v>101.1</v>
      </c>
      <c r="E41" s="9">
        <v>95.6</v>
      </c>
      <c r="F41" s="9">
        <v>89.86</v>
      </c>
      <c r="G41" s="9">
        <v>1421.5</v>
      </c>
      <c r="H41" s="10">
        <v>100.8</v>
      </c>
      <c r="I41" s="11"/>
      <c r="J41" s="28">
        <f t="shared" si="20"/>
        <v>10251.36</v>
      </c>
      <c r="K41" s="28">
        <f t="shared" si="21"/>
        <v>1.0089285714285714</v>
      </c>
      <c r="L41" s="29">
        <f t="shared" si="22"/>
        <v>7973.2800000000007</v>
      </c>
      <c r="M41" s="29">
        <f t="shared" si="23"/>
        <v>1.2971938775510203</v>
      </c>
      <c r="N41" s="29">
        <f t="shared" si="24"/>
        <v>7902.72</v>
      </c>
      <c r="O41" s="30">
        <f t="shared" si="25"/>
        <v>1.2857142857142856</v>
      </c>
      <c r="P41" s="29">
        <f t="shared" si="26"/>
        <v>82.379017857142856</v>
      </c>
      <c r="Q41" s="28">
        <f t="shared" si="27"/>
        <v>1389.4964285714286</v>
      </c>
      <c r="R41" s="28">
        <f t="shared" si="28"/>
        <v>85.153571428571425</v>
      </c>
      <c r="S41" s="31">
        <f t="shared" si="29"/>
        <v>105.91588010204082</v>
      </c>
      <c r="T41" s="31">
        <f t="shared" si="30"/>
        <v>1786.4954081632652</v>
      </c>
      <c r="U41" s="32">
        <f t="shared" si="31"/>
        <v>109.48316326530612</v>
      </c>
      <c r="V41" s="28">
        <f t="shared" si="0"/>
        <v>31.693912213740457</v>
      </c>
      <c r="W41" s="28">
        <f t="shared" si="1"/>
        <v>534.58488549618323</v>
      </c>
      <c r="X41" s="28">
        <f t="shared" si="2"/>
        <v>32.761374045801524</v>
      </c>
      <c r="Y41" s="28">
        <f t="shared" si="3"/>
        <v>31.41343511450382</v>
      </c>
      <c r="Z41" s="28">
        <f t="shared" si="4"/>
        <v>529.85404580152669</v>
      </c>
      <c r="AA41" s="28">
        <f t="shared" si="5"/>
        <v>32.471450381679389</v>
      </c>
      <c r="AB41" s="28">
        <f t="shared" si="6"/>
        <v>24.432671755725192</v>
      </c>
      <c r="AC41" s="28">
        <f t="shared" si="7"/>
        <v>412.10870229007634</v>
      </c>
      <c r="AD41" s="28">
        <f t="shared" si="8"/>
        <v>25.255572519083973</v>
      </c>
      <c r="AE41" s="28">
        <f t="shared" si="9"/>
        <v>31.693912213740461</v>
      </c>
      <c r="AF41" s="41">
        <f t="shared" si="32"/>
        <v>29696.105</v>
      </c>
      <c r="AG41" s="40">
        <f t="shared" si="33"/>
        <v>500887.64</v>
      </c>
      <c r="AH41" s="40">
        <f t="shared" si="34"/>
        <v>30696.280000000002</v>
      </c>
      <c r="AI41" s="41">
        <f t="shared" si="35"/>
        <v>29622.620000000003</v>
      </c>
      <c r="AJ41" s="41">
        <f t="shared" si="36"/>
        <v>499648.16000000003</v>
      </c>
      <c r="AK41" s="41">
        <f t="shared" si="37"/>
        <v>30620.320000000003</v>
      </c>
      <c r="AL41" s="41">
        <f t="shared" si="38"/>
        <v>27793.66</v>
      </c>
      <c r="AM41" s="41">
        <f t="shared" si="39"/>
        <v>468798.88</v>
      </c>
      <c r="AN41" s="41">
        <f t="shared" si="40"/>
        <v>28729.759999999998</v>
      </c>
      <c r="AO41" s="28">
        <f t="shared" si="41"/>
        <v>26645.4</v>
      </c>
      <c r="AP41" s="28">
        <f t="shared" si="42"/>
        <v>0.3881679389312977</v>
      </c>
      <c r="AQ41" s="28">
        <f t="shared" si="43"/>
        <v>26409.599999999999</v>
      </c>
      <c r="AR41" s="28">
        <f t="shared" si="44"/>
        <v>0.38473282442748091</v>
      </c>
      <c r="AS41" s="28">
        <f t="shared" si="45"/>
        <v>20540.800000000003</v>
      </c>
      <c r="AT41" s="28">
        <f t="shared" si="46"/>
        <v>0.29923664122137406</v>
      </c>
      <c r="AU41" s="28">
        <f t="shared" si="95"/>
        <v>83.114544802295939</v>
      </c>
      <c r="AV41" s="28">
        <f t="shared" si="47"/>
        <v>1401.9026466836738</v>
      </c>
      <c r="AW41" s="28">
        <f t="shared" si="48"/>
        <v>85.913871173469403</v>
      </c>
      <c r="AX41" s="28">
        <f t="shared" si="49"/>
        <v>137.3934312037953</v>
      </c>
      <c r="AY41" s="28">
        <f t="shared" si="50"/>
        <v>2317.4309057423989</v>
      </c>
      <c r="AZ41" s="28">
        <f t="shared" si="51"/>
        <v>142.02088908267388</v>
      </c>
      <c r="BA41" s="28">
        <f t="shared" si="52"/>
        <v>12.302560580677119</v>
      </c>
      <c r="BB41" s="28">
        <f t="shared" si="53"/>
        <v>207.50871318687726</v>
      </c>
      <c r="BC41" s="28">
        <f t="shared" si="54"/>
        <v>12.716915039916092</v>
      </c>
      <c r="BD41" s="28">
        <f t="shared" si="55"/>
        <v>12.085779616572461</v>
      </c>
      <c r="BE41" s="28">
        <f t="shared" si="56"/>
        <v>203.85224357554921</v>
      </c>
      <c r="BF41" s="28">
        <f t="shared" si="57"/>
        <v>12.492832818600315</v>
      </c>
      <c r="BG41" s="28">
        <f t="shared" si="58"/>
        <v>7.3111506322475401</v>
      </c>
      <c r="BH41" s="28">
        <f t="shared" si="59"/>
        <v>123.31802389138166</v>
      </c>
      <c r="BI41" s="28">
        <f t="shared" si="60"/>
        <v>7.5573926927335258</v>
      </c>
      <c r="BJ41" s="28">
        <f t="shared" si="61"/>
        <v>202.5</v>
      </c>
      <c r="BK41" s="28">
        <f t="shared" si="62"/>
        <v>363.7</v>
      </c>
      <c r="BL41" s="28">
        <f t="shared" si="63"/>
        <v>180.10000000000002</v>
      </c>
      <c r="BM41" s="28">
        <f t="shared" si="64"/>
        <v>362.8</v>
      </c>
      <c r="BN41" s="28">
        <f t="shared" si="65"/>
        <v>179.2</v>
      </c>
      <c r="BO41" s="28">
        <f t="shared" si="66"/>
        <v>340.4</v>
      </c>
      <c r="BP41" s="28">
        <f t="shared" si="67"/>
        <v>-1.9632578077158604</v>
      </c>
      <c r="BQ41" s="28">
        <f t="shared" si="68"/>
        <v>0.26408655242521056</v>
      </c>
      <c r="BR41" s="28">
        <f t="shared" si="69"/>
        <v>4.3092417061611368</v>
      </c>
      <c r="BS41" s="28">
        <f t="shared" si="70"/>
        <v>4.4433557868952844</v>
      </c>
      <c r="BT41" s="28">
        <f t="shared" si="71"/>
        <v>0.26343305257043276</v>
      </c>
      <c r="BU41" s="28">
        <f t="shared" si="72"/>
        <v>4.2985781990521321</v>
      </c>
      <c r="BV41" s="28">
        <f t="shared" si="73"/>
        <v>4.169014084507042</v>
      </c>
      <c r="BW41" s="28">
        <f t="shared" si="74"/>
        <v>0.2471681672959628</v>
      </c>
      <c r="BX41" s="28">
        <f t="shared" si="75"/>
        <v>4.0331753554502363</v>
      </c>
      <c r="BY41" s="28">
        <f t="shared" si="76"/>
        <v>126.67348438456828</v>
      </c>
      <c r="BZ41" s="28">
        <f t="shared" si="77"/>
        <v>7.5100856810920718</v>
      </c>
      <c r="CA41" s="28">
        <f t="shared" si="78"/>
        <v>122.54609004739338</v>
      </c>
      <c r="CB41" s="28">
        <f t="shared" si="79"/>
        <v>124.44139620330678</v>
      </c>
      <c r="CC41" s="28">
        <f t="shared" si="80"/>
        <v>7.3777519604995634</v>
      </c>
      <c r="CD41" s="28">
        <f t="shared" si="81"/>
        <v>120.38672985781989</v>
      </c>
      <c r="CE41" s="28">
        <f t="shared" si="82"/>
        <v>840.71034905082661</v>
      </c>
      <c r="CF41" s="28">
        <f t="shared" si="83"/>
        <v>49.843160034853327</v>
      </c>
      <c r="CG41" s="28">
        <f t="shared" si="84"/>
        <v>813.31753554502359</v>
      </c>
      <c r="CH41" s="28">
        <f t="shared" si="85"/>
        <v>75.279363135333753</v>
      </c>
      <c r="CI41" s="28">
        <f t="shared" si="86"/>
        <v>4.4630845193145516</v>
      </c>
      <c r="CJ41" s="71">
        <f t="shared" si="87"/>
        <v>72.826540284360206</v>
      </c>
      <c r="CK41" s="28">
        <f t="shared" si="10"/>
        <v>39.127328244274807</v>
      </c>
      <c r="CL41" s="28">
        <f t="shared" si="11"/>
        <v>30.432366412213742</v>
      </c>
      <c r="CM41" s="28">
        <f t="shared" si="88"/>
        <v>39.476679389312977</v>
      </c>
      <c r="CN41" s="28">
        <f t="shared" si="89"/>
        <v>101.7</v>
      </c>
      <c r="CO41" s="28">
        <f t="shared" si="12"/>
        <v>264.33928571428572</v>
      </c>
      <c r="CP41" s="28">
        <f t="shared" si="90"/>
        <v>79.100000000000009</v>
      </c>
      <c r="CQ41" s="28">
        <f t="shared" si="91"/>
        <v>102.60803571428572</v>
      </c>
      <c r="CR41" s="28">
        <f t="shared" si="13"/>
        <v>336.85714285714283</v>
      </c>
      <c r="CS41" s="28">
        <f t="shared" si="92"/>
        <v>130.75714285714284</v>
      </c>
      <c r="CT41" s="28">
        <f t="shared" si="93"/>
        <v>129.6</v>
      </c>
      <c r="CU41" s="28">
        <f t="shared" si="94"/>
        <v>100.8</v>
      </c>
      <c r="CV41" s="28">
        <f t="shared" si="14"/>
        <v>79.100000000000009</v>
      </c>
      <c r="CW41" s="28">
        <f t="shared" si="15"/>
        <v>259.68141592920352</v>
      </c>
      <c r="CX41" s="28">
        <f t="shared" si="16"/>
        <v>339.86479591836735</v>
      </c>
      <c r="CY41" s="28">
        <f t="shared" si="17"/>
        <v>201.97443461160276</v>
      </c>
      <c r="CZ41" s="28">
        <f t="shared" si="18"/>
        <v>203.7777777777778</v>
      </c>
      <c r="DA41" s="71">
        <f t="shared" si="19"/>
        <v>339.86479591836729</v>
      </c>
      <c r="DB41" s="77"/>
      <c r="DC41" s="76"/>
      <c r="DE41" s="72"/>
      <c r="DF41" s="72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</row>
    <row r="42" spans="1:125" ht="15.75" x14ac:dyDescent="0.25">
      <c r="A42" s="9">
        <v>260</v>
      </c>
      <c r="B42" s="7"/>
      <c r="C42" s="9">
        <v>101.5</v>
      </c>
      <c r="D42" s="9">
        <v>100.4</v>
      </c>
      <c r="E42" s="9">
        <v>107.8</v>
      </c>
      <c r="F42" s="9">
        <v>104.08</v>
      </c>
      <c r="G42" s="9">
        <v>1661.1</v>
      </c>
      <c r="H42" s="10">
        <v>107.6</v>
      </c>
      <c r="I42" s="11"/>
      <c r="J42" s="28">
        <f t="shared" si="20"/>
        <v>10261.65</v>
      </c>
      <c r="K42" s="28">
        <f t="shared" si="21"/>
        <v>1.0039564787339268</v>
      </c>
      <c r="L42" s="29">
        <f t="shared" si="22"/>
        <v>9703.4</v>
      </c>
      <c r="M42" s="29">
        <f t="shared" si="23"/>
        <v>1.0617154811715481</v>
      </c>
      <c r="N42" s="29">
        <f t="shared" si="24"/>
        <v>9665.159999999998</v>
      </c>
      <c r="O42" s="30">
        <f t="shared" si="25"/>
        <v>1.0575313807531381</v>
      </c>
      <c r="P42" s="29">
        <f t="shared" si="26"/>
        <v>90.215529179030668</v>
      </c>
      <c r="Q42" s="28">
        <f t="shared" si="27"/>
        <v>1427.124134520277</v>
      </c>
      <c r="R42" s="28">
        <f t="shared" si="28"/>
        <v>101.19881305637982</v>
      </c>
      <c r="S42" s="31">
        <f t="shared" si="29"/>
        <v>95.405753138075312</v>
      </c>
      <c r="T42" s="31">
        <f t="shared" si="30"/>
        <v>1509.2285564853557</v>
      </c>
      <c r="U42" s="32">
        <f t="shared" si="31"/>
        <v>107.02092050209205</v>
      </c>
      <c r="V42" s="28">
        <f t="shared" si="0"/>
        <v>35.215405405405406</v>
      </c>
      <c r="W42" s="28">
        <f t="shared" si="1"/>
        <v>557.07432432432427</v>
      </c>
      <c r="X42" s="28">
        <f t="shared" si="2"/>
        <v>39.502702702702699</v>
      </c>
      <c r="Y42" s="28">
        <f t="shared" si="3"/>
        <v>35.076625482625481</v>
      </c>
      <c r="Z42" s="28">
        <f t="shared" si="4"/>
        <v>554.87895752895747</v>
      </c>
      <c r="AA42" s="28">
        <f t="shared" si="5"/>
        <v>39.347027027027025</v>
      </c>
      <c r="AB42" s="28">
        <f t="shared" si="6"/>
        <v>33.16840154440154</v>
      </c>
      <c r="AC42" s="28">
        <f t="shared" si="7"/>
        <v>524.69266409266402</v>
      </c>
      <c r="AD42" s="28">
        <f t="shared" si="8"/>
        <v>37.206486486486483</v>
      </c>
      <c r="AE42" s="28">
        <f t="shared" si="9"/>
        <v>35.215405405405406</v>
      </c>
      <c r="AF42" s="41">
        <f t="shared" si="32"/>
        <v>32394.53</v>
      </c>
      <c r="AG42" s="40">
        <f t="shared" si="33"/>
        <v>512450.75</v>
      </c>
      <c r="AH42" s="40">
        <f t="shared" si="34"/>
        <v>36338.400000000001</v>
      </c>
      <c r="AI42" s="41">
        <f t="shared" si="35"/>
        <v>32358.586000000003</v>
      </c>
      <c r="AJ42" s="41">
        <f t="shared" si="36"/>
        <v>511882.15</v>
      </c>
      <c r="AK42" s="41">
        <f t="shared" si="37"/>
        <v>36298.080000000002</v>
      </c>
      <c r="AL42" s="41">
        <f t="shared" si="38"/>
        <v>31864.356000000003</v>
      </c>
      <c r="AM42" s="41">
        <f t="shared" si="39"/>
        <v>504063.9</v>
      </c>
      <c r="AN42" s="41">
        <f t="shared" si="40"/>
        <v>35743.68</v>
      </c>
      <c r="AO42" s="28">
        <f t="shared" si="41"/>
        <v>26288.5</v>
      </c>
      <c r="AP42" s="28">
        <f t="shared" si="42"/>
        <v>0.39189189189189189</v>
      </c>
      <c r="AQ42" s="28">
        <f t="shared" si="43"/>
        <v>26184.899999999998</v>
      </c>
      <c r="AR42" s="28">
        <f t="shared" si="44"/>
        <v>0.39034749034749033</v>
      </c>
      <c r="AS42" s="28">
        <f t="shared" si="45"/>
        <v>24760.399999999998</v>
      </c>
      <c r="AT42" s="28">
        <f t="shared" si="46"/>
        <v>0.36911196911196908</v>
      </c>
      <c r="AU42" s="28">
        <f t="shared" si="95"/>
        <v>90.572465001697466</v>
      </c>
      <c r="AV42" s="28">
        <f t="shared" si="47"/>
        <v>1432.7705208091802</v>
      </c>
      <c r="AW42" s="28">
        <f t="shared" si="48"/>
        <v>101.59920400813603</v>
      </c>
      <c r="AX42" s="28">
        <f t="shared" si="49"/>
        <v>101.29376509952557</v>
      </c>
      <c r="AY42" s="28">
        <f t="shared" si="50"/>
        <v>1602.3713230466906</v>
      </c>
      <c r="AZ42" s="28">
        <f t="shared" si="51"/>
        <v>113.62576810630067</v>
      </c>
      <c r="BA42" s="28">
        <f t="shared" si="52"/>
        <v>13.800631848064281</v>
      </c>
      <c r="BB42" s="28">
        <f t="shared" si="53"/>
        <v>218.31291088385683</v>
      </c>
      <c r="BC42" s="28">
        <f t="shared" si="54"/>
        <v>15.480788897005112</v>
      </c>
      <c r="BD42" s="28">
        <f t="shared" si="55"/>
        <v>13.692072727001683</v>
      </c>
      <c r="BE42" s="28">
        <f t="shared" si="56"/>
        <v>216.59560851806023</v>
      </c>
      <c r="BF42" s="28">
        <f t="shared" si="57"/>
        <v>15.359013252634872</v>
      </c>
      <c r="BG42" s="28">
        <f t="shared" si="58"/>
        <v>12.242854006350528</v>
      </c>
      <c r="BH42" s="28">
        <f t="shared" si="59"/>
        <v>193.67034242184818</v>
      </c>
      <c r="BI42" s="28">
        <f t="shared" si="60"/>
        <v>13.733359490764894</v>
      </c>
      <c r="BJ42" s="28">
        <f t="shared" si="61"/>
        <v>202.6</v>
      </c>
      <c r="BK42" s="28">
        <f t="shared" si="62"/>
        <v>360.5</v>
      </c>
      <c r="BL42" s="28">
        <f t="shared" si="63"/>
        <v>197.1</v>
      </c>
      <c r="BM42" s="28">
        <f t="shared" si="64"/>
        <v>360.1</v>
      </c>
      <c r="BN42" s="28">
        <f t="shared" si="65"/>
        <v>196.7</v>
      </c>
      <c r="BO42" s="28">
        <f t="shared" si="66"/>
        <v>354.6</v>
      </c>
      <c r="BP42" s="28">
        <f t="shared" si="67"/>
        <v>-1.7527264633874917</v>
      </c>
      <c r="BQ42" s="28">
        <f t="shared" si="68"/>
        <v>0.25360534646500177</v>
      </c>
      <c r="BR42" s="28">
        <f t="shared" si="69"/>
        <v>3.5763888888888888</v>
      </c>
      <c r="BS42" s="28">
        <f t="shared" si="70"/>
        <v>4.0073447585132431</v>
      </c>
      <c r="BT42" s="28">
        <f t="shared" si="71"/>
        <v>0.25332395357017234</v>
      </c>
      <c r="BU42" s="28">
        <f t="shared" si="72"/>
        <v>3.5724206349206353</v>
      </c>
      <c r="BV42" s="28">
        <f t="shared" si="73"/>
        <v>3.946138437569553</v>
      </c>
      <c r="BW42" s="28">
        <f t="shared" si="74"/>
        <v>0.24945480126626804</v>
      </c>
      <c r="BX42" s="28">
        <f t="shared" si="75"/>
        <v>3.5178571428571432</v>
      </c>
      <c r="BY42" s="28">
        <f t="shared" si="76"/>
        <v>114.64778544402404</v>
      </c>
      <c r="BZ42" s="28">
        <f t="shared" si="77"/>
        <v>7.2474498768906086</v>
      </c>
      <c r="CA42" s="28">
        <f t="shared" si="78"/>
        <v>102.20486111111111</v>
      </c>
      <c r="CB42" s="28">
        <f t="shared" si="79"/>
        <v>113.74593812597372</v>
      </c>
      <c r="CC42" s="28">
        <f t="shared" si="80"/>
        <v>7.1904396763981699</v>
      </c>
      <c r="CD42" s="28">
        <f t="shared" si="81"/>
        <v>101.40089285714285</v>
      </c>
      <c r="CE42" s="28">
        <f t="shared" si="82"/>
        <v>746.50567549521475</v>
      </c>
      <c r="CF42" s="28">
        <f t="shared" si="83"/>
        <v>47.190291945128386</v>
      </c>
      <c r="CG42" s="28">
        <f t="shared" si="84"/>
        <v>665.48611111111109</v>
      </c>
      <c r="CH42" s="28">
        <f t="shared" si="85"/>
        <v>101.70665479634987</v>
      </c>
      <c r="CI42" s="28">
        <f t="shared" si="86"/>
        <v>6.4293774182201888</v>
      </c>
      <c r="CJ42" s="71">
        <f t="shared" si="87"/>
        <v>90.668253968253964</v>
      </c>
      <c r="CK42" s="28">
        <f t="shared" si="10"/>
        <v>39.620270270270268</v>
      </c>
      <c r="CL42" s="28">
        <f t="shared" si="11"/>
        <v>37.464864864864865</v>
      </c>
      <c r="CM42" s="28">
        <f t="shared" si="88"/>
        <v>39.777027027027025</v>
      </c>
      <c r="CN42" s="28">
        <f t="shared" si="89"/>
        <v>101.5</v>
      </c>
      <c r="CO42" s="28">
        <f t="shared" si="12"/>
        <v>260.02472799208704</v>
      </c>
      <c r="CP42" s="28">
        <f t="shared" si="90"/>
        <v>95.978239366963393</v>
      </c>
      <c r="CQ42" s="28">
        <f t="shared" si="91"/>
        <v>101.90158259149356</v>
      </c>
      <c r="CR42" s="28">
        <f t="shared" si="13"/>
        <v>273.90062761506277</v>
      </c>
      <c r="CS42" s="28">
        <f t="shared" si="92"/>
        <v>107.33943514644352</v>
      </c>
      <c r="CT42" s="28">
        <f t="shared" si="93"/>
        <v>106.91642259414226</v>
      </c>
      <c r="CU42" s="28">
        <f t="shared" si="94"/>
        <v>101.1</v>
      </c>
      <c r="CV42" s="28">
        <f t="shared" si="14"/>
        <v>95.978239366963408</v>
      </c>
      <c r="CW42" s="28">
        <f t="shared" si="15"/>
        <v>257.97931034482758</v>
      </c>
      <c r="CX42" s="28">
        <f t="shared" si="16"/>
        <v>274.98430962343099</v>
      </c>
      <c r="CY42" s="28">
        <f t="shared" si="17"/>
        <v>243.94482758620688</v>
      </c>
      <c r="CZ42" s="28">
        <f t="shared" si="18"/>
        <v>244.90999010880316</v>
      </c>
      <c r="DA42" s="71">
        <f t="shared" si="19"/>
        <v>274.98430962343099</v>
      </c>
      <c r="DB42" s="77"/>
      <c r="DC42" s="76"/>
      <c r="DE42" s="72"/>
      <c r="DF42" s="72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</row>
    <row r="43" spans="1:125" ht="15.75" x14ac:dyDescent="0.25">
      <c r="A43" s="9">
        <v>257</v>
      </c>
      <c r="B43" s="7"/>
      <c r="C43" s="9">
        <v>100.9</v>
      </c>
      <c r="D43" s="9">
        <v>101.7</v>
      </c>
      <c r="E43" s="9">
        <v>99.2</v>
      </c>
      <c r="F43" s="9">
        <v>96.21</v>
      </c>
      <c r="G43" s="9">
        <v>1627.5</v>
      </c>
      <c r="H43" s="10">
        <v>97.2</v>
      </c>
      <c r="I43" s="11"/>
      <c r="J43" s="28">
        <f t="shared" si="20"/>
        <v>10190.6</v>
      </c>
      <c r="K43" s="28">
        <f t="shared" si="21"/>
        <v>1.0109561752988048</v>
      </c>
      <c r="L43" s="29">
        <f t="shared" si="22"/>
        <v>10941.699999999999</v>
      </c>
      <c r="M43" s="29">
        <f t="shared" si="23"/>
        <v>0.94155844155844159</v>
      </c>
      <c r="N43" s="29">
        <f t="shared" si="24"/>
        <v>10823.12</v>
      </c>
      <c r="O43" s="30">
        <f t="shared" si="25"/>
        <v>0.93135435992578852</v>
      </c>
      <c r="P43" s="29">
        <f t="shared" si="26"/>
        <v>105.2203187250996</v>
      </c>
      <c r="Q43" s="28">
        <f t="shared" si="27"/>
        <v>1679.2993027888444</v>
      </c>
      <c r="R43" s="28">
        <f t="shared" si="28"/>
        <v>108.77888446215138</v>
      </c>
      <c r="S43" s="31">
        <f t="shared" si="29"/>
        <v>97.997402597402598</v>
      </c>
      <c r="T43" s="31">
        <f t="shared" si="30"/>
        <v>1564.0227272727273</v>
      </c>
      <c r="U43" s="32">
        <f t="shared" si="31"/>
        <v>101.31168831168831</v>
      </c>
      <c r="V43" s="28">
        <f t="shared" si="0"/>
        <v>40.631230769230768</v>
      </c>
      <c r="W43" s="28">
        <f t="shared" si="1"/>
        <v>648.46788461538461</v>
      </c>
      <c r="X43" s="28">
        <f t="shared" si="2"/>
        <v>42.005384615384614</v>
      </c>
      <c r="Y43" s="28">
        <f t="shared" si="3"/>
        <v>40.190892307692309</v>
      </c>
      <c r="Z43" s="28">
        <f t="shared" si="4"/>
        <v>641.44015384615386</v>
      </c>
      <c r="AA43" s="28">
        <f t="shared" si="5"/>
        <v>41.550153846153847</v>
      </c>
      <c r="AB43" s="28">
        <f t="shared" si="6"/>
        <v>43.15316923076923</v>
      </c>
      <c r="AC43" s="28">
        <f t="shared" si="7"/>
        <v>688.71761538461533</v>
      </c>
      <c r="AD43" s="28">
        <f t="shared" si="8"/>
        <v>44.612615384615381</v>
      </c>
      <c r="AE43" s="28">
        <f t="shared" si="9"/>
        <v>40.631230769230768</v>
      </c>
      <c r="AF43" s="41">
        <f t="shared" si="32"/>
        <v>37624.92</v>
      </c>
      <c r="AG43" s="40">
        <f t="shared" si="33"/>
        <v>600487.65</v>
      </c>
      <c r="AH43" s="40">
        <f t="shared" si="34"/>
        <v>38897.4</v>
      </c>
      <c r="AI43" s="41">
        <f t="shared" si="35"/>
        <v>37510.431999999993</v>
      </c>
      <c r="AJ43" s="41">
        <f t="shared" si="36"/>
        <v>598660.43999999994</v>
      </c>
      <c r="AK43" s="41">
        <f t="shared" si="37"/>
        <v>38779.039999999994</v>
      </c>
      <c r="AL43" s="41">
        <f t="shared" si="38"/>
        <v>38280.624000000003</v>
      </c>
      <c r="AM43" s="41">
        <f t="shared" si="39"/>
        <v>610952.57999999996</v>
      </c>
      <c r="AN43" s="41">
        <f t="shared" si="40"/>
        <v>39575.279999999999</v>
      </c>
      <c r="AO43" s="28">
        <f t="shared" si="41"/>
        <v>26390</v>
      </c>
      <c r="AP43" s="28">
        <f t="shared" si="42"/>
        <v>0.39038461538461539</v>
      </c>
      <c r="AQ43" s="28">
        <f t="shared" si="43"/>
        <v>26104</v>
      </c>
      <c r="AR43" s="28">
        <f t="shared" si="44"/>
        <v>0.38615384615384618</v>
      </c>
      <c r="AS43" s="28">
        <f t="shared" si="45"/>
        <v>28028</v>
      </c>
      <c r="AT43" s="28">
        <f t="shared" si="46"/>
        <v>0.41461538461538461</v>
      </c>
      <c r="AU43" s="28">
        <f t="shared" si="95"/>
        <v>106.37313098204788</v>
      </c>
      <c r="AV43" s="28">
        <f t="shared" si="47"/>
        <v>1697.6980003293595</v>
      </c>
      <c r="AW43" s="28">
        <f t="shared" si="48"/>
        <v>109.97068498912712</v>
      </c>
      <c r="AX43" s="28">
        <f t="shared" si="49"/>
        <v>92.270281666385557</v>
      </c>
      <c r="AY43" s="28">
        <f t="shared" si="50"/>
        <v>1472.6188016528924</v>
      </c>
      <c r="AZ43" s="28">
        <f t="shared" si="51"/>
        <v>95.390875358407826</v>
      </c>
      <c r="BA43" s="28">
        <f t="shared" si="52"/>
        <v>15.861807396449704</v>
      </c>
      <c r="BB43" s="28">
        <f t="shared" si="53"/>
        <v>253.15188572485206</v>
      </c>
      <c r="BC43" s="28">
        <f t="shared" si="54"/>
        <v>16.398255917159762</v>
      </c>
      <c r="BD43" s="28">
        <f t="shared" si="55"/>
        <v>15.519867644970418</v>
      </c>
      <c r="BE43" s="28">
        <f t="shared" si="56"/>
        <v>247.69458248520715</v>
      </c>
      <c r="BF43" s="28">
        <f t="shared" si="57"/>
        <v>16.044751715976336</v>
      </c>
      <c r="BG43" s="28">
        <f t="shared" si="58"/>
        <v>17.891967857988163</v>
      </c>
      <c r="BH43" s="28">
        <f t="shared" si="59"/>
        <v>285.5529189940828</v>
      </c>
      <c r="BI43" s="28">
        <f t="shared" si="60"/>
        <v>18.497076686390532</v>
      </c>
      <c r="BJ43" s="28">
        <f t="shared" si="61"/>
        <v>201.9</v>
      </c>
      <c r="BK43" s="28">
        <f t="shared" si="62"/>
        <v>361.5</v>
      </c>
      <c r="BL43" s="28">
        <f t="shared" si="63"/>
        <v>209.3</v>
      </c>
      <c r="BM43" s="28">
        <f t="shared" si="64"/>
        <v>360.4</v>
      </c>
      <c r="BN43" s="28">
        <f t="shared" si="65"/>
        <v>208.2</v>
      </c>
      <c r="BO43" s="28">
        <f t="shared" si="66"/>
        <v>367.8</v>
      </c>
      <c r="BP43" s="28">
        <f t="shared" si="67"/>
        <v>-1.5228670253651038</v>
      </c>
      <c r="BQ43" s="28">
        <f t="shared" si="68"/>
        <v>0.21762687375835291</v>
      </c>
      <c r="BR43" s="28">
        <f t="shared" si="69"/>
        <v>3.3596654275092939</v>
      </c>
      <c r="BS43" s="28">
        <f t="shared" si="70"/>
        <v>3.4627209838585702</v>
      </c>
      <c r="BT43" s="28">
        <f t="shared" si="71"/>
        <v>0.21696466197098307</v>
      </c>
      <c r="BU43" s="28">
        <f t="shared" si="72"/>
        <v>3.3494423791821561</v>
      </c>
      <c r="BV43" s="28">
        <f t="shared" si="73"/>
        <v>3.5338201383551118</v>
      </c>
      <c r="BW43" s="28">
        <f t="shared" si="74"/>
        <v>0.22141954126783459</v>
      </c>
      <c r="BX43" s="28">
        <f t="shared" si="75"/>
        <v>3.4182156133829</v>
      </c>
      <c r="BY43" s="28">
        <f t="shared" si="76"/>
        <v>98.983954650269027</v>
      </c>
      <c r="BZ43" s="28">
        <f t="shared" si="77"/>
        <v>6.2020648967551626</v>
      </c>
      <c r="CA43" s="28">
        <f t="shared" si="78"/>
        <v>95.745817843866178</v>
      </c>
      <c r="CB43" s="28">
        <f t="shared" si="79"/>
        <v>96.85011529592623</v>
      </c>
      <c r="CC43" s="28">
        <f t="shared" si="80"/>
        <v>6.0683643368851978</v>
      </c>
      <c r="CD43" s="28">
        <f t="shared" si="81"/>
        <v>93.681784386617124</v>
      </c>
      <c r="CE43" s="28">
        <f t="shared" si="82"/>
        <v>649.50038431975406</v>
      </c>
      <c r="CF43" s="28">
        <f t="shared" si="83"/>
        <v>40.695924387454099</v>
      </c>
      <c r="CG43" s="28">
        <f t="shared" si="84"/>
        <v>628.25278810408929</v>
      </c>
      <c r="CH43" s="28">
        <f t="shared" si="85"/>
        <v>111.65295926210608</v>
      </c>
      <c r="CI43" s="28">
        <f t="shared" si="86"/>
        <v>6.9958702064896761</v>
      </c>
      <c r="CJ43" s="71">
        <f t="shared" si="87"/>
        <v>108.0003717472119</v>
      </c>
      <c r="CK43" s="28">
        <f t="shared" si="10"/>
        <v>39.194615384615389</v>
      </c>
      <c r="CL43" s="28">
        <f t="shared" si="11"/>
        <v>42.083461538461535</v>
      </c>
      <c r="CM43" s="28">
        <f t="shared" si="88"/>
        <v>39.624038461538461</v>
      </c>
      <c r="CN43" s="28">
        <f t="shared" si="89"/>
        <v>101.5</v>
      </c>
      <c r="CO43" s="28">
        <f t="shared" si="12"/>
        <v>262.84860557768923</v>
      </c>
      <c r="CP43" s="28">
        <f t="shared" si="90"/>
        <v>108.98107569721115</v>
      </c>
      <c r="CQ43" s="28">
        <f t="shared" si="91"/>
        <v>102.61205179282868</v>
      </c>
      <c r="CR43" s="28">
        <f t="shared" si="13"/>
        <v>242.15213358070503</v>
      </c>
      <c r="CS43" s="28">
        <f t="shared" si="92"/>
        <v>94.532467532467535</v>
      </c>
      <c r="CT43" s="28">
        <f t="shared" si="93"/>
        <v>93.507977736549179</v>
      </c>
      <c r="CU43" s="28">
        <f t="shared" si="94"/>
        <v>100.4</v>
      </c>
      <c r="CV43" s="28">
        <f t="shared" si="14"/>
        <v>108.98107569721115</v>
      </c>
      <c r="CW43" s="28">
        <f t="shared" si="15"/>
        <v>257.18226600985224</v>
      </c>
      <c r="CX43" s="28">
        <f t="shared" si="16"/>
        <v>244.80519480519482</v>
      </c>
      <c r="CY43" s="28">
        <f t="shared" si="17"/>
        <v>276.13793103448273</v>
      </c>
      <c r="CZ43" s="28">
        <f t="shared" si="18"/>
        <v>279.1633466135458</v>
      </c>
      <c r="DA43" s="71">
        <f t="shared" si="19"/>
        <v>244.80519480519479</v>
      </c>
      <c r="DB43" s="77"/>
      <c r="DC43" s="76"/>
      <c r="DE43" s="72"/>
      <c r="DF43" s="72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</row>
    <row r="44" spans="1:125" ht="15.75" x14ac:dyDescent="0.25">
      <c r="A44" s="9">
        <v>256</v>
      </c>
      <c r="B44" s="7"/>
      <c r="C44" s="9">
        <v>100.7</v>
      </c>
      <c r="D44" s="9">
        <v>100.5</v>
      </c>
      <c r="E44" s="9">
        <v>97.8</v>
      </c>
      <c r="F44" s="9">
        <v>98.18</v>
      </c>
      <c r="G44" s="9">
        <v>1654.3</v>
      </c>
      <c r="H44" s="10">
        <v>99.6</v>
      </c>
      <c r="I44" s="11"/>
      <c r="J44" s="28">
        <f t="shared" si="20"/>
        <v>10261.530000000001</v>
      </c>
      <c r="K44" s="28">
        <f t="shared" si="21"/>
        <v>0.99213372664700106</v>
      </c>
      <c r="L44" s="29">
        <f t="shared" si="22"/>
        <v>10009.280000000001</v>
      </c>
      <c r="M44" s="29">
        <f t="shared" si="23"/>
        <v>1.0171370967741935</v>
      </c>
      <c r="N44" s="29">
        <f t="shared" si="24"/>
        <v>10088.640000000001</v>
      </c>
      <c r="O44" s="30">
        <f t="shared" si="25"/>
        <v>1.0252016129032258</v>
      </c>
      <c r="P44" s="29">
        <f t="shared" si="26"/>
        <v>95.45318584070796</v>
      </c>
      <c r="Q44" s="28">
        <f t="shared" si="27"/>
        <v>1614.6976401179943</v>
      </c>
      <c r="R44" s="28">
        <f t="shared" si="28"/>
        <v>96.435398230088509</v>
      </c>
      <c r="S44" s="31">
        <f t="shared" si="29"/>
        <v>97.858760080645155</v>
      </c>
      <c r="T44" s="31">
        <f t="shared" si="30"/>
        <v>1655.390625</v>
      </c>
      <c r="U44" s="32">
        <f t="shared" si="31"/>
        <v>98.865725806451607</v>
      </c>
      <c r="V44" s="28">
        <f t="shared" si="0"/>
        <v>37.772719844357979</v>
      </c>
      <c r="W44" s="28">
        <f t="shared" si="1"/>
        <v>638.96789883268491</v>
      </c>
      <c r="X44" s="28">
        <f t="shared" si="2"/>
        <v>38.161400778210123</v>
      </c>
      <c r="Y44" s="28">
        <f t="shared" si="3"/>
        <v>38.072206225680937</v>
      </c>
      <c r="Z44" s="28">
        <f t="shared" si="4"/>
        <v>644.03404669260703</v>
      </c>
      <c r="AA44" s="28">
        <f t="shared" si="5"/>
        <v>38.463968871595334</v>
      </c>
      <c r="AB44" s="28">
        <f t="shared" si="6"/>
        <v>37.136311284046691</v>
      </c>
      <c r="AC44" s="28">
        <f t="shared" si="7"/>
        <v>628.20233463035026</v>
      </c>
      <c r="AD44" s="28">
        <f t="shared" si="8"/>
        <v>37.51844357976654</v>
      </c>
      <c r="AE44" s="28">
        <f t="shared" si="9"/>
        <v>37.772719844357972</v>
      </c>
      <c r="AF44" s="41">
        <f t="shared" si="32"/>
        <v>34433.558999999994</v>
      </c>
      <c r="AG44" s="40">
        <f t="shared" si="33"/>
        <v>582482.25</v>
      </c>
      <c r="AH44" s="40">
        <f t="shared" si="34"/>
        <v>34787.879999999997</v>
      </c>
      <c r="AI44" s="41">
        <f t="shared" si="35"/>
        <v>34510.526999999995</v>
      </c>
      <c r="AJ44" s="41">
        <f t="shared" si="36"/>
        <v>583784.25</v>
      </c>
      <c r="AK44" s="41">
        <f t="shared" si="37"/>
        <v>34865.64</v>
      </c>
      <c r="AL44" s="41">
        <f t="shared" si="38"/>
        <v>34270.001999999993</v>
      </c>
      <c r="AM44" s="41">
        <f t="shared" si="39"/>
        <v>579715.5</v>
      </c>
      <c r="AN44" s="41">
        <f t="shared" si="40"/>
        <v>34622.639999999999</v>
      </c>
      <c r="AO44" s="28">
        <f t="shared" si="41"/>
        <v>25931.300000000003</v>
      </c>
      <c r="AP44" s="28">
        <f t="shared" si="42"/>
        <v>0.39260700389105063</v>
      </c>
      <c r="AQ44" s="28">
        <f t="shared" si="43"/>
        <v>26136.9</v>
      </c>
      <c r="AR44" s="28">
        <f t="shared" si="44"/>
        <v>0.39571984435797669</v>
      </c>
      <c r="AS44" s="28">
        <f t="shared" si="45"/>
        <v>25494.400000000001</v>
      </c>
      <c r="AT44" s="28">
        <f t="shared" si="46"/>
        <v>0.3859922178988327</v>
      </c>
      <c r="AU44" s="28">
        <f t="shared" si="95"/>
        <v>94.702324988470338</v>
      </c>
      <c r="AV44" s="28">
        <f t="shared" si="47"/>
        <v>1601.9959870983835</v>
      </c>
      <c r="AW44" s="28">
        <f t="shared" si="48"/>
        <v>95.676811026705309</v>
      </c>
      <c r="AX44" s="28">
        <f t="shared" si="49"/>
        <v>99.535775122349762</v>
      </c>
      <c r="AY44" s="28">
        <f t="shared" si="50"/>
        <v>1683.7592143397178</v>
      </c>
      <c r="AZ44" s="28">
        <f t="shared" si="51"/>
        <v>100.55999731724766</v>
      </c>
      <c r="BA44" s="28">
        <f t="shared" si="52"/>
        <v>14.829834366909417</v>
      </c>
      <c r="BB44" s="28">
        <f t="shared" si="53"/>
        <v>250.86327234326035</v>
      </c>
      <c r="BC44" s="28">
        <f t="shared" si="54"/>
        <v>14.982433223818683</v>
      </c>
      <c r="BD44" s="28">
        <f t="shared" si="55"/>
        <v>15.065927521991251</v>
      </c>
      <c r="BE44" s="28">
        <f t="shared" si="56"/>
        <v>254.85705271843636</v>
      </c>
      <c r="BF44" s="28">
        <f t="shared" si="57"/>
        <v>15.220955775257767</v>
      </c>
      <c r="BG44" s="28">
        <f t="shared" si="58"/>
        <v>14.33432715711063</v>
      </c>
      <c r="BH44" s="28">
        <f t="shared" si="59"/>
        <v>242.48121243319355</v>
      </c>
      <c r="BI44" s="28">
        <f t="shared" si="60"/>
        <v>14.481827249466306</v>
      </c>
      <c r="BJ44" s="28">
        <f t="shared" si="61"/>
        <v>202.60000000000002</v>
      </c>
      <c r="BK44" s="28">
        <f t="shared" si="62"/>
        <v>357.9</v>
      </c>
      <c r="BL44" s="28">
        <f t="shared" si="63"/>
        <v>200.10000000000002</v>
      </c>
      <c r="BM44" s="28">
        <f t="shared" si="64"/>
        <v>358.7</v>
      </c>
      <c r="BN44" s="28">
        <f t="shared" si="65"/>
        <v>200.9</v>
      </c>
      <c r="BO44" s="28">
        <f t="shared" si="66"/>
        <v>356.2</v>
      </c>
      <c r="BP44" s="28">
        <f t="shared" si="67"/>
        <v>-1.6224924644007901</v>
      </c>
      <c r="BQ44" s="28">
        <f t="shared" si="68"/>
        <v>0.21990783410138248</v>
      </c>
      <c r="BR44" s="28">
        <f t="shared" si="69"/>
        <v>3.6820987654320985</v>
      </c>
      <c r="BS44" s="28">
        <f t="shared" si="70"/>
        <v>3.7283026712399958</v>
      </c>
      <c r="BT44" s="28">
        <f t="shared" si="71"/>
        <v>0.22039938556067587</v>
      </c>
      <c r="BU44" s="28">
        <f t="shared" si="72"/>
        <v>3.6903292181069958</v>
      </c>
      <c r="BV44" s="28">
        <f t="shared" si="73"/>
        <v>3.7023178463777153</v>
      </c>
      <c r="BW44" s="28">
        <f t="shared" si="74"/>
        <v>0.21886328725038401</v>
      </c>
      <c r="BX44" s="28">
        <f t="shared" si="75"/>
        <v>3.6646090534979421</v>
      </c>
      <c r="BY44" s="28">
        <f t="shared" si="76"/>
        <v>105.81862592246131</v>
      </c>
      <c r="BZ44" s="28">
        <f t="shared" si="77"/>
        <v>6.2554900153609836</v>
      </c>
      <c r="CA44" s="28">
        <f t="shared" si="78"/>
        <v>104.74084362139919</v>
      </c>
      <c r="CB44" s="28">
        <f t="shared" si="79"/>
        <v>107.50327408793267</v>
      </c>
      <c r="CC44" s="28">
        <f t="shared" si="80"/>
        <v>6.3550783410138258</v>
      </c>
      <c r="CD44" s="28">
        <f t="shared" si="81"/>
        <v>106.40833333333335</v>
      </c>
      <c r="CE44" s="28">
        <f t="shared" si="82"/>
        <v>686.50867893150405</v>
      </c>
      <c r="CF44" s="28">
        <f t="shared" si="83"/>
        <v>40.583102918586789</v>
      </c>
      <c r="CG44" s="28">
        <f t="shared" si="84"/>
        <v>679.51646090534973</v>
      </c>
      <c r="CH44" s="28">
        <f t="shared" si="85"/>
        <v>102.28292277310052</v>
      </c>
      <c r="CI44" s="28">
        <f t="shared" si="86"/>
        <v>6.0464761904761914</v>
      </c>
      <c r="CJ44" s="71">
        <f t="shared" si="87"/>
        <v>101.2411522633745</v>
      </c>
      <c r="CK44" s="28">
        <f t="shared" si="10"/>
        <v>39.928132295719848</v>
      </c>
      <c r="CL44" s="28">
        <f t="shared" si="11"/>
        <v>38.946614785992224</v>
      </c>
      <c r="CM44" s="28">
        <f t="shared" si="88"/>
        <v>39.614046692607012</v>
      </c>
      <c r="CN44" s="28">
        <f t="shared" si="89"/>
        <v>100.9</v>
      </c>
      <c r="CO44" s="28">
        <f t="shared" si="12"/>
        <v>254.97836774827928</v>
      </c>
      <c r="CP44" s="28">
        <f t="shared" si="90"/>
        <v>98.419665683382505</v>
      </c>
      <c r="CQ44" s="28">
        <f t="shared" si="91"/>
        <v>100.10629301868241</v>
      </c>
      <c r="CR44" s="28">
        <f t="shared" si="13"/>
        <v>263.47681451612902</v>
      </c>
      <c r="CS44" s="28">
        <f t="shared" si="92"/>
        <v>103.44284274193548</v>
      </c>
      <c r="CT44" s="28">
        <f t="shared" si="93"/>
        <v>104.26300403225807</v>
      </c>
      <c r="CU44" s="28">
        <f t="shared" si="94"/>
        <v>101.7</v>
      </c>
      <c r="CV44" s="28">
        <f t="shared" si="14"/>
        <v>98.419665683382505</v>
      </c>
      <c r="CW44" s="28">
        <f t="shared" si="15"/>
        <v>259.03766105054507</v>
      </c>
      <c r="CX44" s="28">
        <f t="shared" si="16"/>
        <v>261.40423387096774</v>
      </c>
      <c r="CY44" s="28">
        <f t="shared" si="17"/>
        <v>252.66997026759168</v>
      </c>
      <c r="CZ44" s="28">
        <f t="shared" si="18"/>
        <v>250.68239921337266</v>
      </c>
      <c r="DA44" s="71">
        <f t="shared" si="19"/>
        <v>261.40423387096774</v>
      </c>
      <c r="DB44" s="77"/>
      <c r="DC44" s="76"/>
      <c r="DE44" s="72"/>
      <c r="DF44" s="72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</row>
    <row r="45" spans="1:125" ht="15.75" x14ac:dyDescent="0.25">
      <c r="A45" s="9">
        <v>255</v>
      </c>
      <c r="B45" s="7"/>
      <c r="C45" s="9">
        <v>100.1</v>
      </c>
      <c r="D45" s="9">
        <v>100.8</v>
      </c>
      <c r="E45" s="9">
        <v>101.3</v>
      </c>
      <c r="F45" s="9">
        <v>112.1</v>
      </c>
      <c r="G45" s="9">
        <v>1786.8</v>
      </c>
      <c r="H45" s="10">
        <v>106.9</v>
      </c>
      <c r="I45" s="11"/>
      <c r="J45" s="28">
        <f t="shared" si="20"/>
        <v>10120.35</v>
      </c>
      <c r="K45" s="28">
        <f t="shared" si="21"/>
        <v>1.0019900497512437</v>
      </c>
      <c r="L45" s="29">
        <f t="shared" si="22"/>
        <v>9848.4599999999991</v>
      </c>
      <c r="M45" s="29">
        <f t="shared" si="23"/>
        <v>1.0296523517382414</v>
      </c>
      <c r="N45" s="29">
        <f t="shared" si="24"/>
        <v>9828.9</v>
      </c>
      <c r="O45" s="30">
        <f t="shared" si="25"/>
        <v>1.0276073619631902</v>
      </c>
      <c r="P45" s="29">
        <f t="shared" si="26"/>
        <v>98.375383084577109</v>
      </c>
      <c r="Q45" s="28">
        <f t="shared" si="27"/>
        <v>1657.5921393034826</v>
      </c>
      <c r="R45" s="28">
        <f t="shared" si="28"/>
        <v>99.79820895522387</v>
      </c>
      <c r="S45" s="31">
        <f t="shared" si="29"/>
        <v>101.09126789366056</v>
      </c>
      <c r="T45" s="31">
        <f t="shared" si="30"/>
        <v>1703.3538854805727</v>
      </c>
      <c r="U45" s="32">
        <f t="shared" si="31"/>
        <v>102.55337423312884</v>
      </c>
      <c r="V45" s="28">
        <f t="shared" si="0"/>
        <v>38.620023437500002</v>
      </c>
      <c r="W45" s="28">
        <f t="shared" si="1"/>
        <v>650.73441406250004</v>
      </c>
      <c r="X45" s="28">
        <f t="shared" si="2"/>
        <v>39.178593749999997</v>
      </c>
      <c r="Y45" s="28">
        <f t="shared" si="3"/>
        <v>38.543320312500001</v>
      </c>
      <c r="Z45" s="28">
        <f t="shared" si="4"/>
        <v>649.44199218749998</v>
      </c>
      <c r="AA45" s="28">
        <f t="shared" si="5"/>
        <v>39.100781249999997</v>
      </c>
      <c r="AB45" s="28">
        <f t="shared" si="6"/>
        <v>37.507828125000003</v>
      </c>
      <c r="AC45" s="28">
        <f t="shared" si="7"/>
        <v>631.99429687499992</v>
      </c>
      <c r="AD45" s="28">
        <f t="shared" si="8"/>
        <v>38.050312499999997</v>
      </c>
      <c r="AE45" s="28">
        <f t="shared" si="9"/>
        <v>38.620023437500002</v>
      </c>
      <c r="AF45" s="41">
        <f t="shared" si="32"/>
        <v>35020.806000000004</v>
      </c>
      <c r="AG45" s="40">
        <f t="shared" si="33"/>
        <v>590088.80999999994</v>
      </c>
      <c r="AH45" s="40">
        <f t="shared" si="34"/>
        <v>35527.32</v>
      </c>
      <c r="AI45" s="41">
        <f t="shared" si="35"/>
        <v>35001.170000000006</v>
      </c>
      <c r="AJ45" s="41">
        <f t="shared" si="36"/>
        <v>589757.94999999995</v>
      </c>
      <c r="AK45" s="41">
        <f t="shared" si="37"/>
        <v>35507.4</v>
      </c>
      <c r="AL45" s="41">
        <f t="shared" si="38"/>
        <v>34736.084000000003</v>
      </c>
      <c r="AM45" s="41">
        <f t="shared" si="39"/>
        <v>585291.34</v>
      </c>
      <c r="AN45" s="41">
        <f t="shared" si="40"/>
        <v>35238.479999999996</v>
      </c>
      <c r="AO45" s="28">
        <f t="shared" si="41"/>
        <v>25779.200000000001</v>
      </c>
      <c r="AP45" s="28">
        <f t="shared" si="42"/>
        <v>0.39335937500000001</v>
      </c>
      <c r="AQ45" s="28">
        <f t="shared" si="43"/>
        <v>25728</v>
      </c>
      <c r="AR45" s="28">
        <f t="shared" si="44"/>
        <v>0.392578125</v>
      </c>
      <c r="AS45" s="28">
        <f t="shared" si="45"/>
        <v>25036.799999999999</v>
      </c>
      <c r="AT45" s="28">
        <f t="shared" si="46"/>
        <v>0.38203124999999999</v>
      </c>
      <c r="AU45" s="28">
        <f t="shared" si="95"/>
        <v>98.571154991213078</v>
      </c>
      <c r="AV45" s="28">
        <f t="shared" si="47"/>
        <v>1660.8908301279669</v>
      </c>
      <c r="AW45" s="28">
        <f t="shared" si="48"/>
        <v>99.99681235612978</v>
      </c>
      <c r="AX45" s="28">
        <f t="shared" si="49"/>
        <v>104.08886172690812</v>
      </c>
      <c r="AY45" s="28">
        <f t="shared" si="50"/>
        <v>1753.8623340275421</v>
      </c>
      <c r="AZ45" s="28">
        <f t="shared" si="51"/>
        <v>105.59432295783304</v>
      </c>
      <c r="BA45" s="28">
        <f t="shared" si="52"/>
        <v>15.191548281860353</v>
      </c>
      <c r="BB45" s="28">
        <f t="shared" si="53"/>
        <v>255.97248240661619</v>
      </c>
      <c r="BC45" s="28">
        <f t="shared" si="54"/>
        <v>15.411267150878905</v>
      </c>
      <c r="BD45" s="28">
        <f t="shared" si="55"/>
        <v>15.131264419555665</v>
      </c>
      <c r="BE45" s="28">
        <f t="shared" si="56"/>
        <v>254.95671958923339</v>
      </c>
      <c r="BF45" s="28">
        <f t="shared" si="57"/>
        <v>15.350111389160155</v>
      </c>
      <c r="BG45" s="28">
        <f t="shared" si="58"/>
        <v>14.329162463378907</v>
      </c>
      <c r="BH45" s="28">
        <f t="shared" si="59"/>
        <v>241.44157122802733</v>
      </c>
      <c r="BI45" s="28">
        <f t="shared" si="60"/>
        <v>14.536408447265625</v>
      </c>
      <c r="BJ45" s="28">
        <f t="shared" si="61"/>
        <v>201.2</v>
      </c>
      <c r="BK45" s="28">
        <f t="shared" si="62"/>
        <v>356.7</v>
      </c>
      <c r="BL45" s="28">
        <f t="shared" si="63"/>
        <v>198.5</v>
      </c>
      <c r="BM45" s="28">
        <f t="shared" si="64"/>
        <v>356.5</v>
      </c>
      <c r="BN45" s="28">
        <f t="shared" si="65"/>
        <v>198.3</v>
      </c>
      <c r="BO45" s="28">
        <f t="shared" si="66"/>
        <v>353.8</v>
      </c>
      <c r="BP45" s="28">
        <f t="shared" si="67"/>
        <v>-1.5817885516398451</v>
      </c>
      <c r="BQ45" s="28">
        <f t="shared" si="68"/>
        <v>0.2156198996554434</v>
      </c>
      <c r="BR45" s="28">
        <f t="shared" si="69"/>
        <v>3.5813253012048194</v>
      </c>
      <c r="BS45" s="28">
        <f t="shared" si="70"/>
        <v>3.631085760847423</v>
      </c>
      <c r="BT45" s="28">
        <f t="shared" si="71"/>
        <v>0.21549900259928673</v>
      </c>
      <c r="BU45" s="28">
        <f t="shared" si="72"/>
        <v>3.5793172690763053</v>
      </c>
      <c r="BV45" s="28">
        <f t="shared" si="73"/>
        <v>3.6035852515787328</v>
      </c>
      <c r="BW45" s="28">
        <f t="shared" si="74"/>
        <v>0.21386689234117151</v>
      </c>
      <c r="BX45" s="28">
        <f t="shared" si="75"/>
        <v>3.5522088353413657</v>
      </c>
      <c r="BY45" s="28">
        <f t="shared" si="76"/>
        <v>103.28468119779996</v>
      </c>
      <c r="BZ45" s="28">
        <f t="shared" si="77"/>
        <v>6.1297769449313906</v>
      </c>
      <c r="CA45" s="28">
        <f t="shared" si="78"/>
        <v>101.81214859437752</v>
      </c>
      <c r="CB45" s="28">
        <f t="shared" si="79"/>
        <v>102.87482175595844</v>
      </c>
      <c r="CC45" s="28">
        <f t="shared" si="80"/>
        <v>6.1054524572326665</v>
      </c>
      <c r="CD45" s="28">
        <f t="shared" si="81"/>
        <v>101.40813253012048</v>
      </c>
      <c r="CE45" s="28">
        <f t="shared" si="82"/>
        <v>667.50865756773271</v>
      </c>
      <c r="CF45" s="28">
        <f t="shared" si="83"/>
        <v>39.615547361421747</v>
      </c>
      <c r="CG45" s="28">
        <f t="shared" si="84"/>
        <v>657.99196787148594</v>
      </c>
      <c r="CH45" s="28">
        <f t="shared" si="85"/>
        <v>97.421470767977183</v>
      </c>
      <c r="CI45" s="28">
        <f t="shared" si="86"/>
        <v>5.7818049930484197</v>
      </c>
      <c r="CJ45" s="71">
        <f t="shared" si="87"/>
        <v>96.032530120481937</v>
      </c>
      <c r="CK45" s="28">
        <f t="shared" si="10"/>
        <v>39.532617187500001</v>
      </c>
      <c r="CL45" s="28">
        <f t="shared" si="11"/>
        <v>38.470546874999997</v>
      </c>
      <c r="CM45" s="28">
        <f t="shared" si="88"/>
        <v>39.611289062499999</v>
      </c>
      <c r="CN45" s="28">
        <f t="shared" si="89"/>
        <v>100.7</v>
      </c>
      <c r="CO45" s="28">
        <f t="shared" si="12"/>
        <v>256.50945273631839</v>
      </c>
      <c r="CP45" s="28">
        <f t="shared" si="90"/>
        <v>97.994626865671634</v>
      </c>
      <c r="CQ45" s="28">
        <f t="shared" si="91"/>
        <v>100.90039800995025</v>
      </c>
      <c r="CR45" s="28">
        <f t="shared" si="13"/>
        <v>263.0674846625767</v>
      </c>
      <c r="CS45" s="28">
        <f t="shared" si="92"/>
        <v>103.48006134969326</v>
      </c>
      <c r="CT45" s="28">
        <f t="shared" si="93"/>
        <v>103.27453987730063</v>
      </c>
      <c r="CU45" s="28">
        <f t="shared" si="94"/>
        <v>100.5</v>
      </c>
      <c r="CV45" s="28">
        <f t="shared" si="14"/>
        <v>97.994626865671634</v>
      </c>
      <c r="CW45" s="28">
        <f t="shared" si="15"/>
        <v>255.49155908639523</v>
      </c>
      <c r="CX45" s="28">
        <f t="shared" si="16"/>
        <v>263.59100204498981</v>
      </c>
      <c r="CY45" s="28">
        <f t="shared" si="17"/>
        <v>248.62760675273086</v>
      </c>
      <c r="CZ45" s="28">
        <f t="shared" si="18"/>
        <v>249.12238805970148</v>
      </c>
      <c r="DA45" s="71">
        <f t="shared" si="19"/>
        <v>263.59100204498981</v>
      </c>
      <c r="DB45" s="77"/>
      <c r="DC45" s="76"/>
      <c r="DE45" s="72"/>
      <c r="DF45" s="72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</row>
    <row r="46" spans="1:125" ht="15.75" x14ac:dyDescent="0.25">
      <c r="A46" s="9">
        <v>254</v>
      </c>
      <c r="B46" s="7"/>
      <c r="C46" s="9">
        <v>100.4</v>
      </c>
      <c r="D46" s="9">
        <v>101.3</v>
      </c>
      <c r="E46" s="9">
        <v>101</v>
      </c>
      <c r="F46" s="9">
        <v>115.94</v>
      </c>
      <c r="G46" s="9">
        <v>1875.6</v>
      </c>
      <c r="H46" s="10">
        <v>102.4</v>
      </c>
      <c r="I46" s="11"/>
      <c r="J46" s="28">
        <f t="shared" si="20"/>
        <v>10090.08</v>
      </c>
      <c r="K46" s="28">
        <f t="shared" si="21"/>
        <v>0.99305555555555558</v>
      </c>
      <c r="L46" s="29">
        <f t="shared" si="22"/>
        <v>10140.129999999999</v>
      </c>
      <c r="M46" s="29">
        <f t="shared" si="23"/>
        <v>0.98815399802566628</v>
      </c>
      <c r="N46" s="29">
        <f t="shared" si="24"/>
        <v>10211.039999999999</v>
      </c>
      <c r="O46" s="30">
        <f t="shared" si="25"/>
        <v>0.99506416584402768</v>
      </c>
      <c r="P46" s="29">
        <f t="shared" si="26"/>
        <v>111.32152777777777</v>
      </c>
      <c r="Q46" s="28">
        <f t="shared" si="27"/>
        <v>1774.3916666666667</v>
      </c>
      <c r="R46" s="28">
        <f t="shared" si="28"/>
        <v>106.1576388888889</v>
      </c>
      <c r="S46" s="31">
        <f t="shared" si="29"/>
        <v>110.77206317867719</v>
      </c>
      <c r="T46" s="31">
        <f t="shared" si="30"/>
        <v>1765.6335636722604</v>
      </c>
      <c r="U46" s="32">
        <f t="shared" si="31"/>
        <v>105.63366238894373</v>
      </c>
      <c r="V46" s="28">
        <f t="shared" si="0"/>
        <v>44.004745098039209</v>
      </c>
      <c r="W46" s="28">
        <f t="shared" si="1"/>
        <v>701.40658823529407</v>
      </c>
      <c r="X46" s="28">
        <f t="shared" si="2"/>
        <v>41.963490196078432</v>
      </c>
      <c r="Y46" s="28">
        <f t="shared" si="3"/>
        <v>44.312470588235286</v>
      </c>
      <c r="Z46" s="28">
        <f t="shared" si="4"/>
        <v>706.31152941176458</v>
      </c>
      <c r="AA46" s="28">
        <f t="shared" si="5"/>
        <v>42.25694117647059</v>
      </c>
      <c r="AB46" s="28">
        <f t="shared" si="6"/>
        <v>44.532274509803912</v>
      </c>
      <c r="AC46" s="28">
        <f t="shared" si="7"/>
        <v>709.81505882352928</v>
      </c>
      <c r="AD46" s="28">
        <f t="shared" si="8"/>
        <v>42.466549019607839</v>
      </c>
      <c r="AE46" s="28">
        <f t="shared" si="9"/>
        <v>44.004745098039209</v>
      </c>
      <c r="AF46" s="41">
        <f t="shared" si="32"/>
        <v>39806.71</v>
      </c>
      <c r="AG46" s="40">
        <f t="shared" si="33"/>
        <v>634492.68000000005</v>
      </c>
      <c r="AH46" s="40">
        <f t="shared" si="34"/>
        <v>37960.19</v>
      </c>
      <c r="AI46" s="41">
        <f t="shared" si="35"/>
        <v>39885.18</v>
      </c>
      <c r="AJ46" s="41">
        <f t="shared" si="36"/>
        <v>635743.44000000006</v>
      </c>
      <c r="AK46" s="41">
        <f t="shared" si="37"/>
        <v>38035.020000000004</v>
      </c>
      <c r="AL46" s="41">
        <f t="shared" si="38"/>
        <v>39941.229999999996</v>
      </c>
      <c r="AM46" s="41">
        <f t="shared" si="39"/>
        <v>636636.84</v>
      </c>
      <c r="AN46" s="41">
        <f t="shared" si="40"/>
        <v>38088.47</v>
      </c>
      <c r="AO46" s="28">
        <f t="shared" si="41"/>
        <v>25525.5</v>
      </c>
      <c r="AP46" s="28">
        <f t="shared" si="42"/>
        <v>0.39254901960784311</v>
      </c>
      <c r="AQ46" s="28">
        <f t="shared" si="43"/>
        <v>25704</v>
      </c>
      <c r="AR46" s="28">
        <f t="shared" si="44"/>
        <v>0.3952941176470588</v>
      </c>
      <c r="AS46" s="28">
        <f t="shared" si="45"/>
        <v>25831.5</v>
      </c>
      <c r="AT46" s="28">
        <f t="shared" si="46"/>
        <v>0.39725490196078428</v>
      </c>
      <c r="AU46" s="28">
        <f t="shared" si="95"/>
        <v>110.54846161265431</v>
      </c>
      <c r="AV46" s="28">
        <f t="shared" si="47"/>
        <v>1762.0695023148146</v>
      </c>
      <c r="AW46" s="28">
        <f t="shared" si="48"/>
        <v>105.4204330632716</v>
      </c>
      <c r="AX46" s="28">
        <f t="shared" si="49"/>
        <v>109.45985709956156</v>
      </c>
      <c r="AY46" s="28">
        <f t="shared" si="50"/>
        <v>1744.7178649910491</v>
      </c>
      <c r="AZ46" s="28">
        <f t="shared" si="51"/>
        <v>104.38232581572821</v>
      </c>
      <c r="BA46" s="28">
        <f t="shared" si="52"/>
        <v>17.274019546328333</v>
      </c>
      <c r="BB46" s="28">
        <f t="shared" si="53"/>
        <v>275.33646855824679</v>
      </c>
      <c r="BC46" s="28">
        <f t="shared" si="54"/>
        <v>16.472726935793922</v>
      </c>
      <c r="BD46" s="28">
        <f t="shared" si="55"/>
        <v>17.516458961937715</v>
      </c>
      <c r="BE46" s="28">
        <f t="shared" si="56"/>
        <v>279.20079280276815</v>
      </c>
      <c r="BF46" s="28">
        <f t="shared" si="57"/>
        <v>16.703920276816611</v>
      </c>
      <c r="BG46" s="28">
        <f t="shared" si="58"/>
        <v>17.690664344482887</v>
      </c>
      <c r="BH46" s="28">
        <f t="shared" si="59"/>
        <v>281.97751160322946</v>
      </c>
      <c r="BI46" s="28">
        <f t="shared" si="60"/>
        <v>16.870044767397154</v>
      </c>
      <c r="BJ46" s="28">
        <f t="shared" si="61"/>
        <v>200.89999999999998</v>
      </c>
      <c r="BK46" s="28">
        <f t="shared" si="62"/>
        <v>355.1</v>
      </c>
      <c r="BL46" s="28">
        <f t="shared" si="63"/>
        <v>201.39999999999998</v>
      </c>
      <c r="BM46" s="28">
        <f t="shared" si="64"/>
        <v>355.8</v>
      </c>
      <c r="BN46" s="28">
        <f t="shared" si="65"/>
        <v>202.1</v>
      </c>
      <c r="BO46" s="28">
        <f t="shared" si="66"/>
        <v>356.3</v>
      </c>
      <c r="BP46" s="28">
        <f t="shared" si="67"/>
        <v>-1.3818019625334523</v>
      </c>
      <c r="BQ46" s="28">
        <f t="shared" si="68"/>
        <v>0.19873516901723753</v>
      </c>
      <c r="BR46" s="28">
        <f t="shared" si="69"/>
        <v>3.3217960710944809</v>
      </c>
      <c r="BS46" s="28">
        <f t="shared" si="70"/>
        <v>3.1739518287243533</v>
      </c>
      <c r="BT46" s="28">
        <f t="shared" si="71"/>
        <v>0.19912693082605776</v>
      </c>
      <c r="BU46" s="28">
        <f t="shared" si="72"/>
        <v>3.3283442469597753</v>
      </c>
      <c r="BV46" s="28">
        <f t="shared" si="73"/>
        <v>3.1784121320249779</v>
      </c>
      <c r="BW46" s="28">
        <f t="shared" si="74"/>
        <v>0.19940676068950081</v>
      </c>
      <c r="BX46" s="28">
        <f t="shared" si="75"/>
        <v>3.3330215154349858</v>
      </c>
      <c r="BY46" s="28">
        <f t="shared" si="76"/>
        <v>89.384567350579829</v>
      </c>
      <c r="BZ46" s="28">
        <f t="shared" si="77"/>
        <v>5.6077960599955219</v>
      </c>
      <c r="CA46" s="28">
        <f t="shared" si="78"/>
        <v>93.732553788587438</v>
      </c>
      <c r="CB46" s="28">
        <f t="shared" si="79"/>
        <v>90.639072256913465</v>
      </c>
      <c r="CC46" s="28">
        <f t="shared" si="80"/>
        <v>5.6865010073875082</v>
      </c>
      <c r="CD46" s="28">
        <f t="shared" si="81"/>
        <v>95.048082319925157</v>
      </c>
      <c r="CE46" s="28">
        <f t="shared" si="82"/>
        <v>580.06244424620877</v>
      </c>
      <c r="CF46" s="28">
        <f t="shared" si="83"/>
        <v>36.391873740765618</v>
      </c>
      <c r="CG46" s="28">
        <f t="shared" si="84"/>
        <v>608.2787652011225</v>
      </c>
      <c r="CH46" s="28">
        <f t="shared" si="85"/>
        <v>91.540499553969667</v>
      </c>
      <c r="CI46" s="28">
        <f t="shared" si="86"/>
        <v>5.7430546227893435</v>
      </c>
      <c r="CJ46" s="71">
        <f t="shared" si="87"/>
        <v>95.993358278765186</v>
      </c>
      <c r="CK46" s="28">
        <f t="shared" si="10"/>
        <v>39.568941176470581</v>
      </c>
      <c r="CL46" s="28">
        <f t="shared" si="11"/>
        <v>39.765215686274509</v>
      </c>
      <c r="CM46" s="28">
        <f t="shared" si="88"/>
        <v>39.294156862745091</v>
      </c>
      <c r="CN46" s="28">
        <f t="shared" si="89"/>
        <v>100.1</v>
      </c>
      <c r="CO46" s="28">
        <f t="shared" si="12"/>
        <v>253.22916666666669</v>
      </c>
      <c r="CP46" s="28">
        <f t="shared" si="90"/>
        <v>100.59652777777778</v>
      </c>
      <c r="CQ46" s="28">
        <f t="shared" si="91"/>
        <v>99.404861111111103</v>
      </c>
      <c r="CR46" s="28">
        <f t="shared" si="13"/>
        <v>253.74136229022704</v>
      </c>
      <c r="CS46" s="28">
        <f t="shared" si="92"/>
        <v>99.605923000987161</v>
      </c>
      <c r="CT46" s="28">
        <f t="shared" si="93"/>
        <v>100.30246791707799</v>
      </c>
      <c r="CU46" s="28">
        <f t="shared" si="94"/>
        <v>100.8</v>
      </c>
      <c r="CV46" s="28">
        <f t="shared" si="14"/>
        <v>100.59652777777777</v>
      </c>
      <c r="CW46" s="28">
        <f t="shared" si="15"/>
        <v>256.7832167832168</v>
      </c>
      <c r="CX46" s="28">
        <f t="shared" si="16"/>
        <v>251.9792694965449</v>
      </c>
      <c r="CY46" s="28">
        <f t="shared" si="17"/>
        <v>258.05694305694306</v>
      </c>
      <c r="CZ46" s="28">
        <f t="shared" si="18"/>
        <v>256.26488095238091</v>
      </c>
      <c r="DA46" s="71">
        <f t="shared" si="19"/>
        <v>251.97926949654493</v>
      </c>
      <c r="DB46" s="77"/>
      <c r="DC46" s="76"/>
      <c r="DE46" s="72"/>
      <c r="DF46" s="72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</row>
    <row r="47" spans="1:125" ht="15.75" x14ac:dyDescent="0.25">
      <c r="A47" s="47">
        <v>253</v>
      </c>
      <c r="B47" s="7"/>
      <c r="C47" s="47">
        <v>101.6</v>
      </c>
      <c r="D47" s="47">
        <v>103.5</v>
      </c>
      <c r="E47" s="47">
        <v>108.1</v>
      </c>
      <c r="F47" s="47">
        <v>115.2</v>
      </c>
      <c r="G47" s="47">
        <v>1936.6</v>
      </c>
      <c r="H47" s="48">
        <v>97.7</v>
      </c>
      <c r="I47" s="11"/>
      <c r="J47" s="28">
        <f t="shared" si="20"/>
        <v>10170.52</v>
      </c>
      <c r="K47" s="28">
        <f t="shared" si="21"/>
        <v>0.99111549851924985</v>
      </c>
      <c r="L47" s="29">
        <f t="shared" si="22"/>
        <v>10140.400000000001</v>
      </c>
      <c r="M47" s="29">
        <f t="shared" si="23"/>
        <v>0.99405940594059417</v>
      </c>
      <c r="N47" s="29">
        <f t="shared" si="24"/>
        <v>10231.299999999999</v>
      </c>
      <c r="O47" s="30">
        <f t="shared" si="25"/>
        <v>1.002970297029703</v>
      </c>
      <c r="P47" s="29">
        <f t="shared" si="26"/>
        <v>114.90993089832183</v>
      </c>
      <c r="Q47" s="28">
        <f t="shared" si="27"/>
        <v>1858.936229022705</v>
      </c>
      <c r="R47" s="28">
        <f t="shared" si="28"/>
        <v>101.4902270483712</v>
      </c>
      <c r="S47" s="31">
        <f t="shared" si="29"/>
        <v>115.25124752475249</v>
      </c>
      <c r="T47" s="31">
        <f t="shared" si="30"/>
        <v>1864.4578217821784</v>
      </c>
      <c r="U47" s="32">
        <f t="shared" si="31"/>
        <v>101.79168316831685</v>
      </c>
      <c r="V47" s="28">
        <f t="shared" si="0"/>
        <v>45.828251968503935</v>
      </c>
      <c r="W47" s="28">
        <f t="shared" si="1"/>
        <v>741.37889763779526</v>
      </c>
      <c r="X47" s="28">
        <f t="shared" si="2"/>
        <v>40.47622047244095</v>
      </c>
      <c r="Y47" s="28">
        <f t="shared" si="3"/>
        <v>46.23906299212598</v>
      </c>
      <c r="Z47" s="28">
        <f t="shared" si="4"/>
        <v>748.02472440944882</v>
      </c>
      <c r="AA47" s="28">
        <f t="shared" si="5"/>
        <v>40.839055118110238</v>
      </c>
      <c r="AB47" s="28">
        <f t="shared" si="6"/>
        <v>46.10212598425197</v>
      </c>
      <c r="AC47" s="28">
        <f t="shared" si="7"/>
        <v>745.80944881889764</v>
      </c>
      <c r="AD47" s="28">
        <f t="shared" si="8"/>
        <v>40.718110236220475</v>
      </c>
      <c r="AE47" s="28">
        <f t="shared" si="9"/>
        <v>45.828251968503935</v>
      </c>
      <c r="AF47" s="41">
        <f t="shared" si="32"/>
        <v>41089.135999999999</v>
      </c>
      <c r="AG47" s="40">
        <f t="shared" si="33"/>
        <v>664712.6399999999</v>
      </c>
      <c r="AH47" s="40">
        <f t="shared" si="34"/>
        <v>36290.559999999998</v>
      </c>
      <c r="AI47" s="41">
        <f t="shared" si="35"/>
        <v>41193.482000000004</v>
      </c>
      <c r="AJ47" s="41">
        <f t="shared" si="36"/>
        <v>666400.67999999993</v>
      </c>
      <c r="AK47" s="41">
        <f t="shared" si="37"/>
        <v>36382.720000000001</v>
      </c>
      <c r="AL47" s="41">
        <f t="shared" si="38"/>
        <v>41158.699999999997</v>
      </c>
      <c r="AM47" s="41">
        <f t="shared" si="39"/>
        <v>665838</v>
      </c>
      <c r="AN47" s="41">
        <f t="shared" si="40"/>
        <v>36352</v>
      </c>
      <c r="AO47" s="28">
        <f t="shared" si="41"/>
        <v>25501.600000000002</v>
      </c>
      <c r="AP47" s="28">
        <f t="shared" si="42"/>
        <v>0.39527559055118111</v>
      </c>
      <c r="AQ47" s="28">
        <f t="shared" si="43"/>
        <v>25730.2</v>
      </c>
      <c r="AR47" s="28">
        <f t="shared" si="44"/>
        <v>0.39881889763779527</v>
      </c>
      <c r="AS47" s="28">
        <f t="shared" si="45"/>
        <v>25654</v>
      </c>
      <c r="AT47" s="28">
        <f t="shared" si="46"/>
        <v>0.39763779527559057</v>
      </c>
      <c r="AU47" s="28">
        <f t="shared" si="95"/>
        <v>113.8890134471028</v>
      </c>
      <c r="AV47" s="28">
        <f t="shared" si="47"/>
        <v>1842.4205073433329</v>
      </c>
      <c r="AW47" s="28">
        <f t="shared" si="48"/>
        <v>100.58853697587828</v>
      </c>
      <c r="AX47" s="28">
        <f t="shared" si="49"/>
        <v>114.56658664836783</v>
      </c>
      <c r="AY47" s="28">
        <f t="shared" si="50"/>
        <v>1853.3818347220863</v>
      </c>
      <c r="AZ47" s="28">
        <f t="shared" si="51"/>
        <v>101.18698009999022</v>
      </c>
      <c r="BA47" s="28">
        <f t="shared" si="52"/>
        <v>18.114789360778726</v>
      </c>
      <c r="BB47" s="28">
        <f t="shared" si="53"/>
        <v>293.04898158596325</v>
      </c>
      <c r="BC47" s="28">
        <f t="shared" si="54"/>
        <v>15.999261950523906</v>
      </c>
      <c r="BD47" s="28">
        <f t="shared" si="55"/>
        <v>18.441012130324257</v>
      </c>
      <c r="BE47" s="28">
        <f t="shared" si="56"/>
        <v>298.32639599479194</v>
      </c>
      <c r="BF47" s="28">
        <f t="shared" si="57"/>
        <v>16.287386942773885</v>
      </c>
      <c r="BG47" s="28">
        <f t="shared" si="58"/>
        <v>18.331947733895465</v>
      </c>
      <c r="BH47" s="28">
        <f t="shared" si="59"/>
        <v>296.56202492404981</v>
      </c>
      <c r="BI47" s="28">
        <f t="shared" si="60"/>
        <v>16.191059582119163</v>
      </c>
      <c r="BJ47" s="28">
        <f t="shared" si="61"/>
        <v>201.7</v>
      </c>
      <c r="BK47" s="28">
        <f t="shared" si="62"/>
        <v>354.4</v>
      </c>
      <c r="BL47" s="28">
        <f t="shared" si="63"/>
        <v>201.4</v>
      </c>
      <c r="BM47" s="28">
        <f t="shared" si="64"/>
        <v>355.3</v>
      </c>
      <c r="BN47" s="28">
        <f t="shared" si="65"/>
        <v>202.3</v>
      </c>
      <c r="BO47" s="28">
        <f t="shared" si="66"/>
        <v>355</v>
      </c>
      <c r="BP47" s="28">
        <f t="shared" si="67"/>
        <v>-1.324823184405727</v>
      </c>
      <c r="BQ47" s="28">
        <f t="shared" si="68"/>
        <v>0.1889528684154404</v>
      </c>
      <c r="BR47" s="28">
        <f t="shared" si="69"/>
        <v>3.4609374999999996</v>
      </c>
      <c r="BS47" s="28">
        <f t="shared" si="70"/>
        <v>3.064516129032258</v>
      </c>
      <c r="BT47" s="28">
        <f t="shared" si="71"/>
        <v>0.18943271486457669</v>
      </c>
      <c r="BU47" s="28">
        <f t="shared" si="72"/>
        <v>3.4697265625</v>
      </c>
      <c r="BV47" s="28">
        <f t="shared" si="73"/>
        <v>3.0619285837502157</v>
      </c>
      <c r="BW47" s="28">
        <f t="shared" si="74"/>
        <v>0.18927276604819793</v>
      </c>
      <c r="BX47" s="28">
        <f t="shared" si="75"/>
        <v>3.466796875</v>
      </c>
      <c r="BY47" s="28">
        <f t="shared" si="76"/>
        <v>86.942901500776273</v>
      </c>
      <c r="BZ47" s="28">
        <f t="shared" si="77"/>
        <v>5.3743655363616991</v>
      </c>
      <c r="CA47" s="28">
        <f t="shared" si="78"/>
        <v>98.439062500000006</v>
      </c>
      <c r="CB47" s="28">
        <f t="shared" si="79"/>
        <v>88.508625150940134</v>
      </c>
      <c r="CC47" s="28">
        <f t="shared" si="80"/>
        <v>5.4711505651524845</v>
      </c>
      <c r="CD47" s="28">
        <f t="shared" si="81"/>
        <v>100.21181640624998</v>
      </c>
      <c r="CE47" s="28">
        <f t="shared" si="82"/>
        <v>556.46023805416598</v>
      </c>
      <c r="CF47" s="28">
        <f t="shared" si="83"/>
        <v>34.397526124973346</v>
      </c>
      <c r="CG47" s="28">
        <f t="shared" si="84"/>
        <v>630.0390625</v>
      </c>
      <c r="CH47" s="28">
        <f t="shared" si="85"/>
        <v>87.985164740382956</v>
      </c>
      <c r="CI47" s="28">
        <f t="shared" si="86"/>
        <v>5.4387929195990621</v>
      </c>
      <c r="CJ47" s="71">
        <f t="shared" si="87"/>
        <v>99.619140625</v>
      </c>
      <c r="CK47" s="28">
        <f t="shared" si="10"/>
        <v>40.041417322834647</v>
      </c>
      <c r="CL47" s="28">
        <f t="shared" si="11"/>
        <v>39.92283464566929</v>
      </c>
      <c r="CM47" s="28">
        <f t="shared" si="88"/>
        <v>39.685669291338584</v>
      </c>
      <c r="CN47" s="28">
        <f t="shared" si="89"/>
        <v>100.4</v>
      </c>
      <c r="CO47" s="28">
        <f t="shared" si="12"/>
        <v>251.74333662388946</v>
      </c>
      <c r="CP47" s="28">
        <f t="shared" si="90"/>
        <v>100.10266535044424</v>
      </c>
      <c r="CQ47" s="28">
        <f t="shared" si="91"/>
        <v>99.507996051332697</v>
      </c>
      <c r="CR47" s="28">
        <f t="shared" si="13"/>
        <v>254.75445544554455</v>
      </c>
      <c r="CS47" s="28">
        <f t="shared" si="92"/>
        <v>100.69821782178218</v>
      </c>
      <c r="CT47" s="28">
        <f t="shared" si="93"/>
        <v>101.60089108910891</v>
      </c>
      <c r="CU47" s="28">
        <f t="shared" si="94"/>
        <v>101.3</v>
      </c>
      <c r="CV47" s="28">
        <f t="shared" si="14"/>
        <v>100.10266535044424</v>
      </c>
      <c r="CW47" s="28">
        <f t="shared" si="15"/>
        <v>256.27689243027885</v>
      </c>
      <c r="CX47" s="28">
        <f t="shared" si="16"/>
        <v>252.49108910891093</v>
      </c>
      <c r="CY47" s="28">
        <f t="shared" si="17"/>
        <v>255.51792828685259</v>
      </c>
      <c r="CZ47" s="28">
        <f t="shared" si="18"/>
        <v>253.24777887462983</v>
      </c>
      <c r="DA47" s="71">
        <f t="shared" si="19"/>
        <v>252.4910891089109</v>
      </c>
      <c r="DB47" s="77"/>
      <c r="DC47" s="76"/>
      <c r="DE47" s="72"/>
      <c r="DF47" s="72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</row>
    <row r="48" spans="1:125" ht="15.75" x14ac:dyDescent="0.25">
      <c r="A48" s="50"/>
      <c r="B48" s="51"/>
      <c r="C48" s="50"/>
      <c r="D48" s="50"/>
      <c r="E48" s="50"/>
      <c r="F48" s="50"/>
      <c r="G48" s="50"/>
      <c r="H48" s="50"/>
      <c r="I48" s="46"/>
      <c r="J48" s="52">
        <f t="shared" si="20"/>
        <v>10515.599999999999</v>
      </c>
      <c r="K48" s="52">
        <f t="shared" si="21"/>
        <v>0.98164251207729458</v>
      </c>
      <c r="L48" s="53">
        <f t="shared" si="22"/>
        <v>10982.96</v>
      </c>
      <c r="M48" s="53">
        <f t="shared" si="23"/>
        <v>0.9398704902867715</v>
      </c>
      <c r="N48" s="53">
        <f t="shared" si="24"/>
        <v>11188.349999999999</v>
      </c>
      <c r="O48" s="54">
        <f t="shared" si="25"/>
        <v>0.95744680851063835</v>
      </c>
      <c r="P48" s="53">
        <f t="shared" si="26"/>
        <v>113.08521739130434</v>
      </c>
      <c r="Q48" s="52">
        <f t="shared" si="27"/>
        <v>1901.0488888888885</v>
      </c>
      <c r="R48" s="52">
        <f t="shared" si="28"/>
        <v>95.906473429951689</v>
      </c>
      <c r="S48" s="55">
        <f t="shared" si="29"/>
        <v>108.27308048103608</v>
      </c>
      <c r="T48" s="55">
        <f t="shared" si="30"/>
        <v>1820.1531914893617</v>
      </c>
      <c r="U48" s="56">
        <f t="shared" si="31"/>
        <v>91.825346901017582</v>
      </c>
      <c r="V48" s="52">
        <f t="shared" si="0"/>
        <v>46.262134387351772</v>
      </c>
      <c r="W48" s="52">
        <f t="shared" si="1"/>
        <v>777.70181818181811</v>
      </c>
      <c r="X48" s="52">
        <f t="shared" si="2"/>
        <v>39.234466403162052</v>
      </c>
      <c r="Y48" s="52">
        <f t="shared" si="3"/>
        <v>47.127272727272732</v>
      </c>
      <c r="Z48" s="52">
        <f t="shared" si="4"/>
        <v>792.24545454545455</v>
      </c>
      <c r="AA48" s="52">
        <f t="shared" si="5"/>
        <v>39.968181818181819</v>
      </c>
      <c r="AB48" s="52">
        <f t="shared" si="6"/>
        <v>49.221818181818179</v>
      </c>
      <c r="AC48" s="52">
        <f t="shared" si="7"/>
        <v>827.45636363636356</v>
      </c>
      <c r="AD48" s="52">
        <f t="shared" si="8"/>
        <v>41.744545454545452</v>
      </c>
      <c r="AE48" s="52">
        <f t="shared" si="9"/>
        <v>46.262134387351779</v>
      </c>
      <c r="AF48" s="57">
        <f t="shared" si="32"/>
        <v>40849.920000000006</v>
      </c>
      <c r="AG48" s="58">
        <f t="shared" si="33"/>
        <v>686718.36</v>
      </c>
      <c r="AH48" s="58">
        <f t="shared" si="34"/>
        <v>34644.420000000006</v>
      </c>
      <c r="AI48" s="57">
        <f t="shared" si="35"/>
        <v>41068.800000000003</v>
      </c>
      <c r="AJ48" s="57">
        <f t="shared" si="36"/>
        <v>690397.9</v>
      </c>
      <c r="AK48" s="57">
        <f t="shared" si="37"/>
        <v>34830.050000000003</v>
      </c>
      <c r="AL48" s="57">
        <f t="shared" si="38"/>
        <v>41598.720000000001</v>
      </c>
      <c r="AM48" s="57">
        <f t="shared" si="39"/>
        <v>699306.26</v>
      </c>
      <c r="AN48" s="57">
        <f t="shared" si="40"/>
        <v>35279.47</v>
      </c>
      <c r="AO48" s="52">
        <f t="shared" si="41"/>
        <v>25704.799999999999</v>
      </c>
      <c r="AP48" s="52">
        <f t="shared" si="42"/>
        <v>0.40158102766798415</v>
      </c>
      <c r="AQ48" s="52">
        <f t="shared" si="43"/>
        <v>26185.5</v>
      </c>
      <c r="AR48" s="52">
        <f t="shared" si="44"/>
        <v>0.40909090909090912</v>
      </c>
      <c r="AS48" s="52">
        <f t="shared" si="45"/>
        <v>27349.3</v>
      </c>
      <c r="AT48" s="52">
        <f t="shared" si="46"/>
        <v>0.42727272727272725</v>
      </c>
      <c r="AU48" s="52">
        <f t="shared" si="95"/>
        <v>111.00925687880697</v>
      </c>
      <c r="AV48" s="52">
        <f t="shared" si="47"/>
        <v>1866.1504068706386</v>
      </c>
      <c r="AW48" s="52">
        <f t="shared" si="48"/>
        <v>94.145871502252092</v>
      </c>
      <c r="AX48" s="52">
        <f t="shared" si="49"/>
        <v>101.76267323657046</v>
      </c>
      <c r="AY48" s="52">
        <f t="shared" si="50"/>
        <v>1710.7082724821385</v>
      </c>
      <c r="AZ48" s="52">
        <f t="shared" si="51"/>
        <v>86.303933812612271</v>
      </c>
      <c r="BA48" s="52">
        <f t="shared" si="52"/>
        <v>18.577995469387119</v>
      </c>
      <c r="BB48" s="52">
        <f t="shared" si="53"/>
        <v>312.31029536471431</v>
      </c>
      <c r="BC48" s="52">
        <f t="shared" si="54"/>
        <v>15.755817338186818</v>
      </c>
      <c r="BD48" s="52">
        <f t="shared" si="55"/>
        <v>19.279338842975207</v>
      </c>
      <c r="BE48" s="52">
        <f t="shared" si="56"/>
        <v>324.10041322314049</v>
      </c>
      <c r="BF48" s="52">
        <f t="shared" si="57"/>
        <v>16.350619834710745</v>
      </c>
      <c r="BG48" s="52">
        <f t="shared" si="58"/>
        <v>21.031140495867767</v>
      </c>
      <c r="BH48" s="52">
        <f t="shared" si="59"/>
        <v>353.54953719008256</v>
      </c>
      <c r="BI48" s="52">
        <f t="shared" si="60"/>
        <v>17.836305785123965</v>
      </c>
      <c r="BJ48" s="52">
        <f t="shared" si="61"/>
        <v>205.1</v>
      </c>
      <c r="BK48" s="52">
        <f t="shared" si="62"/>
        <v>354.6</v>
      </c>
      <c r="BL48" s="52">
        <f t="shared" si="63"/>
        <v>209.7</v>
      </c>
      <c r="BM48" s="52">
        <f t="shared" si="64"/>
        <v>356.5</v>
      </c>
      <c r="BN48" s="52">
        <f t="shared" si="65"/>
        <v>211.6</v>
      </c>
      <c r="BO48" s="52">
        <f t="shared" si="66"/>
        <v>361.1</v>
      </c>
      <c r="BP48" s="28">
        <f t="shared" si="67"/>
        <v>-1.3142361111111112</v>
      </c>
      <c r="BQ48" s="28">
        <f t="shared" si="68"/>
        <v>0.18310440979035425</v>
      </c>
      <c r="BR48" s="28">
        <f t="shared" si="69"/>
        <v>3.6294779938587514</v>
      </c>
      <c r="BS48" s="28">
        <f t="shared" si="70"/>
        <v>3.0946180555555554</v>
      </c>
      <c r="BT48" s="28">
        <f t="shared" si="71"/>
        <v>0.18408551068883611</v>
      </c>
      <c r="BU48" s="28">
        <f t="shared" si="72"/>
        <v>3.6489252814738995</v>
      </c>
      <c r="BV48" s="28">
        <f t="shared" si="73"/>
        <v>3.1345486111111112</v>
      </c>
      <c r="BW48" s="28">
        <f t="shared" si="74"/>
        <v>0.18646080760095013</v>
      </c>
      <c r="BX48" s="28">
        <f t="shared" si="75"/>
        <v>3.6960081883316276</v>
      </c>
      <c r="BY48" s="28">
        <f t="shared" si="76"/>
        <v>89.605555555555554</v>
      </c>
      <c r="BZ48" s="28">
        <f t="shared" si="77"/>
        <v>5.3302488898068781</v>
      </c>
      <c r="CA48" s="28">
        <f t="shared" si="78"/>
        <v>105.65568065506652</v>
      </c>
      <c r="CB48" s="28">
        <f t="shared" si="79"/>
        <v>92.98828125</v>
      </c>
      <c r="CC48" s="28">
        <f t="shared" si="80"/>
        <v>5.5314726840855108</v>
      </c>
      <c r="CD48" s="28">
        <f t="shared" si="81"/>
        <v>109.64431934493346</v>
      </c>
      <c r="CE48" s="28">
        <f t="shared" si="82"/>
        <v>555.63368055555554</v>
      </c>
      <c r="CF48" s="28">
        <f t="shared" si="83"/>
        <v>33.052256532066508</v>
      </c>
      <c r="CG48" s="28">
        <f t="shared" si="84"/>
        <v>655.15864892528145</v>
      </c>
      <c r="CH48" s="28">
        <f t="shared" si="85"/>
        <v>101.43758680555554</v>
      </c>
      <c r="CI48" s="28">
        <f t="shared" si="86"/>
        <v>6.0340855106888354</v>
      </c>
      <c r="CJ48" s="71">
        <f t="shared" si="87"/>
        <v>119.60706243602864</v>
      </c>
      <c r="CK48" s="28">
        <f t="shared" si="10"/>
        <v>41.563636363636363</v>
      </c>
      <c r="CL48" s="28">
        <f t="shared" si="11"/>
        <v>43.410909090909087</v>
      </c>
      <c r="CM48" s="28">
        <f t="shared" si="88"/>
        <v>40.800632411067184</v>
      </c>
      <c r="CN48" s="28">
        <f t="shared" si="89"/>
        <v>101.6</v>
      </c>
      <c r="CO48" s="28">
        <f t="shared" si="12"/>
        <v>248.35555555555553</v>
      </c>
      <c r="CP48" s="28">
        <f t="shared" si="90"/>
        <v>106.11555555555555</v>
      </c>
      <c r="CQ48" s="28">
        <f t="shared" si="91"/>
        <v>99.734879227053128</v>
      </c>
      <c r="CR48" s="28">
        <f t="shared" si="13"/>
        <v>242.2340425531915</v>
      </c>
      <c r="CS48" s="28">
        <f t="shared" si="92"/>
        <v>97.276595744680847</v>
      </c>
      <c r="CT48" s="28">
        <f t="shared" si="93"/>
        <v>99.09574468085107</v>
      </c>
      <c r="CU48" s="28">
        <f t="shared" si="94"/>
        <v>103.5</v>
      </c>
      <c r="CV48" s="28">
        <f t="shared" si="14"/>
        <v>106.11555555555553</v>
      </c>
      <c r="CW48" s="28">
        <f t="shared" si="15"/>
        <v>257.7312992125984</v>
      </c>
      <c r="CX48" s="28">
        <f t="shared" si="16"/>
        <v>237.78723404255319</v>
      </c>
      <c r="CY48" s="28">
        <f t="shared" si="17"/>
        <v>269.18602362204729</v>
      </c>
      <c r="CZ48" s="28">
        <f t="shared" si="18"/>
        <v>264.24444444444447</v>
      </c>
      <c r="DA48" s="71">
        <f t="shared" si="19"/>
        <v>237.78723404255319</v>
      </c>
      <c r="DB48" s="77"/>
      <c r="DC48" s="76"/>
      <c r="DE48" s="72"/>
      <c r="DF48" s="72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</row>
    <row r="49" spans="1:125" ht="15.75" x14ac:dyDescent="0.25">
      <c r="A49" s="49"/>
      <c r="B49" s="49"/>
      <c r="C49" s="49"/>
      <c r="D49" s="49"/>
      <c r="E49" s="49"/>
      <c r="F49" s="49"/>
      <c r="G49" s="49"/>
      <c r="H49" s="49"/>
      <c r="J49" s="59"/>
      <c r="K49" s="59"/>
      <c r="L49" s="60"/>
      <c r="M49" s="60"/>
      <c r="N49" s="60"/>
      <c r="O49" s="61"/>
      <c r="P49" s="60"/>
      <c r="Q49" s="59"/>
      <c r="R49" s="59"/>
      <c r="S49" s="62"/>
      <c r="T49" s="62"/>
      <c r="U49" s="62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63"/>
      <c r="AG49" s="64"/>
      <c r="AH49" s="64"/>
      <c r="AI49" s="63"/>
      <c r="AJ49" s="63"/>
      <c r="AK49" s="63"/>
      <c r="AL49" s="63"/>
      <c r="AM49" s="63"/>
      <c r="AN49" s="63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3"/>
      <c r="CV49" s="63"/>
      <c r="CW49" s="63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</row>
    <row r="50" spans="1:125" ht="15.75" x14ac:dyDescent="0.25"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</row>
    <row r="51" spans="1:125" ht="15.75" x14ac:dyDescent="0.25"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</row>
    <row r="52" spans="1:125" ht="15.75" x14ac:dyDescent="0.25"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</row>
    <row r="53" spans="1:125" ht="15.75" x14ac:dyDescent="0.25"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</row>
    <row r="54" spans="1:125" ht="15.75" x14ac:dyDescent="0.25"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</row>
    <row r="55" spans="1:125" ht="15.75" x14ac:dyDescent="0.25"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</row>
    <row r="56" spans="1:125" ht="15.75" x14ac:dyDescent="0.25"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</row>
    <row r="57" spans="1:125" ht="15.75" x14ac:dyDescent="0.25"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</row>
    <row r="58" spans="1:125" ht="15.75" x14ac:dyDescent="0.25"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</row>
    <row r="59" spans="1:125" ht="15.75" x14ac:dyDescent="0.25"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</row>
    <row r="60" spans="1:125" ht="15.75" x14ac:dyDescent="0.25"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</row>
    <row r="61" spans="1:125" ht="15.75" x14ac:dyDescent="0.25"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</row>
    <row r="62" spans="1:125" ht="15.75" x14ac:dyDescent="0.25"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</row>
    <row r="63" spans="1:125" ht="15.75" x14ac:dyDescent="0.25"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</row>
    <row r="64" spans="1:125" ht="15.75" x14ac:dyDescent="0.25"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</row>
    <row r="65" spans="81:125" ht="15.75" x14ac:dyDescent="0.25"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  <c r="DT65" s="67"/>
      <c r="DU65" s="67"/>
    </row>
    <row r="66" spans="81:125" ht="15.75" x14ac:dyDescent="0.25"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</row>
    <row r="67" spans="81:125" ht="15.75" x14ac:dyDescent="0.25"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  <c r="DT67" s="67"/>
      <c r="DU67" s="67"/>
    </row>
    <row r="68" spans="81:125" ht="15.75" x14ac:dyDescent="0.25"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</row>
    <row r="69" spans="81:125" ht="15.75" x14ac:dyDescent="0.25"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</row>
    <row r="70" spans="81:125" ht="15.75" x14ac:dyDescent="0.25"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</row>
    <row r="71" spans="81:125" ht="15.75" x14ac:dyDescent="0.25"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</row>
    <row r="72" spans="81:125" ht="15.75" x14ac:dyDescent="0.25"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</row>
    <row r="73" spans="81:125" ht="15.75" x14ac:dyDescent="0.25"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  <c r="DT73" s="67"/>
      <c r="DU73" s="67"/>
    </row>
    <row r="74" spans="81:125" ht="15.75" x14ac:dyDescent="0.25"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  <c r="DS74" s="67"/>
      <c r="DT74" s="67"/>
      <c r="DU74" s="67"/>
    </row>
    <row r="75" spans="81:125" ht="15.75" x14ac:dyDescent="0.25"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  <c r="DS75" s="67"/>
      <c r="DT75" s="67"/>
      <c r="DU75" s="67"/>
    </row>
    <row r="76" spans="81:125" ht="15.75" x14ac:dyDescent="0.25"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  <c r="DT76" s="67"/>
      <c r="DU76" s="67"/>
    </row>
    <row r="77" spans="81:125" ht="15.75" x14ac:dyDescent="0.25"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  <c r="DS77" s="67"/>
      <c r="DT77" s="67"/>
      <c r="DU77" s="67"/>
    </row>
    <row r="78" spans="81:125" ht="15.75" x14ac:dyDescent="0.25"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</row>
    <row r="79" spans="81:125" ht="15.75" x14ac:dyDescent="0.25"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</row>
    <row r="80" spans="81:125" ht="15.75" x14ac:dyDescent="0.25"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</row>
    <row r="81" spans="81:125" ht="15.75" x14ac:dyDescent="0.25"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  <c r="DT81" s="67"/>
      <c r="DU81" s="67"/>
    </row>
    <row r="82" spans="81:125" ht="15.75" x14ac:dyDescent="0.25"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</row>
    <row r="83" spans="81:125" ht="15.75" x14ac:dyDescent="0.25"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  <c r="DS83" s="67"/>
      <c r="DT83" s="67"/>
      <c r="DU83" s="67"/>
    </row>
    <row r="84" spans="81:125" ht="15.75" x14ac:dyDescent="0.25"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</row>
    <row r="85" spans="81:125" ht="15.75" x14ac:dyDescent="0.25"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  <c r="DT85" s="67"/>
      <c r="DU85" s="67"/>
    </row>
    <row r="86" spans="81:125" ht="15.75" x14ac:dyDescent="0.25"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  <c r="DS86" s="67"/>
      <c r="DT86" s="67"/>
      <c r="DU86" s="67"/>
    </row>
    <row r="87" spans="81:125" ht="15.75" x14ac:dyDescent="0.25"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T87" s="67"/>
      <c r="DU87" s="67"/>
    </row>
    <row r="88" spans="81:125" ht="15.75" x14ac:dyDescent="0.25"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  <c r="DS88" s="67"/>
      <c r="DT88" s="67"/>
      <c r="DU88" s="67"/>
    </row>
    <row r="89" spans="81:125" ht="15.75" x14ac:dyDescent="0.25"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</row>
    <row r="90" spans="81:125" ht="15.75" x14ac:dyDescent="0.25"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  <c r="DS90" s="67"/>
      <c r="DT90" s="67"/>
      <c r="DU90" s="67"/>
    </row>
    <row r="91" spans="81:125" ht="15.75" x14ac:dyDescent="0.25"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  <c r="DS91" s="67"/>
      <c r="DT91" s="67"/>
      <c r="DU91" s="67"/>
    </row>
    <row r="92" spans="81:125" ht="15.75" x14ac:dyDescent="0.25"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  <c r="DS92" s="67"/>
      <c r="DT92" s="67"/>
      <c r="DU92" s="67"/>
    </row>
    <row r="93" spans="81:125" ht="15.75" x14ac:dyDescent="0.25"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  <c r="DS93" s="67"/>
      <c r="DT93" s="67"/>
      <c r="DU93" s="67"/>
    </row>
    <row r="94" spans="81:125" ht="15.75" x14ac:dyDescent="0.25"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  <c r="DS94" s="67"/>
      <c r="DT94" s="67"/>
      <c r="DU94" s="67"/>
    </row>
    <row r="95" spans="81:125" ht="15.75" x14ac:dyDescent="0.25"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</row>
    <row r="96" spans="81:125" ht="15.75" x14ac:dyDescent="0.25"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</row>
    <row r="97" spans="81:125" ht="15.75" x14ac:dyDescent="0.25"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  <c r="DS97" s="67"/>
      <c r="DT97" s="67"/>
      <c r="DU97" s="67"/>
    </row>
    <row r="98" spans="81:125" ht="15.75" x14ac:dyDescent="0.25"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  <c r="DT98" s="67"/>
      <c r="DU98" s="67"/>
    </row>
    <row r="99" spans="81:125" ht="15.75" x14ac:dyDescent="0.25"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  <c r="DS99" s="67"/>
      <c r="DT99" s="67"/>
      <c r="DU99" s="67"/>
    </row>
    <row r="100" spans="81:125" ht="15.75" x14ac:dyDescent="0.25"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  <c r="DS100" s="67"/>
      <c r="DT100" s="67"/>
      <c r="DU100" s="67"/>
    </row>
    <row r="101" spans="81:125" ht="15.75" x14ac:dyDescent="0.25"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  <c r="DS101" s="67"/>
      <c r="DT101" s="67"/>
      <c r="DU101" s="67"/>
    </row>
    <row r="102" spans="81:125" ht="15.75" x14ac:dyDescent="0.25"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  <c r="DS102" s="67"/>
      <c r="DT102" s="67"/>
      <c r="DU102" s="67"/>
    </row>
    <row r="103" spans="81:125" ht="15.75" x14ac:dyDescent="0.25"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  <c r="DS103" s="67"/>
      <c r="DT103" s="67"/>
      <c r="DU103" s="67"/>
    </row>
    <row r="104" spans="81:125" ht="15.75" x14ac:dyDescent="0.25"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  <c r="DS104" s="67"/>
      <c r="DT104" s="67"/>
      <c r="DU104" s="67"/>
    </row>
    <row r="105" spans="81:125" ht="15.75" x14ac:dyDescent="0.25"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  <c r="DT105" s="67"/>
      <c r="DU105" s="67"/>
    </row>
    <row r="106" spans="81:125" ht="15.75" x14ac:dyDescent="0.25"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  <c r="DT106" s="67"/>
      <c r="DU106" s="67"/>
    </row>
    <row r="107" spans="81:125" ht="15.75" x14ac:dyDescent="0.25"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  <c r="DT107" s="67"/>
      <c r="DU107" s="67"/>
    </row>
    <row r="108" spans="81:125" ht="15.75" x14ac:dyDescent="0.25"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</row>
    <row r="109" spans="81:125" ht="15.75" x14ac:dyDescent="0.25"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  <c r="DS109" s="67"/>
      <c r="DT109" s="67"/>
      <c r="DU109" s="67"/>
    </row>
    <row r="110" spans="81:125" ht="15.75" x14ac:dyDescent="0.25"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  <c r="DS110" s="67"/>
      <c r="DT110" s="67"/>
      <c r="DU110" s="67"/>
    </row>
    <row r="111" spans="81:125" ht="15.75" x14ac:dyDescent="0.25"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  <c r="DS111" s="67"/>
      <c r="DT111" s="67"/>
      <c r="DU111" s="67"/>
    </row>
    <row r="112" spans="81:125" ht="15.75" x14ac:dyDescent="0.25"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  <c r="DS112" s="67"/>
      <c r="DT112" s="67"/>
      <c r="DU112" s="67"/>
    </row>
    <row r="113" spans="81:125" ht="15.75" x14ac:dyDescent="0.25"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  <c r="DS113" s="67"/>
      <c r="DT113" s="67"/>
      <c r="DU113" s="67"/>
    </row>
    <row r="114" spans="81:125" ht="15.75" x14ac:dyDescent="0.25"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</row>
    <row r="115" spans="81:125" ht="15.75" x14ac:dyDescent="0.25"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  <c r="DS115" s="67"/>
      <c r="DT115" s="67"/>
      <c r="DU115" s="67"/>
    </row>
    <row r="116" spans="81:125" ht="15.75" x14ac:dyDescent="0.25"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  <c r="DS116" s="67"/>
      <c r="DT116" s="67"/>
      <c r="DU116" s="67"/>
    </row>
    <row r="117" spans="81:125" ht="15.75" x14ac:dyDescent="0.25"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  <c r="DT117" s="67"/>
      <c r="DU117" s="67"/>
    </row>
    <row r="118" spans="81:125" ht="15.75" x14ac:dyDescent="0.25"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</row>
    <row r="119" spans="81:125" ht="15.75" x14ac:dyDescent="0.25"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  <c r="DT119" s="67"/>
      <c r="DU119" s="67"/>
    </row>
    <row r="120" spans="81:125" ht="15.75" x14ac:dyDescent="0.25"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  <c r="DT120" s="67"/>
      <c r="DU120" s="67"/>
    </row>
    <row r="121" spans="81:125" ht="15.75" x14ac:dyDescent="0.25"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  <c r="DS121" s="67"/>
      <c r="DT121" s="67"/>
      <c r="DU121" s="67"/>
    </row>
    <row r="122" spans="81:125" ht="15.75" x14ac:dyDescent="0.25"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  <c r="DT122" s="67"/>
      <c r="DU122" s="67"/>
    </row>
    <row r="123" spans="81:125" ht="15.75" x14ac:dyDescent="0.25"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  <c r="DT123" s="67"/>
      <c r="DU123" s="67"/>
    </row>
    <row r="124" spans="81:125" ht="15.75" x14ac:dyDescent="0.25"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</row>
    <row r="125" spans="81:125" ht="15.75" x14ac:dyDescent="0.25"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</row>
    <row r="126" spans="81:125" ht="15.75" x14ac:dyDescent="0.25"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  <c r="DT126" s="67"/>
      <c r="DU126" s="67"/>
    </row>
    <row r="127" spans="81:125" ht="15.75" x14ac:dyDescent="0.25"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  <c r="DS127" s="67"/>
      <c r="DT127" s="67"/>
      <c r="DU127" s="67"/>
    </row>
    <row r="128" spans="81:125" ht="15.75" x14ac:dyDescent="0.25"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  <c r="DS128" s="67"/>
      <c r="DT128" s="67"/>
      <c r="DU128" s="67"/>
    </row>
    <row r="129" spans="81:125" ht="15.75" x14ac:dyDescent="0.25"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  <c r="DS129" s="67"/>
      <c r="DT129" s="67"/>
      <c r="DU129" s="67"/>
    </row>
    <row r="130" spans="81:125" ht="15.75" x14ac:dyDescent="0.25"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  <c r="DT130" s="67"/>
      <c r="DU130" s="67"/>
    </row>
    <row r="131" spans="81:125" ht="15.75" x14ac:dyDescent="0.25"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  <c r="DS131" s="67"/>
      <c r="DT131" s="67"/>
      <c r="DU131" s="67"/>
    </row>
    <row r="132" spans="81:125" ht="15.75" x14ac:dyDescent="0.25"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  <c r="DT132" s="67"/>
      <c r="DU132" s="67"/>
    </row>
    <row r="133" spans="81:125" ht="15.75" x14ac:dyDescent="0.25"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  <c r="DS133" s="67"/>
      <c r="DT133" s="67"/>
      <c r="DU133" s="67"/>
    </row>
    <row r="134" spans="81:125" ht="15.75" x14ac:dyDescent="0.25"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  <c r="DT134" s="67"/>
      <c r="DU134" s="67"/>
    </row>
    <row r="135" spans="81:125" ht="15.75" x14ac:dyDescent="0.25"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  <c r="DS135" s="67"/>
      <c r="DT135" s="67"/>
      <c r="DU135" s="67"/>
    </row>
    <row r="136" spans="81:125" ht="15.75" x14ac:dyDescent="0.25"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</row>
    <row r="137" spans="81:125" ht="15.75" x14ac:dyDescent="0.25"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  <c r="DS137" s="67"/>
      <c r="DT137" s="67"/>
      <c r="DU137" s="67"/>
    </row>
    <row r="138" spans="81:125" ht="15.75" x14ac:dyDescent="0.25"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  <c r="DS138" s="67"/>
      <c r="DT138" s="67"/>
      <c r="DU138" s="67"/>
    </row>
    <row r="139" spans="81:125" ht="15.75" x14ac:dyDescent="0.25"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  <c r="DS139" s="67"/>
      <c r="DT139" s="67"/>
      <c r="DU139" s="67"/>
    </row>
    <row r="140" spans="81:125" ht="15.75" x14ac:dyDescent="0.25"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  <c r="DS140" s="67"/>
      <c r="DT140" s="67"/>
      <c r="DU140" s="67"/>
    </row>
    <row r="141" spans="81:125" ht="15.75" x14ac:dyDescent="0.25"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  <c r="DS141" s="67"/>
      <c r="DT141" s="67"/>
      <c r="DU141" s="67"/>
    </row>
    <row r="142" spans="81:125" ht="15.75" x14ac:dyDescent="0.25"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  <c r="DS142" s="67"/>
      <c r="DT142" s="67"/>
      <c r="DU142" s="67"/>
    </row>
    <row r="143" spans="81:125" ht="15.75" x14ac:dyDescent="0.25"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  <c r="DT143" s="67"/>
      <c r="DU143" s="67"/>
    </row>
    <row r="144" spans="81:125" ht="15.75" x14ac:dyDescent="0.25"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</row>
    <row r="145" spans="81:125" ht="15.75" x14ac:dyDescent="0.25"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</row>
    <row r="146" spans="81:125" ht="15.75" x14ac:dyDescent="0.25"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</row>
    <row r="147" spans="81:125" ht="15.75" x14ac:dyDescent="0.25"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</row>
    <row r="148" spans="81:125" ht="15.75" x14ac:dyDescent="0.25"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  <c r="DT148" s="67"/>
      <c r="DU148" s="67"/>
    </row>
    <row r="149" spans="81:125" ht="15.75" x14ac:dyDescent="0.25"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  <c r="DS149" s="67"/>
      <c r="DT149" s="67"/>
      <c r="DU149" s="67"/>
    </row>
    <row r="150" spans="81:125" ht="15.75" x14ac:dyDescent="0.25"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  <c r="DT150" s="67"/>
      <c r="DU150" s="67"/>
    </row>
    <row r="151" spans="81:125" ht="15.75" x14ac:dyDescent="0.25"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  <c r="DS151" s="67"/>
      <c r="DT151" s="67"/>
      <c r="DU151" s="67"/>
    </row>
    <row r="152" spans="81:125" ht="15.75" x14ac:dyDescent="0.25"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  <c r="DS152" s="67"/>
      <c r="DT152" s="67"/>
      <c r="DU152" s="67"/>
    </row>
    <row r="153" spans="81:125" ht="15.75" x14ac:dyDescent="0.25"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  <c r="DS153" s="67"/>
      <c r="DT153" s="67"/>
      <c r="DU153" s="67"/>
    </row>
    <row r="154" spans="81:125" ht="15.75" x14ac:dyDescent="0.25"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  <c r="DS154" s="67"/>
      <c r="DT154" s="67"/>
      <c r="DU154" s="67"/>
    </row>
    <row r="155" spans="81:125" ht="15.75" x14ac:dyDescent="0.25"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  <c r="DS155" s="67"/>
      <c r="DT155" s="67"/>
      <c r="DU155" s="67"/>
    </row>
    <row r="156" spans="81:125" ht="15.75" x14ac:dyDescent="0.25"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  <c r="DS156" s="67"/>
      <c r="DT156" s="67"/>
      <c r="DU156" s="67"/>
    </row>
    <row r="157" spans="81:125" ht="15.75" x14ac:dyDescent="0.25"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  <c r="DS157" s="67"/>
      <c r="DT157" s="67"/>
      <c r="DU157" s="67"/>
    </row>
    <row r="158" spans="81:125" ht="15.75" x14ac:dyDescent="0.25"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  <c r="DS158" s="67"/>
      <c r="DT158" s="67"/>
      <c r="DU158" s="67"/>
    </row>
    <row r="159" spans="81:125" ht="15.75" x14ac:dyDescent="0.25"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  <c r="DS159" s="67"/>
      <c r="DT159" s="67"/>
      <c r="DU159" s="67"/>
    </row>
    <row r="160" spans="81:125" ht="15.75" x14ac:dyDescent="0.25"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  <c r="DS160" s="67"/>
      <c r="DT160" s="67"/>
      <c r="DU160" s="67"/>
    </row>
    <row r="161" spans="81:125" ht="15.75" x14ac:dyDescent="0.25"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  <c r="DS161" s="67"/>
      <c r="DT161" s="67"/>
      <c r="DU161" s="67"/>
    </row>
    <row r="162" spans="81:125" ht="15.75" x14ac:dyDescent="0.25"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  <c r="DS162" s="67"/>
      <c r="DT162" s="67"/>
      <c r="DU162" s="67"/>
    </row>
    <row r="163" spans="81:125" ht="15.75" x14ac:dyDescent="0.25"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  <c r="DS163" s="67"/>
      <c r="DT163" s="67"/>
      <c r="DU163" s="67"/>
    </row>
    <row r="164" spans="81:125" ht="15.75" x14ac:dyDescent="0.25"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  <c r="DS164" s="67"/>
      <c r="DT164" s="67"/>
      <c r="DU164" s="67"/>
    </row>
    <row r="165" spans="81:125" ht="15.75" x14ac:dyDescent="0.25"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</row>
    <row r="166" spans="81:125" ht="15.75" x14ac:dyDescent="0.25"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</row>
    <row r="167" spans="81:125" ht="15.75" x14ac:dyDescent="0.25"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</row>
    <row r="168" spans="81:125" ht="15.75" x14ac:dyDescent="0.25"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</row>
    <row r="169" spans="81:125" ht="15.75" x14ac:dyDescent="0.25"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</row>
    <row r="170" spans="81:125" ht="15.75" x14ac:dyDescent="0.25"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</row>
    <row r="171" spans="81:125" ht="15.75" x14ac:dyDescent="0.25"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</row>
    <row r="172" spans="81:125" ht="15.75" x14ac:dyDescent="0.25"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</row>
    <row r="173" spans="81:125" ht="15.75" x14ac:dyDescent="0.25"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</row>
    <row r="174" spans="81:125" ht="15.75" x14ac:dyDescent="0.25"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</row>
    <row r="175" spans="81:125" ht="15.75" x14ac:dyDescent="0.25"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</row>
    <row r="176" spans="81:125" ht="15.75" x14ac:dyDescent="0.25"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</row>
    <row r="177" spans="81:125" ht="15.75" x14ac:dyDescent="0.25"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</row>
    <row r="178" spans="81:125" ht="15.75" x14ac:dyDescent="0.25"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  <c r="DS178" s="67"/>
      <c r="DT178" s="67"/>
      <c r="DU178" s="67"/>
    </row>
    <row r="179" spans="81:125" ht="15.75" x14ac:dyDescent="0.25"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  <c r="DS179" s="67"/>
      <c r="DT179" s="67"/>
      <c r="DU179" s="67"/>
    </row>
    <row r="180" spans="81:125" ht="15.75" x14ac:dyDescent="0.25"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  <c r="DS180" s="67"/>
      <c r="DT180" s="67"/>
      <c r="DU180" s="67"/>
    </row>
    <row r="181" spans="81:125" ht="15.75" x14ac:dyDescent="0.25"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  <c r="DS181" s="67"/>
      <c r="DT181" s="67"/>
      <c r="DU181" s="67"/>
    </row>
    <row r="182" spans="81:125" ht="15.75" x14ac:dyDescent="0.25"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  <c r="DS182" s="67"/>
      <c r="DT182" s="67"/>
      <c r="DU182" s="67"/>
    </row>
    <row r="183" spans="81:125" ht="15.75" x14ac:dyDescent="0.25"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  <c r="DS183" s="67"/>
      <c r="DT183" s="67"/>
      <c r="DU183" s="67"/>
    </row>
    <row r="184" spans="81:125" ht="15.75" x14ac:dyDescent="0.25"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  <c r="DS184" s="67"/>
      <c r="DT184" s="67"/>
      <c r="DU184" s="67"/>
    </row>
    <row r="185" spans="81:125" ht="15.75" x14ac:dyDescent="0.25"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  <c r="DS185" s="67"/>
      <c r="DT185" s="67"/>
      <c r="DU185" s="67"/>
    </row>
    <row r="186" spans="81:125" ht="15.75" x14ac:dyDescent="0.25"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  <c r="DS186" s="67"/>
      <c r="DT186" s="67"/>
      <c r="DU186" s="67"/>
    </row>
    <row r="187" spans="81:125" ht="15.75" x14ac:dyDescent="0.25"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  <c r="DS187" s="67"/>
      <c r="DT187" s="67"/>
      <c r="DU187" s="67"/>
    </row>
    <row r="188" spans="81:125" ht="15.75" x14ac:dyDescent="0.25"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  <c r="DS188" s="67"/>
      <c r="DT188" s="67"/>
      <c r="DU188" s="67"/>
    </row>
    <row r="189" spans="81:125" ht="15.75" x14ac:dyDescent="0.25"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  <c r="DS189" s="67"/>
      <c r="DT189" s="67"/>
      <c r="DU189" s="67"/>
    </row>
    <row r="190" spans="81:125" ht="15.75" x14ac:dyDescent="0.25"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  <c r="DS190" s="67"/>
      <c r="DT190" s="67"/>
      <c r="DU190" s="67"/>
    </row>
    <row r="191" spans="81:125" ht="15.75" x14ac:dyDescent="0.25"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  <c r="DS191" s="67"/>
      <c r="DT191" s="67"/>
      <c r="DU191" s="67"/>
    </row>
    <row r="192" spans="81:125" ht="15.75" x14ac:dyDescent="0.25"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  <c r="DS192" s="67"/>
      <c r="DT192" s="67"/>
      <c r="DU192" s="67"/>
    </row>
    <row r="193" spans="81:125" ht="15.75" x14ac:dyDescent="0.25"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  <c r="DS193" s="67"/>
      <c r="DT193" s="67"/>
      <c r="DU193" s="67"/>
    </row>
    <row r="194" spans="81:125" ht="15.75" x14ac:dyDescent="0.25"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  <c r="DS194" s="67"/>
      <c r="DT194" s="67"/>
      <c r="DU194" s="67"/>
    </row>
    <row r="195" spans="81:125" ht="15.75" x14ac:dyDescent="0.25"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  <c r="DS195" s="67"/>
      <c r="DT195" s="67"/>
      <c r="DU195" s="67"/>
    </row>
    <row r="196" spans="81:125" ht="15.75" x14ac:dyDescent="0.25"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  <c r="DS196" s="67"/>
      <c r="DT196" s="67"/>
      <c r="DU196" s="67"/>
    </row>
    <row r="197" spans="81:125" ht="15.75" x14ac:dyDescent="0.25"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  <c r="DS197" s="67"/>
      <c r="DT197" s="67"/>
      <c r="DU197" s="67"/>
    </row>
    <row r="198" spans="81:125" ht="15.75" x14ac:dyDescent="0.25"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  <c r="DS198" s="67"/>
      <c r="DT198" s="67"/>
      <c r="DU198" s="67"/>
    </row>
    <row r="199" spans="81:125" ht="15.75" x14ac:dyDescent="0.25"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  <c r="DS199" s="67"/>
      <c r="DT199" s="67"/>
      <c r="DU199" s="67"/>
    </row>
    <row r="200" spans="81:125" ht="15.75" x14ac:dyDescent="0.25"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  <c r="DS200" s="67"/>
      <c r="DT200" s="67"/>
      <c r="DU200" s="67"/>
    </row>
    <row r="201" spans="81:125" ht="15.75" x14ac:dyDescent="0.25"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  <c r="DT201" s="67"/>
      <c r="DU201" s="67"/>
    </row>
    <row r="202" spans="81:125" ht="15.75" x14ac:dyDescent="0.25"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  <c r="DS202" s="67"/>
      <c r="DT202" s="67"/>
      <c r="DU202" s="67"/>
    </row>
    <row r="203" spans="81:125" ht="15.75" x14ac:dyDescent="0.25"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  <c r="DS203" s="67"/>
      <c r="DT203" s="67"/>
      <c r="DU203" s="67"/>
    </row>
    <row r="204" spans="81:125" ht="15.75" x14ac:dyDescent="0.25"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  <c r="DS204" s="67"/>
      <c r="DT204" s="67"/>
      <c r="DU204" s="67"/>
    </row>
    <row r="205" spans="81:125" ht="15.75" x14ac:dyDescent="0.25"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  <c r="DS205" s="67"/>
      <c r="DT205" s="67"/>
      <c r="DU205" s="67"/>
    </row>
    <row r="206" spans="81:125" ht="15.75" x14ac:dyDescent="0.25"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  <c r="DS206" s="67"/>
      <c r="DT206" s="67"/>
      <c r="DU206" s="67"/>
    </row>
    <row r="207" spans="81:125" ht="15.75" x14ac:dyDescent="0.25"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  <c r="DS207" s="67"/>
      <c r="DT207" s="67"/>
      <c r="DU207" s="67"/>
    </row>
    <row r="208" spans="81:125" ht="15.75" x14ac:dyDescent="0.25"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  <c r="DS208" s="67"/>
      <c r="DT208" s="67"/>
      <c r="DU208" s="67"/>
    </row>
    <row r="209" spans="81:125" ht="15.75" x14ac:dyDescent="0.25"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  <c r="DS209" s="67"/>
      <c r="DT209" s="67"/>
      <c r="DU209" s="67"/>
    </row>
    <row r="210" spans="81:125" ht="15.75" x14ac:dyDescent="0.25"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  <c r="DS210" s="67"/>
      <c r="DT210" s="67"/>
      <c r="DU210" s="67"/>
    </row>
    <row r="211" spans="81:125" ht="15.75" x14ac:dyDescent="0.25"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  <c r="DS211" s="67"/>
      <c r="DT211" s="67"/>
      <c r="DU211" s="67"/>
    </row>
    <row r="212" spans="81:125" ht="15.75" x14ac:dyDescent="0.25"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  <c r="DS212" s="67"/>
      <c r="DT212" s="67"/>
      <c r="DU212" s="67"/>
    </row>
    <row r="213" spans="81:125" ht="15.75" x14ac:dyDescent="0.25"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  <c r="DS213" s="67"/>
      <c r="DT213" s="67"/>
      <c r="DU213" s="67"/>
    </row>
    <row r="214" spans="81:125" ht="15.75" x14ac:dyDescent="0.25"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  <c r="DS214" s="67"/>
      <c r="DT214" s="67"/>
      <c r="DU214" s="67"/>
    </row>
    <row r="215" spans="81:125" ht="15.75" x14ac:dyDescent="0.25"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  <c r="DS215" s="67"/>
      <c r="DT215" s="67"/>
      <c r="DU215" s="67"/>
    </row>
    <row r="216" spans="81:125" ht="15.75" x14ac:dyDescent="0.25"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  <c r="DS216" s="67"/>
      <c r="DT216" s="67"/>
      <c r="DU216" s="67"/>
    </row>
    <row r="217" spans="81:125" ht="15.75" x14ac:dyDescent="0.25"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  <c r="DS217" s="67"/>
      <c r="DT217" s="67"/>
      <c r="DU217" s="67"/>
    </row>
    <row r="218" spans="81:125" ht="15.75" x14ac:dyDescent="0.25"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  <c r="DS218" s="67"/>
      <c r="DT218" s="67"/>
      <c r="DU218" s="67"/>
    </row>
    <row r="219" spans="81:125" ht="15.75" x14ac:dyDescent="0.25"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  <c r="DS219" s="67"/>
      <c r="DT219" s="67"/>
      <c r="DU219" s="67"/>
    </row>
    <row r="220" spans="81:125" ht="15.75" x14ac:dyDescent="0.25"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  <c r="DS220" s="67"/>
      <c r="DT220" s="67"/>
      <c r="DU220" s="67"/>
    </row>
    <row r="221" spans="81:125" ht="15.75" x14ac:dyDescent="0.25"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  <c r="DS221" s="67"/>
      <c r="DT221" s="67"/>
      <c r="DU221" s="67"/>
    </row>
    <row r="222" spans="81:125" ht="15.75" x14ac:dyDescent="0.25"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  <c r="DS222" s="67"/>
      <c r="DT222" s="67"/>
      <c r="DU222" s="67"/>
    </row>
    <row r="223" spans="81:125" ht="15.75" x14ac:dyDescent="0.25"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  <c r="DS223" s="67"/>
      <c r="DT223" s="67"/>
      <c r="DU223" s="67"/>
    </row>
    <row r="224" spans="81:125" ht="15.75" x14ac:dyDescent="0.25"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  <c r="DS224" s="67"/>
      <c r="DT224" s="67"/>
      <c r="DU224" s="67"/>
    </row>
    <row r="225" spans="81:125" ht="15.75" x14ac:dyDescent="0.25"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  <c r="DS225" s="67"/>
      <c r="DT225" s="67"/>
      <c r="DU225" s="67"/>
    </row>
    <row r="226" spans="81:125" ht="15.75" x14ac:dyDescent="0.25"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  <c r="DS226" s="67"/>
      <c r="DT226" s="67"/>
      <c r="DU226" s="67"/>
    </row>
    <row r="227" spans="81:125" ht="15.75" x14ac:dyDescent="0.25"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  <c r="DS227" s="67"/>
      <c r="DT227" s="67"/>
      <c r="DU227" s="67"/>
    </row>
    <row r="228" spans="81:125" ht="15.75" x14ac:dyDescent="0.25"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  <c r="DS228" s="67"/>
      <c r="DT228" s="67"/>
      <c r="DU228" s="67"/>
    </row>
    <row r="229" spans="81:125" ht="15.75" x14ac:dyDescent="0.25"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  <c r="DS229" s="67"/>
      <c r="DT229" s="67"/>
      <c r="DU229" s="67"/>
    </row>
    <row r="230" spans="81:125" ht="15.75" x14ac:dyDescent="0.25"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  <c r="DS230" s="67"/>
      <c r="DT230" s="67"/>
      <c r="DU230" s="67"/>
    </row>
    <row r="231" spans="81:125" ht="15.75" x14ac:dyDescent="0.25"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  <c r="DS231" s="67"/>
      <c r="DT231" s="67"/>
      <c r="DU231" s="67"/>
    </row>
    <row r="232" spans="81:125" ht="15.75" x14ac:dyDescent="0.25"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  <c r="DS232" s="67"/>
      <c r="DT232" s="67"/>
      <c r="DU232" s="67"/>
    </row>
    <row r="233" spans="81:125" ht="15.75" x14ac:dyDescent="0.25"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  <c r="DS233" s="67"/>
      <c r="DT233" s="67"/>
      <c r="DU233" s="67"/>
    </row>
    <row r="234" spans="81:125" ht="15.75" x14ac:dyDescent="0.25"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  <c r="DS234" s="67"/>
      <c r="DT234" s="67"/>
      <c r="DU234" s="67"/>
    </row>
    <row r="235" spans="81:125" ht="15.75" x14ac:dyDescent="0.25"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  <c r="DS235" s="67"/>
      <c r="DT235" s="67"/>
      <c r="DU235" s="67"/>
    </row>
    <row r="236" spans="81:125" ht="15.75" x14ac:dyDescent="0.25"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  <c r="DS236" s="67"/>
      <c r="DT236" s="67"/>
      <c r="DU236" s="67"/>
    </row>
    <row r="237" spans="81:125" ht="15.75" x14ac:dyDescent="0.25"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  <c r="DS237" s="67"/>
      <c r="DT237" s="67"/>
      <c r="DU237" s="67"/>
    </row>
    <row r="238" spans="81:125" ht="15.75" x14ac:dyDescent="0.25"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  <c r="DS238" s="67"/>
      <c r="DT238" s="67"/>
      <c r="DU238" s="67"/>
    </row>
    <row r="239" spans="81:125" ht="15.75" x14ac:dyDescent="0.25"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  <c r="DS239" s="67"/>
      <c r="DT239" s="67"/>
      <c r="DU239" s="67"/>
    </row>
    <row r="240" spans="81:125" ht="15.75" x14ac:dyDescent="0.25"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  <c r="DS240" s="67"/>
      <c r="DT240" s="67"/>
      <c r="DU240" s="67"/>
    </row>
    <row r="241" spans="81:125" ht="15.75" x14ac:dyDescent="0.25"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  <c r="DS241" s="67"/>
      <c r="DT241" s="67"/>
      <c r="DU241" s="67"/>
    </row>
    <row r="242" spans="81:125" ht="15.75" x14ac:dyDescent="0.25"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  <c r="DS242" s="67"/>
      <c r="DT242" s="67"/>
      <c r="DU242" s="67"/>
    </row>
    <row r="243" spans="81:125" ht="15.75" x14ac:dyDescent="0.25"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  <c r="DS243" s="67"/>
      <c r="DT243" s="67"/>
      <c r="DU243" s="67"/>
    </row>
    <row r="244" spans="81:125" ht="15.75" x14ac:dyDescent="0.25"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  <c r="DS244" s="67"/>
      <c r="DT244" s="67"/>
      <c r="DU244" s="67"/>
    </row>
    <row r="245" spans="81:125" ht="15.75" x14ac:dyDescent="0.25"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  <c r="DS245" s="67"/>
      <c r="DT245" s="67"/>
      <c r="DU245" s="67"/>
    </row>
    <row r="246" spans="81:125" ht="15.75" x14ac:dyDescent="0.25"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  <c r="DS246" s="67"/>
      <c r="DT246" s="67"/>
      <c r="DU246" s="67"/>
    </row>
    <row r="247" spans="81:125" ht="15.75" x14ac:dyDescent="0.25"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  <c r="DS247" s="67"/>
      <c r="DT247" s="67"/>
      <c r="DU247" s="67"/>
    </row>
    <row r="248" spans="81:125" ht="15.75" x14ac:dyDescent="0.25"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  <c r="DS248" s="67"/>
      <c r="DT248" s="67"/>
      <c r="DU248" s="67"/>
    </row>
    <row r="249" spans="81:125" ht="15.75" x14ac:dyDescent="0.25"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  <c r="DS249" s="67"/>
      <c r="DT249" s="67"/>
      <c r="DU249" s="67"/>
    </row>
    <row r="250" spans="81:125" ht="15.75" x14ac:dyDescent="0.25"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  <c r="DS250" s="67"/>
      <c r="DT250" s="67"/>
      <c r="DU250" s="67"/>
    </row>
    <row r="251" spans="81:125" ht="15.75" x14ac:dyDescent="0.25"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  <c r="DS251" s="67"/>
      <c r="DT251" s="67"/>
      <c r="DU251" s="67"/>
    </row>
    <row r="252" spans="81:125" ht="15.75" x14ac:dyDescent="0.25"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  <c r="DS252" s="67"/>
      <c r="DT252" s="67"/>
      <c r="DU252" s="67"/>
    </row>
    <row r="253" spans="81:125" ht="15.75" x14ac:dyDescent="0.25"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  <c r="DS253" s="67"/>
      <c r="DT253" s="67"/>
      <c r="DU253" s="67"/>
    </row>
    <row r="254" spans="81:125" ht="15.75" x14ac:dyDescent="0.25"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  <c r="DS254" s="67"/>
      <c r="DT254" s="67"/>
      <c r="DU254" s="67"/>
    </row>
    <row r="255" spans="81:125" ht="15.75" x14ac:dyDescent="0.25"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  <c r="DS255" s="67"/>
      <c r="DT255" s="67"/>
      <c r="DU255" s="67"/>
    </row>
    <row r="256" spans="81:125" ht="15.75" x14ac:dyDescent="0.25"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  <c r="DS256" s="67"/>
      <c r="DT256" s="67"/>
      <c r="DU256" s="67"/>
    </row>
    <row r="257" spans="81:125" ht="15.75" x14ac:dyDescent="0.25"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  <c r="DS257" s="67"/>
      <c r="DT257" s="67"/>
      <c r="DU257" s="67"/>
    </row>
    <row r="258" spans="81:125" ht="15.75" x14ac:dyDescent="0.25"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  <c r="DS258" s="67"/>
      <c r="DT258" s="67"/>
      <c r="DU258" s="67"/>
    </row>
    <row r="259" spans="81:125" ht="15.75" x14ac:dyDescent="0.25"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  <c r="DS259" s="67"/>
      <c r="DT259" s="67"/>
      <c r="DU259" s="67"/>
    </row>
    <row r="260" spans="81:125" ht="15.75" x14ac:dyDescent="0.25"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  <c r="DS260" s="67"/>
      <c r="DT260" s="67"/>
      <c r="DU260" s="67"/>
    </row>
    <row r="261" spans="81:125" ht="15.75" x14ac:dyDescent="0.25"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  <c r="DS261" s="67"/>
      <c r="DT261" s="67"/>
      <c r="DU261" s="67"/>
    </row>
    <row r="262" spans="81:125" ht="15.75" x14ac:dyDescent="0.25"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  <c r="DS262" s="67"/>
      <c r="DT262" s="67"/>
      <c r="DU262" s="67"/>
    </row>
    <row r="263" spans="81:125" ht="15.75" x14ac:dyDescent="0.25"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  <c r="DS263" s="67"/>
      <c r="DT263" s="67"/>
      <c r="DU263" s="67"/>
    </row>
    <row r="264" spans="81:125" ht="15.75" x14ac:dyDescent="0.25"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  <c r="DS264" s="67"/>
      <c r="DT264" s="67"/>
      <c r="DU264" s="67"/>
    </row>
    <row r="265" spans="81:125" ht="15.75" x14ac:dyDescent="0.25"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  <c r="DS265" s="67"/>
      <c r="DT265" s="67"/>
      <c r="DU265" s="67"/>
    </row>
    <row r="266" spans="81:125" ht="15.75" x14ac:dyDescent="0.25"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  <c r="DS266" s="67"/>
      <c r="DT266" s="67"/>
      <c r="DU266" s="67"/>
    </row>
    <row r="267" spans="81:125" ht="15.75" x14ac:dyDescent="0.25"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  <c r="DS267" s="67"/>
      <c r="DT267" s="67"/>
      <c r="DU267" s="67"/>
    </row>
    <row r="268" spans="81:125" ht="15.75" x14ac:dyDescent="0.25"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  <c r="DS268" s="67"/>
      <c r="DT268" s="67"/>
      <c r="DU268" s="67"/>
    </row>
    <row r="269" spans="81:125" ht="15.75" x14ac:dyDescent="0.25"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  <c r="DS269" s="67"/>
      <c r="DT269" s="67"/>
      <c r="DU269" s="67"/>
    </row>
    <row r="270" spans="81:125" ht="15.75" x14ac:dyDescent="0.25"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  <c r="DS270" s="67"/>
      <c r="DT270" s="67"/>
      <c r="DU270" s="67"/>
    </row>
    <row r="271" spans="81:125" ht="15.75" x14ac:dyDescent="0.25"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  <c r="DS271" s="67"/>
      <c r="DT271" s="67"/>
      <c r="DU271" s="67"/>
    </row>
    <row r="272" spans="81:125" ht="15.75" x14ac:dyDescent="0.25"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  <c r="DS272" s="67"/>
      <c r="DT272" s="67"/>
      <c r="DU272" s="67"/>
    </row>
    <row r="273" spans="81:125" ht="15.75" x14ac:dyDescent="0.25"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  <c r="DS273" s="67"/>
      <c r="DT273" s="67"/>
      <c r="DU273" s="67"/>
    </row>
    <row r="274" spans="81:125" ht="15.75" x14ac:dyDescent="0.25"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  <c r="DS274" s="67"/>
      <c r="DT274" s="67"/>
      <c r="DU274" s="67"/>
    </row>
    <row r="275" spans="81:125" ht="15.75" x14ac:dyDescent="0.25"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  <c r="DS275" s="67"/>
      <c r="DT275" s="67"/>
      <c r="DU275" s="67"/>
    </row>
    <row r="276" spans="81:125" ht="15.75" x14ac:dyDescent="0.25"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  <c r="DT276" s="67"/>
      <c r="DU276" s="67"/>
    </row>
    <row r="277" spans="81:125" ht="15.75" x14ac:dyDescent="0.25"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  <c r="DS277" s="67"/>
      <c r="DT277" s="67"/>
      <c r="DU277" s="67"/>
    </row>
    <row r="278" spans="81:125" ht="15.75" x14ac:dyDescent="0.25"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  <c r="DS278" s="67"/>
      <c r="DT278" s="67"/>
      <c r="DU278" s="67"/>
    </row>
    <row r="279" spans="81:125" ht="15.75" x14ac:dyDescent="0.25"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  <c r="DS279" s="67"/>
      <c r="DT279" s="67"/>
      <c r="DU279" s="67"/>
    </row>
    <row r="280" spans="81:125" ht="15.75" x14ac:dyDescent="0.25"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  <c r="DS280" s="67"/>
      <c r="DT280" s="67"/>
      <c r="DU280" s="67"/>
    </row>
    <row r="281" spans="81:125" ht="15.75" x14ac:dyDescent="0.25"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  <c r="DS281" s="67"/>
      <c r="DT281" s="67"/>
      <c r="DU281" s="67"/>
    </row>
    <row r="282" spans="81:125" ht="15.75" x14ac:dyDescent="0.25"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  <c r="DS282" s="67"/>
      <c r="DT282" s="67"/>
      <c r="DU282" s="67"/>
    </row>
    <row r="283" spans="81:125" ht="15.75" x14ac:dyDescent="0.25"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  <c r="DS283" s="67"/>
      <c r="DT283" s="67"/>
      <c r="DU283" s="67"/>
    </row>
    <row r="284" spans="81:125" ht="15.75" x14ac:dyDescent="0.25"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  <c r="DS284" s="67"/>
      <c r="DT284" s="67"/>
      <c r="DU284" s="67"/>
    </row>
    <row r="285" spans="81:125" ht="15.75" x14ac:dyDescent="0.25"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  <c r="DS285" s="67"/>
      <c r="DT285" s="67"/>
      <c r="DU285" s="67"/>
    </row>
    <row r="286" spans="81:125" ht="15.75" x14ac:dyDescent="0.25"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  <c r="DS286" s="67"/>
      <c r="DT286" s="67"/>
      <c r="DU286" s="67"/>
    </row>
    <row r="287" spans="81:125" ht="15.75" x14ac:dyDescent="0.25"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  <c r="DS287" s="67"/>
      <c r="DT287" s="67"/>
      <c r="DU287" s="67"/>
    </row>
    <row r="288" spans="81:125" ht="15.75" x14ac:dyDescent="0.25"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  <c r="DS288" s="67"/>
      <c r="DT288" s="67"/>
      <c r="DU288" s="67"/>
    </row>
    <row r="289" spans="81:125" ht="15.75" x14ac:dyDescent="0.25"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  <c r="DS289" s="67"/>
      <c r="DT289" s="67"/>
      <c r="DU289" s="67"/>
    </row>
    <row r="290" spans="81:125" ht="15.75" x14ac:dyDescent="0.25"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  <c r="DS290" s="67"/>
      <c r="DT290" s="67"/>
      <c r="DU290" s="67"/>
    </row>
    <row r="291" spans="81:125" ht="15.75" x14ac:dyDescent="0.25"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  <c r="DS291" s="67"/>
      <c r="DT291" s="67"/>
      <c r="DU291" s="67"/>
    </row>
    <row r="292" spans="81:125" ht="15.75" x14ac:dyDescent="0.25"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  <c r="DS292" s="67"/>
      <c r="DT292" s="67"/>
      <c r="DU292" s="67"/>
    </row>
    <row r="293" spans="81:125" ht="15.75" x14ac:dyDescent="0.25"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  <c r="DS293" s="67"/>
      <c r="DT293" s="67"/>
      <c r="DU293" s="67"/>
    </row>
    <row r="294" spans="81:125" ht="15.75" x14ac:dyDescent="0.25"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  <c r="DS294" s="67"/>
      <c r="DT294" s="67"/>
      <c r="DU294" s="67"/>
    </row>
    <row r="295" spans="81:125" ht="15.75" x14ac:dyDescent="0.25"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  <c r="DS295" s="67"/>
      <c r="DT295" s="67"/>
      <c r="DU295" s="67"/>
    </row>
    <row r="296" spans="81:125" ht="15.75" x14ac:dyDescent="0.25"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  <c r="DS296" s="67"/>
      <c r="DT296" s="67"/>
      <c r="DU296" s="67"/>
    </row>
    <row r="297" spans="81:125" ht="15.75" x14ac:dyDescent="0.25"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  <c r="DS297" s="67"/>
      <c r="DT297" s="67"/>
      <c r="DU297" s="67"/>
    </row>
    <row r="298" spans="81:125" ht="15.75" x14ac:dyDescent="0.25"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  <c r="DS298" s="67"/>
      <c r="DT298" s="67"/>
      <c r="DU298" s="67"/>
    </row>
    <row r="299" spans="81:125" ht="15.75" x14ac:dyDescent="0.25"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  <c r="DS299" s="67"/>
      <c r="DT299" s="67"/>
      <c r="DU299" s="67"/>
    </row>
    <row r="300" spans="81:125" ht="15.75" x14ac:dyDescent="0.25"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  <c r="DS300" s="67"/>
      <c r="DT300" s="67"/>
      <c r="DU300" s="67"/>
    </row>
    <row r="301" spans="81:125" ht="15.75" x14ac:dyDescent="0.25"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  <c r="DS301" s="67"/>
      <c r="DT301" s="67"/>
      <c r="DU301" s="67"/>
    </row>
    <row r="302" spans="81:125" ht="15.75" x14ac:dyDescent="0.25"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  <c r="DS302" s="67"/>
      <c r="DT302" s="67"/>
      <c r="DU302" s="67"/>
    </row>
    <row r="303" spans="81:125" ht="15.75" x14ac:dyDescent="0.25"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  <c r="DS303" s="67"/>
      <c r="DT303" s="67"/>
      <c r="DU303" s="67"/>
    </row>
    <row r="304" spans="81:125" ht="15.75" x14ac:dyDescent="0.25"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  <c r="DS304" s="67"/>
      <c r="DT304" s="67"/>
      <c r="DU304" s="67"/>
    </row>
    <row r="305" spans="81:125" ht="15.75" x14ac:dyDescent="0.25"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  <c r="DS305" s="67"/>
      <c r="DT305" s="67"/>
      <c r="DU305" s="67"/>
    </row>
    <row r="306" spans="81:125" ht="15.75" x14ac:dyDescent="0.25"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  <c r="DS306" s="67"/>
      <c r="DT306" s="67"/>
      <c r="DU306" s="67"/>
    </row>
    <row r="307" spans="81:125" ht="15.75" x14ac:dyDescent="0.25"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  <c r="DS307" s="67"/>
      <c r="DT307" s="67"/>
      <c r="DU307" s="67"/>
    </row>
    <row r="308" spans="81:125" ht="15.75" x14ac:dyDescent="0.25"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  <c r="DS308" s="67"/>
      <c r="DT308" s="67"/>
      <c r="DU308" s="67"/>
    </row>
    <row r="309" spans="81:125" ht="15.75" x14ac:dyDescent="0.25"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  <c r="DS309" s="67"/>
      <c r="DT309" s="67"/>
      <c r="DU309" s="67"/>
    </row>
    <row r="310" spans="81:125" ht="15.75" x14ac:dyDescent="0.25"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  <c r="DS310" s="67"/>
      <c r="DT310" s="67"/>
      <c r="DU310" s="67"/>
    </row>
    <row r="311" spans="81:125" ht="15.75" x14ac:dyDescent="0.25"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  <c r="DS311" s="67"/>
      <c r="DT311" s="67"/>
      <c r="DU311" s="67"/>
    </row>
    <row r="312" spans="81:125" ht="15.75" x14ac:dyDescent="0.25"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  <c r="DS312" s="67"/>
      <c r="DT312" s="67"/>
      <c r="DU312" s="67"/>
    </row>
    <row r="313" spans="81:125" ht="15.75" x14ac:dyDescent="0.25"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  <c r="DS313" s="67"/>
      <c r="DT313" s="67"/>
      <c r="DU313" s="67"/>
    </row>
    <row r="314" spans="81:125" ht="15.75" x14ac:dyDescent="0.25"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  <c r="DT314" s="67"/>
      <c r="DU314" s="67"/>
    </row>
    <row r="315" spans="81:125" ht="15.75" x14ac:dyDescent="0.25"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  <c r="DS315" s="67"/>
      <c r="DT315" s="67"/>
      <c r="DU315" s="67"/>
    </row>
    <row r="316" spans="81:125" ht="15.75" x14ac:dyDescent="0.25"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  <c r="DS316" s="67"/>
      <c r="DT316" s="67"/>
      <c r="DU316" s="67"/>
    </row>
    <row r="317" spans="81:125" ht="15.75" x14ac:dyDescent="0.25"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  <c r="DS317" s="67"/>
      <c r="DT317" s="67"/>
      <c r="DU317" s="67"/>
    </row>
    <row r="318" spans="81:125" ht="15.75" x14ac:dyDescent="0.25"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  <c r="DS318" s="67"/>
      <c r="DT318" s="67"/>
      <c r="DU318" s="67"/>
    </row>
    <row r="319" spans="81:125" ht="15.75" x14ac:dyDescent="0.25"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  <c r="DS319" s="67"/>
      <c r="DT319" s="67"/>
      <c r="DU319" s="67"/>
    </row>
    <row r="320" spans="81:125" ht="15.75" x14ac:dyDescent="0.25"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  <c r="DS320" s="67"/>
      <c r="DT320" s="67"/>
      <c r="DU320" s="67"/>
    </row>
    <row r="321" spans="81:125" ht="15.75" x14ac:dyDescent="0.25"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  <c r="DS321" s="67"/>
      <c r="DT321" s="67"/>
      <c r="DU321" s="67"/>
    </row>
    <row r="322" spans="81:125" ht="15.75" x14ac:dyDescent="0.25"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  <c r="DS322" s="67"/>
      <c r="DT322" s="67"/>
      <c r="DU322" s="67"/>
    </row>
    <row r="323" spans="81:125" ht="15.75" x14ac:dyDescent="0.25"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  <c r="DS323" s="67"/>
      <c r="DT323" s="67"/>
      <c r="DU323" s="67"/>
    </row>
    <row r="324" spans="81:125" ht="15.75" x14ac:dyDescent="0.25"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  <c r="DS324" s="67"/>
      <c r="DT324" s="67"/>
      <c r="DU324" s="67"/>
    </row>
    <row r="325" spans="81:125" ht="15.75" x14ac:dyDescent="0.25"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  <c r="DS325" s="67"/>
      <c r="DT325" s="67"/>
      <c r="DU325" s="67"/>
    </row>
    <row r="326" spans="81:125" ht="15.75" x14ac:dyDescent="0.25"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  <c r="DS326" s="67"/>
      <c r="DT326" s="67"/>
      <c r="DU326" s="67"/>
    </row>
    <row r="327" spans="81:125" ht="15.75" x14ac:dyDescent="0.25"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  <c r="DS327" s="67"/>
      <c r="DT327" s="67"/>
      <c r="DU327" s="67"/>
    </row>
    <row r="328" spans="81:125" ht="15.75" x14ac:dyDescent="0.25"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  <c r="DS328" s="67"/>
      <c r="DT328" s="67"/>
      <c r="DU328" s="67"/>
    </row>
    <row r="329" spans="81:125" ht="15.75" x14ac:dyDescent="0.25"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  <c r="DS329" s="67"/>
      <c r="DT329" s="67"/>
      <c r="DU329" s="67"/>
    </row>
    <row r="330" spans="81:125" ht="15.75" x14ac:dyDescent="0.25"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  <c r="DS330" s="67"/>
      <c r="DT330" s="67"/>
      <c r="DU330" s="67"/>
    </row>
    <row r="331" spans="81:125" ht="15.75" x14ac:dyDescent="0.25"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  <c r="DS331" s="67"/>
      <c r="DT331" s="67"/>
      <c r="DU331" s="67"/>
    </row>
    <row r="332" spans="81:125" ht="15.75" x14ac:dyDescent="0.25"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  <c r="DS332" s="67"/>
      <c r="DT332" s="67"/>
      <c r="DU332" s="67"/>
    </row>
    <row r="333" spans="81:125" ht="15.75" x14ac:dyDescent="0.25"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  <c r="DS333" s="67"/>
      <c r="DT333" s="67"/>
      <c r="DU333" s="67"/>
    </row>
    <row r="334" spans="81:125" ht="15.75" x14ac:dyDescent="0.25"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  <c r="DS334" s="67"/>
      <c r="DT334" s="67"/>
      <c r="DU334" s="67"/>
    </row>
    <row r="335" spans="81:125" ht="15.75" x14ac:dyDescent="0.25"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  <c r="DS335" s="67"/>
      <c r="DT335" s="67"/>
      <c r="DU335" s="67"/>
    </row>
    <row r="336" spans="81:125" ht="15.75" x14ac:dyDescent="0.25"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  <c r="DS336" s="67"/>
      <c r="DT336" s="67"/>
      <c r="DU336" s="67"/>
    </row>
    <row r="337" spans="81:125" ht="15.75" x14ac:dyDescent="0.25"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  <c r="DS337" s="67"/>
      <c r="DT337" s="67"/>
      <c r="DU337" s="67"/>
    </row>
    <row r="338" spans="81:125" ht="15.75" x14ac:dyDescent="0.25"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  <c r="DS338" s="67"/>
      <c r="DT338" s="67"/>
      <c r="DU338" s="67"/>
    </row>
    <row r="339" spans="81:125" ht="15.75" x14ac:dyDescent="0.25"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  <c r="DS339" s="67"/>
      <c r="DT339" s="67"/>
      <c r="DU339" s="67"/>
    </row>
    <row r="340" spans="81:125" ht="15.75" x14ac:dyDescent="0.25"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  <c r="DS340" s="67"/>
      <c r="DT340" s="67"/>
      <c r="DU340" s="67"/>
    </row>
    <row r="341" spans="81:125" ht="15.75" x14ac:dyDescent="0.25"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  <c r="DS341" s="67"/>
      <c r="DT341" s="67"/>
      <c r="DU341" s="67"/>
    </row>
    <row r="342" spans="81:125" ht="15.75" x14ac:dyDescent="0.25"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  <c r="DS342" s="67"/>
      <c r="DT342" s="67"/>
      <c r="DU342" s="67"/>
    </row>
    <row r="343" spans="81:125" ht="15.75" x14ac:dyDescent="0.25"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  <c r="DS343" s="67"/>
      <c r="DT343" s="67"/>
      <c r="DU343" s="67"/>
    </row>
    <row r="344" spans="81:125" ht="15.75" x14ac:dyDescent="0.25"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  <c r="DS344" s="67"/>
      <c r="DT344" s="67"/>
      <c r="DU344" s="67"/>
    </row>
    <row r="345" spans="81:125" ht="15.75" x14ac:dyDescent="0.25"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  <c r="DS345" s="67"/>
      <c r="DT345" s="67"/>
      <c r="DU345" s="67"/>
    </row>
    <row r="346" spans="81:125" ht="15.75" x14ac:dyDescent="0.25"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  <c r="DS346" s="67"/>
      <c r="DT346" s="67"/>
      <c r="DU346" s="67"/>
    </row>
    <row r="347" spans="81:125" ht="15.75" x14ac:dyDescent="0.25"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  <c r="DS347" s="67"/>
      <c r="DT347" s="67"/>
      <c r="DU347" s="67"/>
    </row>
    <row r="348" spans="81:125" ht="15.75" x14ac:dyDescent="0.25"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  <c r="DS348" s="67"/>
      <c r="DT348" s="67"/>
      <c r="DU348" s="67"/>
    </row>
    <row r="349" spans="81:125" ht="15.75" x14ac:dyDescent="0.25"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  <c r="DS349" s="67"/>
      <c r="DT349" s="67"/>
      <c r="DU349" s="67"/>
    </row>
    <row r="350" spans="81:125" ht="15.75" x14ac:dyDescent="0.25"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  <c r="DS350" s="67"/>
      <c r="DT350" s="67"/>
      <c r="DU350" s="67"/>
    </row>
    <row r="351" spans="81:125" ht="15.75" x14ac:dyDescent="0.25"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  <c r="DS351" s="67"/>
      <c r="DT351" s="67"/>
      <c r="DU351" s="67"/>
    </row>
    <row r="352" spans="81:125" ht="15.75" x14ac:dyDescent="0.25"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  <c r="DS352" s="67"/>
      <c r="DT352" s="67"/>
      <c r="DU352" s="67"/>
    </row>
    <row r="353" spans="81:125" ht="15.75" x14ac:dyDescent="0.25"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  <c r="DS353" s="67"/>
      <c r="DT353" s="67"/>
      <c r="DU353" s="67"/>
    </row>
    <row r="354" spans="81:125" ht="15.75" x14ac:dyDescent="0.25"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  <c r="DS354" s="67"/>
      <c r="DT354" s="67"/>
      <c r="DU354" s="67"/>
    </row>
    <row r="355" spans="81:125" ht="15.75" x14ac:dyDescent="0.25"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  <c r="DS355" s="67"/>
      <c r="DT355" s="67"/>
      <c r="DU355" s="67"/>
    </row>
    <row r="356" spans="81:125" ht="15.75" x14ac:dyDescent="0.25"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  <c r="DS356" s="67"/>
      <c r="DT356" s="67"/>
      <c r="DU356" s="67"/>
    </row>
    <row r="357" spans="81:125" ht="15.75" x14ac:dyDescent="0.25"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  <c r="DS357" s="67"/>
      <c r="DT357" s="67"/>
      <c r="DU357" s="67"/>
    </row>
    <row r="358" spans="81:125" ht="15.75" x14ac:dyDescent="0.25"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  <c r="DS358" s="67"/>
      <c r="DT358" s="67"/>
      <c r="DU358" s="67"/>
    </row>
    <row r="359" spans="81:125" ht="15.75" x14ac:dyDescent="0.25"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  <c r="DS359" s="67"/>
      <c r="DT359" s="67"/>
      <c r="DU359" s="67"/>
    </row>
    <row r="360" spans="81:125" ht="15.75" x14ac:dyDescent="0.25"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  <c r="DS360" s="67"/>
      <c r="DT360" s="67"/>
      <c r="DU360" s="67"/>
    </row>
    <row r="361" spans="81:125" ht="15.75" x14ac:dyDescent="0.25"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  <c r="DS361" s="67"/>
      <c r="DT361" s="67"/>
      <c r="DU361" s="67"/>
    </row>
    <row r="362" spans="81:125" ht="15.75" x14ac:dyDescent="0.25"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  <c r="DS362" s="67"/>
      <c r="DT362" s="67"/>
      <c r="DU362" s="67"/>
    </row>
    <row r="363" spans="81:125" ht="15.75" x14ac:dyDescent="0.25"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  <c r="DS363" s="67"/>
      <c r="DT363" s="67"/>
      <c r="DU363" s="67"/>
    </row>
    <row r="364" spans="81:125" ht="15.75" x14ac:dyDescent="0.25"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  <c r="DS364" s="67"/>
      <c r="DT364" s="67"/>
      <c r="DU364" s="67"/>
    </row>
    <row r="365" spans="81:125" ht="15.75" x14ac:dyDescent="0.25"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  <c r="DS365" s="67"/>
      <c r="DT365" s="67"/>
      <c r="DU365" s="67"/>
    </row>
    <row r="366" spans="81:125" ht="15.75" x14ac:dyDescent="0.25"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  <c r="DS366" s="67"/>
      <c r="DT366" s="67"/>
      <c r="DU366" s="67"/>
    </row>
    <row r="367" spans="81:125" ht="15.75" x14ac:dyDescent="0.25"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  <c r="DS367" s="67"/>
      <c r="DT367" s="67"/>
      <c r="DU367" s="67"/>
    </row>
    <row r="368" spans="81:125" ht="15.75" x14ac:dyDescent="0.25"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  <c r="DS368" s="67"/>
      <c r="DT368" s="67"/>
      <c r="DU368" s="67"/>
    </row>
    <row r="369" spans="81:125" ht="15.75" x14ac:dyDescent="0.25"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  <c r="DS369" s="67"/>
      <c r="DT369" s="67"/>
      <c r="DU369" s="67"/>
    </row>
    <row r="370" spans="81:125" ht="15.75" x14ac:dyDescent="0.25"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  <c r="DS370" s="67"/>
      <c r="DT370" s="67"/>
      <c r="DU370" s="67"/>
    </row>
    <row r="371" spans="81:125" ht="15.75" x14ac:dyDescent="0.25"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  <c r="DS371" s="67"/>
      <c r="DT371" s="67"/>
      <c r="DU371" s="67"/>
    </row>
    <row r="372" spans="81:125" ht="15.75" x14ac:dyDescent="0.25"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  <c r="DS372" s="67"/>
      <c r="DT372" s="67"/>
      <c r="DU372" s="67"/>
    </row>
    <row r="373" spans="81:125" ht="15.75" x14ac:dyDescent="0.25"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  <c r="DS373" s="67"/>
      <c r="DT373" s="67"/>
      <c r="DU373" s="67"/>
    </row>
    <row r="374" spans="81:125" ht="15.75" x14ac:dyDescent="0.25"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  <c r="DS374" s="67"/>
      <c r="DT374" s="67"/>
      <c r="DU374" s="67"/>
    </row>
    <row r="375" spans="81:125" ht="15.75" x14ac:dyDescent="0.25"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  <c r="DS375" s="67"/>
      <c r="DT375" s="67"/>
      <c r="DU375" s="67"/>
    </row>
    <row r="376" spans="81:125" ht="15.75" x14ac:dyDescent="0.25"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  <c r="DS376" s="67"/>
      <c r="DT376" s="67"/>
      <c r="DU376" s="67"/>
    </row>
    <row r="377" spans="81:125" ht="15.75" x14ac:dyDescent="0.25"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  <c r="DS377" s="67"/>
      <c r="DT377" s="67"/>
      <c r="DU377" s="67"/>
    </row>
    <row r="378" spans="81:125" ht="15.75" x14ac:dyDescent="0.25"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  <c r="DS378" s="67"/>
      <c r="DT378" s="67"/>
      <c r="DU378" s="67"/>
    </row>
    <row r="379" spans="81:125" ht="15.75" x14ac:dyDescent="0.25"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  <c r="DS379" s="67"/>
      <c r="DT379" s="67"/>
      <c r="DU379" s="67"/>
    </row>
    <row r="380" spans="81:125" ht="15.75" x14ac:dyDescent="0.25"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  <c r="DS380" s="67"/>
      <c r="DT380" s="67"/>
      <c r="DU380" s="67"/>
    </row>
    <row r="381" spans="81:125" ht="15.75" x14ac:dyDescent="0.25"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  <c r="DS381" s="67"/>
      <c r="DT381" s="67"/>
      <c r="DU381" s="67"/>
    </row>
    <row r="382" spans="81:125" ht="15.75" x14ac:dyDescent="0.25"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  <c r="DS382" s="67"/>
      <c r="DT382" s="67"/>
      <c r="DU382" s="67"/>
    </row>
    <row r="383" spans="81:125" ht="15.75" x14ac:dyDescent="0.25"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  <c r="DS383" s="67"/>
      <c r="DT383" s="67"/>
      <c r="DU383" s="67"/>
    </row>
    <row r="384" spans="81:125" ht="15.75" x14ac:dyDescent="0.25"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  <c r="DS384" s="67"/>
      <c r="DT384" s="67"/>
      <c r="DU384" s="67"/>
    </row>
    <row r="385" spans="81:125" ht="15.75" x14ac:dyDescent="0.25"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  <c r="DS385" s="67"/>
      <c r="DT385" s="67"/>
      <c r="DU385" s="67"/>
    </row>
    <row r="386" spans="81:125" ht="15.75" x14ac:dyDescent="0.25"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  <c r="DS386" s="67"/>
      <c r="DT386" s="67"/>
      <c r="DU386" s="67"/>
    </row>
    <row r="387" spans="81:125" ht="15.75" x14ac:dyDescent="0.25"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  <c r="DS387" s="67"/>
      <c r="DT387" s="67"/>
      <c r="DU387" s="67"/>
    </row>
    <row r="388" spans="81:125" ht="15.75" x14ac:dyDescent="0.25"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  <c r="DS388" s="67"/>
      <c r="DT388" s="67"/>
      <c r="DU388" s="67"/>
    </row>
    <row r="389" spans="81:125" ht="15.75" x14ac:dyDescent="0.25"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  <c r="DS389" s="67"/>
      <c r="DT389" s="67"/>
      <c r="DU389" s="67"/>
    </row>
    <row r="390" spans="81:125" ht="15.75" x14ac:dyDescent="0.25"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  <c r="DS390" s="67"/>
      <c r="DT390" s="67"/>
      <c r="DU390" s="67"/>
    </row>
    <row r="391" spans="81:125" ht="15.75" x14ac:dyDescent="0.25"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  <c r="DS391" s="67"/>
      <c r="DT391" s="67"/>
      <c r="DU391" s="67"/>
    </row>
    <row r="392" spans="81:125" ht="15.75" x14ac:dyDescent="0.25"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  <c r="DS392" s="67"/>
      <c r="DT392" s="67"/>
      <c r="DU392" s="67"/>
    </row>
    <row r="393" spans="81:125" ht="15.75" x14ac:dyDescent="0.25"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  <c r="DS393" s="67"/>
      <c r="DT393" s="67"/>
      <c r="DU393" s="67"/>
    </row>
    <row r="394" spans="81:125" ht="15.75" x14ac:dyDescent="0.25"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  <c r="DS394" s="67"/>
      <c r="DT394" s="67"/>
      <c r="DU394" s="67"/>
    </row>
    <row r="395" spans="81:125" ht="15.75" x14ac:dyDescent="0.25"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  <c r="DS395" s="67"/>
      <c r="DT395" s="67"/>
      <c r="DU395" s="67"/>
    </row>
    <row r="396" spans="81:125" ht="15.75" x14ac:dyDescent="0.25"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  <c r="DS396" s="67"/>
      <c r="DT396" s="67"/>
      <c r="DU396" s="67"/>
    </row>
    <row r="397" spans="81:125" ht="15.75" x14ac:dyDescent="0.25"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  <c r="DS397" s="67"/>
      <c r="DT397" s="67"/>
      <c r="DU397" s="67"/>
    </row>
    <row r="398" spans="81:125" ht="15.75" x14ac:dyDescent="0.25"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  <c r="DS398" s="67"/>
      <c r="DT398" s="67"/>
      <c r="DU398" s="67"/>
    </row>
    <row r="399" spans="81:125" ht="15.75" x14ac:dyDescent="0.25"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  <c r="DS399" s="67"/>
      <c r="DT399" s="67"/>
      <c r="DU399" s="67"/>
    </row>
    <row r="400" spans="81:125" ht="15.75" x14ac:dyDescent="0.25"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  <c r="DS400" s="67"/>
      <c r="DT400" s="67"/>
      <c r="DU400" s="67"/>
    </row>
    <row r="401" spans="81:125" ht="15.75" x14ac:dyDescent="0.25"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  <c r="DS401" s="67"/>
      <c r="DT401" s="67"/>
      <c r="DU401" s="67"/>
    </row>
    <row r="402" spans="81:125" ht="15.75" x14ac:dyDescent="0.25"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  <c r="DS402" s="67"/>
      <c r="DT402" s="67"/>
      <c r="DU402" s="67"/>
    </row>
    <row r="403" spans="81:125" ht="15.75" x14ac:dyDescent="0.25"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  <c r="DS403" s="67"/>
      <c r="DT403" s="67"/>
      <c r="DU403" s="67"/>
    </row>
    <row r="404" spans="81:125" ht="15.75" x14ac:dyDescent="0.25"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  <c r="DS404" s="67"/>
      <c r="DT404" s="67"/>
      <c r="DU404" s="67"/>
    </row>
    <row r="405" spans="81:125" ht="15.75" x14ac:dyDescent="0.25"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  <c r="DS405" s="67"/>
      <c r="DT405" s="67"/>
      <c r="DU405" s="67"/>
    </row>
    <row r="406" spans="81:125" ht="15.75" x14ac:dyDescent="0.25"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  <c r="DS406" s="67"/>
      <c r="DT406" s="67"/>
      <c r="DU406" s="67"/>
    </row>
    <row r="407" spans="81:125" ht="15.75" x14ac:dyDescent="0.25"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  <c r="DS407" s="67"/>
      <c r="DT407" s="67"/>
      <c r="DU407" s="67"/>
    </row>
    <row r="408" spans="81:125" ht="15.75" x14ac:dyDescent="0.25"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  <c r="DS408" s="67"/>
      <c r="DT408" s="67"/>
      <c r="DU408" s="67"/>
    </row>
    <row r="409" spans="81:125" ht="15.75" x14ac:dyDescent="0.25"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  <c r="DS409" s="67"/>
      <c r="DT409" s="67"/>
      <c r="DU409" s="67"/>
    </row>
    <row r="410" spans="81:125" ht="15.75" x14ac:dyDescent="0.25"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  <c r="DS410" s="67"/>
      <c r="DT410" s="67"/>
      <c r="DU410" s="67"/>
    </row>
    <row r="411" spans="81:125" ht="15.75" x14ac:dyDescent="0.25"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  <c r="DS411" s="67"/>
      <c r="DT411" s="67"/>
      <c r="DU411" s="67"/>
    </row>
    <row r="412" spans="81:125" ht="15.75" x14ac:dyDescent="0.25"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  <c r="DS412" s="67"/>
      <c r="DT412" s="67"/>
      <c r="DU412" s="67"/>
    </row>
    <row r="413" spans="81:125" ht="15.75" x14ac:dyDescent="0.25"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  <c r="DS413" s="67"/>
      <c r="DT413" s="67"/>
      <c r="DU413" s="67"/>
    </row>
    <row r="414" spans="81:125" ht="15.75" x14ac:dyDescent="0.25"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  <c r="DS414" s="67"/>
      <c r="DT414" s="67"/>
      <c r="DU414" s="67"/>
    </row>
    <row r="415" spans="81:125" ht="15.75" x14ac:dyDescent="0.25"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  <c r="DS415" s="67"/>
      <c r="DT415" s="67"/>
      <c r="DU415" s="67"/>
    </row>
    <row r="416" spans="81:125" ht="15.75" x14ac:dyDescent="0.25"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  <c r="DS416" s="67"/>
      <c r="DT416" s="67"/>
      <c r="DU416" s="67"/>
    </row>
    <row r="417" spans="81:125" ht="15.75" x14ac:dyDescent="0.25"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  <c r="DS417" s="67"/>
      <c r="DT417" s="67"/>
      <c r="DU417" s="67"/>
    </row>
    <row r="418" spans="81:125" ht="15.75" x14ac:dyDescent="0.25"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  <c r="DS418" s="67"/>
      <c r="DT418" s="67"/>
      <c r="DU418" s="67"/>
    </row>
    <row r="419" spans="81:125" ht="15.75" x14ac:dyDescent="0.25"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  <c r="DS419" s="67"/>
      <c r="DT419" s="67"/>
      <c r="DU419" s="67"/>
    </row>
    <row r="420" spans="81:125" ht="15.75" x14ac:dyDescent="0.25"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  <c r="DS420" s="67"/>
      <c r="DT420" s="67"/>
      <c r="DU420" s="67"/>
    </row>
    <row r="421" spans="81:125" ht="15.75" x14ac:dyDescent="0.25"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  <c r="DS421" s="67"/>
      <c r="DT421" s="67"/>
      <c r="DU421" s="67"/>
    </row>
    <row r="422" spans="81:125" ht="15.75" x14ac:dyDescent="0.25"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  <c r="DS422" s="67"/>
      <c r="DT422" s="67"/>
      <c r="DU422" s="67"/>
    </row>
    <row r="423" spans="81:125" ht="15.75" x14ac:dyDescent="0.25"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  <c r="DS423" s="67"/>
      <c r="DT423" s="67"/>
      <c r="DU423" s="67"/>
    </row>
    <row r="424" spans="81:125" ht="15.75" x14ac:dyDescent="0.25"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  <c r="DS424" s="67"/>
      <c r="DT424" s="67"/>
      <c r="DU424" s="67"/>
    </row>
    <row r="425" spans="81:125" ht="15.75" x14ac:dyDescent="0.25"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  <c r="DS425" s="67"/>
      <c r="DT425" s="67"/>
      <c r="DU425" s="67"/>
    </row>
    <row r="426" spans="81:125" ht="15.75" x14ac:dyDescent="0.25"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  <c r="DS426" s="67"/>
      <c r="DT426" s="67"/>
      <c r="DU426" s="67"/>
    </row>
    <row r="427" spans="81:125" ht="15.75" x14ac:dyDescent="0.25"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  <c r="DS427" s="67"/>
      <c r="DT427" s="67"/>
      <c r="DU427" s="67"/>
    </row>
    <row r="428" spans="81:125" ht="15.75" x14ac:dyDescent="0.25"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  <c r="DS428" s="67"/>
      <c r="DT428" s="67"/>
      <c r="DU428" s="67"/>
    </row>
    <row r="429" spans="81:125" ht="15.75" x14ac:dyDescent="0.25"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  <c r="DS429" s="67"/>
      <c r="DT429" s="67"/>
      <c r="DU429" s="67"/>
    </row>
    <row r="430" spans="81:125" ht="15.75" x14ac:dyDescent="0.25"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  <c r="DS430" s="67"/>
      <c r="DT430" s="67"/>
      <c r="DU430" s="67"/>
    </row>
    <row r="431" spans="81:125" ht="15.75" x14ac:dyDescent="0.25"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  <c r="DS431" s="67"/>
      <c r="DT431" s="67"/>
      <c r="DU431" s="67"/>
    </row>
    <row r="432" spans="81:125" ht="15.75" x14ac:dyDescent="0.25"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  <c r="DS432" s="67"/>
      <c r="DT432" s="67"/>
      <c r="DU432" s="67"/>
    </row>
    <row r="433" spans="81:125" ht="15.75" x14ac:dyDescent="0.25"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  <c r="DS433" s="67"/>
      <c r="DT433" s="67"/>
      <c r="DU433" s="67"/>
    </row>
    <row r="434" spans="81:125" ht="15.75" x14ac:dyDescent="0.25"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  <c r="DS434" s="67"/>
      <c r="DT434" s="67"/>
      <c r="DU434" s="67"/>
    </row>
    <row r="435" spans="81:125" ht="15.75" x14ac:dyDescent="0.25"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  <c r="DS435" s="67"/>
      <c r="DT435" s="67"/>
      <c r="DU435" s="67"/>
    </row>
    <row r="436" spans="81:125" ht="15.75" x14ac:dyDescent="0.25"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  <c r="DS436" s="67"/>
      <c r="DT436" s="67"/>
      <c r="DU436" s="67"/>
    </row>
    <row r="437" spans="81:125" ht="15.75" x14ac:dyDescent="0.25"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  <c r="DS437" s="67"/>
      <c r="DT437" s="67"/>
      <c r="DU437" s="67"/>
    </row>
    <row r="438" spans="81:125" ht="15.75" x14ac:dyDescent="0.25"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  <c r="DS438" s="67"/>
      <c r="DT438" s="67"/>
      <c r="DU438" s="67"/>
    </row>
    <row r="439" spans="81:125" ht="15.75" x14ac:dyDescent="0.25"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  <c r="DS439" s="67"/>
      <c r="DT439" s="67"/>
      <c r="DU439" s="67"/>
    </row>
    <row r="440" spans="81:125" ht="15.75" x14ac:dyDescent="0.25"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  <c r="DS440" s="67"/>
      <c r="DT440" s="67"/>
      <c r="DU440" s="67"/>
    </row>
    <row r="441" spans="81:125" ht="15.75" x14ac:dyDescent="0.25"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  <c r="DS441" s="67"/>
      <c r="DT441" s="67"/>
      <c r="DU441" s="67"/>
    </row>
    <row r="442" spans="81:125" ht="15.75" x14ac:dyDescent="0.25"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  <c r="DS442" s="67"/>
      <c r="DT442" s="67"/>
      <c r="DU442" s="67"/>
    </row>
    <row r="443" spans="81:125" ht="15.75" x14ac:dyDescent="0.25"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  <c r="DS443" s="67"/>
      <c r="DT443" s="67"/>
      <c r="DU443" s="67"/>
    </row>
    <row r="444" spans="81:125" ht="15.75" x14ac:dyDescent="0.25"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  <c r="DS444" s="67"/>
      <c r="DT444" s="67"/>
      <c r="DU444" s="67"/>
    </row>
    <row r="445" spans="81:125" ht="15.75" x14ac:dyDescent="0.25"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  <c r="DS445" s="67"/>
      <c r="DT445" s="67"/>
      <c r="DU445" s="67"/>
    </row>
    <row r="446" spans="81:125" ht="15.75" x14ac:dyDescent="0.25"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  <c r="DS446" s="67"/>
      <c r="DT446" s="67"/>
      <c r="DU446" s="67"/>
    </row>
    <row r="447" spans="81:125" ht="15.75" x14ac:dyDescent="0.25"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  <c r="DS447" s="67"/>
      <c r="DT447" s="67"/>
      <c r="DU447" s="67"/>
    </row>
    <row r="448" spans="81:125" ht="15.75" x14ac:dyDescent="0.25"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  <c r="DS448" s="67"/>
      <c r="DT448" s="67"/>
      <c r="DU448" s="67"/>
    </row>
    <row r="449" spans="81:125" ht="15.75" x14ac:dyDescent="0.25"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  <c r="DS449" s="67"/>
      <c r="DT449" s="67"/>
      <c r="DU449" s="67"/>
    </row>
    <row r="450" spans="81:125" ht="15.75" x14ac:dyDescent="0.25"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  <c r="DS450" s="67"/>
      <c r="DT450" s="67"/>
      <c r="DU450" s="67"/>
    </row>
    <row r="451" spans="81:125" ht="15.75" x14ac:dyDescent="0.25"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  <c r="DS451" s="67"/>
      <c r="DT451" s="67"/>
      <c r="DU451" s="67"/>
    </row>
    <row r="452" spans="81:125" ht="15.75" x14ac:dyDescent="0.25"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  <c r="DS452" s="67"/>
      <c r="DT452" s="67"/>
      <c r="DU452" s="67"/>
    </row>
    <row r="453" spans="81:125" ht="15.75" x14ac:dyDescent="0.25"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  <c r="DS453" s="67"/>
      <c r="DT453" s="67"/>
      <c r="DU453" s="67"/>
    </row>
    <row r="454" spans="81:125" ht="15.75" x14ac:dyDescent="0.25"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  <c r="DS454" s="67"/>
      <c r="DT454" s="67"/>
      <c r="DU454" s="67"/>
    </row>
    <row r="455" spans="81:125" ht="15.75" x14ac:dyDescent="0.25"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  <c r="DS455" s="67"/>
      <c r="DT455" s="67"/>
      <c r="DU455" s="67"/>
    </row>
    <row r="456" spans="81:125" ht="15.75" x14ac:dyDescent="0.25"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  <c r="DS456" s="67"/>
      <c r="DT456" s="67"/>
      <c r="DU456" s="67"/>
    </row>
    <row r="457" spans="81:125" ht="15.75" x14ac:dyDescent="0.25"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  <c r="DS457" s="67"/>
      <c r="DT457" s="67"/>
      <c r="DU457" s="67"/>
    </row>
    <row r="458" spans="81:125" x14ac:dyDescent="0.25"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  <c r="DS458" s="68"/>
      <c r="DT458" s="68"/>
      <c r="DU458" s="68"/>
    </row>
    <row r="459" spans="81:125" x14ac:dyDescent="0.25"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  <c r="DS459" s="68"/>
      <c r="DT459" s="68"/>
      <c r="DU459" s="6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Khodarchenko</dc:creator>
  <cp:lastModifiedBy>Artem Khodarchenko</cp:lastModifiedBy>
  <dcterms:created xsi:type="dcterms:W3CDTF">2023-03-06T14:17:27Z</dcterms:created>
  <dcterms:modified xsi:type="dcterms:W3CDTF">2023-05-17T18:55:03Z</dcterms:modified>
</cp:coreProperties>
</file>