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ocuments\EFFEX\data\stri- soils data\statitical analysis\"/>
    </mc:Choice>
  </mc:AlternateContent>
  <xr:revisionPtr revIDLastSave="0" documentId="13_ncr:1_{B11A9D41-2B00-47DE-8E30-B97E22708C80}" xr6:coauthVersionLast="47" xr6:coauthVersionMax="47" xr10:uidLastSave="{00000000-0000-0000-0000-000000000000}"/>
  <bookViews>
    <workbookView xWindow="-98" yWindow="-98" windowWidth="19396" windowHeight="10395" xr2:uid="{54EB57A0-8269-4B60-82DB-2227E5EC9D41}"/>
  </bookViews>
  <sheets>
    <sheet name="strimastersoils" sheetId="1" r:id="rId1"/>
    <sheet name="metadata" sheetId="2" r:id="rId2"/>
  </sheets>
  <definedNames>
    <definedName name="_Hlk14955679" localSheetId="1">metadata!$B$76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1" l="1"/>
  <c r="S26" i="1"/>
  <c r="Q26" i="1"/>
  <c r="O26" i="1"/>
  <c r="M26" i="1"/>
  <c r="W25" i="1"/>
  <c r="S25" i="1"/>
  <c r="Q25" i="1"/>
  <c r="O25" i="1"/>
  <c r="M25" i="1"/>
  <c r="GR23" i="1"/>
  <c r="GS23" i="1" s="1"/>
  <c r="BK23" i="1"/>
  <c r="AV23" i="1"/>
  <c r="AT23" i="1"/>
  <c r="U23" i="1"/>
  <c r="R23" i="1"/>
  <c r="P23" i="1"/>
  <c r="N23" i="1"/>
  <c r="GR22" i="1"/>
  <c r="GS22" i="1" s="1"/>
  <c r="BK22" i="1"/>
  <c r="AV22" i="1"/>
  <c r="BR22" i="1" s="1"/>
  <c r="AT22" i="1"/>
  <c r="U22" i="1"/>
  <c r="R22" i="1"/>
  <c r="P22" i="1"/>
  <c r="N22" i="1"/>
  <c r="GR21" i="1"/>
  <c r="GS21" i="1" s="1"/>
  <c r="BK21" i="1"/>
  <c r="AV21" i="1"/>
  <c r="BR21" i="1" s="1"/>
  <c r="AT21" i="1"/>
  <c r="BQ21" i="1" s="1"/>
  <c r="U21" i="1"/>
  <c r="R21" i="1"/>
  <c r="P21" i="1"/>
  <c r="N21" i="1"/>
  <c r="GR20" i="1"/>
  <c r="GS20" i="1" s="1"/>
  <c r="BK20" i="1"/>
  <c r="AV20" i="1"/>
  <c r="BR20" i="1" s="1"/>
  <c r="AT20" i="1"/>
  <c r="U20" i="1"/>
  <c r="R20" i="1"/>
  <c r="P20" i="1"/>
  <c r="N20" i="1"/>
  <c r="GR19" i="1"/>
  <c r="GS19" i="1" s="1"/>
  <c r="BK19" i="1"/>
  <c r="AV19" i="1"/>
  <c r="AT19" i="1"/>
  <c r="U19" i="1"/>
  <c r="R19" i="1"/>
  <c r="P19" i="1"/>
  <c r="N19" i="1"/>
  <c r="GR18" i="1"/>
  <c r="GS18" i="1" s="1"/>
  <c r="BK18" i="1"/>
  <c r="AV18" i="1"/>
  <c r="AT18" i="1"/>
  <c r="U18" i="1"/>
  <c r="R18" i="1"/>
  <c r="P18" i="1"/>
  <c r="N18" i="1"/>
  <c r="GR17" i="1"/>
  <c r="GS17" i="1" s="1"/>
  <c r="BK17" i="1"/>
  <c r="AV17" i="1"/>
  <c r="AT17" i="1"/>
  <c r="BQ17" i="1" s="1"/>
  <c r="U17" i="1"/>
  <c r="R17" i="1"/>
  <c r="P17" i="1"/>
  <c r="N17" i="1"/>
  <c r="GR16" i="1"/>
  <c r="GS16" i="1" s="1"/>
  <c r="BK16" i="1"/>
  <c r="AV16" i="1"/>
  <c r="BR16" i="1" s="1"/>
  <c r="AT16" i="1"/>
  <c r="BQ16" i="1" s="1"/>
  <c r="U16" i="1"/>
  <c r="R16" i="1"/>
  <c r="P16" i="1"/>
  <c r="N16" i="1"/>
  <c r="GR15" i="1"/>
  <c r="GS15" i="1" s="1"/>
  <c r="BK15" i="1"/>
  <c r="AV15" i="1"/>
  <c r="AT15" i="1"/>
  <c r="BQ15" i="1" s="1"/>
  <c r="U15" i="1"/>
  <c r="R15" i="1"/>
  <c r="P15" i="1"/>
  <c r="N15" i="1"/>
  <c r="GR14" i="1"/>
  <c r="GS14" i="1" s="1"/>
  <c r="BK14" i="1"/>
  <c r="AV14" i="1"/>
  <c r="BR14" i="1" s="1"/>
  <c r="AT14" i="1"/>
  <c r="U14" i="1"/>
  <c r="R14" i="1"/>
  <c r="P14" i="1"/>
  <c r="N14" i="1"/>
  <c r="GR13" i="1"/>
  <c r="GS13" i="1" s="1"/>
  <c r="BK13" i="1"/>
  <c r="AV13" i="1"/>
  <c r="BR13" i="1" s="1"/>
  <c r="AT13" i="1"/>
  <c r="U13" i="1"/>
  <c r="R13" i="1"/>
  <c r="P13" i="1"/>
  <c r="N13" i="1"/>
  <c r="GR12" i="1"/>
  <c r="GS12" i="1" s="1"/>
  <c r="BK12" i="1"/>
  <c r="AV12" i="1"/>
  <c r="BR12" i="1" s="1"/>
  <c r="AT12" i="1"/>
  <c r="U12" i="1"/>
  <c r="R12" i="1"/>
  <c r="P12" i="1"/>
  <c r="N12" i="1"/>
  <c r="GR11" i="1"/>
  <c r="GS11" i="1" s="1"/>
  <c r="BK11" i="1"/>
  <c r="AV11" i="1"/>
  <c r="AT11" i="1"/>
  <c r="U11" i="1"/>
  <c r="R11" i="1"/>
  <c r="P11" i="1"/>
  <c r="N11" i="1"/>
  <c r="GR10" i="1"/>
  <c r="GS10" i="1" s="1"/>
  <c r="BK10" i="1"/>
  <c r="AV10" i="1"/>
  <c r="AT10" i="1"/>
  <c r="U10" i="1"/>
  <c r="R10" i="1"/>
  <c r="P10" i="1"/>
  <c r="N10" i="1"/>
  <c r="GR9" i="1"/>
  <c r="GS9" i="1" s="1"/>
  <c r="BK9" i="1"/>
  <c r="AV9" i="1"/>
  <c r="BR9" i="1" s="1"/>
  <c r="AT9" i="1"/>
  <c r="U9" i="1"/>
  <c r="R9" i="1"/>
  <c r="P9" i="1"/>
  <c r="N9" i="1"/>
  <c r="GR8" i="1"/>
  <c r="GS8" i="1" s="1"/>
  <c r="BK8" i="1"/>
  <c r="AV8" i="1"/>
  <c r="AT8" i="1"/>
  <c r="U8" i="1"/>
  <c r="R8" i="1"/>
  <c r="P8" i="1"/>
  <c r="N8" i="1"/>
  <c r="GR7" i="1"/>
  <c r="GS7" i="1" s="1"/>
  <c r="BK7" i="1"/>
  <c r="AV7" i="1"/>
  <c r="AT7" i="1"/>
  <c r="U7" i="1"/>
  <c r="R7" i="1"/>
  <c r="P7" i="1"/>
  <c r="N7" i="1"/>
  <c r="GR6" i="1"/>
  <c r="GS6" i="1" s="1"/>
  <c r="BK6" i="1"/>
  <c r="AV6" i="1"/>
  <c r="BR6" i="1" s="1"/>
  <c r="AT6" i="1"/>
  <c r="U6" i="1"/>
  <c r="R6" i="1"/>
  <c r="P6" i="1"/>
  <c r="N6" i="1"/>
  <c r="GR5" i="1"/>
  <c r="GS5" i="1" s="1"/>
  <c r="BK5" i="1"/>
  <c r="AV5" i="1"/>
  <c r="AT5" i="1"/>
  <c r="BQ5" i="1" s="1"/>
  <c r="U5" i="1"/>
  <c r="R5" i="1"/>
  <c r="P5" i="1"/>
  <c r="N5" i="1"/>
  <c r="GR4" i="1"/>
  <c r="GS4" i="1" s="1"/>
  <c r="BK4" i="1"/>
  <c r="AV4" i="1"/>
  <c r="AT4" i="1"/>
  <c r="BQ4" i="1" s="1"/>
  <c r="U4" i="1"/>
  <c r="R4" i="1"/>
  <c r="P4" i="1"/>
  <c r="N4" i="1"/>
  <c r="GR3" i="1"/>
  <c r="GS3" i="1" s="1"/>
  <c r="BK3" i="1"/>
  <c r="AV3" i="1"/>
  <c r="AT3" i="1"/>
  <c r="BP3" i="1" s="1"/>
  <c r="U3" i="1"/>
  <c r="R3" i="1"/>
  <c r="P3" i="1"/>
  <c r="N3" i="1"/>
  <c r="GR2" i="1"/>
  <c r="GS2" i="1" s="1"/>
  <c r="BK2" i="1"/>
  <c r="AV2" i="1"/>
  <c r="AT2" i="1"/>
  <c r="U2" i="1"/>
  <c r="R2" i="1"/>
  <c r="P2" i="1"/>
  <c r="N2" i="1"/>
  <c r="X15" i="1" l="1"/>
  <c r="X16" i="1"/>
  <c r="T6" i="1"/>
  <c r="T7" i="1"/>
  <c r="T12" i="1"/>
  <c r="BR5" i="1"/>
  <c r="V8" i="1"/>
  <c r="V9" i="1"/>
  <c r="V10" i="1"/>
  <c r="V13" i="1"/>
  <c r="V14" i="1"/>
  <c r="X5" i="1"/>
  <c r="X13" i="1"/>
  <c r="X20" i="1"/>
  <c r="X7" i="1"/>
  <c r="X8" i="1"/>
  <c r="X9" i="1"/>
  <c r="X10" i="1"/>
  <c r="BR15" i="1"/>
  <c r="BP19" i="1"/>
  <c r="BP20" i="1"/>
  <c r="BR2" i="1"/>
  <c r="BR4" i="1"/>
  <c r="V6" i="1"/>
  <c r="X14" i="1"/>
  <c r="T15" i="1"/>
  <c r="BQ2" i="1"/>
  <c r="BQ6" i="1"/>
  <c r="BP7" i="1"/>
  <c r="BP11" i="1"/>
  <c r="BQ20" i="1"/>
  <c r="BR10" i="1"/>
  <c r="BP12" i="1"/>
  <c r="BP13" i="1"/>
  <c r="T4" i="1"/>
  <c r="V5" i="1"/>
  <c r="V21" i="1"/>
  <c r="T22" i="1"/>
  <c r="T23" i="1"/>
  <c r="V19" i="1"/>
  <c r="X23" i="1"/>
  <c r="V23" i="1"/>
  <c r="BQ7" i="1"/>
  <c r="BQ10" i="1"/>
  <c r="T5" i="1"/>
  <c r="X21" i="1"/>
  <c r="BQ23" i="1"/>
  <c r="BR3" i="1"/>
  <c r="BQ12" i="1"/>
  <c r="T21" i="1"/>
  <c r="X6" i="1"/>
  <c r="V11" i="1"/>
  <c r="V15" i="1"/>
  <c r="X2" i="1"/>
  <c r="X19" i="1"/>
  <c r="T20" i="1"/>
  <c r="V7" i="1"/>
  <c r="BR11" i="1"/>
  <c r="V20" i="1"/>
  <c r="R25" i="1"/>
  <c r="P26" i="1"/>
  <c r="BP4" i="1"/>
  <c r="BQ13" i="1"/>
  <c r="BR17" i="1"/>
  <c r="BR18" i="1"/>
  <c r="BP21" i="1"/>
  <c r="X22" i="1"/>
  <c r="BR23" i="1"/>
  <c r="N26" i="1"/>
  <c r="U26" i="1"/>
  <c r="T13" i="1"/>
  <c r="V16" i="1"/>
  <c r="BQ18" i="1"/>
  <c r="V3" i="1"/>
  <c r="X4" i="1"/>
  <c r="BP5" i="1"/>
  <c r="BR7" i="1"/>
  <c r="X11" i="1"/>
  <c r="BQ14" i="1"/>
  <c r="BR19" i="1"/>
  <c r="BQ3" i="1"/>
  <c r="BQ8" i="1"/>
  <c r="V17" i="1"/>
  <c r="V18" i="1"/>
  <c r="V22" i="1"/>
  <c r="BR8" i="1"/>
  <c r="BQ9" i="1"/>
  <c r="X12" i="1"/>
  <c r="T14" i="1"/>
  <c r="X17" i="1"/>
  <c r="X18" i="1"/>
  <c r="BQ22" i="1"/>
  <c r="U25" i="1"/>
  <c r="BP2" i="1"/>
  <c r="T3" i="1"/>
  <c r="BP10" i="1"/>
  <c r="T11" i="1"/>
  <c r="BQ11" i="1"/>
  <c r="BP18" i="1"/>
  <c r="T19" i="1"/>
  <c r="BQ19" i="1"/>
  <c r="R26" i="1"/>
  <c r="T2" i="1"/>
  <c r="V4" i="1"/>
  <c r="BP9" i="1"/>
  <c r="T10" i="1"/>
  <c r="V12" i="1"/>
  <c r="BP17" i="1"/>
  <c r="T18" i="1"/>
  <c r="N25" i="1"/>
  <c r="BP8" i="1"/>
  <c r="T9" i="1"/>
  <c r="BP16" i="1"/>
  <c r="T17" i="1"/>
  <c r="V2" i="1"/>
  <c r="X3" i="1"/>
  <c r="T8" i="1"/>
  <c r="BP15" i="1"/>
  <c r="T16" i="1"/>
  <c r="BP23" i="1"/>
  <c r="P25" i="1"/>
  <c r="BP6" i="1"/>
  <c r="BP14" i="1"/>
  <c r="BP22" i="1"/>
  <c r="X25" i="1" l="1"/>
  <c r="X26" i="1"/>
  <c r="V26" i="1"/>
  <c r="V25" i="1"/>
</calcChain>
</file>

<file path=xl/sharedStrings.xml><?xml version="1.0" encoding="utf-8"?>
<sst xmlns="http://schemas.openxmlformats.org/spreadsheetml/2006/main" count="675" uniqueCount="350">
  <si>
    <t>idplot</t>
  </si>
  <si>
    <t>block</t>
  </si>
  <si>
    <t>treat</t>
  </si>
  <si>
    <t>treat.pool.p</t>
  </si>
  <si>
    <t>treat.pool.n</t>
  </si>
  <si>
    <t>site</t>
  </si>
  <si>
    <t>ph.h2o</t>
  </si>
  <si>
    <t>ph.cacl2</t>
  </si>
  <si>
    <t>ph.bacl2</t>
  </si>
  <si>
    <t>resin.p</t>
  </si>
  <si>
    <t>resin.p.exl.outlier</t>
  </si>
  <si>
    <t>fr.p</t>
  </si>
  <si>
    <t>mic.c.mgkg</t>
  </si>
  <si>
    <t>mic.c.mmolkg</t>
  </si>
  <si>
    <t>mic.n.mgkg</t>
  </si>
  <si>
    <t>mic.n.mmolkg</t>
  </si>
  <si>
    <t>mic.p.mgkg</t>
  </si>
  <si>
    <t>mic.p.mmolkg</t>
  </si>
  <si>
    <t>mic.cn</t>
  </si>
  <si>
    <t>mic.cn.mol</t>
  </si>
  <si>
    <t>mic.cp</t>
  </si>
  <si>
    <t>mic.cp.mol</t>
  </si>
  <si>
    <t>mic.np</t>
  </si>
  <si>
    <t>mic.np.mol</t>
  </si>
  <si>
    <t>mic.c.c</t>
  </si>
  <si>
    <t>mic.n.c</t>
  </si>
  <si>
    <t>mic.p.c</t>
  </si>
  <si>
    <t>ox.Al</t>
  </si>
  <si>
    <t>ox.Fe</t>
  </si>
  <si>
    <t>ox.Mn</t>
  </si>
  <si>
    <t>ox.P</t>
  </si>
  <si>
    <t>ox.Si</t>
  </si>
  <si>
    <t>ox.Al.mol</t>
  </si>
  <si>
    <t>ox.Fe.mol</t>
  </si>
  <si>
    <t>ox.Mn.mol</t>
  </si>
  <si>
    <t>ox.P.mol</t>
  </si>
  <si>
    <t>ox.Si.Mol</t>
  </si>
  <si>
    <t>dps.perc</t>
  </si>
  <si>
    <t>dpsperc.exl.outl</t>
  </si>
  <si>
    <t>ox.Al.perc</t>
  </si>
  <si>
    <t>ox.Fe.perc</t>
  </si>
  <si>
    <t>Al.Fe.half</t>
  </si>
  <si>
    <t>K2SO4.NH4</t>
  </si>
  <si>
    <t>K2SO4.NO3</t>
  </si>
  <si>
    <t>tc.g.kg.18</t>
  </si>
  <si>
    <t>tc.mol.kg.18</t>
  </si>
  <si>
    <t>tn.g.kg.18</t>
  </si>
  <si>
    <t>tn.mol.kg.18</t>
  </si>
  <si>
    <t>tc.perc.07</t>
  </si>
  <si>
    <t>tc.perc.08</t>
  </si>
  <si>
    <t>tc.perc.09</t>
  </si>
  <si>
    <t>tc.perc.18</t>
  </si>
  <si>
    <t>tn.perc.07</t>
  </si>
  <si>
    <t>tn.perc.08</t>
  </si>
  <si>
    <t>tn.perc.09</t>
  </si>
  <si>
    <t>TotN.17.perc.pre</t>
  </si>
  <si>
    <t>tn.perc.18</t>
  </si>
  <si>
    <t>TotP.07.gkg</t>
  </si>
  <si>
    <t>TotP.07.gkg.exloutlier</t>
  </si>
  <si>
    <t>TotP.09.gkg</t>
  </si>
  <si>
    <t>TotP.09.gkg.excl.outlier</t>
  </si>
  <si>
    <t>tp.g.kg.18</t>
  </si>
  <si>
    <t>tp.mol.kg.18</t>
  </si>
  <si>
    <t>tp.g.kg.18.nooutlier</t>
  </si>
  <si>
    <t>CN</t>
  </si>
  <si>
    <t>CP</t>
  </si>
  <si>
    <t>NP</t>
  </si>
  <si>
    <t>CN.mol</t>
  </si>
  <si>
    <t>CP.mol</t>
  </si>
  <si>
    <t>NP.mol</t>
  </si>
  <si>
    <t>dry.wt</t>
  </si>
  <si>
    <t>LAP</t>
  </si>
  <si>
    <t>MUP</t>
  </si>
  <si>
    <t>BIS</t>
  </si>
  <si>
    <t>NAG</t>
  </si>
  <si>
    <t>BG</t>
  </si>
  <si>
    <t>S</t>
  </si>
  <si>
    <t>AG</t>
  </si>
  <si>
    <t>XYL</t>
  </si>
  <si>
    <t>CEL</t>
  </si>
  <si>
    <t>BG.NAG</t>
  </si>
  <si>
    <t>BG.MUP</t>
  </si>
  <si>
    <t>NAG.MUP</t>
  </si>
  <si>
    <t>BG.S</t>
  </si>
  <si>
    <t>NAG.S</t>
  </si>
  <si>
    <t>MUP.S</t>
  </si>
  <si>
    <t>Al</t>
  </si>
  <si>
    <t>Ca</t>
  </si>
  <si>
    <t>Fe</t>
  </si>
  <si>
    <t>K</t>
  </si>
  <si>
    <t>Mg</t>
  </si>
  <si>
    <t>Mn</t>
  </si>
  <si>
    <t>Na</t>
  </si>
  <si>
    <t>TEB</t>
  </si>
  <si>
    <t>ECEC</t>
  </si>
  <si>
    <t>BS</t>
  </si>
  <si>
    <t>Al.sat</t>
  </si>
  <si>
    <t>Al.nitr</t>
  </si>
  <si>
    <t>B.nitr</t>
  </si>
  <si>
    <t>Ca.nitr</t>
  </si>
  <si>
    <t>Cr.nitr</t>
  </si>
  <si>
    <t>Cu.nitr</t>
  </si>
  <si>
    <t>Fe.nitr</t>
  </si>
  <si>
    <t>K.nitr</t>
  </si>
  <si>
    <t>Mg.nitr</t>
  </si>
  <si>
    <t>Mn.nitr</t>
  </si>
  <si>
    <t>Na.nitr</t>
  </si>
  <si>
    <t>Ni.nitr</t>
  </si>
  <si>
    <t>Zn.nitr</t>
  </si>
  <si>
    <t>nitrate.2017</t>
  </si>
  <si>
    <t>TotN.07.gkg</t>
  </si>
  <si>
    <t>TotN.08.gkg</t>
  </si>
  <si>
    <t>TotN.09.gkg</t>
  </si>
  <si>
    <t>TotN.17.gkg.pre</t>
  </si>
  <si>
    <t>TotN.17.gkg.24h</t>
  </si>
  <si>
    <t>TotN.17.perc.24h</t>
  </si>
  <si>
    <t>TotN.17.gkg.72h</t>
  </si>
  <si>
    <t>TotN.17.perc.72h</t>
  </si>
  <si>
    <t>TotN18_TotN07</t>
  </si>
  <si>
    <t>TotN18_TotN08</t>
  </si>
  <si>
    <t>TotN18_TotN09</t>
  </si>
  <si>
    <t>TotN18_TotN07_perc</t>
  </si>
  <si>
    <t>TotN18_TotN09_perc</t>
  </si>
  <si>
    <t>TotN17_TotN07perc</t>
  </si>
  <si>
    <t>TotP18_09</t>
  </si>
  <si>
    <t>TotP18_07</t>
  </si>
  <si>
    <t>TotP18_07_perc</t>
  </si>
  <si>
    <t>TotP18_09_perc</t>
  </si>
  <si>
    <t>TotC18_07.perc</t>
  </si>
  <si>
    <t>TotC18_08.perc</t>
  </si>
  <si>
    <t>TotC18_09.perc</t>
  </si>
  <si>
    <t>pH.07</t>
  </si>
  <si>
    <t>pH.08</t>
  </si>
  <si>
    <t>pH.09</t>
  </si>
  <si>
    <t>ph.18-07.perc</t>
  </si>
  <si>
    <t>ph.18-08.perc</t>
  </si>
  <si>
    <t>ph.18-09.perc</t>
  </si>
  <si>
    <t>mehlichp.07</t>
  </si>
  <si>
    <t>mehlichp.08</t>
  </si>
  <si>
    <t>mehlichp.09</t>
  </si>
  <si>
    <t>mehlichp.17.pre</t>
  </si>
  <si>
    <t>mehlichp.17-07.perc</t>
  </si>
  <si>
    <t>mehlichp.17-08.perc</t>
  </si>
  <si>
    <t>mehlichp.17-09.perc</t>
  </si>
  <si>
    <t>resin.hed</t>
  </si>
  <si>
    <t>bic.pi</t>
  </si>
  <si>
    <t>bic.tot</t>
  </si>
  <si>
    <t>bic.po</t>
  </si>
  <si>
    <t>naoh.pi</t>
  </si>
  <si>
    <t>naoh.tot</t>
  </si>
  <si>
    <t>naoh.po</t>
  </si>
  <si>
    <t>hcl</t>
  </si>
  <si>
    <t>ned.pi</t>
  </si>
  <si>
    <t>ned.pt</t>
  </si>
  <si>
    <t>ned.po</t>
  </si>
  <si>
    <t>residual</t>
  </si>
  <si>
    <t>tot.pi</t>
  </si>
  <si>
    <t>tot.po</t>
  </si>
  <si>
    <t>tp.nitric</t>
  </si>
  <si>
    <t>tp.sum.fractions</t>
  </si>
  <si>
    <t>resin.perc</t>
  </si>
  <si>
    <t>bic.pi.perc</t>
  </si>
  <si>
    <t>bic.po.perc</t>
  </si>
  <si>
    <t>naoh.pi.perc</t>
  </si>
  <si>
    <t>naoh.po.perc</t>
  </si>
  <si>
    <t>hcl.pi.perc</t>
  </si>
  <si>
    <t>ne.pi.perc</t>
  </si>
  <si>
    <t>ne.po.perc</t>
  </si>
  <si>
    <t>res.perc</t>
  </si>
  <si>
    <t>tot.pi.perc</t>
  </si>
  <si>
    <t>tot.po.perc</t>
  </si>
  <si>
    <t>resin.hed.nr</t>
  </si>
  <si>
    <t>bic.pi.nr</t>
  </si>
  <si>
    <t>bic.tot.nr</t>
  </si>
  <si>
    <t>bic.po.nr</t>
  </si>
  <si>
    <t>naoh.pi.nr</t>
  </si>
  <si>
    <t>naoh.tot.nr</t>
  </si>
  <si>
    <t>naoh.po.nr</t>
  </si>
  <si>
    <t>hcl.nr</t>
  </si>
  <si>
    <t>ned.pi.nr</t>
  </si>
  <si>
    <t>ned.pt.nr</t>
  </si>
  <si>
    <t>ned.po.nr</t>
  </si>
  <si>
    <t>residual.nr</t>
  </si>
  <si>
    <t>tot.pi.nr</t>
  </si>
  <si>
    <t>tot.po.nr</t>
  </si>
  <si>
    <t>tp.nitric.nr</t>
  </si>
  <si>
    <t>tp.sum.fractions.nr</t>
  </si>
  <si>
    <t>resin.perc.nr</t>
  </si>
  <si>
    <t>bic.pi.perc.nr</t>
  </si>
  <si>
    <t>bic.po.perc.nr</t>
  </si>
  <si>
    <t>naoh.pi.perc.nr</t>
  </si>
  <si>
    <t>naoh.po.perc.nr</t>
  </si>
  <si>
    <t>hcl.pi.perc.nr</t>
  </si>
  <si>
    <t>ne.pi.perc.nr</t>
  </si>
  <si>
    <t>ne.po.perc.nr</t>
  </si>
  <si>
    <t>res.perc.nr</t>
  </si>
  <si>
    <t>tot.pi.perc.nr</t>
  </si>
  <si>
    <t>tot.po.perc.nr</t>
  </si>
  <si>
    <t>Ca.2007.perc</t>
  </si>
  <si>
    <t>Ca.nitr.perc.2018</t>
  </si>
  <si>
    <t>Ca2018_Ca2007.perc</t>
  </si>
  <si>
    <t>N</t>
  </si>
  <si>
    <t>no.p</t>
  </si>
  <si>
    <t>n</t>
  </si>
  <si>
    <t>rancho</t>
  </si>
  <si>
    <t>C</t>
  </si>
  <si>
    <t>no.n</t>
  </si>
  <si>
    <t>p</t>
  </si>
  <si>
    <t>P</t>
  </si>
  <si>
    <t>rio</t>
  </si>
  <si>
    <t>plot ID factor)</t>
  </si>
  <si>
    <t>bloque experimental (nunca los usamos)</t>
  </si>
  <si>
    <t>tratamiento de fertilización: N= adición de nitrógeno, P=adición de fósforo, C=control, NP= adición de nitrógeno y fósforo juntos</t>
  </si>
  <si>
    <t>Treatments pooled by P addition (P, NP) vs .no P addition (C, N)</t>
  </si>
  <si>
    <t>Treatments pooled by N addition (N, NP) vs .no N addition (P, N)</t>
  </si>
  <si>
    <t>Grupo de parcelas cerca del río Parismina ("río") vs. el centro de la reserva ("rancho")</t>
  </si>
  <si>
    <t>pH del suelo medido en agua</t>
  </si>
  <si>
    <t>pH del suelo medido en CaCl2</t>
  </si>
  <si>
    <t>pH del suelo medido en BaBl2</t>
  </si>
  <si>
    <t>P del suelo medido con resinas de intercambio aniónico</t>
  </si>
  <si>
    <t>P medido con resinas de intercambio aniónico excluyendo outlier parcela 19</t>
  </si>
  <si>
    <t>P medido con fr (no me acuerdo qué es pero es igualmente biodisponible que P con resinas)</t>
  </si>
  <si>
    <t>Microbial carbon (C) in mg C per kg soil</t>
  </si>
  <si>
    <t>Microbial carbon (C) in mmol C per kg soil</t>
  </si>
  <si>
    <t>Microbial nitrogen (N) in mg N per kg soil</t>
  </si>
  <si>
    <t>Microbial nitrogen (N) in mmol N per kg soil</t>
  </si>
  <si>
    <t>Microbial phosphorus (P) in mg P per kg soil</t>
  </si>
  <si>
    <t>Microbial phosphorus (P) in mmol P per kg soil</t>
  </si>
  <si>
    <t>Microbial C/Microbial N using mmol/kg values</t>
  </si>
  <si>
    <t>Microbial C/Microbial N using mg/kg values</t>
  </si>
  <si>
    <t>Microbial C/Microbial P using mg/kg values</t>
  </si>
  <si>
    <t>Microbial C/Microbial P using mmol/kg values</t>
  </si>
  <si>
    <t>Microbial N/Microbial P using mg/kg values</t>
  </si>
  <si>
    <t>Microbial N/Microbial P using mmol/kg values</t>
  </si>
  <si>
    <t>Oxalate-extractable Aluminium (Al) in mg/kg</t>
  </si>
  <si>
    <t>Oxalate-extractable iron (Fe)  in mg/kg</t>
  </si>
  <si>
    <t>Oxalate-extractable Manganese (Mn)  in mg/kg</t>
  </si>
  <si>
    <t>Oxalate-extractable phosphorus (P)  in mg/kg</t>
  </si>
  <si>
    <t>Oxalate-extractable Silicon (Si)  in mg/kg</t>
  </si>
  <si>
    <t>Oxalate-extractable Aluminium (Al) in mol/kg</t>
  </si>
  <si>
    <t>Oxalate-extractable iron (Fe)  in mol/kg</t>
  </si>
  <si>
    <t>Oxalate-extractable Manganese (Mn)  in mol/kg</t>
  </si>
  <si>
    <t>Oxalate-extractable phosphorus (P)  in mol/kg</t>
  </si>
  <si>
    <t>Oxalate-extractable Silicon (Si)  in mol/kg</t>
  </si>
  <si>
    <t>Degree of phosphorus saturation (%)</t>
  </si>
  <si>
    <t>Degree of phosphorus saturation (%) excluding plot 19 outlier</t>
  </si>
  <si>
    <t>Oxalate-extractable Al in %</t>
  </si>
  <si>
    <t>Oxalate-extractable Fe (%)</t>
  </si>
  <si>
    <t>Aluminium + Iron in mg/kg</t>
  </si>
  <si>
    <t>K2SO4 extractable NH4 (potassium sulfate extractable ammonia)</t>
  </si>
  <si>
    <t>K2SO4 extractable NO4 (potassium sulfate extractable nitrate)</t>
  </si>
  <si>
    <t>Total soil carbon (C) in g C/kg soil measured in 2018</t>
  </si>
  <si>
    <t>Total soil carbon (C) in mol C/kg soil measured in 2018</t>
  </si>
  <si>
    <t>Total soil nitrogen (N) in g N/kg soil measured in 2018</t>
  </si>
  <si>
    <t>Total soil nitrogen (N) in mol N/kg soil measured in 2018</t>
  </si>
  <si>
    <t>Total soil C (%) measured in 2007 by Silvia Alvarez</t>
  </si>
  <si>
    <t>Total soil C (%) measured in 2008 by Silvia Alvarez</t>
  </si>
  <si>
    <t>Total soil C (%) measured in 2009 by Silvia Alvarez</t>
  </si>
  <si>
    <t>Total soil C (%) measured in 2018 by Andrea Vincent</t>
  </si>
  <si>
    <t>Total soil N (%) measured in 2007 by Silvia Alvarez</t>
  </si>
  <si>
    <t>Total soil N (%) measured in 2008 by Silvia Alvarez</t>
  </si>
  <si>
    <t>Total soil N (%) measured in 2009 by Silvia Alvarez</t>
  </si>
  <si>
    <t>Total soil N (%) measured in 2017 by Andrea Vincent 24 h pre fertilization</t>
  </si>
  <si>
    <t>Total soil N (%) measured in 2018 by Andrea Vincent</t>
  </si>
  <si>
    <t>Total soil P (grams per kilogram) measured in 2007 by Silvia Alvarez</t>
  </si>
  <si>
    <t>Total soil P (grams per kilogram) measured in 2007 by Silvia Alvarez excluding plot 19 outlier</t>
  </si>
  <si>
    <t>Total soil P (grams per kilogram) measured in 2009 by Silvia Alvarez</t>
  </si>
  <si>
    <t>Total soil P (grams per kilogram) measured in 2009 by Silvia Alvarez excluding plot 19 outlier</t>
  </si>
  <si>
    <t>Total soil phosphorus (P) in g P/kg soil measured in 2018</t>
  </si>
  <si>
    <t>Total soil phosphorus (P) in moles P/kg soil measured in 2018</t>
  </si>
  <si>
    <t>Total soil phosphorus (P) in g P/kg soil measured in 2018 excluding plot 19 outlier</t>
  </si>
  <si>
    <t>Total soil C divided by total soil N (both expressed as %)</t>
  </si>
  <si>
    <t>Total soil C divided by total soil P (both expressed as %)</t>
  </si>
  <si>
    <t>Total soil N divided by total soil P (both expressed as %)</t>
  </si>
  <si>
    <t>Total soil C divided by total soil N (both expressed as mol)</t>
  </si>
  <si>
    <t>Total soil C divided by total soil P (both expressed as mol)</t>
  </si>
  <si>
    <t>Total soil N divided by total soil P (both expressed as mol)</t>
  </si>
  <si>
    <t>soil dry weight (g)</t>
  </si>
  <si>
    <t>Phosphodiesterase (hydrolyzes P)</t>
  </si>
  <si>
    <t>Leucine amino peptidase (hydrolyzes N)</t>
  </si>
  <si>
    <t>Acid phosphomonoesterase (hydrolyzes P)</t>
  </si>
  <si>
    <r>
      <t xml:space="preserve">N-acetyl </t>
    </r>
    <r>
      <rPr>
        <sz val="10"/>
        <color theme="1"/>
        <rFont val="Symbol"/>
        <family val="1"/>
        <charset val="2"/>
      </rPr>
      <t>b</t>
    </r>
    <r>
      <rPr>
        <sz val="10"/>
        <color theme="1"/>
        <rFont val="Times New Roman"/>
        <family val="1"/>
      </rPr>
      <t>-D-glucosaminidase (hydrolyzes N)</t>
    </r>
  </si>
  <si>
    <t>Beta glucosidase (hydrolyzes C)</t>
  </si>
  <si>
    <t>Sulfatase (hydrolyzes sulphur)</t>
  </si>
  <si>
    <t>alpha glucosidase (hydrolyzes C)</t>
  </si>
  <si>
    <t>Xylanase (hydrolyzes C)</t>
  </si>
  <si>
    <t>Cellobiohydrolase (hydrolyzes C)</t>
  </si>
  <si>
    <t>BG divided by NAG</t>
  </si>
  <si>
    <t>BG divided by MUP</t>
  </si>
  <si>
    <t>NAG/MUP</t>
  </si>
  <si>
    <t>BG/S</t>
  </si>
  <si>
    <t>NAG/S</t>
  </si>
  <si>
    <t>MUP/S</t>
  </si>
  <si>
    <t>BaCl2-extractable, cation</t>
  </si>
  <si>
    <t>Total exchangeable bases</t>
  </si>
  <si>
    <t>Effective cation exchange capacity</t>
  </si>
  <si>
    <t>Base saturation (%)</t>
  </si>
  <si>
    <t>Degree of aluminium saturation</t>
  </si>
  <si>
    <t>nitric-acid extractable</t>
  </si>
  <si>
    <t>Nitrate in the soil measure in 2017 at EARTH soils lab by Andrea Vincent</t>
  </si>
  <si>
    <t>Total N measured in 2007 (g/kg) by Silvia Alvarez</t>
  </si>
  <si>
    <t>Total N measured in 2008 (g/kg) Silvia Alvarez</t>
  </si>
  <si>
    <t>Total N measured in 2000 (g/kg) Silvia Alvarez</t>
  </si>
  <si>
    <t>Totral N measured in 2017 (g/kg) 24 h after fertilization</t>
  </si>
  <si>
    <t>Totral N measured in 2017 (g/kg) 24 h before fertilization</t>
  </si>
  <si>
    <t>Totral N measured in 2017 (%) 24 h after fertilization</t>
  </si>
  <si>
    <t>Totral N measured in 2017 (g/kg) 72 h after fertilization</t>
  </si>
  <si>
    <t>Totral N measured in 2017 (%) 72 h after fertilization</t>
  </si>
  <si>
    <t>Soil pH measured in 2007</t>
  </si>
  <si>
    <t>Soil pH measured in 2008</t>
  </si>
  <si>
    <t>Soil pH measured in 2009</t>
  </si>
  <si>
    <t>% change in soil pH between 2018 and 2007</t>
  </si>
  <si>
    <t>% change in soil pH between 2018 and 2009</t>
  </si>
  <si>
    <t>% change in soil pH between 2018 and 2008</t>
  </si>
  <si>
    <t>Mehlich-extractable P in 2017 24 h before fertilization</t>
  </si>
  <si>
    <t>Mehlich-extractable P in 2007 (mg/kg)</t>
  </si>
  <si>
    <t>Mehlich-extractable P in 2008 (mg/kg)</t>
  </si>
  <si>
    <t>Mehlich-extractable P in 2009 (mg/kg)</t>
  </si>
  <si>
    <t>Mehlich-extractable P in 2007 (%)</t>
  </si>
  <si>
    <t>Mehlich-extractable P in 2008 (%)</t>
  </si>
  <si>
    <t>Mehlich-extractable P in 2009 (%)</t>
  </si>
  <si>
    <t>Resin extractable P measured during a Hedley fractionation</t>
  </si>
  <si>
    <t>Total Bicarbonate-extractable P (Hedley) in mg/kg</t>
  </si>
  <si>
    <t>Bicarbonate-extractable inorganic P (Hedley) in mg/kg</t>
  </si>
  <si>
    <t>Bicarbonate-extractable organic P (Hedley) in mg/kg</t>
  </si>
  <si>
    <t>NaOH-extractable inorganic P (mg/kg) Hedley</t>
  </si>
  <si>
    <t>Total NaOH-extractable P (mg/kg) Hedley</t>
  </si>
  <si>
    <t>NaOH-extractable organic P (mg/kg) Hedley</t>
  </si>
  <si>
    <t>HCl-extractable P (mg/kg) Hedley</t>
  </si>
  <si>
    <t>NaOH-EDTA extractable inorganic P (mg/kg) Hedley</t>
  </si>
  <si>
    <t>NaOH-EDTA extractable organic P (mg/kg) Hedley</t>
  </si>
  <si>
    <t>Total NaOH-EDTA extractable P (mg/kg) Hedley</t>
  </si>
  <si>
    <t>Residual P (mg/kg) Hedley</t>
  </si>
  <si>
    <t>Total inorganic P (mg/kg) Hedley</t>
  </si>
  <si>
    <t>Total organic P (mg/kg) Hedley</t>
  </si>
  <si>
    <t>Total P extractable with nitric acid digestion (mg/kg)</t>
  </si>
  <si>
    <t>Total P (sum of all Hedley fractions) (mg/kg)</t>
  </si>
  <si>
    <t>Bicarbonate-extractable inorganic P (Hedley) in %</t>
  </si>
  <si>
    <t>Bicarbonate-extractable organic P (Hedley) in %</t>
  </si>
  <si>
    <t>NaOH-EDTA extractable inorganic P (%) Hedley</t>
  </si>
  <si>
    <t>NaOH-extractable organic P (%) Hedley</t>
  </si>
  <si>
    <t>NaOH-extractable inorganic P (%) Hedley</t>
  </si>
  <si>
    <t>HCl-extractable inorganic P (%) Hedley</t>
  </si>
  <si>
    <t>Residual P (%) Hedley</t>
  </si>
  <si>
    <t>Total inorganic P (%) Hedley</t>
  </si>
  <si>
    <t>Total organic P (%) Hedley</t>
  </si>
  <si>
    <t>Forgot</t>
  </si>
  <si>
    <t>Nitric-acid extractable Ca (%) measured  in 2018</t>
  </si>
  <si>
    <t>Calcium concentration measured in 2007 by Silvia Alvarez with double acid extraction (mining protocol)</t>
  </si>
  <si>
    <t>Percent change in Ca concentration between 2018 and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</si>
</sst>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8983-41D6-4E08-BFBD-453002AD7055}">
  <dimension ref="A1:GS26"/>
  <sheetViews>
    <sheetView tabSelected="1" zoomScale="90" zoomScaleNormal="90" workbookViewId="0">
      <pane xSplit="1" ySplit="1" topLeftCell="GA2" activePane="bottomRight" state="frozen"/>
      <selection pane="topRight" activeCell="B1" sqref="B1"/>
      <selection pane="bottomLeft" activeCell="A2" sqref="A2"/>
      <selection pane="bottomRight" activeCell="GN14" sqref="GN14"/>
    </sheetView>
  </sheetViews>
  <sheetFormatPr defaultRowHeight="14.25" x14ac:dyDescent="0.45"/>
  <cols>
    <col min="1" max="16384" width="9.06640625" style="2"/>
  </cols>
  <sheetData>
    <row r="1" spans="1:201" s="2" customFormat="1" ht="16.899999999999999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5" t="s">
        <v>198</v>
      </c>
      <c r="GR1" s="6" t="s">
        <v>199</v>
      </c>
      <c r="GS1" s="6" t="s">
        <v>200</v>
      </c>
    </row>
    <row r="2" spans="1:201" s="2" customFormat="1" x14ac:dyDescent="0.45">
      <c r="A2" s="2">
        <v>1</v>
      </c>
      <c r="B2" s="2">
        <v>1</v>
      </c>
      <c r="C2" s="2" t="s">
        <v>201</v>
      </c>
      <c r="D2" s="2" t="s">
        <v>202</v>
      </c>
      <c r="E2" s="2" t="s">
        <v>203</v>
      </c>
      <c r="F2" s="2" t="s">
        <v>204</v>
      </c>
      <c r="G2" s="2">
        <v>3.9</v>
      </c>
      <c r="H2" s="2">
        <v>3.74</v>
      </c>
      <c r="I2" s="2">
        <v>3.81</v>
      </c>
      <c r="J2" s="2">
        <v>1.4785221019999999</v>
      </c>
      <c r="K2" s="2">
        <v>1.4785221019999999</v>
      </c>
      <c r="L2" s="2">
        <v>26.454515399999998</v>
      </c>
      <c r="M2" s="2">
        <v>1411.2</v>
      </c>
      <c r="N2" s="2">
        <f>M2/12.011</f>
        <v>117.49229872616769</v>
      </c>
      <c r="O2" s="2">
        <v>246.4</v>
      </c>
      <c r="P2" s="2">
        <f>O2/14.0067</f>
        <v>17.591581171867748</v>
      </c>
      <c r="Q2" s="2">
        <v>62.44</v>
      </c>
      <c r="R2" s="2">
        <f>Q2/30.97376</f>
        <v>2.0158999101174673</v>
      </c>
      <c r="S2" s="2">
        <v>5.7272727269999999</v>
      </c>
      <c r="T2" s="3">
        <f>N2/P2</f>
        <v>6.6788935899667736</v>
      </c>
      <c r="U2" s="2">
        <f>M2/Q2</f>
        <v>22.600896860986548</v>
      </c>
      <c r="V2" s="3">
        <f>N2/R2</f>
        <v>58.282803693027283</v>
      </c>
      <c r="W2" s="2">
        <v>3.9461894000000002</v>
      </c>
      <c r="X2" s="3">
        <f>P2/R2</f>
        <v>8.7264159711394989</v>
      </c>
      <c r="Y2" s="2">
        <v>32.061048710000001</v>
      </c>
      <c r="Z2" s="2">
        <v>5.597960885</v>
      </c>
      <c r="AA2" s="2">
        <v>1.4185741789999999</v>
      </c>
      <c r="AB2" s="2">
        <v>3.4337102079999999</v>
      </c>
      <c r="AC2" s="2">
        <v>4.4712235160000002</v>
      </c>
      <c r="AD2" s="2">
        <v>0.28232982600000001</v>
      </c>
      <c r="AE2" s="2">
        <v>0.14830457799999999</v>
      </c>
      <c r="AF2" s="2">
        <v>0.21881365699999999</v>
      </c>
      <c r="AG2" s="2">
        <v>127.26165</v>
      </c>
      <c r="AH2" s="2">
        <v>80.062017949999998</v>
      </c>
      <c r="AI2" s="2">
        <v>5.1390626890000002</v>
      </c>
      <c r="AJ2" s="2">
        <v>4.7880344279999996</v>
      </c>
      <c r="AK2" s="2">
        <v>7.7908444550000002</v>
      </c>
      <c r="AL2" s="2">
        <v>2.253587918</v>
      </c>
      <c r="AM2" s="2">
        <v>2.253587918</v>
      </c>
      <c r="AN2" s="2">
        <v>0.343371021</v>
      </c>
      <c r="AO2" s="2">
        <v>0.447122352</v>
      </c>
      <c r="AP2" s="2">
        <v>0.56693219699999997</v>
      </c>
      <c r="AQ2" s="2">
        <v>1.9611741460000001</v>
      </c>
      <c r="AR2" s="2">
        <v>22.861470579999999</v>
      </c>
      <c r="AS2" s="2">
        <v>44.016027450000003</v>
      </c>
      <c r="AT2" s="2">
        <f>AS2/12.011</f>
        <v>3.6646430313878948</v>
      </c>
      <c r="AU2" s="2">
        <v>3.78955245</v>
      </c>
      <c r="AV2" s="2">
        <f t="shared" ref="AV2:AV3" si="0">AU2/14.0067</f>
        <v>0.27055283899847932</v>
      </c>
      <c r="AW2" s="2">
        <v>6.0759999999999996</v>
      </c>
      <c r="AX2" s="2">
        <v>5.3170000000000002</v>
      </c>
      <c r="AY2" s="2">
        <v>4.4880000000000004</v>
      </c>
      <c r="AZ2" s="2">
        <v>4.4016027449999999</v>
      </c>
      <c r="BA2" s="2">
        <v>0.59499999999999997</v>
      </c>
      <c r="BB2" s="2">
        <v>0.50800000000000001</v>
      </c>
      <c r="BC2" s="2">
        <v>0.442</v>
      </c>
      <c r="BD2" s="2">
        <v>0.60829999999999995</v>
      </c>
      <c r="BE2" s="2">
        <v>0.378955245</v>
      </c>
      <c r="BF2" s="2">
        <v>1.55</v>
      </c>
      <c r="BG2" s="2">
        <v>1.55</v>
      </c>
      <c r="BH2" s="2">
        <v>1.33</v>
      </c>
      <c r="BI2" s="2">
        <v>1.33</v>
      </c>
      <c r="BJ2" s="2">
        <v>1.4523999999999999</v>
      </c>
      <c r="BK2" s="2">
        <f>BJ2/30.97376</f>
        <v>4.6891304123232051E-2</v>
      </c>
      <c r="BL2" s="2">
        <v>1.4523999999999999</v>
      </c>
      <c r="BM2" s="2">
        <v>11.62</v>
      </c>
      <c r="BN2" s="2">
        <v>30.3064</v>
      </c>
      <c r="BO2" s="2">
        <v>2.6092200000000001</v>
      </c>
      <c r="BP2" s="2">
        <f>AT2/AV2</f>
        <v>13.545017841814229</v>
      </c>
      <c r="BQ2" s="2">
        <f>AT2/BK2</f>
        <v>78.151868452135176</v>
      </c>
      <c r="BR2" s="2">
        <f>AV2/BK2</f>
        <v>5.769787043829206</v>
      </c>
      <c r="BS2" s="2">
        <v>0.56000000000000005</v>
      </c>
      <c r="BT2" s="2">
        <v>15.6</v>
      </c>
      <c r="BU2" s="2">
        <v>35.200000000000003</v>
      </c>
      <c r="BV2" s="2">
        <v>5.07</v>
      </c>
      <c r="BW2" s="2">
        <v>2.89</v>
      </c>
      <c r="BX2" s="2">
        <v>3.89</v>
      </c>
      <c r="BY2" s="2">
        <v>1.62</v>
      </c>
      <c r="BZ2" s="2">
        <v>0.1</v>
      </c>
      <c r="CA2" s="2">
        <v>4.07</v>
      </c>
      <c r="CB2" s="2">
        <v>0.76</v>
      </c>
      <c r="CC2" s="2">
        <v>1.35</v>
      </c>
      <c r="CD2" s="2">
        <v>0.111</v>
      </c>
      <c r="CE2" s="2">
        <v>8.2102273000000003E-2</v>
      </c>
      <c r="CF2" s="2">
        <v>2.401234568</v>
      </c>
      <c r="CG2" s="2">
        <v>1.7839506169999999</v>
      </c>
      <c r="CH2" s="2">
        <v>21.72839506</v>
      </c>
      <c r="CI2" s="2">
        <v>5.7419000000000002</v>
      </c>
      <c r="CJ2" s="2">
        <v>0.37441000000000002</v>
      </c>
      <c r="CK2" s="2">
        <v>1.3299999999999999E-2</v>
      </c>
      <c r="CL2" s="2">
        <v>0.18472</v>
      </c>
      <c r="CM2" s="2">
        <v>0.33209</v>
      </c>
      <c r="CN2" s="2">
        <v>0.12853000000000001</v>
      </c>
      <c r="CO2" s="2">
        <v>0.33138000000000001</v>
      </c>
      <c r="CP2" s="2">
        <v>1.2225999999999999</v>
      </c>
      <c r="CQ2" s="2">
        <v>7.1063400000000003</v>
      </c>
      <c r="CR2" s="2">
        <v>17.2043</v>
      </c>
      <c r="CS2" s="2">
        <v>80.799800000000005</v>
      </c>
      <c r="CT2" s="2">
        <v>148.2742949</v>
      </c>
      <c r="CU2" s="2">
        <v>5.0000000000000001E-3</v>
      </c>
      <c r="CV2" s="2">
        <v>0.14710000000000001</v>
      </c>
      <c r="CW2" s="2">
        <v>8.9990000000000001E-2</v>
      </c>
      <c r="CX2" s="2">
        <v>0.16159000000000001</v>
      </c>
      <c r="CY2" s="2">
        <v>81.758240000000001</v>
      </c>
      <c r="CZ2" s="2">
        <v>1.27094</v>
      </c>
      <c r="DA2" s="2">
        <v>1.5525199999999999</v>
      </c>
      <c r="DB2" s="2">
        <v>0.57998000000000005</v>
      </c>
      <c r="DC2" s="2">
        <v>0.31413000000000002</v>
      </c>
      <c r="DD2" s="2">
        <v>4.3630000000000002E-2</v>
      </c>
      <c r="DE2" s="2">
        <v>0.10222000000000001</v>
      </c>
      <c r="DF2" s="2">
        <v>12.12172048</v>
      </c>
      <c r="DG2" s="2">
        <v>5.95</v>
      </c>
      <c r="DH2" s="2">
        <v>5.08</v>
      </c>
      <c r="DI2" s="2">
        <v>4.42</v>
      </c>
      <c r="DJ2" s="2">
        <v>6.0830000000000002</v>
      </c>
      <c r="DK2" s="2">
        <v>5.52</v>
      </c>
      <c r="DL2" s="2">
        <v>0.55200000000000005</v>
      </c>
      <c r="DM2" s="2">
        <v>5.4039999999999999</v>
      </c>
      <c r="DN2" s="2">
        <v>0.54039999999999999</v>
      </c>
      <c r="DO2" s="2">
        <v>-2.16</v>
      </c>
      <c r="DP2" s="2">
        <v>-1.29</v>
      </c>
      <c r="DQ2" s="2">
        <v>-0.63</v>
      </c>
      <c r="DR2" s="2">
        <v>-36.31</v>
      </c>
      <c r="DS2" s="2">
        <v>-14.263999999999999</v>
      </c>
      <c r="DT2" s="2">
        <v>2.234</v>
      </c>
      <c r="DU2" s="2">
        <v>0.12</v>
      </c>
      <c r="DV2" s="2">
        <v>-0.1</v>
      </c>
      <c r="DW2" s="2">
        <v>-6.2990000000000004</v>
      </c>
      <c r="DX2" s="2">
        <v>9.2010000000000005</v>
      </c>
      <c r="DY2" s="2">
        <v>-27.55755851</v>
      </c>
      <c r="DZ2" s="2">
        <v>-17.21642383</v>
      </c>
      <c r="EA2" s="2">
        <v>-1.925072527</v>
      </c>
      <c r="EB2" s="2">
        <v>3.59</v>
      </c>
      <c r="EC2" s="2">
        <v>3.82</v>
      </c>
      <c r="ED2" s="2">
        <v>4.07</v>
      </c>
      <c r="EE2" s="2">
        <v>8.635097493</v>
      </c>
      <c r="EF2" s="2">
        <v>2.0942408380000002</v>
      </c>
      <c r="EG2" s="2">
        <v>-4.1769041769999999</v>
      </c>
      <c r="EH2" s="2">
        <v>2.2063000000000001</v>
      </c>
      <c r="EI2" s="2">
        <v>2.5918000000000001</v>
      </c>
      <c r="EJ2" s="2">
        <v>1.4509000000000001</v>
      </c>
      <c r="EK2" s="2">
        <v>2.2381000000000002</v>
      </c>
      <c r="EL2" s="2">
        <v>1.4390000000000001</v>
      </c>
      <c r="EM2" s="2">
        <v>-13.646000000000001</v>
      </c>
      <c r="EN2" s="2">
        <v>54.26</v>
      </c>
      <c r="EO2" s="2">
        <v>4.3</v>
      </c>
      <c r="EP2" s="2">
        <v>14</v>
      </c>
      <c r="EQ2" s="2">
        <v>59</v>
      </c>
      <c r="ER2" s="2">
        <v>45</v>
      </c>
      <c r="ES2" s="2">
        <v>233</v>
      </c>
      <c r="ET2" s="2">
        <v>497</v>
      </c>
      <c r="EU2" s="2">
        <v>264</v>
      </c>
      <c r="EV2" s="2">
        <v>1.5</v>
      </c>
      <c r="EW2" s="2">
        <v>160.43</v>
      </c>
      <c r="EX2" s="2">
        <v>192.63</v>
      </c>
      <c r="EY2" s="2">
        <v>32.200000000000003</v>
      </c>
      <c r="EZ2" s="2">
        <v>225</v>
      </c>
      <c r="FA2" s="2">
        <v>413</v>
      </c>
      <c r="FB2" s="2">
        <v>355</v>
      </c>
      <c r="FC2" s="2">
        <v>992</v>
      </c>
      <c r="FD2" s="2">
        <v>979.43</v>
      </c>
      <c r="FE2" s="2">
        <v>0.43</v>
      </c>
      <c r="FF2" s="2">
        <v>1.41</v>
      </c>
      <c r="FG2" s="2">
        <v>4.54</v>
      </c>
      <c r="FH2" s="2">
        <v>23.49</v>
      </c>
      <c r="FI2" s="2">
        <v>26.61</v>
      </c>
      <c r="FJ2" s="2">
        <v>0.15</v>
      </c>
      <c r="FK2" s="2">
        <v>16.170000000000002</v>
      </c>
      <c r="FL2" s="2">
        <v>3.25</v>
      </c>
      <c r="FM2" s="2">
        <v>22.68</v>
      </c>
      <c r="FN2" s="2">
        <v>41.63</v>
      </c>
      <c r="FO2" s="2">
        <v>35.79</v>
      </c>
      <c r="FP2" s="2">
        <v>4.3</v>
      </c>
      <c r="FQ2" s="2">
        <v>14</v>
      </c>
      <c r="FR2" s="2">
        <v>59</v>
      </c>
      <c r="FS2" s="2">
        <v>45</v>
      </c>
      <c r="FT2" s="2">
        <v>233</v>
      </c>
      <c r="FU2" s="2">
        <v>497</v>
      </c>
      <c r="FV2" s="2">
        <v>264</v>
      </c>
      <c r="FW2" s="2">
        <v>1.5</v>
      </c>
      <c r="FX2" s="2">
        <v>160.43</v>
      </c>
      <c r="FY2" s="2">
        <v>192.63</v>
      </c>
      <c r="FZ2" s="2">
        <v>32.200000000000003</v>
      </c>
      <c r="GA2" s="2">
        <v>225</v>
      </c>
      <c r="GB2" s="2">
        <v>413</v>
      </c>
      <c r="GC2" s="2">
        <v>355</v>
      </c>
      <c r="GD2" s="2">
        <v>992</v>
      </c>
      <c r="GE2" s="2">
        <v>979.43</v>
      </c>
      <c r="GF2" s="2">
        <v>0.43346774199999999</v>
      </c>
      <c r="GG2" s="2">
        <v>1.411290323</v>
      </c>
      <c r="GH2" s="2">
        <v>4.5362903230000002</v>
      </c>
      <c r="GI2" s="2">
        <v>23.487903230000001</v>
      </c>
      <c r="GJ2" s="2">
        <v>26.612903230000001</v>
      </c>
      <c r="GK2" s="2">
        <v>0.15120967699999999</v>
      </c>
      <c r="GL2" s="2">
        <v>16.172379029999998</v>
      </c>
      <c r="GM2" s="2">
        <v>3.2459677419999999</v>
      </c>
      <c r="GN2" s="2">
        <v>22.68145161</v>
      </c>
      <c r="GO2" s="2">
        <v>41.633064519999998</v>
      </c>
      <c r="GP2" s="2">
        <v>35.786290319999999</v>
      </c>
      <c r="GQ2" s="2">
        <v>0.05</v>
      </c>
      <c r="GR2" s="4">
        <f t="shared" ref="GR2:GR23" si="1">CV2/10</f>
        <v>1.4710000000000001E-2</v>
      </c>
      <c r="GS2" s="2">
        <f>((GR2-GQ2)/GQ2)*100</f>
        <v>-70.58</v>
      </c>
    </row>
    <row r="3" spans="1:201" s="2" customFormat="1" x14ac:dyDescent="0.45">
      <c r="A3" s="2">
        <v>2</v>
      </c>
      <c r="B3" s="2">
        <v>1</v>
      </c>
      <c r="C3" s="2" t="s">
        <v>205</v>
      </c>
      <c r="D3" s="2" t="s">
        <v>202</v>
      </c>
      <c r="E3" s="2" t="s">
        <v>206</v>
      </c>
      <c r="F3" s="2" t="s">
        <v>204</v>
      </c>
      <c r="G3" s="2">
        <v>4.3</v>
      </c>
      <c r="H3" s="2">
        <v>4.0199999999999996</v>
      </c>
      <c r="I3" s="2">
        <v>4.01</v>
      </c>
      <c r="J3" s="2">
        <v>2.7945387699999999</v>
      </c>
      <c r="K3" s="2">
        <v>2.7945387699999999</v>
      </c>
      <c r="L3" s="2">
        <v>26.720612360000001</v>
      </c>
      <c r="M3" s="2">
        <v>1395.4</v>
      </c>
      <c r="N3" s="2">
        <f t="shared" ref="N3:N23" si="2">M3/12.011</f>
        <v>116.17683789859296</v>
      </c>
      <c r="O3" s="2">
        <v>271.89999999999998</v>
      </c>
      <c r="P3" s="2">
        <f t="shared" ref="P3:P23" si="3">O3/14.0067</f>
        <v>19.412138476586204</v>
      </c>
      <c r="Q3" s="2">
        <v>59.82</v>
      </c>
      <c r="R3" s="2">
        <f t="shared" ref="R3:R23" si="4">Q3/30.97376</f>
        <v>1.9313121816660297</v>
      </c>
      <c r="S3" s="2">
        <v>5.1320338359999997</v>
      </c>
      <c r="T3" s="3">
        <f t="shared" ref="T3:T23" si="5">N3/P3</f>
        <v>5.9847521713652894</v>
      </c>
      <c r="U3" s="2">
        <f>M3/Q3</f>
        <v>23.326646606486126</v>
      </c>
      <c r="V3" s="3">
        <f t="shared" ref="V3:V23" si="6">N3/R3</f>
        <v>60.154354641088645</v>
      </c>
      <c r="W3" s="2">
        <v>4.5456685390000002</v>
      </c>
      <c r="X3" s="3">
        <f t="shared" ref="X3:X23" si="7">P3/R3</f>
        <v>10.051269111677477</v>
      </c>
      <c r="Y3" s="2">
        <v>28.726304750000001</v>
      </c>
      <c r="Z3" s="2">
        <v>5.5974503809999998</v>
      </c>
      <c r="AA3" s="2">
        <v>1.2314802570000001</v>
      </c>
      <c r="AB3" s="2">
        <v>4.0569473629999999</v>
      </c>
      <c r="AC3" s="2">
        <v>4.7163716510000002</v>
      </c>
      <c r="AD3" s="2">
        <v>0.51338944099999995</v>
      </c>
      <c r="AE3" s="2">
        <v>0.18807154200000001</v>
      </c>
      <c r="AF3" s="2">
        <v>0.20725597300000001</v>
      </c>
      <c r="AG3" s="2">
        <v>150.3603344</v>
      </c>
      <c r="AH3" s="2">
        <v>84.451656330000006</v>
      </c>
      <c r="AI3" s="2">
        <v>9.3448877069999998</v>
      </c>
      <c r="AJ3" s="2">
        <v>6.0719165049999999</v>
      </c>
      <c r="AK3" s="2">
        <v>7.379333946</v>
      </c>
      <c r="AL3" s="2">
        <v>2.4868914379999998</v>
      </c>
      <c r="AM3" s="2">
        <v>2.4868914379999998</v>
      </c>
      <c r="AN3" s="2">
        <v>0.405694736</v>
      </c>
      <c r="AO3" s="2">
        <v>0.47163716500000002</v>
      </c>
      <c r="AP3" s="2">
        <v>0.64151331899999997</v>
      </c>
      <c r="AQ3" s="2">
        <v>9.1510958020000004</v>
      </c>
      <c r="AR3" s="2">
        <v>8.8719000399999999</v>
      </c>
      <c r="AS3" s="2">
        <v>48.57568741</v>
      </c>
      <c r="AT3" s="2">
        <f t="shared" ref="AT3:AT23" si="8">AS3/12.011</f>
        <v>4.0442667063525102</v>
      </c>
      <c r="AU3" s="2">
        <v>4.2026838660000001</v>
      </c>
      <c r="AV3" s="2">
        <f t="shared" si="0"/>
        <v>0.30004811026151768</v>
      </c>
      <c r="AW3" s="2">
        <v>5.2679999999999998</v>
      </c>
      <c r="AX3" s="2">
        <v>5.1429999999999998</v>
      </c>
      <c r="AY3" s="2">
        <v>4.524</v>
      </c>
      <c r="AZ3" s="2">
        <v>4.8575687409999997</v>
      </c>
      <c r="BA3" s="2">
        <v>0.52400000000000002</v>
      </c>
      <c r="BB3" s="2">
        <v>0.501</v>
      </c>
      <c r="BC3" s="2">
        <v>0.44800000000000001</v>
      </c>
      <c r="BD3" s="2">
        <v>0.54959999999999998</v>
      </c>
      <c r="BE3" s="2">
        <v>0.42026838700000002</v>
      </c>
      <c r="BF3" s="2">
        <v>1.62</v>
      </c>
      <c r="BG3" s="2">
        <v>1.62</v>
      </c>
      <c r="BH3" s="2">
        <v>1.6</v>
      </c>
      <c r="BI3" s="2">
        <v>1.6</v>
      </c>
      <c r="BJ3" s="2">
        <v>1.5105</v>
      </c>
      <c r="BK3" s="2">
        <f t="shared" ref="BK3:BK23" si="9">BJ3/30.97376</f>
        <v>4.8767085429731488E-2</v>
      </c>
      <c r="BL3" s="2">
        <v>1.5105</v>
      </c>
      <c r="BM3" s="2">
        <v>11.56</v>
      </c>
      <c r="BN3" s="2">
        <v>32.158099999999997</v>
      </c>
      <c r="BO3" s="2">
        <v>2.78227</v>
      </c>
      <c r="BP3" s="2">
        <f t="shared" ref="BP3:BP23" si="10">AT3/AV3</f>
        <v>13.478727470829877</v>
      </c>
      <c r="BQ3" s="2">
        <f t="shared" ref="BQ3:BQ23" si="11">AT3/BK3</f>
        <v>82.930252458492632</v>
      </c>
      <c r="BR3" s="2">
        <f t="shared" ref="BR3:BR23" si="12">AV3/BK3</f>
        <v>6.1526767002275973</v>
      </c>
      <c r="BS3" s="2">
        <v>0.56999999999999995</v>
      </c>
      <c r="BT3" s="2">
        <v>20.6</v>
      </c>
      <c r="BU3" s="2">
        <v>31.1</v>
      </c>
      <c r="BV3" s="2">
        <v>5.19</v>
      </c>
      <c r="BW3" s="2">
        <v>1.81</v>
      </c>
      <c r="BX3" s="2">
        <v>5.52</v>
      </c>
      <c r="BY3" s="2">
        <v>3.8</v>
      </c>
      <c r="BZ3" s="2">
        <v>0.11</v>
      </c>
      <c r="CA3" s="2">
        <v>3.11</v>
      </c>
      <c r="CB3" s="2">
        <v>0.62</v>
      </c>
      <c r="CC3" s="2">
        <v>3.05</v>
      </c>
      <c r="CD3" s="2">
        <v>0.17699999999999999</v>
      </c>
      <c r="CE3" s="2">
        <v>5.8199357E-2</v>
      </c>
      <c r="CF3" s="2">
        <v>1.452631579</v>
      </c>
      <c r="CG3" s="2">
        <v>0.47631578899999999</v>
      </c>
      <c r="CH3" s="2">
        <v>8.1842105259999993</v>
      </c>
      <c r="CI3" s="2">
        <v>4.15374</v>
      </c>
      <c r="CJ3" s="2">
        <v>0.48537000000000002</v>
      </c>
      <c r="CK3" s="2">
        <v>5.6499999999999996E-3</v>
      </c>
      <c r="CL3" s="2">
        <v>0.24829000000000001</v>
      </c>
      <c r="CM3" s="2">
        <v>0.52637999999999996</v>
      </c>
      <c r="CN3" s="2">
        <v>0.20308000000000001</v>
      </c>
      <c r="CO3" s="2">
        <v>0.19195999999999999</v>
      </c>
      <c r="CP3" s="2">
        <v>1.452</v>
      </c>
      <c r="CQ3" s="2">
        <v>5.81447</v>
      </c>
      <c r="CR3" s="2">
        <v>24.972200000000001</v>
      </c>
      <c r="CS3" s="2">
        <v>71.438000000000002</v>
      </c>
      <c r="CT3" s="2">
        <v>138.8294775</v>
      </c>
      <c r="CU3" s="2">
        <v>2.0392693999999999E-2</v>
      </c>
      <c r="CV3" s="2">
        <v>0.15828</v>
      </c>
      <c r="CW3" s="2">
        <v>8.9819999999999997E-2</v>
      </c>
      <c r="CX3" s="2">
        <v>0.13736999999999999</v>
      </c>
      <c r="CY3" s="2">
        <v>77.148269999999997</v>
      </c>
      <c r="CZ3" s="2">
        <v>1.17395</v>
      </c>
      <c r="DA3" s="2">
        <v>1.4860800000000001</v>
      </c>
      <c r="DB3" s="2">
        <v>0.80501</v>
      </c>
      <c r="DC3" s="2">
        <v>0.24323</v>
      </c>
      <c r="DD3" s="2">
        <v>4.2630000000000001E-2</v>
      </c>
      <c r="DE3" s="2">
        <v>0.10038</v>
      </c>
      <c r="DF3" s="2">
        <v>10.95362598</v>
      </c>
      <c r="DG3" s="2">
        <v>5.24</v>
      </c>
      <c r="DH3" s="2">
        <v>5.01</v>
      </c>
      <c r="DI3" s="2">
        <v>4.4800000000000004</v>
      </c>
      <c r="DJ3" s="2">
        <v>5.4960000000000004</v>
      </c>
      <c r="DK3" s="2">
        <v>4.4379999999999997</v>
      </c>
      <c r="DL3" s="2">
        <v>0.44379999999999997</v>
      </c>
      <c r="DM3" s="2">
        <v>4.7919999999999998</v>
      </c>
      <c r="DN3" s="2">
        <v>0.47920000000000001</v>
      </c>
      <c r="DO3" s="2">
        <v>-1.04</v>
      </c>
      <c r="DP3" s="2">
        <v>-0.81</v>
      </c>
      <c r="DQ3" s="2">
        <v>-0.28000000000000003</v>
      </c>
      <c r="DR3" s="2">
        <v>-19.795999999999999</v>
      </c>
      <c r="DS3" s="2">
        <v>-6.19</v>
      </c>
      <c r="DT3" s="2">
        <v>4.8890000000000002</v>
      </c>
      <c r="DU3" s="2">
        <v>-0.09</v>
      </c>
      <c r="DV3" s="2">
        <v>-0.11</v>
      </c>
      <c r="DW3" s="2">
        <v>-6.758</v>
      </c>
      <c r="DX3" s="2">
        <v>-5.5919999999999996</v>
      </c>
      <c r="DY3" s="2">
        <v>-7.791026177</v>
      </c>
      <c r="DZ3" s="2">
        <v>-5.5498980939999996</v>
      </c>
      <c r="EA3" s="2">
        <v>7.3733143459999999</v>
      </c>
      <c r="EB3" s="2">
        <v>3.87</v>
      </c>
      <c r="EC3" s="2">
        <v>4.33</v>
      </c>
      <c r="ED3" s="2">
        <v>4.1900000000000004</v>
      </c>
      <c r="EE3" s="2">
        <v>11.11111111</v>
      </c>
      <c r="EF3" s="2">
        <v>-0.69284064700000003</v>
      </c>
      <c r="EG3" s="2">
        <v>2.625298329</v>
      </c>
      <c r="EH3" s="2">
        <v>1.3705000000000001</v>
      </c>
      <c r="EI3" s="2">
        <v>1.6933</v>
      </c>
      <c r="EJ3" s="2">
        <v>2.3267000000000002</v>
      </c>
      <c r="EK3" s="2">
        <v>2.1789000000000001</v>
      </c>
      <c r="EL3" s="2">
        <v>58.985999999999997</v>
      </c>
      <c r="EM3" s="2">
        <v>28.68</v>
      </c>
      <c r="EN3" s="2">
        <v>-6.351</v>
      </c>
      <c r="EO3" s="2">
        <v>9.81</v>
      </c>
      <c r="EP3" s="2">
        <v>15</v>
      </c>
      <c r="EQ3" s="2">
        <v>59</v>
      </c>
      <c r="ER3" s="2">
        <v>45</v>
      </c>
      <c r="ES3" s="2">
        <v>270</v>
      </c>
      <c r="ET3" s="2">
        <v>567</v>
      </c>
      <c r="EU3" s="2">
        <v>297</v>
      </c>
      <c r="EV3" s="2">
        <v>2.7</v>
      </c>
      <c r="EW3" s="2">
        <v>190.37</v>
      </c>
      <c r="EX3" s="2">
        <v>234.97</v>
      </c>
      <c r="EY3" s="2">
        <v>44.59</v>
      </c>
      <c r="EZ3" s="2">
        <v>249</v>
      </c>
      <c r="FA3" s="2">
        <v>488</v>
      </c>
      <c r="FB3" s="2">
        <v>401</v>
      </c>
      <c r="FC3" s="2">
        <v>1137</v>
      </c>
      <c r="FD3" s="2">
        <v>1123.47</v>
      </c>
      <c r="FE3" s="2">
        <v>0.86</v>
      </c>
      <c r="FF3" s="2">
        <v>1.32</v>
      </c>
      <c r="FG3" s="2">
        <v>3.96</v>
      </c>
      <c r="FH3" s="2">
        <v>23.75</v>
      </c>
      <c r="FI3" s="2">
        <v>26.12</v>
      </c>
      <c r="FJ3" s="2">
        <v>0.24</v>
      </c>
      <c r="FK3" s="2">
        <v>16.739999999999998</v>
      </c>
      <c r="FL3" s="2">
        <v>3.92</v>
      </c>
      <c r="FM3" s="2">
        <v>21.9</v>
      </c>
      <c r="FN3" s="2">
        <v>42.92</v>
      </c>
      <c r="FO3" s="2">
        <v>35.270000000000003</v>
      </c>
      <c r="FP3" s="2">
        <v>9.81</v>
      </c>
      <c r="FQ3" s="2">
        <v>15</v>
      </c>
      <c r="FR3" s="2">
        <v>59</v>
      </c>
      <c r="FS3" s="2">
        <v>45</v>
      </c>
      <c r="FT3" s="2">
        <v>270</v>
      </c>
      <c r="FU3" s="2">
        <v>567</v>
      </c>
      <c r="FV3" s="2">
        <v>297</v>
      </c>
      <c r="FW3" s="2">
        <v>2.7</v>
      </c>
      <c r="FX3" s="2">
        <v>190.37</v>
      </c>
      <c r="FY3" s="2">
        <v>234.97</v>
      </c>
      <c r="FZ3" s="2">
        <v>44.59</v>
      </c>
      <c r="GA3" s="2">
        <v>249</v>
      </c>
      <c r="GB3" s="2">
        <v>488</v>
      </c>
      <c r="GC3" s="2">
        <v>401</v>
      </c>
      <c r="GD3" s="2">
        <v>1137</v>
      </c>
      <c r="GE3" s="2">
        <v>1123.47</v>
      </c>
      <c r="GF3" s="2">
        <v>0.86279683399999996</v>
      </c>
      <c r="GG3" s="2">
        <v>1.319261214</v>
      </c>
      <c r="GH3" s="2">
        <v>3.9577836409999998</v>
      </c>
      <c r="GI3" s="2">
        <v>23.746701850000001</v>
      </c>
      <c r="GJ3" s="2">
        <v>26.12137203</v>
      </c>
      <c r="GK3" s="2">
        <v>0.237467018</v>
      </c>
      <c r="GL3" s="2">
        <v>16.743183819999999</v>
      </c>
      <c r="GM3" s="2">
        <v>3.9217238349999999</v>
      </c>
      <c r="GN3" s="2">
        <v>21.899736149999999</v>
      </c>
      <c r="GO3" s="2">
        <v>42.919964819999997</v>
      </c>
      <c r="GP3" s="2">
        <v>35.268249779999998</v>
      </c>
      <c r="GQ3" s="2">
        <v>0.04</v>
      </c>
      <c r="GR3" s="4">
        <f t="shared" si="1"/>
        <v>1.5828000000000002E-2</v>
      </c>
      <c r="GS3" s="2">
        <f t="shared" ref="GS3:GS23" si="13">((GR3-GQ3)/GQ3)*100</f>
        <v>-60.429999999999993</v>
      </c>
    </row>
    <row r="4" spans="1:201" s="2" customFormat="1" x14ac:dyDescent="0.45">
      <c r="A4" s="2">
        <v>3</v>
      </c>
      <c r="B4" s="2">
        <v>1</v>
      </c>
      <c r="C4" s="2" t="s">
        <v>66</v>
      </c>
      <c r="D4" s="2" t="s">
        <v>207</v>
      </c>
      <c r="E4" s="2" t="s">
        <v>203</v>
      </c>
      <c r="F4" s="2" t="s">
        <v>204</v>
      </c>
      <c r="G4" s="2">
        <v>4.24</v>
      </c>
      <c r="H4" s="2">
        <v>3.89</v>
      </c>
      <c r="I4" s="2">
        <v>3.92</v>
      </c>
      <c r="J4" s="2">
        <v>63.340987869999999</v>
      </c>
      <c r="K4" s="2">
        <v>63.340987869999999</v>
      </c>
      <c r="L4" s="2">
        <v>127.322028</v>
      </c>
      <c r="M4" s="2">
        <v>1700.2</v>
      </c>
      <c r="N4" s="2">
        <f t="shared" si="2"/>
        <v>141.55357588876865</v>
      </c>
      <c r="O4" s="2">
        <v>322.3</v>
      </c>
      <c r="P4" s="2">
        <f t="shared" si="3"/>
        <v>23.010416443559155</v>
      </c>
      <c r="Q4" s="2">
        <v>159.94999999999999</v>
      </c>
      <c r="R4" s="2">
        <f t="shared" si="4"/>
        <v>5.1640485365677264</v>
      </c>
      <c r="S4" s="2">
        <v>5.2752094319999996</v>
      </c>
      <c r="T4" s="3">
        <f t="shared" si="5"/>
        <v>6.1517172553559281</v>
      </c>
      <c r="U4" s="2">
        <f>M4/Q4</f>
        <v>10.629571741169116</v>
      </c>
      <c r="V4" s="3">
        <f t="shared" si="6"/>
        <v>27.411356590937839</v>
      </c>
      <c r="W4" s="2">
        <v>2.0149719300000002</v>
      </c>
      <c r="X4" s="3">
        <f t="shared" si="7"/>
        <v>4.4558869423123157</v>
      </c>
      <c r="Y4" s="2">
        <v>29.522162340000001</v>
      </c>
      <c r="Z4" s="2">
        <v>5.5963962599999997</v>
      </c>
      <c r="AA4" s="2">
        <v>2.777361408</v>
      </c>
      <c r="AB4" s="2">
        <v>4.2520499230000004</v>
      </c>
      <c r="AC4" s="2">
        <v>4.9322715339999998</v>
      </c>
      <c r="AD4" s="2">
        <v>0.47633677400000002</v>
      </c>
      <c r="AE4" s="2">
        <v>0.59141934600000001</v>
      </c>
      <c r="AF4" s="2">
        <v>0.16483983199999999</v>
      </c>
      <c r="AG4" s="2">
        <v>157.59130970000001</v>
      </c>
      <c r="AH4" s="2">
        <v>88.317573609999997</v>
      </c>
      <c r="AI4" s="2">
        <v>8.6704425700000005</v>
      </c>
      <c r="AJ4" s="2">
        <v>19.094057790000001</v>
      </c>
      <c r="AK4" s="2">
        <v>5.8691103140000003</v>
      </c>
      <c r="AL4" s="2">
        <v>7.5002389630000001</v>
      </c>
      <c r="AM4" s="2">
        <v>7.5002389630000001</v>
      </c>
      <c r="AN4" s="2">
        <v>0.425204992</v>
      </c>
      <c r="AO4" s="2">
        <v>0.49322715299999997</v>
      </c>
      <c r="AP4" s="2">
        <v>0.67181856900000003</v>
      </c>
      <c r="AQ4" s="2">
        <v>2.9893129919999999</v>
      </c>
      <c r="AR4" s="2">
        <v>2.3565801130000001</v>
      </c>
      <c r="AS4" s="2">
        <v>57.59063244</v>
      </c>
      <c r="AT4" s="2">
        <f>AS4/12.011</f>
        <v>4.7948241145616519</v>
      </c>
      <c r="AU4" s="2">
        <v>4.779439569</v>
      </c>
      <c r="AV4" s="2">
        <f>AU4/14.0067</f>
        <v>0.34122523999228938</v>
      </c>
      <c r="AW4" s="2">
        <v>5.0789999999999997</v>
      </c>
      <c r="AX4" s="2">
        <v>4.6989999999999998</v>
      </c>
      <c r="AY4" s="2">
        <v>4.38</v>
      </c>
      <c r="AZ4" s="2">
        <v>5.759063244</v>
      </c>
      <c r="BA4" s="2">
        <v>0.51300000000000001</v>
      </c>
      <c r="BB4" s="2">
        <v>0.46600000000000003</v>
      </c>
      <c r="BC4" s="2">
        <v>0.443</v>
      </c>
      <c r="BD4" s="2">
        <v>0.5403</v>
      </c>
      <c r="BE4" s="2">
        <v>0.47794395699999997</v>
      </c>
      <c r="BF4" s="2">
        <v>1.71</v>
      </c>
      <c r="BG4" s="2">
        <v>1.71</v>
      </c>
      <c r="BH4" s="2">
        <v>1.77</v>
      </c>
      <c r="BI4" s="2">
        <v>1.77</v>
      </c>
      <c r="BJ4" s="2">
        <v>2.2867999999999999</v>
      </c>
      <c r="BK4" s="2">
        <f t="shared" si="9"/>
        <v>7.3830235657537213E-2</v>
      </c>
      <c r="BL4" s="2">
        <v>2.2867999999999999</v>
      </c>
      <c r="BM4" s="2">
        <v>12.05</v>
      </c>
      <c r="BN4" s="2">
        <v>25.1843</v>
      </c>
      <c r="BO4" s="2">
        <v>2.0900400000000001</v>
      </c>
      <c r="BP4" s="2">
        <f t="shared" si="10"/>
        <v>14.051786188706322</v>
      </c>
      <c r="BQ4" s="2">
        <f t="shared" si="11"/>
        <v>64.943909116077108</v>
      </c>
      <c r="BR4" s="2">
        <f t="shared" si="12"/>
        <v>4.6217547181491927</v>
      </c>
      <c r="BS4" s="2">
        <v>0.55000000000000004</v>
      </c>
      <c r="BT4" s="2">
        <v>16.399999999999999</v>
      </c>
      <c r="BU4" s="2">
        <v>40.200000000000003</v>
      </c>
      <c r="BV4" s="2">
        <v>5.2</v>
      </c>
      <c r="BW4" s="2">
        <v>3.09</v>
      </c>
      <c r="BX4" s="2">
        <v>2.75</v>
      </c>
      <c r="BY4" s="2">
        <v>3.08</v>
      </c>
      <c r="BZ4" s="2">
        <v>0.22</v>
      </c>
      <c r="CA4" s="2">
        <v>3.33</v>
      </c>
      <c r="CB4" s="2">
        <v>0.82</v>
      </c>
      <c r="CC4" s="2">
        <v>0.89</v>
      </c>
      <c r="CD4" s="2">
        <v>6.8000000000000005E-2</v>
      </c>
      <c r="CE4" s="2">
        <v>7.6865671999999996E-2</v>
      </c>
      <c r="CF4" s="2">
        <v>0.89285714299999996</v>
      </c>
      <c r="CG4" s="2">
        <v>1.003246753</v>
      </c>
      <c r="CH4" s="2">
        <v>13.05194805</v>
      </c>
      <c r="CI4" s="2">
        <v>4.1386500000000002</v>
      </c>
      <c r="CJ4" s="2">
        <v>1.91303</v>
      </c>
      <c r="CK4" s="2">
        <v>1.908E-2</v>
      </c>
      <c r="CL4" s="2">
        <v>0.28299000000000002</v>
      </c>
      <c r="CM4" s="2">
        <v>0.66874999999999996</v>
      </c>
      <c r="CN4" s="2">
        <v>0.26099</v>
      </c>
      <c r="CO4" s="2">
        <v>0.1764</v>
      </c>
      <c r="CP4" s="2">
        <v>3.0411700000000002</v>
      </c>
      <c r="CQ4" s="2">
        <v>7.4598800000000001</v>
      </c>
      <c r="CR4" s="2">
        <v>40.767099999999999</v>
      </c>
      <c r="CS4" s="2">
        <v>55.478700000000003</v>
      </c>
      <c r="CT4" s="2">
        <v>150.39444570000001</v>
      </c>
      <c r="CU4" s="2">
        <v>5.0000000000000001E-3</v>
      </c>
      <c r="CV4" s="2">
        <v>0.53693999999999997</v>
      </c>
      <c r="CW4" s="2">
        <v>0.10652</v>
      </c>
      <c r="CX4" s="2">
        <v>0.13580999999999999</v>
      </c>
      <c r="CY4" s="2">
        <v>86.649630000000002</v>
      </c>
      <c r="CZ4" s="2">
        <v>1.46712</v>
      </c>
      <c r="DA4" s="2">
        <v>1.62252</v>
      </c>
      <c r="DB4" s="2">
        <v>0.81752000000000002</v>
      </c>
      <c r="DC4" s="2">
        <v>0.24426999999999999</v>
      </c>
      <c r="DD4" s="2">
        <v>4.3139999999999998E-2</v>
      </c>
      <c r="DE4" s="2">
        <v>0.11189</v>
      </c>
      <c r="DF4" s="2">
        <v>6.4683850749999996</v>
      </c>
      <c r="DG4" s="2">
        <v>5.13</v>
      </c>
      <c r="DH4" s="2">
        <v>4.66</v>
      </c>
      <c r="DI4" s="2">
        <v>4.43</v>
      </c>
      <c r="DJ4" s="2">
        <v>5.4029999999999996</v>
      </c>
      <c r="DK4" s="2">
        <v>4.95</v>
      </c>
      <c r="DL4" s="2">
        <v>0.495</v>
      </c>
      <c r="DM4" s="2">
        <v>5.6180000000000003</v>
      </c>
      <c r="DN4" s="2">
        <v>0.56179999999999997</v>
      </c>
      <c r="DO4" s="2">
        <v>-0.35</v>
      </c>
      <c r="DP4" s="2">
        <v>0.12</v>
      </c>
      <c r="DQ4" s="2">
        <v>0.35</v>
      </c>
      <c r="DR4" s="2">
        <v>-6.8339999999999996</v>
      </c>
      <c r="DS4" s="2">
        <v>7.8879999999999999</v>
      </c>
      <c r="DT4" s="2">
        <v>5.3239999999999998</v>
      </c>
      <c r="DU4" s="2">
        <v>0.52</v>
      </c>
      <c r="DV4" s="2">
        <v>0.57999999999999996</v>
      </c>
      <c r="DW4" s="2">
        <v>33.728999999999999</v>
      </c>
      <c r="DX4" s="2">
        <v>29.196000000000002</v>
      </c>
      <c r="DY4" s="2">
        <v>13.3897075</v>
      </c>
      <c r="DZ4" s="2">
        <v>22.55933697</v>
      </c>
      <c r="EA4" s="2">
        <v>31.48546219</v>
      </c>
      <c r="EB4" s="2">
        <v>3.9</v>
      </c>
      <c r="EC4" s="2">
        <v>4.1100000000000003</v>
      </c>
      <c r="ED4" s="2">
        <v>4.2119999999999997</v>
      </c>
      <c r="EE4" s="2">
        <v>8.7179487180000006</v>
      </c>
      <c r="EF4" s="2">
        <v>3.163017032</v>
      </c>
      <c r="EG4" s="2">
        <v>0.66476733099999996</v>
      </c>
      <c r="EH4" s="2">
        <v>1.3438000000000001</v>
      </c>
      <c r="EI4" s="2">
        <v>3.141</v>
      </c>
      <c r="EJ4" s="2">
        <v>1.8917999999999999</v>
      </c>
      <c r="EK4" s="2">
        <v>9.8766999999999996</v>
      </c>
      <c r="EL4" s="2">
        <v>635.01300000000003</v>
      </c>
      <c r="EM4" s="2">
        <v>214.44300000000001</v>
      </c>
      <c r="EN4" s="2">
        <v>422.08600000000001</v>
      </c>
      <c r="EO4" s="2">
        <v>64.819999999999993</v>
      </c>
      <c r="EP4" s="2">
        <v>125</v>
      </c>
      <c r="EQ4" s="2">
        <v>186</v>
      </c>
      <c r="ER4" s="2">
        <v>60</v>
      </c>
      <c r="ES4" s="2">
        <v>642</v>
      </c>
      <c r="ET4" s="2">
        <v>1051</v>
      </c>
      <c r="EU4" s="2">
        <v>409</v>
      </c>
      <c r="EV4" s="2">
        <v>3</v>
      </c>
      <c r="EW4" s="2">
        <v>250.27</v>
      </c>
      <c r="EX4" s="2">
        <v>292.02999999999997</v>
      </c>
      <c r="EY4" s="2">
        <v>41.77</v>
      </c>
      <c r="EZ4" s="2">
        <v>247</v>
      </c>
      <c r="FA4" s="2">
        <v>1085</v>
      </c>
      <c r="FB4" s="2">
        <v>636</v>
      </c>
      <c r="FC4" s="2">
        <v>1968</v>
      </c>
      <c r="FD4" s="2">
        <v>1842.86</v>
      </c>
      <c r="FE4" s="2">
        <v>3.29</v>
      </c>
      <c r="FF4" s="2">
        <v>6.35</v>
      </c>
      <c r="FG4" s="2">
        <v>3.05</v>
      </c>
      <c r="FH4" s="2">
        <v>32.619999999999997</v>
      </c>
      <c r="FI4" s="2">
        <v>20.78</v>
      </c>
      <c r="FJ4" s="2">
        <v>0.15</v>
      </c>
      <c r="FK4" s="2">
        <v>12.72</v>
      </c>
      <c r="FL4" s="2">
        <v>2.12</v>
      </c>
      <c r="FM4" s="2">
        <v>12.55</v>
      </c>
      <c r="FN4" s="2">
        <v>55.13</v>
      </c>
      <c r="FO4" s="2">
        <v>32.32</v>
      </c>
      <c r="FP4" s="2">
        <v>64.819999999999993</v>
      </c>
      <c r="FQ4" s="2">
        <v>125</v>
      </c>
      <c r="FR4" s="2">
        <v>186</v>
      </c>
      <c r="FS4" s="2">
        <v>60</v>
      </c>
      <c r="FT4" s="2">
        <v>642</v>
      </c>
      <c r="FU4" s="2">
        <v>1051</v>
      </c>
      <c r="FV4" s="2">
        <v>409</v>
      </c>
      <c r="FW4" s="2">
        <v>3</v>
      </c>
      <c r="FX4" s="2">
        <v>250.27</v>
      </c>
      <c r="FY4" s="2">
        <v>292.02999999999997</v>
      </c>
      <c r="FZ4" s="2">
        <v>41.77</v>
      </c>
      <c r="GA4" s="2">
        <v>247</v>
      </c>
      <c r="GB4" s="2">
        <v>1085</v>
      </c>
      <c r="GC4" s="2">
        <v>636</v>
      </c>
      <c r="GD4" s="2">
        <v>1968</v>
      </c>
      <c r="GE4" s="2">
        <v>1842.86</v>
      </c>
      <c r="GF4" s="2">
        <v>3.2936991870000001</v>
      </c>
      <c r="GG4" s="2">
        <v>6.351626016</v>
      </c>
      <c r="GH4" s="2">
        <v>3.0487804879999998</v>
      </c>
      <c r="GI4" s="2">
        <v>32.62195122</v>
      </c>
      <c r="GJ4" s="2">
        <v>20.782520330000001</v>
      </c>
      <c r="GK4" s="2">
        <v>0.15243902400000001</v>
      </c>
      <c r="GL4" s="2">
        <v>12.716971539999999</v>
      </c>
      <c r="GM4" s="2">
        <v>2.1224593500000002</v>
      </c>
      <c r="GN4" s="2">
        <v>12.550813010000001</v>
      </c>
      <c r="GO4" s="2">
        <v>55.132113820000001</v>
      </c>
      <c r="GP4" s="2">
        <v>32.31707317</v>
      </c>
      <c r="GQ4" s="2">
        <v>0.03</v>
      </c>
      <c r="GR4" s="4">
        <f t="shared" si="1"/>
        <v>5.3693999999999999E-2</v>
      </c>
      <c r="GS4" s="2">
        <f t="shared" si="13"/>
        <v>78.98</v>
      </c>
    </row>
    <row r="5" spans="1:201" s="2" customFormat="1" x14ac:dyDescent="0.45">
      <c r="A5" s="2">
        <v>4</v>
      </c>
      <c r="B5" s="2">
        <v>1</v>
      </c>
      <c r="C5" s="2" t="s">
        <v>208</v>
      </c>
      <c r="D5" s="2" t="s">
        <v>207</v>
      </c>
      <c r="E5" s="2" t="s">
        <v>206</v>
      </c>
      <c r="F5" s="2" t="s">
        <v>204</v>
      </c>
      <c r="G5" s="2">
        <v>4.33</v>
      </c>
      <c r="H5" s="2">
        <v>4</v>
      </c>
      <c r="I5" s="2">
        <v>4</v>
      </c>
      <c r="J5" s="2">
        <v>36.7953081</v>
      </c>
      <c r="K5" s="2">
        <v>36.7953081</v>
      </c>
      <c r="L5" s="2">
        <v>96.195128650000001</v>
      </c>
      <c r="M5" s="2">
        <v>1508.8</v>
      </c>
      <c r="N5" s="2">
        <f t="shared" si="2"/>
        <v>125.61818333194572</v>
      </c>
      <c r="O5" s="2">
        <v>286.8</v>
      </c>
      <c r="P5" s="2">
        <f t="shared" si="3"/>
        <v>20.475915097774635</v>
      </c>
      <c r="Q5" s="2">
        <v>148.5</v>
      </c>
      <c r="R5" s="2">
        <f t="shared" si="4"/>
        <v>4.7943807919994219</v>
      </c>
      <c r="S5" s="2">
        <v>5.2608089260000002</v>
      </c>
      <c r="T5" s="3">
        <f t="shared" si="5"/>
        <v>6.1349240183945755</v>
      </c>
      <c r="U5" s="2">
        <f>M5/Q5</f>
        <v>10.160269360269361</v>
      </c>
      <c r="V5" s="3">
        <f t="shared" si="6"/>
        <v>26.201127691311022</v>
      </c>
      <c r="W5" s="2">
        <v>1.9313189660000001</v>
      </c>
      <c r="X5" s="3">
        <f t="shared" si="7"/>
        <v>4.2708153536622762</v>
      </c>
      <c r="Y5" s="2">
        <v>30.802195409999999</v>
      </c>
      <c r="Z5" s="2">
        <v>5.8550302519999997</v>
      </c>
      <c r="AA5" s="2">
        <v>3.031631773</v>
      </c>
      <c r="AB5" s="2">
        <v>3.914307473</v>
      </c>
      <c r="AC5" s="2">
        <v>3.6794256650000001</v>
      </c>
      <c r="AD5" s="2">
        <v>0.44482154000000002</v>
      </c>
      <c r="AE5" s="2">
        <v>0.299573007</v>
      </c>
      <c r="AF5" s="2">
        <v>0.200534141</v>
      </c>
      <c r="AG5" s="2">
        <v>145.0737532</v>
      </c>
      <c r="AH5" s="2">
        <v>65.884034330000006</v>
      </c>
      <c r="AI5" s="2">
        <v>8.0967916580000008</v>
      </c>
      <c r="AJ5" s="2">
        <v>9.6717571870000008</v>
      </c>
      <c r="AK5" s="2">
        <v>7.1400035959999997</v>
      </c>
      <c r="AL5" s="2">
        <v>4.4152271189999999</v>
      </c>
      <c r="AM5" s="2">
        <v>4.4152271189999999</v>
      </c>
      <c r="AN5" s="2">
        <v>0.39143074700000002</v>
      </c>
      <c r="AO5" s="2">
        <v>0.367942567</v>
      </c>
      <c r="AP5" s="2">
        <v>0.57540203099999998</v>
      </c>
      <c r="AQ5" s="2">
        <v>6.3655172010000003</v>
      </c>
      <c r="AR5" s="2">
        <v>7.1014543860000003</v>
      </c>
      <c r="AS5" s="2">
        <v>48.983521459999999</v>
      </c>
      <c r="AT5" s="2">
        <f t="shared" si="8"/>
        <v>4.0782217517275834</v>
      </c>
      <c r="AU5" s="2">
        <v>4.3183246249999998</v>
      </c>
      <c r="AV5" s="2">
        <f t="shared" ref="AV5:AV23" si="14">AU5/14.0067</f>
        <v>0.3083042133407583</v>
      </c>
      <c r="AW5" s="2">
        <v>5.8570000000000002</v>
      </c>
      <c r="AX5" s="2">
        <v>4.75</v>
      </c>
      <c r="AY5" s="2">
        <v>4.7389999999999999</v>
      </c>
      <c r="AZ5" s="2">
        <v>4.8983521459999997</v>
      </c>
      <c r="BA5" s="2">
        <v>0.56899999999999995</v>
      </c>
      <c r="BB5" s="2">
        <v>0.47699999999999998</v>
      </c>
      <c r="BC5" s="2">
        <v>0.49299999999999999</v>
      </c>
      <c r="BD5" s="2">
        <v>0.4889</v>
      </c>
      <c r="BE5" s="2">
        <v>0.431832463</v>
      </c>
      <c r="BF5" s="2">
        <v>1.19</v>
      </c>
      <c r="BG5" s="2">
        <v>1.19</v>
      </c>
      <c r="BH5" s="2">
        <v>1.24</v>
      </c>
      <c r="BI5" s="2">
        <v>1.24</v>
      </c>
      <c r="BJ5" s="2">
        <v>1.5665</v>
      </c>
      <c r="BK5" s="2">
        <f t="shared" si="9"/>
        <v>5.057506741189962E-2</v>
      </c>
      <c r="BL5" s="2">
        <v>1.5665</v>
      </c>
      <c r="BM5" s="2">
        <v>11.34</v>
      </c>
      <c r="BN5" s="2">
        <v>31.268999999999998</v>
      </c>
      <c r="BO5" s="2">
        <v>2.7566299999999999</v>
      </c>
      <c r="BP5" s="2">
        <f t="shared" si="10"/>
        <v>13.227914427559449</v>
      </c>
      <c r="BQ5" s="2">
        <f t="shared" si="11"/>
        <v>80.637000807398508</v>
      </c>
      <c r="BR5" s="2">
        <f t="shared" si="12"/>
        <v>6.0959723657870706</v>
      </c>
      <c r="BS5" s="2">
        <v>0.56000000000000005</v>
      </c>
      <c r="BT5" s="2">
        <v>14.7</v>
      </c>
      <c r="BU5" s="2">
        <v>38.1</v>
      </c>
      <c r="BV5" s="2">
        <v>5.31</v>
      </c>
      <c r="BW5" s="2">
        <v>3.24</v>
      </c>
      <c r="BX5" s="2">
        <v>2.5299999999999998</v>
      </c>
      <c r="BY5" s="2">
        <v>4.03</v>
      </c>
      <c r="BZ5" s="2">
        <v>0.08</v>
      </c>
      <c r="CA5" s="2">
        <v>2.77</v>
      </c>
      <c r="CB5" s="2">
        <v>0.55000000000000004</v>
      </c>
      <c r="CC5" s="2">
        <v>0.78</v>
      </c>
      <c r="CD5" s="2">
        <v>6.6000000000000003E-2</v>
      </c>
      <c r="CE5" s="2">
        <v>8.5039370000000003E-2</v>
      </c>
      <c r="CF5" s="2">
        <v>0.62779156300000005</v>
      </c>
      <c r="CG5" s="2">
        <v>0.80397022299999998</v>
      </c>
      <c r="CH5" s="2">
        <v>9.4540942930000007</v>
      </c>
      <c r="CI5" s="2">
        <v>3.8479899999999998</v>
      </c>
      <c r="CJ5" s="2">
        <v>2.41465</v>
      </c>
      <c r="CK5" s="2">
        <v>6.2599999999999999E-3</v>
      </c>
      <c r="CL5" s="2">
        <v>0.23712</v>
      </c>
      <c r="CM5" s="2">
        <v>0.69244000000000006</v>
      </c>
      <c r="CN5" s="2">
        <v>0.18379000000000001</v>
      </c>
      <c r="CO5" s="2">
        <v>0.33834999999999998</v>
      </c>
      <c r="CP5" s="2">
        <v>3.6825600000000001</v>
      </c>
      <c r="CQ5" s="2">
        <v>7.7206000000000001</v>
      </c>
      <c r="CR5" s="2">
        <v>47.697800000000001</v>
      </c>
      <c r="CS5" s="2">
        <v>49.840600000000002</v>
      </c>
      <c r="CT5" s="2">
        <v>133.03376829999999</v>
      </c>
      <c r="CU5" s="2">
        <v>5.0000000000000001E-3</v>
      </c>
      <c r="CV5" s="2">
        <v>0.57777999999999996</v>
      </c>
      <c r="CW5" s="2">
        <v>0.19588</v>
      </c>
      <c r="CX5" s="2">
        <v>0.14391000000000001</v>
      </c>
      <c r="CY5" s="2">
        <v>84.258759999999995</v>
      </c>
      <c r="CZ5" s="2">
        <v>1.07426</v>
      </c>
      <c r="DA5" s="2">
        <v>1.3781600000000001</v>
      </c>
      <c r="DB5" s="2">
        <v>0.79451000000000005</v>
      </c>
      <c r="DC5" s="2">
        <v>0.15393000000000001</v>
      </c>
      <c r="DD5" s="2">
        <v>3.993E-2</v>
      </c>
      <c r="DE5" s="2">
        <v>0.11089</v>
      </c>
      <c r="DF5" s="2">
        <v>16.537632080000002</v>
      </c>
      <c r="DG5" s="2">
        <v>5.69</v>
      </c>
      <c r="DH5" s="2">
        <v>4.7699999999999996</v>
      </c>
      <c r="DI5" s="2">
        <v>4.93</v>
      </c>
      <c r="DJ5" s="2">
        <v>4.8890000000000002</v>
      </c>
      <c r="DK5" s="2">
        <v>4.5970000000000004</v>
      </c>
      <c r="DL5" s="2">
        <v>0.4597</v>
      </c>
      <c r="DM5" s="2">
        <v>4.4240000000000004</v>
      </c>
      <c r="DN5" s="2">
        <v>0.44240000000000002</v>
      </c>
      <c r="DO5" s="2">
        <v>-1.37</v>
      </c>
      <c r="DP5" s="2">
        <v>-0.45</v>
      </c>
      <c r="DQ5" s="2">
        <v>-0.61</v>
      </c>
      <c r="DR5" s="2">
        <v>-24.106999999999999</v>
      </c>
      <c r="DS5" s="2">
        <v>-12.407</v>
      </c>
      <c r="DT5" s="2">
        <v>-14.08</v>
      </c>
      <c r="DU5" s="2">
        <v>0.33</v>
      </c>
      <c r="DV5" s="2">
        <v>0.38</v>
      </c>
      <c r="DW5" s="2">
        <v>31.640999999999998</v>
      </c>
      <c r="DX5" s="2">
        <v>26.332000000000001</v>
      </c>
      <c r="DY5" s="2">
        <v>-16.367557690000002</v>
      </c>
      <c r="DZ5" s="2">
        <v>3.1232030740000001</v>
      </c>
      <c r="EA5" s="2">
        <v>3.3625690229999998</v>
      </c>
      <c r="EB5" s="2">
        <v>4.1900000000000004</v>
      </c>
      <c r="EC5" s="2">
        <v>4.4800000000000004</v>
      </c>
      <c r="ED5" s="2">
        <v>4.1399999999999997</v>
      </c>
      <c r="EE5" s="2">
        <v>3.341288783</v>
      </c>
      <c r="EF5" s="2">
        <v>-3.3482142860000002</v>
      </c>
      <c r="EG5" s="2">
        <v>4.5893719810000002</v>
      </c>
      <c r="EH5" s="2">
        <v>1.248</v>
      </c>
      <c r="EI5" s="2">
        <v>1.7799</v>
      </c>
      <c r="EJ5" s="2">
        <v>2.0145</v>
      </c>
      <c r="EK5" s="2">
        <v>13.142899999999999</v>
      </c>
      <c r="EL5" s="2">
        <v>953.08699999999999</v>
      </c>
      <c r="EM5" s="2">
        <v>638.40599999999995</v>
      </c>
      <c r="EN5" s="2">
        <v>552.42100000000005</v>
      </c>
      <c r="EO5" s="2">
        <v>31.86</v>
      </c>
      <c r="EP5" s="2">
        <v>50</v>
      </c>
      <c r="EQ5" s="2">
        <v>98</v>
      </c>
      <c r="ER5" s="2">
        <v>48</v>
      </c>
      <c r="ES5" s="2">
        <v>347</v>
      </c>
      <c r="ET5" s="2">
        <v>629</v>
      </c>
      <c r="EU5" s="2">
        <v>282</v>
      </c>
      <c r="EV5" s="2">
        <v>1.9</v>
      </c>
      <c r="EW5" s="2">
        <v>156.15</v>
      </c>
      <c r="EX5" s="2">
        <v>202.38</v>
      </c>
      <c r="EY5" s="2">
        <v>46.23</v>
      </c>
      <c r="EZ5" s="2">
        <v>200</v>
      </c>
      <c r="FA5" s="2">
        <v>587</v>
      </c>
      <c r="FB5" s="2">
        <v>426</v>
      </c>
      <c r="FC5" s="2">
        <v>1213</v>
      </c>
      <c r="FD5" s="2">
        <v>1163.1400000000001</v>
      </c>
      <c r="FE5" s="2">
        <v>2.63</v>
      </c>
      <c r="FF5" s="2">
        <v>4.12</v>
      </c>
      <c r="FG5" s="2">
        <v>3.96</v>
      </c>
      <c r="FH5" s="2">
        <v>28.61</v>
      </c>
      <c r="FI5" s="2">
        <v>23.25</v>
      </c>
      <c r="FJ5" s="2">
        <v>0.16</v>
      </c>
      <c r="FK5" s="2">
        <v>12.87</v>
      </c>
      <c r="FL5" s="2">
        <v>3.81</v>
      </c>
      <c r="FM5" s="2">
        <v>16.489999999999998</v>
      </c>
      <c r="FN5" s="2">
        <v>48.39</v>
      </c>
      <c r="FO5" s="2">
        <v>35.119999999999997</v>
      </c>
      <c r="FP5" s="2">
        <v>31.86</v>
      </c>
      <c r="FQ5" s="2">
        <v>50</v>
      </c>
      <c r="FR5" s="2">
        <v>98</v>
      </c>
      <c r="FS5" s="2">
        <v>48</v>
      </c>
      <c r="FT5" s="2">
        <v>347</v>
      </c>
      <c r="FU5" s="2">
        <v>629</v>
      </c>
      <c r="FV5" s="2">
        <v>282</v>
      </c>
      <c r="FW5" s="2">
        <v>1.9</v>
      </c>
      <c r="FX5" s="2">
        <v>156.15</v>
      </c>
      <c r="FY5" s="2">
        <v>202.38</v>
      </c>
      <c r="FZ5" s="2">
        <v>46.23</v>
      </c>
      <c r="GA5" s="2">
        <v>200</v>
      </c>
      <c r="GB5" s="2">
        <v>587</v>
      </c>
      <c r="GC5" s="2">
        <v>426</v>
      </c>
      <c r="GD5" s="2">
        <v>1213</v>
      </c>
      <c r="GE5" s="2">
        <v>1163.1400000000001</v>
      </c>
      <c r="GF5" s="2">
        <v>2.6265457539999999</v>
      </c>
      <c r="GG5" s="2">
        <v>4.1220115420000001</v>
      </c>
      <c r="GH5" s="2">
        <v>3.9571310799999999</v>
      </c>
      <c r="GI5" s="2">
        <v>28.606760099999999</v>
      </c>
      <c r="GJ5" s="2">
        <v>23.248145090000001</v>
      </c>
      <c r="GK5" s="2">
        <v>0.15663643899999999</v>
      </c>
      <c r="GL5" s="2">
        <v>12.87304204</v>
      </c>
      <c r="GM5" s="2">
        <v>3.8112118709999998</v>
      </c>
      <c r="GN5" s="2">
        <v>16.488046170000001</v>
      </c>
      <c r="GO5" s="2">
        <v>48.392415499999998</v>
      </c>
      <c r="GP5" s="2">
        <v>35.119538329999997</v>
      </c>
      <c r="GQ5" s="2">
        <v>0.04</v>
      </c>
      <c r="GR5" s="4">
        <f t="shared" si="1"/>
        <v>5.7777999999999996E-2</v>
      </c>
      <c r="GS5" s="2">
        <f t="shared" si="13"/>
        <v>44.444999999999986</v>
      </c>
    </row>
    <row r="6" spans="1:201" s="2" customFormat="1" x14ac:dyDescent="0.45">
      <c r="A6" s="2">
        <v>5</v>
      </c>
      <c r="B6" s="2">
        <v>2</v>
      </c>
      <c r="C6" s="2" t="s">
        <v>66</v>
      </c>
      <c r="D6" s="2" t="s">
        <v>207</v>
      </c>
      <c r="E6" s="2" t="s">
        <v>203</v>
      </c>
      <c r="F6" s="2" t="s">
        <v>204</v>
      </c>
      <c r="G6" s="2">
        <v>4.34</v>
      </c>
      <c r="H6" s="2">
        <v>3.86</v>
      </c>
      <c r="I6" s="2">
        <v>2.99</v>
      </c>
      <c r="J6" s="2">
        <v>39.340906660000002</v>
      </c>
      <c r="K6" s="2">
        <v>39.340906660000002</v>
      </c>
      <c r="L6" s="2">
        <v>65.930567479999993</v>
      </c>
      <c r="M6" s="2">
        <v>1635.7</v>
      </c>
      <c r="N6" s="2">
        <f t="shared" si="2"/>
        <v>136.18349845974524</v>
      </c>
      <c r="O6" s="2">
        <v>349.4</v>
      </c>
      <c r="P6" s="2">
        <f t="shared" si="3"/>
        <v>24.945204794848177</v>
      </c>
      <c r="Q6" s="2">
        <v>66.47</v>
      </c>
      <c r="R6" s="2">
        <f t="shared" si="4"/>
        <v>2.1460100420484953</v>
      </c>
      <c r="S6" s="2">
        <v>4.6814539210000001</v>
      </c>
      <c r="T6" s="3">
        <f t="shared" si="5"/>
        <v>5.4593056893992955</v>
      </c>
      <c r="U6" s="2">
        <f>M6/Q6</f>
        <v>24.608093876936966</v>
      </c>
      <c r="V6" s="3">
        <f t="shared" si="6"/>
        <v>63.458928798744076</v>
      </c>
      <c r="W6" s="2">
        <v>5.2561783670000004</v>
      </c>
      <c r="X6" s="3">
        <f t="shared" si="7"/>
        <v>11.623992575093675</v>
      </c>
      <c r="Y6" s="2">
        <v>29.78760351</v>
      </c>
      <c r="Z6" s="2">
        <v>6.3628958039999999</v>
      </c>
      <c r="AA6" s="2">
        <v>1.21047992</v>
      </c>
      <c r="AB6" s="2">
        <v>3.971165241</v>
      </c>
      <c r="AC6" s="2">
        <v>4.3062004539999998</v>
      </c>
      <c r="AD6" s="2">
        <v>0.52928397999999999</v>
      </c>
      <c r="AE6" s="2">
        <v>0.35382789100000001</v>
      </c>
      <c r="AF6" s="2">
        <v>0.172512938</v>
      </c>
      <c r="AG6" s="2">
        <v>147.1810404</v>
      </c>
      <c r="AH6" s="2">
        <v>77.107104300000003</v>
      </c>
      <c r="AI6" s="2">
        <v>9.6342054729999997</v>
      </c>
      <c r="AJ6" s="2">
        <v>11.42338384</v>
      </c>
      <c r="AK6" s="2">
        <v>6.1423107019999996</v>
      </c>
      <c r="AL6" s="2">
        <v>4.8834084630000003</v>
      </c>
      <c r="AM6" s="2">
        <v>4.8834084630000003</v>
      </c>
      <c r="AN6" s="2">
        <v>0.39711652400000003</v>
      </c>
      <c r="AO6" s="2">
        <v>0.43062004500000001</v>
      </c>
      <c r="AP6" s="2">
        <v>0.61242654699999999</v>
      </c>
      <c r="AQ6" s="2">
        <v>15.0192482</v>
      </c>
      <c r="AR6" s="2">
        <v>1.305469403</v>
      </c>
      <c r="AS6" s="2">
        <v>54.91210461</v>
      </c>
      <c r="AT6" s="2">
        <f t="shared" si="8"/>
        <v>4.5718178844392643</v>
      </c>
      <c r="AU6" s="2">
        <v>4.6390625830000003</v>
      </c>
      <c r="AV6" s="2">
        <f t="shared" si="14"/>
        <v>0.33120310872653802</v>
      </c>
      <c r="AW6" s="2">
        <v>6.1909999999999998</v>
      </c>
      <c r="AX6" s="2">
        <v>5.16</v>
      </c>
      <c r="AY6" s="2">
        <v>4.2839999999999998</v>
      </c>
      <c r="AZ6" s="2">
        <v>5.4912104609999997</v>
      </c>
      <c r="BA6" s="2">
        <v>0.6</v>
      </c>
      <c r="BB6" s="2">
        <v>0.48199999999999998</v>
      </c>
      <c r="BC6" s="2">
        <v>0.43</v>
      </c>
      <c r="BD6" s="2">
        <v>0.57399999999999995</v>
      </c>
      <c r="BE6" s="2">
        <v>0.46390625800000002</v>
      </c>
      <c r="BF6" s="2">
        <v>1.45</v>
      </c>
      <c r="BG6" s="2">
        <v>1.45</v>
      </c>
      <c r="BH6" s="2">
        <v>1.49</v>
      </c>
      <c r="BI6" s="2">
        <v>1.49</v>
      </c>
      <c r="BJ6" s="2">
        <v>1.5385</v>
      </c>
      <c r="BK6" s="2">
        <f t="shared" si="9"/>
        <v>4.9671076420815558E-2</v>
      </c>
      <c r="BL6" s="2">
        <v>1.5385</v>
      </c>
      <c r="BM6" s="2">
        <v>11.84</v>
      </c>
      <c r="BN6" s="2">
        <v>35.692</v>
      </c>
      <c r="BO6" s="2">
        <v>3.01532</v>
      </c>
      <c r="BP6" s="2">
        <f t="shared" si="10"/>
        <v>13.803668395558578</v>
      </c>
      <c r="BQ6" s="2">
        <f t="shared" si="11"/>
        <v>92.04185239930419</v>
      </c>
      <c r="BR6" s="2">
        <f t="shared" si="12"/>
        <v>6.6679269424437395</v>
      </c>
      <c r="BS6" s="2">
        <v>0.55000000000000004</v>
      </c>
      <c r="BT6" s="2">
        <v>16.399999999999999</v>
      </c>
      <c r="BU6" s="2">
        <v>20.7</v>
      </c>
      <c r="BV6" s="2">
        <v>3.16</v>
      </c>
      <c r="BW6" s="2">
        <v>1.38</v>
      </c>
      <c r="BX6" s="2">
        <v>2.0699999999999998</v>
      </c>
      <c r="BY6" s="2">
        <v>1.59</v>
      </c>
      <c r="BZ6" s="2">
        <v>0.03</v>
      </c>
      <c r="CA6" s="2">
        <v>2.76</v>
      </c>
      <c r="CB6" s="2">
        <v>0.43</v>
      </c>
      <c r="CC6" s="2">
        <v>1.5</v>
      </c>
      <c r="CD6" s="2">
        <v>0.1</v>
      </c>
      <c r="CE6" s="2">
        <v>6.6666666999999999E-2</v>
      </c>
      <c r="CF6" s="2">
        <v>1.3018867919999999</v>
      </c>
      <c r="CG6" s="2">
        <v>0.86792452799999997</v>
      </c>
      <c r="CH6" s="2">
        <v>13.01886792</v>
      </c>
      <c r="CI6" s="2">
        <v>3.8216800000000002</v>
      </c>
      <c r="CJ6" s="2">
        <v>1.70533</v>
      </c>
      <c r="CK6" s="2">
        <v>8.1799999999999998E-3</v>
      </c>
      <c r="CL6" s="2">
        <v>0.22320000000000001</v>
      </c>
      <c r="CM6" s="2">
        <v>0.53756999999999999</v>
      </c>
      <c r="CN6" s="2">
        <v>0.26608999999999999</v>
      </c>
      <c r="CO6" s="2">
        <v>0.22847999999999999</v>
      </c>
      <c r="CP6" s="2">
        <v>2.6945899999999998</v>
      </c>
      <c r="CQ6" s="2">
        <v>6.79054</v>
      </c>
      <c r="CR6" s="2">
        <v>39.681399999999996</v>
      </c>
      <c r="CS6" s="2">
        <v>56.279499999999999</v>
      </c>
      <c r="CT6" s="2">
        <v>131.2838533</v>
      </c>
      <c r="CU6" s="2">
        <v>6.2496369999999997E-3</v>
      </c>
      <c r="CV6" s="2">
        <v>0.48475000000000001</v>
      </c>
      <c r="CW6" s="2">
        <v>8.8969999999999994E-2</v>
      </c>
      <c r="CX6" s="2">
        <v>0.11792999999999999</v>
      </c>
      <c r="CY6" s="2">
        <v>74.009410000000003</v>
      </c>
      <c r="CZ6" s="2">
        <v>1.07582</v>
      </c>
      <c r="DA6" s="2">
        <v>1.3362700000000001</v>
      </c>
      <c r="DB6" s="2">
        <v>0.76980999999999999</v>
      </c>
      <c r="DC6" s="2">
        <v>0.16167000000000001</v>
      </c>
      <c r="DD6" s="2">
        <v>3.7859999999999998E-2</v>
      </c>
      <c r="DE6" s="2">
        <v>8.9590000000000003E-2</v>
      </c>
      <c r="DF6" s="2">
        <v>13.496686370000001</v>
      </c>
      <c r="DG6" s="2">
        <v>6</v>
      </c>
      <c r="DH6" s="2">
        <v>4.82</v>
      </c>
      <c r="DI6" s="2">
        <v>4.3</v>
      </c>
      <c r="DJ6" s="2">
        <v>5.74</v>
      </c>
      <c r="DK6" s="2">
        <v>5.2329999999999997</v>
      </c>
      <c r="DL6" s="2">
        <v>0.52329999999999999</v>
      </c>
      <c r="DM6" s="2">
        <v>5.5910000000000002</v>
      </c>
      <c r="DN6" s="2">
        <v>0.55910000000000004</v>
      </c>
      <c r="DO6" s="2">
        <v>-1.36</v>
      </c>
      <c r="DP6" s="2">
        <v>-0.18</v>
      </c>
      <c r="DQ6" s="2">
        <v>0.34</v>
      </c>
      <c r="DR6" s="2">
        <v>-22.681999999999999</v>
      </c>
      <c r="DS6" s="2">
        <v>7.8849999999999998</v>
      </c>
      <c r="DT6" s="2">
        <v>-4.3289999999999997</v>
      </c>
      <c r="DU6" s="2">
        <v>0.05</v>
      </c>
      <c r="DV6" s="2">
        <v>0.09</v>
      </c>
      <c r="DW6" s="2">
        <v>6.1029999999999998</v>
      </c>
      <c r="DX6" s="2">
        <v>3.2549999999999999</v>
      </c>
      <c r="DY6" s="2">
        <v>-11.303336120000001</v>
      </c>
      <c r="DZ6" s="2">
        <v>6.4188073839999999</v>
      </c>
      <c r="EA6" s="2">
        <v>28.179515899999998</v>
      </c>
      <c r="EB6" s="2">
        <v>3.92</v>
      </c>
      <c r="EC6" s="2">
        <v>4.53</v>
      </c>
      <c r="ED6" s="2">
        <v>4.33</v>
      </c>
      <c r="EE6" s="2">
        <v>10.71428571</v>
      </c>
      <c r="EF6" s="2">
        <v>-4.1942604860000001</v>
      </c>
      <c r="EG6" s="2">
        <v>0.23094688199999999</v>
      </c>
      <c r="EH6" s="2">
        <v>1.1399999999999999</v>
      </c>
      <c r="EI6" s="2">
        <v>1.5135000000000001</v>
      </c>
      <c r="EJ6" s="2">
        <v>1.4941</v>
      </c>
      <c r="EK6" s="2">
        <v>10.5397</v>
      </c>
      <c r="EL6" s="2">
        <v>824.50199999999995</v>
      </c>
      <c r="EM6" s="2">
        <v>596.39200000000005</v>
      </c>
      <c r="EN6" s="2">
        <v>605.40200000000004</v>
      </c>
      <c r="EO6" s="2">
        <v>41.47</v>
      </c>
      <c r="EP6" s="2">
        <v>64</v>
      </c>
      <c r="EQ6" s="2">
        <v>120</v>
      </c>
      <c r="ER6" s="2">
        <v>57</v>
      </c>
      <c r="ES6" s="2">
        <v>425</v>
      </c>
      <c r="ET6" s="2">
        <v>720</v>
      </c>
      <c r="EU6" s="2">
        <v>295</v>
      </c>
      <c r="EV6" s="2">
        <v>1.9</v>
      </c>
      <c r="EW6" s="2">
        <v>188.24</v>
      </c>
      <c r="EX6" s="2">
        <v>226.83</v>
      </c>
      <c r="EY6" s="2">
        <v>38.590000000000003</v>
      </c>
      <c r="EZ6" s="2">
        <v>212</v>
      </c>
      <c r="FA6" s="2">
        <v>721</v>
      </c>
      <c r="FB6" s="2">
        <v>454</v>
      </c>
      <c r="FC6" s="2">
        <v>1386</v>
      </c>
      <c r="FD6" s="2">
        <v>1323.2</v>
      </c>
      <c r="FE6" s="2">
        <v>2.99</v>
      </c>
      <c r="FF6" s="2">
        <v>4.62</v>
      </c>
      <c r="FG6" s="2">
        <v>4.1100000000000003</v>
      </c>
      <c r="FH6" s="2">
        <v>30.66</v>
      </c>
      <c r="FI6" s="2">
        <v>21.28</v>
      </c>
      <c r="FJ6" s="2">
        <v>0.14000000000000001</v>
      </c>
      <c r="FK6" s="2">
        <v>13.58</v>
      </c>
      <c r="FL6" s="2">
        <v>2.78</v>
      </c>
      <c r="FM6" s="2">
        <v>15.3</v>
      </c>
      <c r="FN6" s="2">
        <v>52.02</v>
      </c>
      <c r="FO6" s="2">
        <v>32.76</v>
      </c>
      <c r="FP6" s="2">
        <v>41.47</v>
      </c>
      <c r="FQ6" s="2">
        <v>64</v>
      </c>
      <c r="FR6" s="2">
        <v>120</v>
      </c>
      <c r="FS6" s="2">
        <v>57</v>
      </c>
      <c r="FT6" s="2">
        <v>425</v>
      </c>
      <c r="FU6" s="2">
        <v>720</v>
      </c>
      <c r="FV6" s="2">
        <v>295</v>
      </c>
      <c r="FW6" s="2">
        <v>1.9</v>
      </c>
      <c r="FX6" s="2">
        <v>188.24</v>
      </c>
      <c r="FY6" s="2">
        <v>226.83</v>
      </c>
      <c r="FZ6" s="2">
        <v>38.590000000000003</v>
      </c>
      <c r="GA6" s="2">
        <v>212</v>
      </c>
      <c r="GB6" s="2">
        <v>721</v>
      </c>
      <c r="GC6" s="2">
        <v>454</v>
      </c>
      <c r="GD6" s="2">
        <v>1386</v>
      </c>
      <c r="GE6" s="2">
        <v>1323.2</v>
      </c>
      <c r="GF6" s="2">
        <v>2.9920634920000002</v>
      </c>
      <c r="GG6" s="2">
        <v>4.6176046179999997</v>
      </c>
      <c r="GH6" s="2">
        <v>4.1125541129999998</v>
      </c>
      <c r="GI6" s="2">
        <v>30.66378066</v>
      </c>
      <c r="GJ6" s="2">
        <v>21.284271279999999</v>
      </c>
      <c r="GK6" s="2">
        <v>0.137085137</v>
      </c>
      <c r="GL6" s="2">
        <v>13.58152958</v>
      </c>
      <c r="GM6" s="2">
        <v>2.7842712839999999</v>
      </c>
      <c r="GN6" s="2">
        <v>15.295815299999999</v>
      </c>
      <c r="GO6" s="2">
        <v>52.020202019999999</v>
      </c>
      <c r="GP6" s="2">
        <v>32.75613276</v>
      </c>
      <c r="GQ6" s="2">
        <v>0.03</v>
      </c>
      <c r="GR6" s="4">
        <f t="shared" si="1"/>
        <v>4.8475000000000004E-2</v>
      </c>
      <c r="GS6" s="2">
        <f t="shared" si="13"/>
        <v>61.583333333333357</v>
      </c>
    </row>
    <row r="7" spans="1:201" s="2" customFormat="1" x14ac:dyDescent="0.45">
      <c r="A7" s="2">
        <v>6</v>
      </c>
      <c r="B7" s="2">
        <v>2</v>
      </c>
      <c r="C7" s="2" t="s">
        <v>208</v>
      </c>
      <c r="D7" s="2" t="s">
        <v>207</v>
      </c>
      <c r="E7" s="2" t="s">
        <v>206</v>
      </c>
      <c r="F7" s="2" t="s">
        <v>204</v>
      </c>
      <c r="G7" s="2">
        <v>4.1100000000000003</v>
      </c>
      <c r="H7" s="2">
        <v>3.96</v>
      </c>
      <c r="I7" s="2">
        <v>3.32</v>
      </c>
      <c r="J7" s="2">
        <v>30.855201350000002</v>
      </c>
      <c r="K7" s="2">
        <v>30.855201350000002</v>
      </c>
      <c r="L7" s="2">
        <v>70.391047099999994</v>
      </c>
      <c r="M7" s="2">
        <v>1565.8</v>
      </c>
      <c r="N7" s="2">
        <f t="shared" si="2"/>
        <v>130.36383315294313</v>
      </c>
      <c r="O7" s="2">
        <v>299.10000000000002</v>
      </c>
      <c r="P7" s="2">
        <f t="shared" si="3"/>
        <v>21.354066268285894</v>
      </c>
      <c r="Q7" s="2">
        <v>98.84</v>
      </c>
      <c r="R7" s="2">
        <f t="shared" si="4"/>
        <v>3.1910881985267534</v>
      </c>
      <c r="S7" s="2">
        <v>5.2350384490000001</v>
      </c>
      <c r="T7" s="3">
        <f t="shared" si="5"/>
        <v>6.1048716209405827</v>
      </c>
      <c r="U7" s="2">
        <f t="shared" ref="U7:U13" si="15">M7/Q7</f>
        <v>15.84176446782679</v>
      </c>
      <c r="V7" s="3">
        <f t="shared" si="6"/>
        <v>40.852469453250741</v>
      </c>
      <c r="W7" s="2">
        <v>3.026114599</v>
      </c>
      <c r="X7" s="3">
        <f t="shared" si="7"/>
        <v>6.6917819062928245</v>
      </c>
      <c r="Y7" s="2">
        <v>34.16736547</v>
      </c>
      <c r="Z7" s="2">
        <v>6.5266694430000003</v>
      </c>
      <c r="AA7" s="2">
        <v>2.156790397</v>
      </c>
      <c r="AB7" s="2">
        <v>4.4183365649999997</v>
      </c>
      <c r="AC7" s="2">
        <v>4.7988951200000001</v>
      </c>
      <c r="AD7" s="2">
        <v>0.38986337900000001</v>
      </c>
      <c r="AE7" s="2">
        <v>0.42210951400000002</v>
      </c>
      <c r="AF7" s="2">
        <v>0.242856566</v>
      </c>
      <c r="AG7" s="2">
        <v>163.75429700000001</v>
      </c>
      <c r="AH7" s="2">
        <v>85.92932691</v>
      </c>
      <c r="AI7" s="2">
        <v>7.0964246810000002</v>
      </c>
      <c r="AJ7" s="2">
        <v>13.62786575</v>
      </c>
      <c r="AK7" s="2">
        <v>8.6468904819999999</v>
      </c>
      <c r="AL7" s="2">
        <v>5.3072136360000002</v>
      </c>
      <c r="AM7" s="2">
        <v>5.3072136360000002</v>
      </c>
      <c r="AN7" s="2">
        <v>0.44183365600000002</v>
      </c>
      <c r="AO7" s="2">
        <v>0.47988951200000002</v>
      </c>
      <c r="AP7" s="2">
        <v>0.681778412</v>
      </c>
      <c r="AQ7" s="2">
        <v>6.6881957290000003</v>
      </c>
      <c r="AR7" s="2">
        <v>34.194202189999999</v>
      </c>
      <c r="AS7" s="2">
        <v>45.82735538</v>
      </c>
      <c r="AT7" s="2">
        <f t="shared" si="8"/>
        <v>3.8154487869453004</v>
      </c>
      <c r="AU7" s="2">
        <v>4.1205811499999996</v>
      </c>
      <c r="AV7" s="2">
        <f t="shared" si="14"/>
        <v>0.29418643577716375</v>
      </c>
      <c r="AW7" s="2">
        <v>4.7080000000000002</v>
      </c>
      <c r="AX7" s="2">
        <v>5.5490000000000004</v>
      </c>
      <c r="AY7" s="2">
        <v>4.7640000000000002</v>
      </c>
      <c r="AZ7" s="2">
        <v>4.5827355379999997</v>
      </c>
      <c r="BA7" s="2">
        <v>0.48599999999999999</v>
      </c>
      <c r="BB7" s="2">
        <v>0.52900000000000003</v>
      </c>
      <c r="BC7" s="2">
        <v>0.44800000000000001</v>
      </c>
      <c r="BD7" s="2">
        <v>0.63119999999999998</v>
      </c>
      <c r="BE7" s="2">
        <v>0.412058115</v>
      </c>
      <c r="BF7" s="2">
        <v>1.47</v>
      </c>
      <c r="BG7" s="2">
        <v>1.47</v>
      </c>
      <c r="BH7" s="2">
        <v>1.63</v>
      </c>
      <c r="BI7" s="2">
        <v>1.63</v>
      </c>
      <c r="BJ7" s="2">
        <v>1.8902000000000001</v>
      </c>
      <c r="BK7" s="2">
        <f t="shared" si="9"/>
        <v>6.1025848976682201E-2</v>
      </c>
      <c r="BL7" s="2">
        <v>1.8902000000000001</v>
      </c>
      <c r="BM7" s="2">
        <v>11.12</v>
      </c>
      <c r="BN7" s="2">
        <v>24.244299999999999</v>
      </c>
      <c r="BO7" s="2">
        <v>2.1799400000000002</v>
      </c>
      <c r="BP7" s="2">
        <f t="shared" si="10"/>
        <v>12.969492549396035</v>
      </c>
      <c r="BQ7" s="2">
        <f t="shared" si="11"/>
        <v>62.521846904631715</v>
      </c>
      <c r="BR7" s="2">
        <f t="shared" si="12"/>
        <v>4.8206856718957161</v>
      </c>
      <c r="BS7" s="2">
        <v>0.56999999999999995</v>
      </c>
      <c r="BT7" s="2">
        <v>14.7</v>
      </c>
      <c r="BU7" s="2">
        <v>26.3</v>
      </c>
      <c r="BV7" s="2">
        <v>4.01</v>
      </c>
      <c r="BW7" s="2">
        <v>1.48</v>
      </c>
      <c r="BX7" s="2">
        <v>1.88</v>
      </c>
      <c r="BY7" s="2">
        <v>3.16</v>
      </c>
      <c r="BZ7" s="2">
        <v>0.08</v>
      </c>
      <c r="CA7" s="2">
        <v>2.0699999999999998</v>
      </c>
      <c r="CB7" s="2">
        <v>0.31</v>
      </c>
      <c r="CC7" s="2">
        <v>1.27</v>
      </c>
      <c r="CD7" s="2">
        <v>7.0999999999999994E-2</v>
      </c>
      <c r="CE7" s="2">
        <v>5.6273763999999997E-2</v>
      </c>
      <c r="CF7" s="2">
        <v>0.59493670899999995</v>
      </c>
      <c r="CG7" s="2">
        <v>0.46835442999999999</v>
      </c>
      <c r="CH7" s="2">
        <v>8.3227848099999999</v>
      </c>
      <c r="CI7" s="2">
        <v>4.0880999999999998</v>
      </c>
      <c r="CJ7" s="2">
        <v>1.78501</v>
      </c>
      <c r="CK7" s="2">
        <v>6.2199999999999998E-3</v>
      </c>
      <c r="CL7" s="2">
        <v>0.17435999999999999</v>
      </c>
      <c r="CM7" s="2">
        <v>0.49728</v>
      </c>
      <c r="CN7" s="2">
        <v>0.11949</v>
      </c>
      <c r="CO7" s="2">
        <v>0.14815999999999999</v>
      </c>
      <c r="CP7" s="2">
        <v>2.6048200000000001</v>
      </c>
      <c r="CQ7" s="2">
        <v>6.8186400000000003</v>
      </c>
      <c r="CR7" s="2">
        <v>38.201500000000003</v>
      </c>
      <c r="CS7" s="2">
        <v>59.954799999999999</v>
      </c>
      <c r="CT7" s="2">
        <v>157.1725576</v>
      </c>
      <c r="CU7" s="2">
        <v>5.0000000000000001E-3</v>
      </c>
      <c r="CV7" s="2">
        <v>0.52215</v>
      </c>
      <c r="CW7" s="2">
        <v>0.11651</v>
      </c>
      <c r="CX7" s="2">
        <v>0.13655</v>
      </c>
      <c r="CY7" s="2">
        <v>83.560630000000003</v>
      </c>
      <c r="CZ7" s="2">
        <v>1.29582</v>
      </c>
      <c r="DA7" s="2">
        <v>1.68763</v>
      </c>
      <c r="DB7" s="2">
        <v>0.69513999999999998</v>
      </c>
      <c r="DC7" s="2">
        <v>0.24740999999999999</v>
      </c>
      <c r="DD7" s="2">
        <v>5.2109999999999997E-2</v>
      </c>
      <c r="DE7" s="2">
        <v>0.12114</v>
      </c>
      <c r="DF7" s="2">
        <v>11.785745540000001</v>
      </c>
      <c r="DG7" s="2">
        <v>4.8600000000000003</v>
      </c>
      <c r="DH7" s="2">
        <v>5.29</v>
      </c>
      <c r="DI7" s="2">
        <v>4.4800000000000004</v>
      </c>
      <c r="DJ7" s="2">
        <v>6.3120000000000003</v>
      </c>
      <c r="DK7" s="2">
        <v>5.4089999999999998</v>
      </c>
      <c r="DL7" s="2">
        <v>0.54090000000000005</v>
      </c>
      <c r="DM7" s="2">
        <v>5.7030000000000003</v>
      </c>
      <c r="DN7" s="2">
        <v>0.57030000000000003</v>
      </c>
      <c r="DO7" s="2">
        <v>-0.74</v>
      </c>
      <c r="DP7" s="2">
        <v>-1.17</v>
      </c>
      <c r="DQ7" s="2">
        <v>-0.36</v>
      </c>
      <c r="DR7" s="2">
        <v>-15.214</v>
      </c>
      <c r="DS7" s="2">
        <v>-8.0229999999999997</v>
      </c>
      <c r="DT7" s="2">
        <v>29.878</v>
      </c>
      <c r="DU7" s="2">
        <v>0.26</v>
      </c>
      <c r="DV7" s="2">
        <v>0.42</v>
      </c>
      <c r="DW7" s="2">
        <v>28.587</v>
      </c>
      <c r="DX7" s="2">
        <v>15.965</v>
      </c>
      <c r="DY7" s="2">
        <v>-2.6606725149999999</v>
      </c>
      <c r="DZ7" s="2">
        <v>-17.413308019999999</v>
      </c>
      <c r="EA7" s="2">
        <v>-3.8048795549999999</v>
      </c>
      <c r="EB7" s="2">
        <v>3.87</v>
      </c>
      <c r="EC7" s="2">
        <v>3.72</v>
      </c>
      <c r="ED7" s="2">
        <v>3.88</v>
      </c>
      <c r="EE7" s="2">
        <v>6.2015503880000002</v>
      </c>
      <c r="EF7" s="2">
        <v>10.48387097</v>
      </c>
      <c r="EG7" s="2">
        <v>5.9278350519999998</v>
      </c>
      <c r="EH7" s="2">
        <v>1.4850000000000001</v>
      </c>
      <c r="EI7" s="2">
        <v>2.5926</v>
      </c>
      <c r="EJ7" s="2">
        <v>2.3151000000000002</v>
      </c>
      <c r="EK7" s="2">
        <v>13.988</v>
      </c>
      <c r="EL7" s="2">
        <v>841.93499999999995</v>
      </c>
      <c r="EM7" s="2">
        <v>439.53800000000001</v>
      </c>
      <c r="EN7" s="2">
        <v>504.202</v>
      </c>
      <c r="EO7" s="2">
        <v>40.96</v>
      </c>
      <c r="EP7" s="2">
        <v>57</v>
      </c>
      <c r="EQ7" s="2">
        <v>110</v>
      </c>
      <c r="ER7" s="2">
        <v>52</v>
      </c>
      <c r="ES7" s="2">
        <v>423</v>
      </c>
      <c r="ET7" s="2">
        <v>770</v>
      </c>
      <c r="EU7" s="2">
        <v>346</v>
      </c>
      <c r="EV7" s="2">
        <v>3</v>
      </c>
      <c r="EW7" s="2">
        <v>213.9</v>
      </c>
      <c r="EX7" s="2">
        <v>250.29</v>
      </c>
      <c r="EY7" s="2">
        <v>36.39</v>
      </c>
      <c r="EZ7" s="2">
        <v>261</v>
      </c>
      <c r="FA7" s="2">
        <v>738</v>
      </c>
      <c r="FB7" s="2">
        <v>492</v>
      </c>
      <c r="FC7" s="2">
        <v>1491</v>
      </c>
      <c r="FD7" s="2">
        <v>1433.25</v>
      </c>
      <c r="FE7" s="2">
        <v>2.75</v>
      </c>
      <c r="FF7" s="2">
        <v>3.82</v>
      </c>
      <c r="FG7" s="2">
        <v>3.49</v>
      </c>
      <c r="FH7" s="2">
        <v>28.37</v>
      </c>
      <c r="FI7" s="2">
        <v>23.21</v>
      </c>
      <c r="FJ7" s="2">
        <v>0.2</v>
      </c>
      <c r="FK7" s="2">
        <v>14.35</v>
      </c>
      <c r="FL7" s="2">
        <v>2.44</v>
      </c>
      <c r="FM7" s="2">
        <v>17.510000000000002</v>
      </c>
      <c r="FN7" s="2">
        <v>49.5</v>
      </c>
      <c r="FO7" s="2">
        <v>33</v>
      </c>
      <c r="FP7" s="2">
        <v>40.96</v>
      </c>
      <c r="FQ7" s="2">
        <v>57</v>
      </c>
      <c r="FR7" s="2">
        <v>110</v>
      </c>
      <c r="FS7" s="2">
        <v>52</v>
      </c>
      <c r="FT7" s="2">
        <v>423</v>
      </c>
      <c r="FU7" s="2">
        <v>770</v>
      </c>
      <c r="FV7" s="2">
        <v>346</v>
      </c>
      <c r="FW7" s="2">
        <v>3</v>
      </c>
      <c r="FX7" s="2">
        <v>213.9</v>
      </c>
      <c r="FY7" s="2">
        <v>250.29</v>
      </c>
      <c r="FZ7" s="2">
        <v>36.39</v>
      </c>
      <c r="GA7" s="2">
        <v>261</v>
      </c>
      <c r="GB7" s="2">
        <v>738</v>
      </c>
      <c r="GC7" s="2">
        <v>492</v>
      </c>
      <c r="GD7" s="2">
        <v>1491</v>
      </c>
      <c r="GE7" s="2">
        <v>1433.25</v>
      </c>
      <c r="GF7" s="2">
        <v>2.7471495639999999</v>
      </c>
      <c r="GG7" s="2">
        <v>3.8229376259999999</v>
      </c>
      <c r="GH7" s="2">
        <v>3.4875922199999998</v>
      </c>
      <c r="GI7" s="2">
        <v>28.37022133</v>
      </c>
      <c r="GJ7" s="2">
        <v>23.205902080000001</v>
      </c>
      <c r="GK7" s="2">
        <v>0.20120724300000001</v>
      </c>
      <c r="GL7" s="2">
        <v>14.346076460000001</v>
      </c>
      <c r="GM7" s="2">
        <v>2.440643863</v>
      </c>
      <c r="GN7" s="2">
        <v>17.505030179999999</v>
      </c>
      <c r="GO7" s="2">
        <v>49.496981890000001</v>
      </c>
      <c r="GP7" s="2">
        <v>32.997987930000001</v>
      </c>
      <c r="GQ7" s="2">
        <v>0.03</v>
      </c>
      <c r="GR7" s="4">
        <f t="shared" si="1"/>
        <v>5.2214999999999998E-2</v>
      </c>
      <c r="GS7" s="2">
        <f t="shared" si="13"/>
        <v>74.05</v>
      </c>
    </row>
    <row r="8" spans="1:201" s="2" customFormat="1" x14ac:dyDescent="0.45">
      <c r="A8" s="2">
        <v>7</v>
      </c>
      <c r="B8" s="2">
        <v>2</v>
      </c>
      <c r="C8" s="2" t="s">
        <v>205</v>
      </c>
      <c r="D8" s="2" t="s">
        <v>202</v>
      </c>
      <c r="E8" s="2" t="s">
        <v>206</v>
      </c>
      <c r="F8" s="2" t="s">
        <v>204</v>
      </c>
      <c r="G8" s="2">
        <v>4.08</v>
      </c>
      <c r="H8" s="2">
        <v>3.86</v>
      </c>
      <c r="I8" s="2">
        <v>3.98</v>
      </c>
      <c r="J8" s="2">
        <v>0.81284640200000002</v>
      </c>
      <c r="K8" s="2">
        <v>0.81284640200000002</v>
      </c>
      <c r="L8" s="2">
        <v>12.84930469</v>
      </c>
      <c r="M8" s="2">
        <v>1229.5999999999999</v>
      </c>
      <c r="N8" s="2">
        <f t="shared" si="2"/>
        <v>102.37282491049871</v>
      </c>
      <c r="O8" s="2">
        <v>228.4</v>
      </c>
      <c r="P8" s="2">
        <f t="shared" si="3"/>
        <v>16.306481897948839</v>
      </c>
      <c r="Q8" s="2">
        <v>30.09</v>
      </c>
      <c r="R8" s="2">
        <f t="shared" si="4"/>
        <v>0.97146746148998386</v>
      </c>
      <c r="S8" s="2">
        <v>5.3835376530000003</v>
      </c>
      <c r="T8" s="3">
        <f t="shared" si="5"/>
        <v>6.2780448628453689</v>
      </c>
      <c r="U8" s="2">
        <f t="shared" si="15"/>
        <v>40.864074443336655</v>
      </c>
      <c r="V8" s="3">
        <f t="shared" si="6"/>
        <v>105.37957159520798</v>
      </c>
      <c r="W8" s="2">
        <v>7.5902726400000002</v>
      </c>
      <c r="X8" s="3">
        <f t="shared" si="7"/>
        <v>16.785412321416143</v>
      </c>
      <c r="Y8" s="2">
        <v>30.200548139999999</v>
      </c>
      <c r="Z8" s="2">
        <v>5.6097960279999999</v>
      </c>
      <c r="AA8" s="2">
        <v>0.739048873</v>
      </c>
      <c r="AB8" s="2">
        <v>3.771358459</v>
      </c>
      <c r="AC8" s="2">
        <v>3.8734876119999999</v>
      </c>
      <c r="AD8" s="2">
        <v>0.228203079</v>
      </c>
      <c r="AE8" s="2">
        <v>8.9842537E-2</v>
      </c>
      <c r="AF8" s="2">
        <v>0.26291629700000002</v>
      </c>
      <c r="AG8" s="2">
        <v>139.77571520000001</v>
      </c>
      <c r="AH8" s="2">
        <v>69.35892011</v>
      </c>
      <c r="AI8" s="2">
        <v>4.1538293929999996</v>
      </c>
      <c r="AJ8" s="2">
        <v>2.9005790980000001</v>
      </c>
      <c r="AK8" s="2">
        <v>9.3611157590000005</v>
      </c>
      <c r="AL8" s="2">
        <v>1.3599324749999999</v>
      </c>
      <c r="AM8" s="2">
        <v>1.3599324749999999</v>
      </c>
      <c r="AN8" s="2">
        <v>0.377135846</v>
      </c>
      <c r="AO8" s="2">
        <v>0.38734876099999999</v>
      </c>
      <c r="AP8" s="2">
        <v>0.57081022699999995</v>
      </c>
      <c r="AQ8" s="2">
        <v>1.78236226</v>
      </c>
      <c r="AR8" s="2">
        <v>20.931931850000002</v>
      </c>
      <c r="AS8" s="2">
        <v>40.714492800000002</v>
      </c>
      <c r="AT8" s="2">
        <f t="shared" si="8"/>
        <v>3.3897671134793108</v>
      </c>
      <c r="AU8" s="2">
        <v>3.3411768080000002</v>
      </c>
      <c r="AV8" s="2">
        <f t="shared" si="14"/>
        <v>0.23854132722197235</v>
      </c>
      <c r="AW8" s="2">
        <v>5.0970000000000004</v>
      </c>
      <c r="AX8" s="2">
        <v>5.0369999999999999</v>
      </c>
      <c r="AY8" s="2">
        <v>4.4480000000000004</v>
      </c>
      <c r="AZ8" s="2">
        <v>4.0714492800000004</v>
      </c>
      <c r="BA8" s="2">
        <v>0.496</v>
      </c>
      <c r="BB8" s="2">
        <v>0.47399999999999998</v>
      </c>
      <c r="BC8" s="2">
        <v>0.41099999999999998</v>
      </c>
      <c r="BD8" s="2">
        <v>0.52480000000000004</v>
      </c>
      <c r="BE8" s="2">
        <v>0.334117681</v>
      </c>
      <c r="BF8" s="2">
        <v>1.07</v>
      </c>
      <c r="BG8" s="2">
        <v>1.07</v>
      </c>
      <c r="BH8" s="2">
        <v>1.06</v>
      </c>
      <c r="BI8" s="2">
        <v>1.06</v>
      </c>
      <c r="BJ8" s="2">
        <v>1.0246999999999999</v>
      </c>
      <c r="BK8" s="2">
        <f t="shared" si="9"/>
        <v>3.3082841734422941E-2</v>
      </c>
      <c r="BL8" s="2">
        <v>1.0246999999999999</v>
      </c>
      <c r="BM8" s="2">
        <v>12.19</v>
      </c>
      <c r="BN8" s="2">
        <v>39.731200000000001</v>
      </c>
      <c r="BO8" s="2">
        <v>3.2604799999999998</v>
      </c>
      <c r="BP8" s="2">
        <f t="shared" si="10"/>
        <v>14.210397640342611</v>
      </c>
      <c r="BQ8" s="2">
        <f t="shared" si="11"/>
        <v>102.46299700283102</v>
      </c>
      <c r="BR8" s="2">
        <f t="shared" si="12"/>
        <v>7.2104243382988571</v>
      </c>
      <c r="BS8" s="2">
        <v>0.59</v>
      </c>
      <c r="BT8" s="2">
        <v>12.9</v>
      </c>
      <c r="BU8" s="2">
        <v>30.7</v>
      </c>
      <c r="BV8" s="2">
        <v>4.58</v>
      </c>
      <c r="BW8" s="2">
        <v>1.45</v>
      </c>
      <c r="BX8" s="2">
        <v>1.54</v>
      </c>
      <c r="BY8" s="2">
        <v>2.73</v>
      </c>
      <c r="BZ8" s="2">
        <v>0.09</v>
      </c>
      <c r="CA8" s="2">
        <v>1.63</v>
      </c>
      <c r="CB8" s="2">
        <v>0.3</v>
      </c>
      <c r="CC8" s="2">
        <v>1.06</v>
      </c>
      <c r="CD8" s="2">
        <v>0.05</v>
      </c>
      <c r="CE8" s="2">
        <v>4.7231269999999999E-2</v>
      </c>
      <c r="CF8" s="2">
        <v>0.56410256400000003</v>
      </c>
      <c r="CG8" s="2">
        <v>0.53113553099999999</v>
      </c>
      <c r="CH8" s="2">
        <v>11.24542125</v>
      </c>
      <c r="CI8" s="2">
        <v>4.2350899999999996</v>
      </c>
      <c r="CJ8" s="2">
        <v>0.33861000000000002</v>
      </c>
      <c r="CK8" s="2">
        <v>7.3899999999999999E-3</v>
      </c>
      <c r="CL8" s="2">
        <v>0.13249</v>
      </c>
      <c r="CM8" s="2">
        <v>0.34745999999999999</v>
      </c>
      <c r="CN8" s="2">
        <v>8.6300000000000002E-2</v>
      </c>
      <c r="CO8" s="2">
        <v>0.12794</v>
      </c>
      <c r="CP8" s="2">
        <v>0.94650000000000001</v>
      </c>
      <c r="CQ8" s="2">
        <v>5.2752699999999999</v>
      </c>
      <c r="CR8" s="2">
        <v>17.9422</v>
      </c>
      <c r="CS8" s="2">
        <v>80.281899999999993</v>
      </c>
      <c r="CT8" s="2">
        <v>143.6040927</v>
      </c>
      <c r="CU8" s="2">
        <v>5.8372329999999998E-3</v>
      </c>
      <c r="CV8" s="2">
        <v>0.13345000000000001</v>
      </c>
      <c r="CW8" s="2">
        <v>0.11271</v>
      </c>
      <c r="CX8" s="2">
        <v>0.10428</v>
      </c>
      <c r="CY8" s="2">
        <v>81.419380000000004</v>
      </c>
      <c r="CZ8" s="2">
        <v>0.86833000000000005</v>
      </c>
      <c r="DA8" s="2">
        <v>1.5915600000000001</v>
      </c>
      <c r="DB8" s="2">
        <v>0.45974999999999999</v>
      </c>
      <c r="DC8" s="2">
        <v>0.1663</v>
      </c>
      <c r="DD8" s="2">
        <v>4.3110000000000002E-2</v>
      </c>
      <c r="DE8" s="2">
        <v>9.1670000000000001E-2</v>
      </c>
      <c r="DF8" s="2">
        <v>12.61890015</v>
      </c>
      <c r="DG8" s="2">
        <v>4.96</v>
      </c>
      <c r="DH8" s="2">
        <v>4.74</v>
      </c>
      <c r="DI8" s="2">
        <v>4.1100000000000003</v>
      </c>
      <c r="DJ8" s="2">
        <v>5.2480000000000002</v>
      </c>
      <c r="DK8" s="2">
        <v>5.1260000000000003</v>
      </c>
      <c r="DL8" s="2">
        <v>0.51259999999999994</v>
      </c>
      <c r="DM8" s="2">
        <v>5.0869999999999997</v>
      </c>
      <c r="DN8" s="2">
        <v>0.50870000000000004</v>
      </c>
      <c r="DO8" s="2">
        <v>-1.62</v>
      </c>
      <c r="DP8" s="2">
        <v>-1.4</v>
      </c>
      <c r="DQ8" s="2">
        <v>-0.77</v>
      </c>
      <c r="DR8" s="2">
        <v>-32.637999999999998</v>
      </c>
      <c r="DS8" s="2">
        <v>-18.706</v>
      </c>
      <c r="DT8" s="2">
        <v>5.8090000000000002</v>
      </c>
      <c r="DU8" s="2">
        <v>-0.04</v>
      </c>
      <c r="DV8" s="2">
        <v>-0.05</v>
      </c>
      <c r="DW8" s="2">
        <v>-4.2290000000000001</v>
      </c>
      <c r="DX8" s="2">
        <v>-3.3260000000000001</v>
      </c>
      <c r="DY8" s="2">
        <v>-20.12067334</v>
      </c>
      <c r="DZ8" s="2">
        <v>-19.1691626</v>
      </c>
      <c r="EA8" s="2">
        <v>-8.4656187050000007</v>
      </c>
      <c r="EB8" s="2">
        <v>3.92</v>
      </c>
      <c r="EC8" s="2">
        <v>3.8</v>
      </c>
      <c r="ED8" s="2">
        <v>4.28</v>
      </c>
      <c r="EE8" s="2">
        <v>4.0816326529999998</v>
      </c>
      <c r="EF8" s="2">
        <v>7.3684210529999996</v>
      </c>
      <c r="EG8" s="2">
        <v>-4.6728971960000001</v>
      </c>
      <c r="EH8" s="2">
        <v>0.92859999999999998</v>
      </c>
      <c r="EI8" s="2">
        <v>1.2181999999999999</v>
      </c>
      <c r="EJ8" s="2">
        <v>0.5736</v>
      </c>
      <c r="EK8" s="2">
        <v>1.7404999999999999</v>
      </c>
      <c r="EL8" s="2">
        <v>87.441000000000003</v>
      </c>
      <c r="EM8" s="2">
        <v>42.877000000000002</v>
      </c>
      <c r="EN8" s="2">
        <v>203.435</v>
      </c>
      <c r="EO8" s="2">
        <v>2.87</v>
      </c>
      <c r="EP8" s="2">
        <v>7</v>
      </c>
      <c r="EQ8" s="2">
        <v>47</v>
      </c>
      <c r="ER8" s="2">
        <v>40</v>
      </c>
      <c r="ES8" s="2">
        <v>133</v>
      </c>
      <c r="ET8" s="2">
        <v>335</v>
      </c>
      <c r="EU8" s="2">
        <v>202</v>
      </c>
      <c r="EV8" s="2">
        <v>1.1000000000000001</v>
      </c>
      <c r="EW8" s="2">
        <v>119.79</v>
      </c>
      <c r="EX8" s="2">
        <v>156</v>
      </c>
      <c r="EY8" s="2">
        <v>36.22</v>
      </c>
      <c r="EZ8" s="2">
        <v>192</v>
      </c>
      <c r="FA8" s="2">
        <v>264</v>
      </c>
      <c r="FB8" s="2">
        <v>285</v>
      </c>
      <c r="FC8" s="2">
        <v>740</v>
      </c>
      <c r="FD8" s="2">
        <v>733.98</v>
      </c>
      <c r="FE8" s="2">
        <v>0.39</v>
      </c>
      <c r="FF8" s="2">
        <v>0.95</v>
      </c>
      <c r="FG8" s="2">
        <v>5.41</v>
      </c>
      <c r="FH8" s="2">
        <v>17.97</v>
      </c>
      <c r="FI8" s="2">
        <v>27.3</v>
      </c>
      <c r="FJ8" s="2">
        <v>0.15</v>
      </c>
      <c r="FK8" s="2">
        <v>16.190000000000001</v>
      </c>
      <c r="FL8" s="2">
        <v>4.8899999999999997</v>
      </c>
      <c r="FM8" s="2">
        <v>25.95</v>
      </c>
      <c r="FN8" s="2">
        <v>35.68</v>
      </c>
      <c r="FO8" s="2">
        <v>38.51</v>
      </c>
      <c r="FP8" s="2">
        <v>2.87</v>
      </c>
      <c r="FQ8" s="2">
        <v>7</v>
      </c>
      <c r="FR8" s="2">
        <v>47</v>
      </c>
      <c r="FS8" s="2">
        <v>40</v>
      </c>
      <c r="FT8" s="2">
        <v>133</v>
      </c>
      <c r="FU8" s="2">
        <v>335</v>
      </c>
      <c r="FV8" s="2">
        <v>202</v>
      </c>
      <c r="FW8" s="2">
        <v>1.1000000000000001</v>
      </c>
      <c r="FX8" s="2">
        <v>119.79</v>
      </c>
      <c r="FY8" s="2">
        <v>156</v>
      </c>
      <c r="FZ8" s="2">
        <v>36.22</v>
      </c>
      <c r="GA8" s="2">
        <v>192</v>
      </c>
      <c r="GB8" s="2">
        <v>264</v>
      </c>
      <c r="GC8" s="2">
        <v>285</v>
      </c>
      <c r="GD8" s="2">
        <v>740</v>
      </c>
      <c r="GE8" s="2">
        <v>733.98</v>
      </c>
      <c r="GF8" s="2">
        <v>0.38783783799999999</v>
      </c>
      <c r="GG8" s="2">
        <v>0.94594594600000004</v>
      </c>
      <c r="GH8" s="2">
        <v>5.4054054049999998</v>
      </c>
      <c r="GI8" s="2">
        <v>17.972972970000001</v>
      </c>
      <c r="GJ8" s="2">
        <v>27.2972973</v>
      </c>
      <c r="GK8" s="2">
        <v>0.14864864899999999</v>
      </c>
      <c r="GL8" s="2">
        <v>16.18783784</v>
      </c>
      <c r="GM8" s="2">
        <v>4.894594595</v>
      </c>
      <c r="GN8" s="2">
        <v>25.945945949999999</v>
      </c>
      <c r="GO8" s="2">
        <v>35.675675679999998</v>
      </c>
      <c r="GP8" s="2">
        <v>38.513513510000003</v>
      </c>
      <c r="GQ8" s="2">
        <v>0.04</v>
      </c>
      <c r="GR8" s="4">
        <f t="shared" si="1"/>
        <v>1.3345000000000001E-2</v>
      </c>
      <c r="GS8" s="2">
        <f t="shared" si="13"/>
        <v>-66.637499999999989</v>
      </c>
    </row>
    <row r="9" spans="1:201" s="2" customFormat="1" x14ac:dyDescent="0.45">
      <c r="A9" s="2">
        <v>8</v>
      </c>
      <c r="B9" s="2">
        <v>3</v>
      </c>
      <c r="C9" s="2" t="s">
        <v>205</v>
      </c>
      <c r="D9" s="2" t="s">
        <v>202</v>
      </c>
      <c r="E9" s="2" t="s">
        <v>206</v>
      </c>
      <c r="F9" s="2" t="s">
        <v>204</v>
      </c>
      <c r="G9" s="2">
        <v>4.2300000000000004</v>
      </c>
      <c r="H9" s="2">
        <v>3.97</v>
      </c>
      <c r="I9" s="2">
        <v>4</v>
      </c>
      <c r="J9" s="2">
        <v>3.9018834</v>
      </c>
      <c r="K9" s="2">
        <v>3.9018834</v>
      </c>
      <c r="L9" s="2">
        <v>30.010795720000001</v>
      </c>
      <c r="M9" s="2">
        <v>1304</v>
      </c>
      <c r="N9" s="2">
        <f t="shared" si="2"/>
        <v>108.5671467821164</v>
      </c>
      <c r="O9" s="2">
        <v>257.89999999999998</v>
      </c>
      <c r="P9" s="2">
        <f t="shared" si="3"/>
        <v>18.412616819093717</v>
      </c>
      <c r="Q9" s="2">
        <v>65.27</v>
      </c>
      <c r="R9" s="2">
        <f t="shared" si="4"/>
        <v>2.1072675710020352</v>
      </c>
      <c r="S9" s="2">
        <v>5.056223342</v>
      </c>
      <c r="T9" s="3">
        <f t="shared" si="5"/>
        <v>5.8963453076117487</v>
      </c>
      <c r="U9" s="2">
        <f t="shared" si="15"/>
        <v>19.97855063582044</v>
      </c>
      <c r="V9" s="3">
        <f t="shared" si="6"/>
        <v>51.520342397947687</v>
      </c>
      <c r="W9" s="2">
        <v>3.9511412319999999</v>
      </c>
      <c r="X9" s="3">
        <f t="shared" si="7"/>
        <v>8.7376738827420297</v>
      </c>
      <c r="Y9" s="2">
        <v>26.782249409999999</v>
      </c>
      <c r="Z9" s="2">
        <v>5.2968881320000003</v>
      </c>
      <c r="AA9" s="2">
        <v>1.340550168</v>
      </c>
      <c r="AB9" s="2">
        <v>4.0743740529999997</v>
      </c>
      <c r="AC9" s="2">
        <v>4.9986117160000001</v>
      </c>
      <c r="AD9" s="2">
        <v>0.40709893000000003</v>
      </c>
      <c r="AE9" s="2">
        <v>0.24654475100000001</v>
      </c>
      <c r="AF9" s="2">
        <v>0.18490198199999999</v>
      </c>
      <c r="AG9" s="2">
        <v>151.00620989999999</v>
      </c>
      <c r="AH9" s="2">
        <v>89.505465220000005</v>
      </c>
      <c r="AI9" s="2">
        <v>7.4101519810000003</v>
      </c>
      <c r="AJ9" s="2">
        <v>7.9597323849999997</v>
      </c>
      <c r="AK9" s="2">
        <v>6.5834216940000001</v>
      </c>
      <c r="AL9" s="2">
        <v>3.2105815280000001</v>
      </c>
      <c r="AM9" s="2">
        <v>3.2105815280000001</v>
      </c>
      <c r="AN9" s="2">
        <v>0.40743740499999997</v>
      </c>
      <c r="AO9" s="2">
        <v>0.49986117200000002</v>
      </c>
      <c r="AP9" s="2">
        <v>0.65736799099999998</v>
      </c>
      <c r="AQ9" s="2">
        <v>17.011583300000002</v>
      </c>
      <c r="AR9" s="2">
        <v>13.97188717</v>
      </c>
      <c r="AS9" s="2">
        <v>48.688964839999997</v>
      </c>
      <c r="AT9" s="2">
        <f t="shared" si="8"/>
        <v>4.0536978469736074</v>
      </c>
      <c r="AU9" s="2">
        <v>4.1279217600000004</v>
      </c>
      <c r="AV9" s="2">
        <f t="shared" si="14"/>
        <v>0.29471051425389283</v>
      </c>
      <c r="AX9" s="2">
        <v>3.93</v>
      </c>
      <c r="AY9" s="2">
        <v>4.5030000000000001</v>
      </c>
      <c r="AZ9" s="2">
        <v>4.8688964840000004</v>
      </c>
      <c r="BB9" s="2">
        <v>0.42499999999999999</v>
      </c>
      <c r="BC9" s="2">
        <v>0.42399999999999999</v>
      </c>
      <c r="BD9" s="2">
        <v>0.50749999999999995</v>
      </c>
      <c r="BE9" s="2">
        <v>0.41279217600000001</v>
      </c>
      <c r="BF9" s="2">
        <v>1.68</v>
      </c>
      <c r="BG9" s="2">
        <v>1.68</v>
      </c>
      <c r="BH9" s="2">
        <v>1.65</v>
      </c>
      <c r="BI9" s="2">
        <v>1.65</v>
      </c>
      <c r="BJ9" s="2">
        <v>1.7338</v>
      </c>
      <c r="BK9" s="2">
        <f t="shared" si="9"/>
        <v>5.597641358362692E-2</v>
      </c>
      <c r="BL9" s="2">
        <v>1.7338</v>
      </c>
      <c r="BM9" s="2">
        <v>11.8</v>
      </c>
      <c r="BN9" s="2">
        <v>28.082699999999999</v>
      </c>
      <c r="BO9" s="2">
        <v>2.3809</v>
      </c>
      <c r="BP9" s="2">
        <f t="shared" si="10"/>
        <v>13.754846369279347</v>
      </c>
      <c r="BQ9" s="2">
        <f t="shared" si="11"/>
        <v>72.417962985740701</v>
      </c>
      <c r="BR9" s="2">
        <f t="shared" si="12"/>
        <v>5.2649052589552747</v>
      </c>
      <c r="BS9" s="2">
        <v>0.56000000000000005</v>
      </c>
      <c r="BT9" s="2">
        <v>15</v>
      </c>
      <c r="BU9" s="2">
        <v>39</v>
      </c>
      <c r="BV9" s="2">
        <v>5.27</v>
      </c>
      <c r="BW9" s="2">
        <v>6.12</v>
      </c>
      <c r="BX9" s="2">
        <v>4.95</v>
      </c>
      <c r="BY9" s="2">
        <v>4.67</v>
      </c>
      <c r="BZ9" s="2">
        <v>1.22</v>
      </c>
      <c r="CA9" s="2">
        <v>3.08</v>
      </c>
      <c r="CB9" s="2">
        <v>0.61</v>
      </c>
      <c r="CC9" s="2">
        <v>0.81</v>
      </c>
      <c r="CD9" s="2">
        <v>0.127</v>
      </c>
      <c r="CE9" s="2">
        <v>0.15692307699999999</v>
      </c>
      <c r="CF9" s="2">
        <v>1.0599571729999999</v>
      </c>
      <c r="CG9" s="2">
        <v>1.310492505</v>
      </c>
      <c r="CH9" s="2">
        <v>8.3511777299999999</v>
      </c>
      <c r="CI9" s="2">
        <v>3.8079200000000002</v>
      </c>
      <c r="CJ9" s="2">
        <v>0.86548000000000003</v>
      </c>
      <c r="CK9" s="2">
        <v>1.2359999999999999E-2</v>
      </c>
      <c r="CL9" s="2">
        <v>0.18645999999999999</v>
      </c>
      <c r="CM9" s="2">
        <v>0.46949999999999997</v>
      </c>
      <c r="CN9" s="2">
        <v>0.16034000000000001</v>
      </c>
      <c r="CO9" s="2">
        <v>9.0749999999999997E-2</v>
      </c>
      <c r="CP9" s="2">
        <v>1.61219</v>
      </c>
      <c r="CQ9" s="2">
        <v>5.5928000000000004</v>
      </c>
      <c r="CR9" s="2">
        <v>28.8261</v>
      </c>
      <c r="CS9" s="2">
        <v>68.085999999999999</v>
      </c>
      <c r="CT9" s="2">
        <v>157.7518359</v>
      </c>
      <c r="CU9" s="2">
        <v>5.0000000000000001E-3</v>
      </c>
      <c r="CV9" s="2">
        <v>0.23841999999999999</v>
      </c>
      <c r="CW9" s="2">
        <v>0.10777</v>
      </c>
      <c r="CX9" s="2">
        <v>0.13575000000000001</v>
      </c>
      <c r="CY9" s="2">
        <v>86.119429999999994</v>
      </c>
      <c r="CZ9" s="2">
        <v>1.3765499999999999</v>
      </c>
      <c r="DA9" s="2">
        <v>1.5790900000000001</v>
      </c>
      <c r="DB9" s="2">
        <v>0.70723000000000003</v>
      </c>
      <c r="DC9" s="2">
        <v>0.24303</v>
      </c>
      <c r="DD9" s="2">
        <v>4.3299999999999998E-2</v>
      </c>
      <c r="DE9" s="2">
        <v>0.10381</v>
      </c>
      <c r="DF9" s="2">
        <v>11.68619569</v>
      </c>
      <c r="DG9" s="2">
        <v>4.9400000000000004</v>
      </c>
      <c r="DH9" s="2">
        <v>4.25</v>
      </c>
      <c r="DI9" s="2">
        <v>4.24</v>
      </c>
      <c r="DJ9" s="2">
        <v>5.0750000000000002</v>
      </c>
      <c r="DK9" s="2">
        <v>4.859</v>
      </c>
      <c r="DL9" s="2">
        <v>0.4859</v>
      </c>
      <c r="DM9" s="2">
        <v>5.87</v>
      </c>
      <c r="DN9" s="2">
        <v>0.58699999999999997</v>
      </c>
      <c r="DO9" s="2">
        <v>-0.82</v>
      </c>
      <c r="DP9" s="2">
        <v>-0.12</v>
      </c>
      <c r="DQ9" s="2">
        <v>-0.11</v>
      </c>
      <c r="DR9" s="2">
        <v>-16.439</v>
      </c>
      <c r="DS9" s="2">
        <v>-2.6429999999999998</v>
      </c>
      <c r="DT9" s="2">
        <v>2.7290000000000001</v>
      </c>
      <c r="DU9" s="2">
        <v>0.08</v>
      </c>
      <c r="DV9" s="2">
        <v>0.05</v>
      </c>
      <c r="DW9" s="2">
        <v>3.2</v>
      </c>
      <c r="DX9" s="2">
        <v>5.077</v>
      </c>
      <c r="DZ9" s="2">
        <v>23.890495779999998</v>
      </c>
      <c r="EA9" s="2">
        <v>8.1256159009999998</v>
      </c>
      <c r="EB9" s="2">
        <v>3.97</v>
      </c>
      <c r="EC9" s="2">
        <v>4.12</v>
      </c>
      <c r="ED9" s="2">
        <v>4.43</v>
      </c>
      <c r="EE9" s="2">
        <v>6.5491183880000001</v>
      </c>
      <c r="EF9" s="2">
        <v>2.669902913</v>
      </c>
      <c r="EG9" s="2">
        <v>-4.5146726859999999</v>
      </c>
      <c r="EH9" s="2">
        <v>1.6</v>
      </c>
      <c r="EI9" s="2">
        <v>1.7094</v>
      </c>
      <c r="EJ9" s="2">
        <v>1.4113</v>
      </c>
      <c r="EK9" s="2">
        <v>2.0158999999999998</v>
      </c>
      <c r="EL9" s="2">
        <v>25.992000000000001</v>
      </c>
      <c r="EM9" s="2">
        <v>17.928999999999998</v>
      </c>
      <c r="EN9" s="2">
        <v>42.832999999999998</v>
      </c>
      <c r="EO9" s="2">
        <v>8.85</v>
      </c>
      <c r="EP9" s="2">
        <v>25</v>
      </c>
      <c r="EQ9" s="2">
        <v>76</v>
      </c>
      <c r="ER9" s="2">
        <v>51</v>
      </c>
      <c r="ES9" s="2">
        <v>358</v>
      </c>
      <c r="ET9" s="2">
        <v>679</v>
      </c>
      <c r="EU9" s="2">
        <v>321</v>
      </c>
      <c r="EV9" s="2">
        <v>1.5</v>
      </c>
      <c r="EW9" s="2">
        <v>194.65</v>
      </c>
      <c r="EX9" s="2">
        <v>235.71</v>
      </c>
      <c r="EY9" s="2">
        <v>41.06</v>
      </c>
      <c r="EZ9" s="2">
        <v>238</v>
      </c>
      <c r="FA9" s="2">
        <v>588</v>
      </c>
      <c r="FB9" s="2">
        <v>438</v>
      </c>
      <c r="FC9" s="2">
        <v>1264</v>
      </c>
      <c r="FD9" s="2">
        <v>1239.06</v>
      </c>
      <c r="FE9" s="2">
        <v>0.7</v>
      </c>
      <c r="FF9" s="2">
        <v>1.98</v>
      </c>
      <c r="FG9" s="2">
        <v>4.03</v>
      </c>
      <c r="FH9" s="2">
        <v>28.32</v>
      </c>
      <c r="FI9" s="2">
        <v>25.4</v>
      </c>
      <c r="FJ9" s="2">
        <v>0.12</v>
      </c>
      <c r="FK9" s="2">
        <v>15.4</v>
      </c>
      <c r="FL9" s="2">
        <v>3.25</v>
      </c>
      <c r="FM9" s="2">
        <v>18.829999999999998</v>
      </c>
      <c r="FN9" s="2">
        <v>46.52</v>
      </c>
      <c r="FO9" s="2">
        <v>34.65</v>
      </c>
      <c r="FP9" s="2">
        <v>8.85</v>
      </c>
      <c r="FQ9" s="2">
        <v>25</v>
      </c>
      <c r="FR9" s="2">
        <v>76</v>
      </c>
      <c r="FS9" s="2">
        <v>51</v>
      </c>
      <c r="FT9" s="2">
        <v>358</v>
      </c>
      <c r="FU9" s="2">
        <v>679</v>
      </c>
      <c r="FV9" s="2">
        <v>321</v>
      </c>
      <c r="FW9" s="2">
        <v>1.5</v>
      </c>
      <c r="FX9" s="2">
        <v>194.65</v>
      </c>
      <c r="FY9" s="2">
        <v>235.71</v>
      </c>
      <c r="FZ9" s="2">
        <v>41.06</v>
      </c>
      <c r="GA9" s="2">
        <v>238</v>
      </c>
      <c r="GB9" s="2">
        <v>588</v>
      </c>
      <c r="GC9" s="2">
        <v>438</v>
      </c>
      <c r="GD9" s="2">
        <v>1264</v>
      </c>
      <c r="GE9" s="2">
        <v>1239.06</v>
      </c>
      <c r="GF9" s="2">
        <v>0.70015822800000005</v>
      </c>
      <c r="GG9" s="2">
        <v>1.977848101</v>
      </c>
      <c r="GH9" s="2">
        <v>4.0348101270000001</v>
      </c>
      <c r="GI9" s="2">
        <v>28.322784810000002</v>
      </c>
      <c r="GJ9" s="2">
        <v>25.39556962</v>
      </c>
      <c r="GK9" s="2">
        <v>0.118670886</v>
      </c>
      <c r="GL9" s="2">
        <v>15.39952532</v>
      </c>
      <c r="GM9" s="2">
        <v>3.2484177220000001</v>
      </c>
      <c r="GN9" s="2">
        <v>18.829113920000001</v>
      </c>
      <c r="GO9" s="2">
        <v>46.518987340000002</v>
      </c>
      <c r="GP9" s="2">
        <v>34.651898729999999</v>
      </c>
      <c r="GQ9" s="2">
        <v>0.04</v>
      </c>
      <c r="GR9" s="4">
        <f t="shared" si="1"/>
        <v>2.3841999999999999E-2</v>
      </c>
      <c r="GS9" s="2">
        <f t="shared" si="13"/>
        <v>-40.395000000000003</v>
      </c>
    </row>
    <row r="10" spans="1:201" s="2" customFormat="1" x14ac:dyDescent="0.45">
      <c r="A10" s="2">
        <v>9</v>
      </c>
      <c r="B10" s="2">
        <v>3</v>
      </c>
      <c r="C10" s="2" t="s">
        <v>208</v>
      </c>
      <c r="D10" s="2" t="s">
        <v>207</v>
      </c>
      <c r="E10" s="2" t="s">
        <v>206</v>
      </c>
      <c r="F10" s="2" t="s">
        <v>204</v>
      </c>
      <c r="G10" s="2">
        <v>4.2</v>
      </c>
      <c r="H10" s="2">
        <v>3.87</v>
      </c>
      <c r="I10" s="2">
        <v>3.96</v>
      </c>
      <c r="J10" s="2">
        <v>8.7132203389999994</v>
      </c>
      <c r="K10" s="2">
        <v>8.7132203389999994</v>
      </c>
      <c r="L10" s="2">
        <v>46.497462550000002</v>
      </c>
      <c r="M10" s="2">
        <v>1409.3</v>
      </c>
      <c r="N10" s="2">
        <f t="shared" si="2"/>
        <v>117.3341103988011</v>
      </c>
      <c r="O10" s="2">
        <v>283</v>
      </c>
      <c r="P10" s="2">
        <f t="shared" si="3"/>
        <v>20.204616362169531</v>
      </c>
      <c r="Q10" s="2">
        <v>94.46</v>
      </c>
      <c r="R10" s="2">
        <f t="shared" si="4"/>
        <v>3.0496781792071741</v>
      </c>
      <c r="S10" s="2">
        <v>4.9798586570000003</v>
      </c>
      <c r="T10" s="3">
        <f t="shared" si="5"/>
        <v>5.8072921700455389</v>
      </c>
      <c r="U10" s="2">
        <f t="shared" si="15"/>
        <v>14.919542663561296</v>
      </c>
      <c r="V10" s="3">
        <f t="shared" si="6"/>
        <v>38.474259742811448</v>
      </c>
      <c r="W10" s="2">
        <v>2.9959579270000001</v>
      </c>
      <c r="X10" s="3">
        <f t="shared" si="7"/>
        <v>6.6251634352520874</v>
      </c>
      <c r="Y10" s="2">
        <v>29.488339610000001</v>
      </c>
      <c r="Z10" s="2">
        <v>5.9215213999999996</v>
      </c>
      <c r="AA10" s="2">
        <v>1.976490853</v>
      </c>
      <c r="AB10" s="2">
        <v>3.7635078160000002</v>
      </c>
      <c r="AC10" s="2">
        <v>3.9225247059999999</v>
      </c>
      <c r="AD10" s="2">
        <v>0.239487319</v>
      </c>
      <c r="AE10" s="2">
        <v>0.18997615500000001</v>
      </c>
      <c r="AF10" s="2">
        <v>0.185978635</v>
      </c>
      <c r="AG10" s="2">
        <v>139.4847513</v>
      </c>
      <c r="AH10" s="2">
        <v>70.236981499999999</v>
      </c>
      <c r="AI10" s="2">
        <v>4.3592289319999997</v>
      </c>
      <c r="AJ10" s="2">
        <v>6.1334071989999996</v>
      </c>
      <c r="AK10" s="2">
        <v>6.6217558429999999</v>
      </c>
      <c r="AL10" s="2">
        <v>2.8649942290000001</v>
      </c>
      <c r="AM10" s="2">
        <v>2.8649942290000001</v>
      </c>
      <c r="AN10" s="2">
        <v>0.37635078199999999</v>
      </c>
      <c r="AO10" s="2">
        <v>0.39225247099999999</v>
      </c>
      <c r="AP10" s="2">
        <v>0.57247701699999998</v>
      </c>
      <c r="AQ10" s="2">
        <v>2.4119656379999999</v>
      </c>
      <c r="AR10" s="2">
        <v>11.091896630000001</v>
      </c>
      <c r="AS10" s="2">
        <v>47.79177189</v>
      </c>
      <c r="AT10" s="2">
        <f t="shared" si="8"/>
        <v>3.979000240612772</v>
      </c>
      <c r="AU10" s="2">
        <v>4.1124844549999997</v>
      </c>
      <c r="AV10" s="2">
        <f t="shared" si="14"/>
        <v>0.29360837706240583</v>
      </c>
      <c r="AW10" s="2">
        <v>4.806</v>
      </c>
      <c r="AX10" s="2">
        <v>4.9640000000000004</v>
      </c>
      <c r="AY10" s="2">
        <v>4.6029999999999998</v>
      </c>
      <c r="AZ10" s="2">
        <v>4.7791771890000003</v>
      </c>
      <c r="BA10" s="2">
        <v>0.46700000000000003</v>
      </c>
      <c r="BB10" s="2">
        <v>0.47</v>
      </c>
      <c r="BC10" s="2">
        <v>0.45</v>
      </c>
      <c r="BD10" s="2">
        <v>0.59330000000000005</v>
      </c>
      <c r="BE10" s="2">
        <v>0.41124844599999999</v>
      </c>
      <c r="BF10" s="2">
        <v>0.97</v>
      </c>
      <c r="BG10" s="2">
        <v>0.97</v>
      </c>
      <c r="BH10" s="2">
        <v>1.01</v>
      </c>
      <c r="BI10" s="2">
        <v>1.01</v>
      </c>
      <c r="BJ10" s="2">
        <v>1.2143999999999999</v>
      </c>
      <c r="BK10" s="2">
        <f t="shared" si="9"/>
        <v>3.920738069901749E-2</v>
      </c>
      <c r="BL10" s="2">
        <v>1.2143999999999999</v>
      </c>
      <c r="BM10" s="2">
        <v>11.62</v>
      </c>
      <c r="BN10" s="2">
        <v>39.355400000000003</v>
      </c>
      <c r="BO10" s="2">
        <v>3.38653</v>
      </c>
      <c r="BP10" s="2">
        <f t="shared" si="10"/>
        <v>13.552066464939601</v>
      </c>
      <c r="BQ10" s="2">
        <f t="shared" si="11"/>
        <v>101.48600007631939</v>
      </c>
      <c r="BR10" s="2">
        <f t="shared" si="12"/>
        <v>7.4885996418976148</v>
      </c>
      <c r="BS10" s="2">
        <v>0.57999999999999996</v>
      </c>
      <c r="BT10" s="2">
        <v>10.1</v>
      </c>
      <c r="BU10" s="2">
        <v>28.5</v>
      </c>
      <c r="BV10" s="2">
        <v>4.37</v>
      </c>
      <c r="BW10" s="2">
        <v>2.17</v>
      </c>
      <c r="BX10" s="2">
        <v>2.39</v>
      </c>
      <c r="BY10" s="2">
        <v>3.79</v>
      </c>
      <c r="BZ10" s="2">
        <v>0.18</v>
      </c>
      <c r="CA10" s="2">
        <v>3.09</v>
      </c>
      <c r="CB10" s="2">
        <v>0.49</v>
      </c>
      <c r="CC10" s="2">
        <v>1.1000000000000001</v>
      </c>
      <c r="CD10" s="2">
        <v>8.4000000000000005E-2</v>
      </c>
      <c r="CE10" s="2">
        <v>7.6140350999999995E-2</v>
      </c>
      <c r="CF10" s="2">
        <v>0.63060685999999999</v>
      </c>
      <c r="CG10" s="2">
        <v>0.57255936699999999</v>
      </c>
      <c r="CH10" s="2">
        <v>7.5197889179999997</v>
      </c>
      <c r="CI10" s="2">
        <v>4.1246200000000002</v>
      </c>
      <c r="CJ10" s="2">
        <v>1.15679</v>
      </c>
      <c r="CK10" s="2">
        <v>9.4500000000000001E-3</v>
      </c>
      <c r="CL10" s="2">
        <v>0.17526</v>
      </c>
      <c r="CM10" s="2">
        <v>0.34244000000000002</v>
      </c>
      <c r="CN10" s="2">
        <v>0.14122000000000001</v>
      </c>
      <c r="CO10" s="2">
        <v>0.12543000000000001</v>
      </c>
      <c r="CP10" s="2">
        <v>1.79992</v>
      </c>
      <c r="CQ10" s="2">
        <v>6.0752100000000002</v>
      </c>
      <c r="CR10" s="2">
        <v>29.627300000000002</v>
      </c>
      <c r="CS10" s="2">
        <v>67.892600000000002</v>
      </c>
      <c r="CT10" s="2">
        <v>139.06296380000001</v>
      </c>
      <c r="CU10" s="2">
        <v>5.0000000000000001E-3</v>
      </c>
      <c r="CV10" s="2">
        <v>0.31796999999999997</v>
      </c>
      <c r="CW10" s="2">
        <v>9.6490000000000006E-2</v>
      </c>
      <c r="CX10" s="2">
        <v>0.11595999999999999</v>
      </c>
      <c r="CY10" s="2">
        <v>78.208489999999998</v>
      </c>
      <c r="CZ10" s="2">
        <v>1.02674</v>
      </c>
      <c r="DA10" s="2">
        <v>1.4806299999999999</v>
      </c>
      <c r="DB10" s="2">
        <v>0.44264999999999999</v>
      </c>
      <c r="DC10" s="2">
        <v>0.18357000000000001</v>
      </c>
      <c r="DD10" s="2">
        <v>3.8679999999999999E-2</v>
      </c>
      <c r="DE10" s="2">
        <v>8.6959999999999996E-2</v>
      </c>
      <c r="DF10" s="2">
        <v>7.633532539</v>
      </c>
      <c r="DG10" s="2">
        <v>4.67</v>
      </c>
      <c r="DH10" s="2">
        <v>4.7</v>
      </c>
      <c r="DI10" s="2">
        <v>4.5</v>
      </c>
      <c r="DJ10" s="2">
        <v>5.9329999999999998</v>
      </c>
      <c r="DK10" s="2">
        <v>5.8029999999999999</v>
      </c>
      <c r="DL10" s="2">
        <v>0.58030000000000004</v>
      </c>
      <c r="DM10" s="2">
        <v>4.84</v>
      </c>
      <c r="DN10" s="2">
        <v>0.48399999999999999</v>
      </c>
      <c r="DO10" s="2">
        <v>-0.56000000000000005</v>
      </c>
      <c r="DP10" s="2">
        <v>-0.59</v>
      </c>
      <c r="DQ10" s="2">
        <v>-0.39</v>
      </c>
      <c r="DR10" s="2">
        <v>-11.938000000000001</v>
      </c>
      <c r="DS10" s="2">
        <v>-8.6110000000000007</v>
      </c>
      <c r="DT10" s="2">
        <v>27.053999999999998</v>
      </c>
      <c r="DU10" s="2">
        <v>0.2</v>
      </c>
      <c r="DV10" s="2">
        <v>0.24</v>
      </c>
      <c r="DW10" s="2">
        <v>25.192</v>
      </c>
      <c r="DX10" s="2">
        <v>20.234000000000002</v>
      </c>
      <c r="DY10" s="2">
        <v>-0.55811092399999995</v>
      </c>
      <c r="DZ10" s="2">
        <v>-3.7232637190000002</v>
      </c>
      <c r="EA10" s="2">
        <v>3.8274427329999998</v>
      </c>
      <c r="EB10" s="2">
        <v>3.81</v>
      </c>
      <c r="EC10" s="2">
        <v>4.07</v>
      </c>
      <c r="EE10" s="2">
        <v>10.236220469999999</v>
      </c>
      <c r="EF10" s="2">
        <v>3.1941031940000002</v>
      </c>
      <c r="EH10" s="2">
        <v>0.60040000000000004</v>
      </c>
      <c r="EI10" s="2">
        <v>1.4322999999999999</v>
      </c>
      <c r="EJ10" s="2">
        <v>0.8236</v>
      </c>
      <c r="EK10" s="2">
        <v>7.6971999999999996</v>
      </c>
      <c r="EL10" s="2">
        <v>1182.0350000000001</v>
      </c>
      <c r="EM10" s="2">
        <v>437.39100000000002</v>
      </c>
      <c r="EN10" s="2">
        <v>834.58199999999999</v>
      </c>
      <c r="EO10" s="2">
        <v>23.1</v>
      </c>
      <c r="EP10" s="2">
        <v>30</v>
      </c>
      <c r="EQ10" s="2">
        <v>75</v>
      </c>
      <c r="ER10" s="2">
        <v>46</v>
      </c>
      <c r="ES10" s="2">
        <v>257</v>
      </c>
      <c r="ET10" s="2">
        <v>513</v>
      </c>
      <c r="EU10" s="2">
        <v>256</v>
      </c>
      <c r="EV10" s="2">
        <v>1.1000000000000001</v>
      </c>
      <c r="EW10" s="2">
        <v>139.04</v>
      </c>
      <c r="EX10" s="2">
        <v>177.94</v>
      </c>
      <c r="EY10" s="2">
        <v>38.9</v>
      </c>
      <c r="EZ10" s="2">
        <v>181</v>
      </c>
      <c r="FA10" s="2">
        <v>450</v>
      </c>
      <c r="FB10" s="2">
        <v>370</v>
      </c>
      <c r="FC10" s="2">
        <v>1001</v>
      </c>
      <c r="FD10" s="2">
        <v>972.14</v>
      </c>
      <c r="FE10" s="2">
        <v>2.31</v>
      </c>
      <c r="FF10" s="2">
        <v>3</v>
      </c>
      <c r="FG10" s="2">
        <v>4.5999999999999996</v>
      </c>
      <c r="FH10" s="2">
        <v>25.67</v>
      </c>
      <c r="FI10" s="2">
        <v>25.57</v>
      </c>
      <c r="FJ10" s="2">
        <v>0.11</v>
      </c>
      <c r="FK10" s="2">
        <v>13.89</v>
      </c>
      <c r="FL10" s="2">
        <v>3.89</v>
      </c>
      <c r="FM10" s="2">
        <v>18.079999999999998</v>
      </c>
      <c r="FN10" s="2">
        <v>44.96</v>
      </c>
      <c r="FO10" s="2">
        <v>36.96</v>
      </c>
      <c r="FP10" s="2">
        <v>23.1</v>
      </c>
      <c r="FQ10" s="2">
        <v>30</v>
      </c>
      <c r="FR10" s="2">
        <v>75</v>
      </c>
      <c r="FS10" s="2">
        <v>46</v>
      </c>
      <c r="FT10" s="2">
        <v>257</v>
      </c>
      <c r="FU10" s="2">
        <v>513</v>
      </c>
      <c r="FV10" s="2">
        <v>256</v>
      </c>
      <c r="FW10" s="2">
        <v>1.1000000000000001</v>
      </c>
      <c r="FX10" s="2">
        <v>139.04</v>
      </c>
      <c r="FY10" s="2">
        <v>177.94</v>
      </c>
      <c r="FZ10" s="2">
        <v>38.9</v>
      </c>
      <c r="GA10" s="2">
        <v>181</v>
      </c>
      <c r="GB10" s="2">
        <v>450</v>
      </c>
      <c r="GC10" s="2">
        <v>370</v>
      </c>
      <c r="GD10" s="2">
        <v>1001</v>
      </c>
      <c r="GE10" s="2">
        <v>972.14</v>
      </c>
      <c r="GF10" s="2">
        <v>2.307692308</v>
      </c>
      <c r="GG10" s="2">
        <v>2.9970029970000001</v>
      </c>
      <c r="GH10" s="2">
        <v>4.5954045949999998</v>
      </c>
      <c r="GI10" s="2">
        <v>25.674325670000002</v>
      </c>
      <c r="GJ10" s="2">
        <v>25.574425569999999</v>
      </c>
      <c r="GK10" s="2">
        <v>0.10989011</v>
      </c>
      <c r="GL10" s="2">
        <v>13.89010989</v>
      </c>
      <c r="GM10" s="2">
        <v>3.886113886</v>
      </c>
      <c r="GN10" s="2">
        <v>18.081918080000001</v>
      </c>
      <c r="GO10" s="2">
        <v>44.955044960000002</v>
      </c>
      <c r="GP10" s="2">
        <v>36.963036959999997</v>
      </c>
      <c r="GQ10" s="2">
        <v>0.03</v>
      </c>
      <c r="GR10" s="4">
        <f t="shared" si="1"/>
        <v>3.1796999999999999E-2</v>
      </c>
      <c r="GS10" s="2">
        <f t="shared" si="13"/>
        <v>5.99</v>
      </c>
    </row>
    <row r="11" spans="1:201" s="2" customFormat="1" x14ac:dyDescent="0.45">
      <c r="A11" s="2">
        <v>10</v>
      </c>
      <c r="B11" s="2">
        <v>3</v>
      </c>
      <c r="C11" s="2" t="s">
        <v>201</v>
      </c>
      <c r="D11" s="2" t="s">
        <v>202</v>
      </c>
      <c r="E11" s="2" t="s">
        <v>203</v>
      </c>
      <c r="F11" s="2" t="s">
        <v>204</v>
      </c>
      <c r="G11" s="2">
        <v>4</v>
      </c>
      <c r="H11" s="2">
        <v>3.87</v>
      </c>
      <c r="I11" s="2">
        <v>3.97</v>
      </c>
      <c r="J11" s="2">
        <v>9.9327534120000003</v>
      </c>
      <c r="K11" s="2">
        <v>9.9327534120000003</v>
      </c>
      <c r="L11" s="2">
        <v>26.350087559999999</v>
      </c>
      <c r="M11" s="2">
        <v>1192.9000000000001</v>
      </c>
      <c r="N11" s="2">
        <f t="shared" si="2"/>
        <v>99.317292481891613</v>
      </c>
      <c r="O11" s="2">
        <v>209.5</v>
      </c>
      <c r="P11" s="2">
        <f t="shared" si="3"/>
        <v>14.957127660333983</v>
      </c>
      <c r="Q11" s="2">
        <v>41.04</v>
      </c>
      <c r="R11" s="2">
        <f t="shared" si="4"/>
        <v>1.324992509788931</v>
      </c>
      <c r="S11" s="2">
        <v>5.6940334129999997</v>
      </c>
      <c r="T11" s="3">
        <f t="shared" si="5"/>
        <v>6.6401313632749943</v>
      </c>
      <c r="U11" s="2">
        <f t="shared" si="15"/>
        <v>29.066764132553608</v>
      </c>
      <c r="V11" s="3">
        <f t="shared" si="6"/>
        <v>74.956870886547634</v>
      </c>
      <c r="W11" s="2">
        <v>5.1043609920000002</v>
      </c>
      <c r="X11" s="3">
        <f t="shared" si="7"/>
        <v>11.288462047771596</v>
      </c>
      <c r="Y11" s="2">
        <v>26.403968949999999</v>
      </c>
      <c r="Z11" s="2">
        <v>4.63712926</v>
      </c>
      <c r="AA11" s="2">
        <v>0.90839038100000002</v>
      </c>
      <c r="AB11" s="2">
        <v>4.5674494660000002</v>
      </c>
      <c r="AC11" s="2">
        <v>5.2682733009999998</v>
      </c>
      <c r="AD11" s="2">
        <v>0.56099856599999998</v>
      </c>
      <c r="AE11" s="2">
        <v>0.33218378300000001</v>
      </c>
      <c r="AF11" s="2">
        <v>0.25337376099999998</v>
      </c>
      <c r="AG11" s="2">
        <v>169.2807837</v>
      </c>
      <c r="AH11" s="2">
        <v>94.334043019999996</v>
      </c>
      <c r="AI11" s="2">
        <v>10.211485059999999</v>
      </c>
      <c r="AJ11" s="2">
        <v>10.72460074</v>
      </c>
      <c r="AK11" s="2">
        <v>9.0213544550000009</v>
      </c>
      <c r="AL11" s="2">
        <v>3.9165705690000001</v>
      </c>
      <c r="AM11" s="2">
        <v>3.9165705690000001</v>
      </c>
      <c r="AN11" s="2">
        <v>0.45674494700000001</v>
      </c>
      <c r="AO11" s="2">
        <v>0.52682733000000004</v>
      </c>
      <c r="AP11" s="2">
        <v>0.72015861199999998</v>
      </c>
      <c r="AQ11" s="2">
        <v>0.49452654400000001</v>
      </c>
      <c r="AR11" s="2">
        <v>23.04953952</v>
      </c>
      <c r="AS11" s="2">
        <v>45.178813929999997</v>
      </c>
      <c r="AT11" s="2">
        <f t="shared" si="8"/>
        <v>3.7614531621014069</v>
      </c>
      <c r="AU11" s="2">
        <v>3.9467465879999999</v>
      </c>
      <c r="AV11" s="2">
        <f t="shared" si="14"/>
        <v>0.28177562081004087</v>
      </c>
      <c r="AW11" s="2">
        <v>5.1230000000000002</v>
      </c>
      <c r="AX11" s="2">
        <v>4.5529999999999999</v>
      </c>
      <c r="AY11" s="2">
        <v>4.508</v>
      </c>
      <c r="AZ11" s="2">
        <v>4.5178813929999997</v>
      </c>
      <c r="BA11" s="2">
        <v>0.498</v>
      </c>
      <c r="BB11" s="2">
        <v>0.45300000000000001</v>
      </c>
      <c r="BC11" s="2">
        <v>0.435</v>
      </c>
      <c r="BD11" s="2">
        <v>0.52380000000000004</v>
      </c>
      <c r="BE11" s="2">
        <v>0.39467465899999998</v>
      </c>
      <c r="BF11" s="2">
        <v>2.08</v>
      </c>
      <c r="BG11" s="2">
        <v>2.08</v>
      </c>
      <c r="BH11" s="2">
        <v>1.98</v>
      </c>
      <c r="BI11" s="2">
        <v>1.98</v>
      </c>
      <c r="BJ11" s="2">
        <v>1.7063999999999999</v>
      </c>
      <c r="BK11" s="2">
        <f t="shared" si="9"/>
        <v>5.5091793828066081E-2</v>
      </c>
      <c r="BL11" s="2">
        <v>1.7063999999999999</v>
      </c>
      <c r="BM11" s="2">
        <v>11.45</v>
      </c>
      <c r="BN11" s="2">
        <v>26.476099999999999</v>
      </c>
      <c r="BO11" s="2">
        <v>2.31291</v>
      </c>
      <c r="BP11" s="2">
        <f t="shared" si="10"/>
        <v>13.349107886935299</v>
      </c>
      <c r="BQ11" s="2">
        <f t="shared" si="11"/>
        <v>68.27610612644753</v>
      </c>
      <c r="BR11" s="2">
        <f t="shared" si="12"/>
        <v>5.1146568523331055</v>
      </c>
      <c r="BS11" s="2">
        <v>0.55000000000000004</v>
      </c>
      <c r="BT11" s="2">
        <v>15.2</v>
      </c>
      <c r="BU11" s="2">
        <v>31.5</v>
      </c>
      <c r="BV11" s="2">
        <v>4.53</v>
      </c>
      <c r="BW11" s="2">
        <v>1.7</v>
      </c>
      <c r="BX11" s="2">
        <v>1.95</v>
      </c>
      <c r="BY11" s="2">
        <v>1.58</v>
      </c>
      <c r="BZ11" s="2">
        <v>0.01</v>
      </c>
      <c r="CA11" s="2">
        <v>2.98</v>
      </c>
      <c r="CB11" s="2">
        <v>0.41</v>
      </c>
      <c r="CC11" s="2">
        <v>1.1499999999999999</v>
      </c>
      <c r="CD11" s="2">
        <v>6.2E-2</v>
      </c>
      <c r="CE11" s="2">
        <v>5.3968254E-2</v>
      </c>
      <c r="CF11" s="2">
        <v>1.2341772150000001</v>
      </c>
      <c r="CG11" s="2">
        <v>1.075949367</v>
      </c>
      <c r="CH11" s="2">
        <v>19.93670886</v>
      </c>
      <c r="CI11" s="2">
        <v>4.1590100000000003</v>
      </c>
      <c r="CJ11" s="2">
        <v>0.55306</v>
      </c>
      <c r="CK11" s="2">
        <v>5.5599999999999998E-3</v>
      </c>
      <c r="CL11" s="2">
        <v>0.19947000000000001</v>
      </c>
      <c r="CM11" s="2">
        <v>0.25424000000000002</v>
      </c>
      <c r="CN11" s="2">
        <v>0.14641000000000001</v>
      </c>
      <c r="CO11" s="2">
        <v>3.5999999999999997E-2</v>
      </c>
      <c r="CP11" s="2">
        <v>1.04278</v>
      </c>
      <c r="CQ11" s="2">
        <v>5.3537600000000003</v>
      </c>
      <c r="CR11" s="2">
        <v>19.477499999999999</v>
      </c>
      <c r="CS11" s="2">
        <v>77.683999999999997</v>
      </c>
      <c r="CT11" s="2">
        <v>140.1820075</v>
      </c>
      <c r="CU11" s="2">
        <v>5.0000000000000001E-3</v>
      </c>
      <c r="CV11" s="2">
        <v>0.14721000000000001</v>
      </c>
      <c r="CW11" s="2">
        <v>9.9390000000000006E-2</v>
      </c>
      <c r="CX11" s="2">
        <v>0.12281</v>
      </c>
      <c r="CY11" s="2">
        <v>71.77928</v>
      </c>
      <c r="CZ11" s="2">
        <v>1.18082</v>
      </c>
      <c r="DA11" s="2">
        <v>1.38357</v>
      </c>
      <c r="DB11" s="2">
        <v>0.81047000000000002</v>
      </c>
      <c r="DC11" s="2">
        <v>0.16098000000000001</v>
      </c>
      <c r="DD11" s="2">
        <v>3.8730000000000001E-2</v>
      </c>
      <c r="DE11" s="2">
        <v>0.11129</v>
      </c>
      <c r="DF11" s="2">
        <v>18.90633119</v>
      </c>
      <c r="DG11" s="2">
        <v>4.9800000000000004</v>
      </c>
      <c r="DH11" s="2">
        <v>4.53</v>
      </c>
      <c r="DI11" s="2">
        <v>4.3499999999999996</v>
      </c>
      <c r="DJ11" s="2">
        <v>5.2380000000000004</v>
      </c>
      <c r="DK11" s="2">
        <v>4.5839999999999996</v>
      </c>
      <c r="DL11" s="2">
        <v>0.45839999999999997</v>
      </c>
      <c r="DM11" s="2">
        <v>3.9380000000000002</v>
      </c>
      <c r="DN11" s="2">
        <v>0.39379999999999998</v>
      </c>
      <c r="DO11" s="2">
        <v>-1.03</v>
      </c>
      <c r="DP11" s="2">
        <v>-0.57999999999999996</v>
      </c>
      <c r="DQ11" s="2">
        <v>-0.4</v>
      </c>
      <c r="DR11" s="2">
        <v>-20.748000000000001</v>
      </c>
      <c r="DS11" s="2">
        <v>-9.27</v>
      </c>
      <c r="DT11" s="2">
        <v>5.173</v>
      </c>
      <c r="DU11" s="2">
        <v>-0.27</v>
      </c>
      <c r="DV11" s="2">
        <v>-0.37</v>
      </c>
      <c r="DW11" s="2">
        <v>-17.960999999999999</v>
      </c>
      <c r="DX11" s="2">
        <v>-13.818</v>
      </c>
      <c r="DY11" s="2">
        <v>-11.811801819999999</v>
      </c>
      <c r="DZ11" s="2">
        <v>-0.77132894799999996</v>
      </c>
      <c r="EA11" s="2">
        <v>0.21919682800000001</v>
      </c>
      <c r="EB11" s="2">
        <v>4.03</v>
      </c>
      <c r="EC11" s="2">
        <v>4.43</v>
      </c>
      <c r="ED11" s="2">
        <v>4.2</v>
      </c>
      <c r="EE11" s="2">
        <v>-0.74441687300000003</v>
      </c>
      <c r="EF11" s="2">
        <v>-9.7065462749999991</v>
      </c>
      <c r="EG11" s="2">
        <v>-4.7619047620000003</v>
      </c>
      <c r="EH11" s="2">
        <v>2.1983999999999999</v>
      </c>
      <c r="EI11" s="2">
        <v>3.2054999999999998</v>
      </c>
      <c r="EJ11" s="2">
        <v>1.8196000000000001</v>
      </c>
      <c r="EK11" s="2">
        <v>4.4603000000000002</v>
      </c>
      <c r="EL11" s="2">
        <v>102.88800000000001</v>
      </c>
      <c r="EM11" s="2">
        <v>39.146999999999998</v>
      </c>
      <c r="EN11" s="2">
        <v>145.12200000000001</v>
      </c>
      <c r="EO11" s="2">
        <v>11.7</v>
      </c>
      <c r="EP11" s="2">
        <v>36</v>
      </c>
      <c r="EQ11" s="2">
        <v>86</v>
      </c>
      <c r="ER11" s="2">
        <v>50</v>
      </c>
      <c r="ES11" s="2">
        <v>465</v>
      </c>
      <c r="ET11" s="2">
        <v>794</v>
      </c>
      <c r="EU11" s="2">
        <v>330</v>
      </c>
      <c r="EV11" s="2">
        <v>2.2999999999999998</v>
      </c>
      <c r="EW11" s="2">
        <v>220.32</v>
      </c>
      <c r="EX11" s="2">
        <v>261.37</v>
      </c>
      <c r="EY11" s="2">
        <v>41.05</v>
      </c>
      <c r="EZ11" s="2">
        <v>279</v>
      </c>
      <c r="FA11" s="2">
        <v>735</v>
      </c>
      <c r="FB11" s="2">
        <v>457</v>
      </c>
      <c r="FC11" s="2">
        <v>1471</v>
      </c>
      <c r="FD11" s="2">
        <v>1435.37</v>
      </c>
      <c r="FE11" s="2">
        <v>0.8</v>
      </c>
      <c r="FF11" s="2">
        <v>2.4500000000000002</v>
      </c>
      <c r="FG11" s="2">
        <v>3.4</v>
      </c>
      <c r="FH11" s="2">
        <v>31.61</v>
      </c>
      <c r="FI11" s="2">
        <v>22.43</v>
      </c>
      <c r="FJ11" s="2">
        <v>0.16</v>
      </c>
      <c r="FK11" s="2">
        <v>14.98</v>
      </c>
      <c r="FL11" s="2">
        <v>2.79</v>
      </c>
      <c r="FM11" s="2">
        <v>18.97</v>
      </c>
      <c r="FN11" s="2">
        <v>49.97</v>
      </c>
      <c r="FO11" s="2">
        <v>31.07</v>
      </c>
      <c r="FP11" s="2">
        <v>11.7</v>
      </c>
      <c r="FQ11" s="2">
        <v>36</v>
      </c>
      <c r="FR11" s="2">
        <v>86</v>
      </c>
      <c r="FS11" s="2">
        <v>50</v>
      </c>
      <c r="FT11" s="2">
        <v>465</v>
      </c>
      <c r="FU11" s="2">
        <v>794</v>
      </c>
      <c r="FV11" s="2">
        <v>330</v>
      </c>
      <c r="FW11" s="2">
        <v>2.2999999999999998</v>
      </c>
      <c r="FX11" s="2">
        <v>220.32</v>
      </c>
      <c r="FY11" s="2">
        <v>261.37</v>
      </c>
      <c r="FZ11" s="2">
        <v>41.05</v>
      </c>
      <c r="GA11" s="2">
        <v>279</v>
      </c>
      <c r="GB11" s="2">
        <v>735</v>
      </c>
      <c r="GC11" s="2">
        <v>457</v>
      </c>
      <c r="GD11" s="2">
        <v>1471</v>
      </c>
      <c r="GE11" s="2">
        <v>1435.37</v>
      </c>
      <c r="GF11" s="2">
        <v>0.79537729400000001</v>
      </c>
      <c r="GG11" s="2">
        <v>2.447314752</v>
      </c>
      <c r="GH11" s="2">
        <v>3.3990482659999999</v>
      </c>
      <c r="GI11" s="2">
        <v>31.611148879999998</v>
      </c>
      <c r="GJ11" s="2">
        <v>22.433718559999999</v>
      </c>
      <c r="GK11" s="2">
        <v>0.15635621999999999</v>
      </c>
      <c r="GL11" s="2">
        <v>14.97756628</v>
      </c>
      <c r="GM11" s="2">
        <v>2.7906186270000002</v>
      </c>
      <c r="GN11" s="2">
        <v>18.966689330000001</v>
      </c>
      <c r="GO11" s="2">
        <v>49.96600952</v>
      </c>
      <c r="GP11" s="2">
        <v>31.06730116</v>
      </c>
      <c r="GQ11" s="2">
        <v>0.04</v>
      </c>
      <c r="GR11" s="4">
        <f t="shared" si="1"/>
        <v>1.4721000000000001E-2</v>
      </c>
      <c r="GS11" s="2">
        <f t="shared" si="13"/>
        <v>-63.197499999999998</v>
      </c>
    </row>
    <row r="12" spans="1:201" s="2" customFormat="1" x14ac:dyDescent="0.45">
      <c r="A12" s="2">
        <v>11</v>
      </c>
      <c r="B12" s="2">
        <v>3</v>
      </c>
      <c r="C12" s="2" t="s">
        <v>66</v>
      </c>
      <c r="D12" s="2" t="s">
        <v>207</v>
      </c>
      <c r="E12" s="2" t="s">
        <v>203</v>
      </c>
      <c r="F12" s="2" t="s">
        <v>204</v>
      </c>
      <c r="G12" s="2">
        <v>4.28</v>
      </c>
      <c r="H12" s="2">
        <v>3.94</v>
      </c>
      <c r="I12" s="2">
        <v>4.0199999999999996</v>
      </c>
      <c r="J12" s="2">
        <v>41.550376290000003</v>
      </c>
      <c r="K12" s="2">
        <v>41.550376290000003</v>
      </c>
      <c r="L12" s="2">
        <v>47.16267964</v>
      </c>
      <c r="M12" s="2">
        <v>988.6</v>
      </c>
      <c r="N12" s="2">
        <f t="shared" si="2"/>
        <v>82.307884439264015</v>
      </c>
      <c r="O12" s="2">
        <v>207.7</v>
      </c>
      <c r="P12" s="2">
        <f t="shared" si="3"/>
        <v>14.828617732942091</v>
      </c>
      <c r="Q12" s="2">
        <v>14.03</v>
      </c>
      <c r="R12" s="2">
        <f t="shared" si="4"/>
        <v>0.4529640573181945</v>
      </c>
      <c r="S12" s="2">
        <v>4.7597496389999998</v>
      </c>
      <c r="T12" s="3">
        <f t="shared" si="5"/>
        <v>5.5506107124479511</v>
      </c>
      <c r="U12" s="2">
        <f t="shared" si="15"/>
        <v>70.463292943692096</v>
      </c>
      <c r="V12" s="3">
        <f t="shared" si="6"/>
        <v>181.70952663788299</v>
      </c>
      <c r="W12" s="2">
        <v>14.80319128</v>
      </c>
      <c r="X12" s="3">
        <f t="shared" si="7"/>
        <v>32.736852943114215</v>
      </c>
      <c r="Y12" s="2">
        <v>21.393086719999999</v>
      </c>
      <c r="Z12" s="2">
        <v>4.494582351</v>
      </c>
      <c r="AA12" s="2">
        <v>0.30360611599999998</v>
      </c>
      <c r="AB12" s="2">
        <v>4.2163623460000004</v>
      </c>
      <c r="AC12" s="2">
        <v>4.9264144669999999</v>
      </c>
      <c r="AD12" s="2">
        <v>0.68244471799999995</v>
      </c>
      <c r="AE12" s="2">
        <v>0.46119352600000002</v>
      </c>
      <c r="AF12" s="2">
        <v>0.238270448</v>
      </c>
      <c r="AG12" s="2">
        <v>156.26864130000001</v>
      </c>
      <c r="AH12" s="2">
        <v>88.212696600000001</v>
      </c>
      <c r="AI12" s="2">
        <v>12.422088860000001</v>
      </c>
      <c r="AJ12" s="2">
        <v>14.88969865</v>
      </c>
      <c r="AK12" s="2">
        <v>8.4836020649999995</v>
      </c>
      <c r="AL12" s="2">
        <v>5.7958349729999998</v>
      </c>
      <c r="AM12" s="2">
        <v>5.7958349729999998</v>
      </c>
      <c r="AN12" s="2">
        <v>0.42163623500000003</v>
      </c>
      <c r="AO12" s="2">
        <v>0.49264144700000001</v>
      </c>
      <c r="AP12" s="2">
        <v>0.66795695799999999</v>
      </c>
      <c r="AQ12" s="2">
        <v>0.71014444899999996</v>
      </c>
      <c r="AR12" s="2">
        <v>3.8355680099999998</v>
      </c>
      <c r="AS12" s="2">
        <v>46.211190219999999</v>
      </c>
      <c r="AT12" s="2">
        <f t="shared" si="8"/>
        <v>3.8474057297477313</v>
      </c>
      <c r="AU12" s="2">
        <v>3.94655019</v>
      </c>
      <c r="AV12" s="2">
        <f t="shared" si="14"/>
        <v>0.28176159909186316</v>
      </c>
      <c r="AW12" s="2">
        <v>5.173</v>
      </c>
      <c r="AX12" s="2">
        <v>5.2939999999999996</v>
      </c>
      <c r="AY12" s="2">
        <v>4.67</v>
      </c>
      <c r="AZ12" s="2">
        <v>4.6211190220000002</v>
      </c>
      <c r="BA12" s="2">
        <v>0.52500000000000002</v>
      </c>
      <c r="BB12" s="2">
        <v>0.52</v>
      </c>
      <c r="BC12" s="2">
        <v>0.46</v>
      </c>
      <c r="BD12" s="2">
        <v>0.53510000000000002</v>
      </c>
      <c r="BE12" s="2">
        <v>0.394655019</v>
      </c>
      <c r="BF12" s="2">
        <v>1.75</v>
      </c>
      <c r="BG12" s="2">
        <v>1.75</v>
      </c>
      <c r="BH12" s="2">
        <v>1.81</v>
      </c>
      <c r="BI12" s="2">
        <v>1.81</v>
      </c>
      <c r="BJ12" s="2">
        <v>2.1444000000000001</v>
      </c>
      <c r="BK12" s="2">
        <f t="shared" si="9"/>
        <v>6.9232795760023974E-2</v>
      </c>
      <c r="BL12" s="2">
        <v>2.1444000000000001</v>
      </c>
      <c r="BM12" s="2">
        <v>11.71</v>
      </c>
      <c r="BN12" s="2">
        <v>21.55</v>
      </c>
      <c r="BO12" s="2">
        <v>1.8404199999999999</v>
      </c>
      <c r="BP12" s="2">
        <f t="shared" si="10"/>
        <v>13.654826428257726</v>
      </c>
      <c r="BQ12" s="2">
        <f t="shared" si="11"/>
        <v>55.572011609695522</v>
      </c>
      <c r="BR12" s="2">
        <f t="shared" si="12"/>
        <v>4.0697706339710811</v>
      </c>
      <c r="BS12" s="2">
        <v>0.59</v>
      </c>
      <c r="BT12" s="2">
        <v>14</v>
      </c>
      <c r="BU12" s="2">
        <v>30.5</v>
      </c>
      <c r="BV12" s="2">
        <v>4.3099999999999996</v>
      </c>
      <c r="BW12" s="2">
        <v>2.54</v>
      </c>
      <c r="BX12" s="2">
        <v>2.86</v>
      </c>
      <c r="BY12" s="2">
        <v>1.88</v>
      </c>
      <c r="BZ12" s="2">
        <v>0.18</v>
      </c>
      <c r="CA12" s="2">
        <v>1.99</v>
      </c>
      <c r="CB12" s="2">
        <v>0.83</v>
      </c>
      <c r="CC12" s="2">
        <v>1.1299999999999999</v>
      </c>
      <c r="CD12" s="2">
        <v>9.4E-2</v>
      </c>
      <c r="CE12" s="2">
        <v>8.3278689000000003E-2</v>
      </c>
      <c r="CF12" s="2">
        <v>1.5212765960000001</v>
      </c>
      <c r="CG12" s="2">
        <v>1.35106383</v>
      </c>
      <c r="CH12" s="2">
        <v>16.223404259999999</v>
      </c>
      <c r="CI12" s="2">
        <v>3.6037300000000001</v>
      </c>
      <c r="CJ12" s="2">
        <v>1.4441200000000001</v>
      </c>
      <c r="CK12" s="2">
        <v>5.9800000000000001E-3</v>
      </c>
      <c r="CL12" s="2">
        <v>0.17924999999999999</v>
      </c>
      <c r="CM12" s="2">
        <v>0.40046999999999999</v>
      </c>
      <c r="CN12" s="2">
        <v>0.23755000000000001</v>
      </c>
      <c r="CO12" s="2">
        <v>0.10109</v>
      </c>
      <c r="CP12" s="2">
        <v>2.12493</v>
      </c>
      <c r="CQ12" s="2">
        <v>5.9721900000000003</v>
      </c>
      <c r="CR12" s="2">
        <v>35.580399999999997</v>
      </c>
      <c r="CS12" s="2">
        <v>60.341799999999999</v>
      </c>
      <c r="CT12" s="2">
        <v>164.74249399999999</v>
      </c>
      <c r="CU12" s="2">
        <v>5.0000000000000001E-3</v>
      </c>
      <c r="CV12" s="2">
        <v>0.48021999999999998</v>
      </c>
      <c r="CW12" s="2">
        <v>0.11423</v>
      </c>
      <c r="CX12" s="2">
        <v>0.14815</v>
      </c>
      <c r="CY12" s="2">
        <v>91.542490000000001</v>
      </c>
      <c r="CZ12" s="2">
        <v>1.4194100000000001</v>
      </c>
      <c r="DA12" s="2">
        <v>1.6307</v>
      </c>
      <c r="DB12" s="2">
        <v>1.1698900000000001</v>
      </c>
      <c r="DC12" s="2">
        <v>0.19384999999999999</v>
      </c>
      <c r="DD12" s="2">
        <v>4.65E-2</v>
      </c>
      <c r="DE12" s="2">
        <v>0.11813</v>
      </c>
      <c r="DF12" s="2">
        <v>10.28808982</v>
      </c>
      <c r="DG12" s="2">
        <v>5.25</v>
      </c>
      <c r="DH12" s="2">
        <v>5.2</v>
      </c>
      <c r="DI12" s="2">
        <v>4.5999999999999996</v>
      </c>
      <c r="DJ12" s="2">
        <v>5.351</v>
      </c>
      <c r="DK12" s="2">
        <v>5.96</v>
      </c>
      <c r="DL12" s="2">
        <v>0.59599999999999997</v>
      </c>
      <c r="DM12" s="2">
        <v>4.7949999999999999</v>
      </c>
      <c r="DN12" s="2">
        <v>0.47949999999999998</v>
      </c>
      <c r="DO12" s="2">
        <v>-1.3</v>
      </c>
      <c r="DP12" s="2">
        <v>-1.25</v>
      </c>
      <c r="DQ12" s="2">
        <v>-0.65</v>
      </c>
      <c r="DR12" s="2">
        <v>-24.827999999999999</v>
      </c>
      <c r="DS12" s="2">
        <v>-14.205</v>
      </c>
      <c r="DT12" s="2">
        <v>1.921</v>
      </c>
      <c r="DU12" s="2">
        <v>0.33</v>
      </c>
      <c r="DV12" s="2">
        <v>0.39</v>
      </c>
      <c r="DW12" s="2">
        <v>22.536000000000001</v>
      </c>
      <c r="DX12" s="2">
        <v>18.474</v>
      </c>
      <c r="DY12" s="2">
        <v>-10.668489810000001</v>
      </c>
      <c r="DZ12" s="2">
        <v>-12.71025648</v>
      </c>
      <c r="EA12" s="2">
        <v>-1.046701884</v>
      </c>
      <c r="EB12" s="2">
        <v>3.95</v>
      </c>
      <c r="EC12" s="2">
        <v>4.24</v>
      </c>
      <c r="ED12" s="2">
        <v>4.09</v>
      </c>
      <c r="EE12" s="2">
        <v>8.3544303800000002</v>
      </c>
      <c r="EF12" s="2">
        <v>0.94339622599999995</v>
      </c>
      <c r="EG12" s="2">
        <v>4.6454767730000004</v>
      </c>
      <c r="EH12" s="2">
        <v>1.9522999999999999</v>
      </c>
      <c r="EI12" s="2">
        <v>3.3340000000000001</v>
      </c>
      <c r="EJ12" s="2">
        <v>2.8336000000000001</v>
      </c>
      <c r="EK12" s="2">
        <v>14.616300000000001</v>
      </c>
      <c r="EL12" s="2">
        <v>648.67600000000004</v>
      </c>
      <c r="EM12" s="2">
        <v>338.40100000000001</v>
      </c>
      <c r="EN12" s="2">
        <v>415.815</v>
      </c>
      <c r="EO12" s="2">
        <v>34.43</v>
      </c>
      <c r="EP12" s="2">
        <v>84</v>
      </c>
      <c r="EQ12" s="2">
        <v>134</v>
      </c>
      <c r="ER12" s="2">
        <v>50</v>
      </c>
      <c r="ES12" s="2">
        <v>576</v>
      </c>
      <c r="ET12" s="2">
        <v>886</v>
      </c>
      <c r="EU12" s="2">
        <v>309</v>
      </c>
      <c r="EV12" s="2">
        <v>2.7</v>
      </c>
      <c r="EW12" s="2">
        <v>241.71</v>
      </c>
      <c r="EX12" s="2">
        <v>280.70999999999998</v>
      </c>
      <c r="EY12" s="2">
        <v>39</v>
      </c>
      <c r="EZ12" s="2">
        <v>240</v>
      </c>
      <c r="FA12" s="2">
        <v>939</v>
      </c>
      <c r="FB12" s="2">
        <v>482</v>
      </c>
      <c r="FC12" s="2">
        <v>1662</v>
      </c>
      <c r="FD12" s="2">
        <v>1576.84</v>
      </c>
      <c r="FE12" s="2">
        <v>2.0699999999999998</v>
      </c>
      <c r="FF12" s="2">
        <v>5.05</v>
      </c>
      <c r="FG12" s="2">
        <v>3.01</v>
      </c>
      <c r="FH12" s="2">
        <v>34.659999999999997</v>
      </c>
      <c r="FI12" s="2">
        <v>18.59</v>
      </c>
      <c r="FJ12" s="2">
        <v>0.16</v>
      </c>
      <c r="FK12" s="2">
        <v>14.54</v>
      </c>
      <c r="FL12" s="2">
        <v>2.35</v>
      </c>
      <c r="FM12" s="2">
        <v>14.44</v>
      </c>
      <c r="FN12" s="2">
        <v>56.5</v>
      </c>
      <c r="FO12" s="2">
        <v>29</v>
      </c>
      <c r="FP12" s="2">
        <v>34.43</v>
      </c>
      <c r="FQ12" s="2">
        <v>84</v>
      </c>
      <c r="FR12" s="2">
        <v>134</v>
      </c>
      <c r="FS12" s="2">
        <v>50</v>
      </c>
      <c r="FT12" s="2">
        <v>576</v>
      </c>
      <c r="FU12" s="2">
        <v>886</v>
      </c>
      <c r="FV12" s="2">
        <v>309</v>
      </c>
      <c r="FW12" s="2">
        <v>2.7</v>
      </c>
      <c r="FX12" s="2">
        <v>241.71</v>
      </c>
      <c r="FY12" s="2">
        <v>280.70999999999998</v>
      </c>
      <c r="FZ12" s="2">
        <v>39</v>
      </c>
      <c r="GA12" s="2">
        <v>240</v>
      </c>
      <c r="GB12" s="2">
        <v>939</v>
      </c>
      <c r="GC12" s="2">
        <v>482</v>
      </c>
      <c r="GD12" s="2">
        <v>1662</v>
      </c>
      <c r="GE12" s="2">
        <v>1576.84</v>
      </c>
      <c r="GF12" s="2">
        <v>2.0716004809999999</v>
      </c>
      <c r="GG12" s="2">
        <v>5.0541516250000003</v>
      </c>
      <c r="GH12" s="2">
        <v>3.0084235860000001</v>
      </c>
      <c r="GI12" s="2">
        <v>34.657039709999999</v>
      </c>
      <c r="GJ12" s="2">
        <v>18.592057759999999</v>
      </c>
      <c r="GK12" s="2">
        <v>0.162454874</v>
      </c>
      <c r="GL12" s="2">
        <v>14.543321300000001</v>
      </c>
      <c r="GM12" s="2">
        <v>2.3465703969999998</v>
      </c>
      <c r="GN12" s="2">
        <v>14.44043321</v>
      </c>
      <c r="GO12" s="2">
        <v>56.498194949999998</v>
      </c>
      <c r="GP12" s="2">
        <v>29.001203369999999</v>
      </c>
      <c r="GQ12" s="2">
        <v>0.04</v>
      </c>
      <c r="GR12" s="4">
        <f t="shared" si="1"/>
        <v>4.8021999999999995E-2</v>
      </c>
      <c r="GS12" s="2">
        <f t="shared" si="13"/>
        <v>20.054999999999986</v>
      </c>
    </row>
    <row r="13" spans="1:201" s="2" customFormat="1" x14ac:dyDescent="0.45">
      <c r="A13" s="2">
        <v>12</v>
      </c>
      <c r="B13" s="2">
        <v>2</v>
      </c>
      <c r="C13" s="2" t="s">
        <v>201</v>
      </c>
      <c r="D13" s="2" t="s">
        <v>202</v>
      </c>
      <c r="E13" s="2" t="s">
        <v>203</v>
      </c>
      <c r="F13" s="2" t="s">
        <v>204</v>
      </c>
      <c r="G13" s="2">
        <v>4.05</v>
      </c>
      <c r="H13" s="2">
        <v>3.9</v>
      </c>
      <c r="I13" s="2">
        <v>3.95</v>
      </c>
      <c r="J13" s="2">
        <v>1.136940308</v>
      </c>
      <c r="K13" s="2">
        <v>1.136940308</v>
      </c>
      <c r="L13" s="2">
        <v>17.061973559999998</v>
      </c>
      <c r="M13" s="2">
        <v>1109.4000000000001</v>
      </c>
      <c r="N13" s="2">
        <f t="shared" si="2"/>
        <v>92.365331779202407</v>
      </c>
      <c r="O13" s="2">
        <v>224.6</v>
      </c>
      <c r="P13" s="2">
        <f t="shared" si="3"/>
        <v>16.035183162343735</v>
      </c>
      <c r="Q13" s="2">
        <v>39.81</v>
      </c>
      <c r="R13" s="2">
        <f t="shared" si="4"/>
        <v>1.2852814769663097</v>
      </c>
      <c r="S13" s="2">
        <v>4.9394479069999999</v>
      </c>
      <c r="T13" s="3">
        <f t="shared" si="5"/>
        <v>5.7601669306845702</v>
      </c>
      <c r="U13" s="2">
        <f t="shared" si="15"/>
        <v>27.867370007535797</v>
      </c>
      <c r="V13" s="3">
        <f t="shared" si="6"/>
        <v>71.863893967580708</v>
      </c>
      <c r="W13" s="2">
        <v>5.6414324919999999</v>
      </c>
      <c r="X13" s="3">
        <f t="shared" si="7"/>
        <v>12.476008912998639</v>
      </c>
      <c r="Y13" s="2">
        <v>24.929680999999999</v>
      </c>
      <c r="Z13" s="2">
        <v>5.0470581870000002</v>
      </c>
      <c r="AA13" s="2">
        <v>0.89458319900000005</v>
      </c>
      <c r="AB13" s="2">
        <v>3.794957965</v>
      </c>
      <c r="AC13" s="2">
        <v>4.2805622029999997</v>
      </c>
      <c r="AD13" s="2">
        <v>0.61623225500000001</v>
      </c>
      <c r="AE13" s="2">
        <v>0.15214235800000001</v>
      </c>
      <c r="AF13" s="2">
        <v>0.18506603599999999</v>
      </c>
      <c r="AG13" s="2">
        <v>140.65037029999999</v>
      </c>
      <c r="AH13" s="2">
        <v>76.648024109999994</v>
      </c>
      <c r="AI13" s="2">
        <v>11.216867280000001</v>
      </c>
      <c r="AJ13" s="2">
        <v>4.9119376819999996</v>
      </c>
      <c r="AK13" s="2">
        <v>6.5892628359999996</v>
      </c>
      <c r="AL13" s="2">
        <v>2.1495009330000001</v>
      </c>
      <c r="AM13" s="2">
        <v>2.1495009330000001</v>
      </c>
      <c r="AN13" s="2">
        <v>0.379495796</v>
      </c>
      <c r="AO13" s="2">
        <v>0.42805621999999999</v>
      </c>
      <c r="AP13" s="2">
        <v>0.59352390700000002</v>
      </c>
      <c r="AQ13" s="2">
        <v>1.136527837</v>
      </c>
      <c r="AR13" s="2">
        <v>23.07404953</v>
      </c>
      <c r="AS13" s="2">
        <v>44.501171110000001</v>
      </c>
      <c r="AT13" s="2">
        <f t="shared" si="8"/>
        <v>3.7050346440762638</v>
      </c>
      <c r="AU13" s="2">
        <v>3.9318996670000002</v>
      </c>
      <c r="AV13" s="2">
        <f t="shared" si="14"/>
        <v>0.28071563373242808</v>
      </c>
      <c r="AW13" s="2">
        <v>5.3970000000000002</v>
      </c>
      <c r="AX13" s="2">
        <v>5.0999999999999996</v>
      </c>
      <c r="AY13" s="2">
        <v>2.073</v>
      </c>
      <c r="AZ13" s="2">
        <v>4.450117111</v>
      </c>
      <c r="BA13" s="2">
        <v>0.53800000000000003</v>
      </c>
      <c r="BB13" s="2">
        <v>0.49</v>
      </c>
      <c r="BC13" s="2">
        <v>0.45400000000000001</v>
      </c>
      <c r="BD13" s="2">
        <v>0.44500000000000001</v>
      </c>
      <c r="BE13" s="2">
        <v>0.39318996699999997</v>
      </c>
      <c r="BF13" s="2">
        <v>1.5</v>
      </c>
      <c r="BG13" s="2">
        <v>1.5</v>
      </c>
      <c r="BH13" s="2">
        <v>1.49</v>
      </c>
      <c r="BI13" s="2">
        <v>1.49</v>
      </c>
      <c r="BJ13" s="2">
        <v>1.2302</v>
      </c>
      <c r="BK13" s="2">
        <f t="shared" si="9"/>
        <v>3.9717489901129215E-2</v>
      </c>
      <c r="BL13" s="2">
        <v>1.2302</v>
      </c>
      <c r="BM13" s="2">
        <v>11.32</v>
      </c>
      <c r="BN13" s="2">
        <v>36.172499999999999</v>
      </c>
      <c r="BO13" s="2">
        <v>3.1960199999999999</v>
      </c>
      <c r="BP13" s="2">
        <f t="shared" si="10"/>
        <v>13.198533315774712</v>
      </c>
      <c r="BQ13" s="2">
        <f t="shared" si="11"/>
        <v>93.284712938793376</v>
      </c>
      <c r="BR13" s="2">
        <f t="shared" si="12"/>
        <v>7.0678090290002693</v>
      </c>
      <c r="BS13" s="2">
        <v>0.56999999999999995</v>
      </c>
      <c r="BT13" s="2">
        <v>13.7</v>
      </c>
      <c r="BU13" s="2">
        <v>40</v>
      </c>
      <c r="BV13" s="2">
        <v>5.64</v>
      </c>
      <c r="BW13" s="2">
        <v>2.79</v>
      </c>
      <c r="BX13" s="2">
        <v>2.77</v>
      </c>
      <c r="BY13" s="2">
        <v>2.81</v>
      </c>
      <c r="BZ13" s="2">
        <v>0.14000000000000001</v>
      </c>
      <c r="CA13" s="2">
        <v>2.63</v>
      </c>
      <c r="CB13" s="2">
        <v>0.59</v>
      </c>
      <c r="CC13" s="2">
        <v>0.99</v>
      </c>
      <c r="CD13" s="2">
        <v>6.9000000000000006E-2</v>
      </c>
      <c r="CE13" s="2">
        <v>6.9750000000000006E-2</v>
      </c>
      <c r="CF13" s="2">
        <v>0.98576512500000002</v>
      </c>
      <c r="CG13" s="2">
        <v>0.99288256200000002</v>
      </c>
      <c r="CH13" s="2">
        <v>14.23487544</v>
      </c>
      <c r="CI13" s="2">
        <v>4.3091699999999999</v>
      </c>
      <c r="CJ13" s="2">
        <v>0.35953000000000002</v>
      </c>
      <c r="CK13" s="2">
        <v>5.7600000000000004E-3</v>
      </c>
      <c r="CL13" s="2">
        <v>0.17161000000000001</v>
      </c>
      <c r="CM13" s="2">
        <v>0.27099000000000001</v>
      </c>
      <c r="CN13" s="2">
        <v>0.18567</v>
      </c>
      <c r="CO13" s="2">
        <v>0.12306</v>
      </c>
      <c r="CP13" s="2">
        <v>0.92520000000000002</v>
      </c>
      <c r="CQ13" s="2">
        <v>5.4257900000000001</v>
      </c>
      <c r="CR13" s="2">
        <v>17.0518</v>
      </c>
      <c r="CS13" s="2">
        <v>79.420100000000005</v>
      </c>
      <c r="CT13" s="2">
        <v>129.64625860000001</v>
      </c>
      <c r="CU13" s="2">
        <v>5.0000000000000001E-3</v>
      </c>
      <c r="CV13" s="2">
        <v>9.8640000000000005E-2</v>
      </c>
      <c r="CW13" s="2">
        <v>8.992E-2</v>
      </c>
      <c r="CX13" s="2">
        <v>0.11169999999999999</v>
      </c>
      <c r="CY13" s="2">
        <v>72.734750000000005</v>
      </c>
      <c r="CZ13" s="2">
        <v>0.96887999999999996</v>
      </c>
      <c r="DA13" s="2">
        <v>1.26712</v>
      </c>
      <c r="DB13" s="2">
        <v>0.85799000000000003</v>
      </c>
      <c r="DC13" s="2">
        <v>0.13175999999999999</v>
      </c>
      <c r="DD13" s="2">
        <v>3.6040000000000003E-2</v>
      </c>
      <c r="DE13" s="2">
        <v>8.1119999999999998E-2</v>
      </c>
      <c r="DF13" s="2">
        <v>12.337425189999999</v>
      </c>
      <c r="DG13" s="2">
        <v>5.38</v>
      </c>
      <c r="DH13" s="2">
        <v>4.9000000000000004</v>
      </c>
      <c r="DI13" s="2">
        <v>4.54</v>
      </c>
      <c r="DJ13" s="2">
        <v>4.45</v>
      </c>
      <c r="DK13" s="2">
        <v>4.7229999999999999</v>
      </c>
      <c r="DL13" s="2">
        <v>0.4723</v>
      </c>
      <c r="DM13" s="2">
        <v>4.88</v>
      </c>
      <c r="DN13" s="2">
        <v>0.48799999999999999</v>
      </c>
      <c r="DO13" s="2">
        <v>-1.45</v>
      </c>
      <c r="DP13" s="2">
        <v>-0.97</v>
      </c>
      <c r="DQ13" s="2">
        <v>-0.61</v>
      </c>
      <c r="DR13" s="2">
        <v>-26.916</v>
      </c>
      <c r="DS13" s="2">
        <v>-13.394</v>
      </c>
      <c r="DT13" s="2">
        <v>-17.286000000000001</v>
      </c>
      <c r="DU13" s="2">
        <v>-0.26</v>
      </c>
      <c r="DV13" s="2">
        <v>-0.27</v>
      </c>
      <c r="DW13" s="2">
        <v>-17.983000000000001</v>
      </c>
      <c r="DX13" s="2">
        <v>-17.433</v>
      </c>
      <c r="DY13" s="2">
        <v>-17.544615319999998</v>
      </c>
      <c r="DZ13" s="2">
        <v>-12.74280175</v>
      </c>
      <c r="EA13" s="2">
        <v>114.6703864</v>
      </c>
      <c r="EB13" s="2">
        <v>4.2699999999999996</v>
      </c>
      <c r="EC13" s="2">
        <v>4.22</v>
      </c>
      <c r="ED13" s="2">
        <v>4.3</v>
      </c>
      <c r="EE13" s="2">
        <v>-5.1522248240000001</v>
      </c>
      <c r="EF13" s="2">
        <v>-4.0284360189999999</v>
      </c>
      <c r="EG13" s="2">
        <v>-5.8139534880000001</v>
      </c>
      <c r="EH13" s="2">
        <v>0.8226</v>
      </c>
      <c r="EI13" s="2">
        <v>0.8901</v>
      </c>
      <c r="EJ13" s="2">
        <v>0.76219999999999999</v>
      </c>
      <c r="EK13" s="2">
        <v>2.3426</v>
      </c>
      <c r="EL13" s="2">
        <v>184.779</v>
      </c>
      <c r="EM13" s="2">
        <v>163.17599999999999</v>
      </c>
      <c r="EN13" s="2">
        <v>207.334</v>
      </c>
      <c r="EO13" s="2">
        <v>3.9</v>
      </c>
      <c r="EP13" s="2">
        <v>13</v>
      </c>
      <c r="EQ13" s="2">
        <v>61</v>
      </c>
      <c r="ER13" s="2">
        <v>48</v>
      </c>
      <c r="ES13" s="2">
        <v>256</v>
      </c>
      <c r="ET13" s="2">
        <v>534</v>
      </c>
      <c r="EU13" s="2">
        <v>278</v>
      </c>
      <c r="EV13" s="2">
        <v>1.5</v>
      </c>
      <c r="EW13" s="2">
        <v>164.71</v>
      </c>
      <c r="EX13" s="2">
        <v>206.8</v>
      </c>
      <c r="EY13" s="2">
        <v>42.09</v>
      </c>
      <c r="EZ13" s="2">
        <v>236</v>
      </c>
      <c r="FA13" s="2">
        <v>439</v>
      </c>
      <c r="FB13" s="2">
        <v>381</v>
      </c>
      <c r="FC13" s="2">
        <v>1057</v>
      </c>
      <c r="FD13" s="2">
        <v>1043.2</v>
      </c>
      <c r="FE13" s="2">
        <v>0.37</v>
      </c>
      <c r="FF13" s="2">
        <v>1.23</v>
      </c>
      <c r="FG13" s="2">
        <v>4.54</v>
      </c>
      <c r="FH13" s="2">
        <v>24.22</v>
      </c>
      <c r="FI13" s="2">
        <v>26.3</v>
      </c>
      <c r="FJ13" s="2">
        <v>0.14000000000000001</v>
      </c>
      <c r="FK13" s="2">
        <v>15.58</v>
      </c>
      <c r="FL13" s="2">
        <v>3.98</v>
      </c>
      <c r="FM13" s="2">
        <v>22.33</v>
      </c>
      <c r="FN13" s="2">
        <v>41.53</v>
      </c>
      <c r="FO13" s="2">
        <v>36.049999999999997</v>
      </c>
      <c r="FP13" s="2">
        <v>3.9</v>
      </c>
      <c r="FQ13" s="2">
        <v>13</v>
      </c>
      <c r="FR13" s="2">
        <v>61</v>
      </c>
      <c r="FS13" s="2">
        <v>48</v>
      </c>
      <c r="FT13" s="2">
        <v>256</v>
      </c>
      <c r="FU13" s="2">
        <v>534</v>
      </c>
      <c r="FV13" s="2">
        <v>278</v>
      </c>
      <c r="FW13" s="2">
        <v>1.5</v>
      </c>
      <c r="FX13" s="2">
        <v>164.71</v>
      </c>
      <c r="FY13" s="2">
        <v>206.8</v>
      </c>
      <c r="FZ13" s="2">
        <v>42.09</v>
      </c>
      <c r="GA13" s="2">
        <v>236</v>
      </c>
      <c r="GB13" s="2">
        <v>439</v>
      </c>
      <c r="GC13" s="2">
        <v>381</v>
      </c>
      <c r="GD13" s="2">
        <v>1057</v>
      </c>
      <c r="GE13" s="2">
        <v>1043.2</v>
      </c>
      <c r="GF13" s="2">
        <v>0.36896878</v>
      </c>
      <c r="GG13" s="2">
        <v>1.229895932</v>
      </c>
      <c r="GH13" s="2">
        <v>4.5411542100000002</v>
      </c>
      <c r="GI13" s="2">
        <v>24.219489119999999</v>
      </c>
      <c r="GJ13" s="2">
        <v>26.300851470000001</v>
      </c>
      <c r="GK13" s="2">
        <v>0.141911069</v>
      </c>
      <c r="GL13" s="2">
        <v>15.58278146</v>
      </c>
      <c r="GM13" s="2">
        <v>3.9820245980000002</v>
      </c>
      <c r="GN13" s="2">
        <v>22.327341530000002</v>
      </c>
      <c r="GO13" s="2">
        <v>41.532639549999999</v>
      </c>
      <c r="GP13" s="2">
        <v>36.045411540000003</v>
      </c>
      <c r="GQ13" s="2">
        <v>0.06</v>
      </c>
      <c r="GR13" s="4">
        <f t="shared" si="1"/>
        <v>9.8640000000000012E-3</v>
      </c>
      <c r="GS13" s="2">
        <f t="shared" si="13"/>
        <v>-83.56</v>
      </c>
    </row>
    <row r="14" spans="1:201" s="2" customFormat="1" x14ac:dyDescent="0.45">
      <c r="A14" s="2">
        <v>13</v>
      </c>
      <c r="B14" s="2">
        <v>4</v>
      </c>
      <c r="C14" s="2" t="s">
        <v>201</v>
      </c>
      <c r="D14" s="2" t="s">
        <v>202</v>
      </c>
      <c r="E14" s="2" t="s">
        <v>203</v>
      </c>
      <c r="F14" s="2" t="s">
        <v>209</v>
      </c>
      <c r="G14" s="2">
        <v>4.13</v>
      </c>
      <c r="H14" s="2">
        <v>3.87</v>
      </c>
      <c r="I14" s="2">
        <v>3.93</v>
      </c>
      <c r="J14" s="2">
        <v>0.81215589600000004</v>
      </c>
      <c r="K14" s="2">
        <v>0.81215589600000004</v>
      </c>
      <c r="L14" s="2">
        <v>35.456439809999999</v>
      </c>
      <c r="M14" s="2">
        <v>1804.4</v>
      </c>
      <c r="N14" s="2">
        <f t="shared" si="2"/>
        <v>150.22895678960955</v>
      </c>
      <c r="O14" s="2">
        <v>336.6</v>
      </c>
      <c r="P14" s="2">
        <f t="shared" si="3"/>
        <v>24.031356422283622</v>
      </c>
      <c r="Q14" s="2">
        <v>86.61</v>
      </c>
      <c r="R14" s="2">
        <f t="shared" si="4"/>
        <v>2.7962378477782486</v>
      </c>
      <c r="S14" s="2">
        <v>5.3606654779999996</v>
      </c>
      <c r="T14" s="3">
        <f t="shared" si="5"/>
        <v>6.2513723382799293</v>
      </c>
      <c r="U14" s="2">
        <f>M14/Q14</f>
        <v>20.833621983604665</v>
      </c>
      <c r="V14" s="3">
        <f t="shared" si="6"/>
        <v>53.725385667379477</v>
      </c>
      <c r="W14" s="2">
        <v>3.8863554040000001</v>
      </c>
      <c r="X14" s="3">
        <f t="shared" si="7"/>
        <v>8.594174648404012</v>
      </c>
      <c r="Y14" s="2">
        <v>33.267568359999999</v>
      </c>
      <c r="Z14" s="2">
        <v>6.2058653899999996</v>
      </c>
      <c r="AA14" s="2">
        <v>1.5968211569999999</v>
      </c>
      <c r="AB14" s="2">
        <v>3.9234699179999999</v>
      </c>
      <c r="AC14" s="2">
        <v>3.3057373659999998</v>
      </c>
      <c r="AD14" s="2">
        <v>0.42952749699999998</v>
      </c>
      <c r="AE14" s="2">
        <v>8.5935918E-2</v>
      </c>
      <c r="AF14" s="2">
        <v>0.17319511500000001</v>
      </c>
      <c r="AG14" s="2">
        <v>145.4133357</v>
      </c>
      <c r="AH14" s="2">
        <v>59.192747439999998</v>
      </c>
      <c r="AI14" s="2">
        <v>7.8184043360000004</v>
      </c>
      <c r="AJ14" s="2">
        <v>2.7744533480000002</v>
      </c>
      <c r="AK14" s="2">
        <v>6.1665995479999998</v>
      </c>
      <c r="AL14" s="2">
        <v>1.306089227</v>
      </c>
      <c r="AM14" s="2">
        <v>1.306089227</v>
      </c>
      <c r="AN14" s="2">
        <v>0.39234699200000001</v>
      </c>
      <c r="AO14" s="2">
        <v>0.33057373699999998</v>
      </c>
      <c r="AP14" s="2">
        <v>0.55763386000000004</v>
      </c>
      <c r="AQ14" s="2">
        <v>1.167453844</v>
      </c>
      <c r="AR14" s="2">
        <v>24.15547282</v>
      </c>
      <c r="AS14" s="2">
        <v>54.239010810000003</v>
      </c>
      <c r="AT14" s="2">
        <f t="shared" si="8"/>
        <v>4.5157781042377829</v>
      </c>
      <c r="AU14" s="2">
        <v>4.6122235060000003</v>
      </c>
      <c r="AV14" s="2">
        <f t="shared" si="14"/>
        <v>0.32928694881735171</v>
      </c>
      <c r="AW14" s="2">
        <v>4.21</v>
      </c>
      <c r="AX14" s="2">
        <v>4.899</v>
      </c>
      <c r="AY14" s="2">
        <v>4.0720000000000001</v>
      </c>
      <c r="AZ14" s="2">
        <v>5.4239010810000003</v>
      </c>
      <c r="BA14" s="2">
        <v>0.44500000000000001</v>
      </c>
      <c r="BB14" s="2">
        <v>0.49399999999999999</v>
      </c>
      <c r="BC14" s="2">
        <v>0.42</v>
      </c>
      <c r="BD14" s="2">
        <v>0.41970000000000002</v>
      </c>
      <c r="BE14" s="2">
        <v>0.46122235099999997</v>
      </c>
      <c r="BF14" s="2">
        <v>0.92</v>
      </c>
      <c r="BG14" s="2">
        <v>0.92</v>
      </c>
      <c r="BH14" s="2">
        <v>0.93</v>
      </c>
      <c r="BI14" s="2">
        <v>0.93</v>
      </c>
      <c r="BJ14" s="2">
        <v>1.1487000000000001</v>
      </c>
      <c r="BK14" s="2">
        <f t="shared" si="9"/>
        <v>3.7086230409223812E-2</v>
      </c>
      <c r="BL14" s="2">
        <v>1.1487000000000001</v>
      </c>
      <c r="BM14" s="2">
        <v>11.76</v>
      </c>
      <c r="BN14" s="2">
        <v>47.219200000000001</v>
      </c>
      <c r="BO14" s="2">
        <v>4.0152900000000002</v>
      </c>
      <c r="BP14" s="2">
        <f t="shared" si="10"/>
        <v>13.71380833785364</v>
      </c>
      <c r="BQ14" s="2">
        <f t="shared" si="11"/>
        <v>121.76427893611566</v>
      </c>
      <c r="BR14" s="2">
        <f t="shared" si="12"/>
        <v>8.8789544039356958</v>
      </c>
      <c r="BS14" s="2">
        <v>0.55000000000000004</v>
      </c>
      <c r="BT14" s="2">
        <v>12.5</v>
      </c>
      <c r="BU14" s="2">
        <v>39.9</v>
      </c>
      <c r="BV14" s="2">
        <v>5.38</v>
      </c>
      <c r="BW14" s="2">
        <v>2.4500000000000002</v>
      </c>
      <c r="BX14" s="2">
        <v>3.35</v>
      </c>
      <c r="BY14" s="2">
        <v>3.39</v>
      </c>
      <c r="BZ14" s="2">
        <v>0.13</v>
      </c>
      <c r="CA14" s="2">
        <v>4.5199999999999996</v>
      </c>
      <c r="CB14" s="2">
        <v>0.68</v>
      </c>
      <c r="CC14" s="2">
        <v>1.37</v>
      </c>
      <c r="CD14" s="2">
        <v>8.4000000000000005E-2</v>
      </c>
      <c r="CE14" s="2">
        <v>6.1403509000000002E-2</v>
      </c>
      <c r="CF14" s="2">
        <v>0.98820059000000005</v>
      </c>
      <c r="CG14" s="2">
        <v>0.72271386400000004</v>
      </c>
      <c r="CH14" s="2">
        <v>11.769911499999999</v>
      </c>
      <c r="CI14" s="2">
        <v>4.7670500000000002</v>
      </c>
      <c r="CJ14" s="2">
        <v>1.4932300000000001</v>
      </c>
      <c r="CK14" s="2">
        <v>5.7200000000000003E-3</v>
      </c>
      <c r="CL14" s="2">
        <v>0.24421000000000001</v>
      </c>
      <c r="CM14" s="2">
        <v>0.50732999999999995</v>
      </c>
      <c r="CN14" s="2">
        <v>0.14283000000000001</v>
      </c>
      <c r="CO14" s="2">
        <v>0.12981000000000001</v>
      </c>
      <c r="CP14" s="2">
        <v>2.37459</v>
      </c>
      <c r="CQ14" s="2">
        <v>7.2901899999999999</v>
      </c>
      <c r="CR14" s="2">
        <v>32.572400000000002</v>
      </c>
      <c r="CS14" s="2">
        <v>65.389799999999994</v>
      </c>
      <c r="CT14" s="2">
        <v>150.13556689999999</v>
      </c>
      <c r="CU14" s="2">
        <v>5.0000000000000001E-3</v>
      </c>
      <c r="CV14" s="2">
        <v>0.40991</v>
      </c>
      <c r="CW14" s="2">
        <v>0.10940999999999999</v>
      </c>
      <c r="CX14" s="2">
        <v>0.15225</v>
      </c>
      <c r="CY14" s="2">
        <v>81.866619999999998</v>
      </c>
      <c r="CZ14" s="2">
        <v>1.18102</v>
      </c>
      <c r="DA14" s="2">
        <v>1.5730900000000001</v>
      </c>
      <c r="DB14" s="2">
        <v>0.84558999999999995</v>
      </c>
      <c r="DC14" s="2">
        <v>0.22800000000000001</v>
      </c>
      <c r="DD14" s="2">
        <v>5.5230000000000001E-2</v>
      </c>
      <c r="DE14" s="2">
        <v>0.10545</v>
      </c>
      <c r="DF14" s="2">
        <v>14.65136111</v>
      </c>
      <c r="DG14" s="2">
        <v>4.45</v>
      </c>
      <c r="DH14" s="2">
        <v>4.9400000000000004</v>
      </c>
      <c r="DI14" s="2">
        <v>4.2</v>
      </c>
      <c r="DJ14" s="2">
        <v>4.1970000000000001</v>
      </c>
      <c r="DK14" s="2">
        <v>4.4539999999999997</v>
      </c>
      <c r="DL14" s="2">
        <v>0.44540000000000002</v>
      </c>
      <c r="DM14" s="2">
        <v>4.5469999999999997</v>
      </c>
      <c r="DN14" s="2">
        <v>0.45469999999999999</v>
      </c>
      <c r="DO14" s="2">
        <v>0.16</v>
      </c>
      <c r="DP14" s="2">
        <v>-0.33</v>
      </c>
      <c r="DQ14" s="2">
        <v>0.41</v>
      </c>
      <c r="DR14" s="2">
        <v>3.645</v>
      </c>
      <c r="DS14" s="2">
        <v>9.8149999999999995</v>
      </c>
      <c r="DT14" s="2">
        <v>-5.6829999999999998</v>
      </c>
      <c r="DU14" s="2">
        <v>0.22</v>
      </c>
      <c r="DV14" s="2">
        <v>0.23</v>
      </c>
      <c r="DW14" s="2">
        <v>24.855</v>
      </c>
      <c r="DX14" s="2">
        <v>23.512</v>
      </c>
      <c r="DY14" s="2">
        <v>28.833754890000002</v>
      </c>
      <c r="DZ14" s="2">
        <v>10.714453580000001</v>
      </c>
      <c r="EA14" s="2">
        <v>33.199928319999998</v>
      </c>
      <c r="EB14" s="2">
        <v>4.22</v>
      </c>
      <c r="EC14" s="2">
        <v>4.34</v>
      </c>
      <c r="ED14" s="2">
        <v>4.4000000000000004</v>
      </c>
      <c r="EE14" s="2">
        <v>-2.1327014219999998</v>
      </c>
      <c r="EF14" s="2">
        <v>-4.8387096769999998</v>
      </c>
      <c r="EG14" s="2">
        <v>-6.1363636359999996</v>
      </c>
      <c r="EH14" s="2">
        <v>0.6653</v>
      </c>
      <c r="EI14" s="2">
        <v>0.89749999999999996</v>
      </c>
      <c r="EJ14" s="2">
        <v>0.53110000000000002</v>
      </c>
      <c r="EK14" s="2">
        <v>0.68530000000000002</v>
      </c>
      <c r="EL14" s="2">
        <v>2.9929999999999999</v>
      </c>
      <c r="EM14" s="2">
        <v>-23.651</v>
      </c>
      <c r="EN14" s="2">
        <v>29.023</v>
      </c>
      <c r="EO14" s="2">
        <v>6.72</v>
      </c>
      <c r="EP14" s="2">
        <v>8</v>
      </c>
      <c r="EQ14" s="2">
        <v>49</v>
      </c>
      <c r="ER14" s="2">
        <v>41</v>
      </c>
      <c r="ES14" s="2">
        <v>121</v>
      </c>
      <c r="ET14" s="2">
        <v>331</v>
      </c>
      <c r="EU14" s="2">
        <v>210</v>
      </c>
      <c r="EV14" s="2">
        <v>0.8</v>
      </c>
      <c r="EW14" s="2">
        <v>91.98</v>
      </c>
      <c r="EX14" s="2">
        <v>129.54</v>
      </c>
      <c r="EY14" s="2">
        <v>37.56</v>
      </c>
      <c r="EZ14" s="2">
        <v>170</v>
      </c>
      <c r="FA14" s="2">
        <v>229</v>
      </c>
      <c r="FB14" s="2">
        <v>297</v>
      </c>
      <c r="FC14" s="2">
        <v>696</v>
      </c>
      <c r="FD14" s="2">
        <v>687.06</v>
      </c>
      <c r="FE14" s="2">
        <v>0.97</v>
      </c>
      <c r="FF14" s="2">
        <v>1.1499999999999999</v>
      </c>
      <c r="FG14" s="2">
        <v>5.89</v>
      </c>
      <c r="FH14" s="2">
        <v>17.39</v>
      </c>
      <c r="FI14" s="2">
        <v>30.17</v>
      </c>
      <c r="FJ14" s="2">
        <v>0.11</v>
      </c>
      <c r="FK14" s="2">
        <v>13.22</v>
      </c>
      <c r="FL14" s="2">
        <v>5.4</v>
      </c>
      <c r="FM14" s="2">
        <v>24.43</v>
      </c>
      <c r="FN14" s="2">
        <v>32.9</v>
      </c>
      <c r="FO14" s="2">
        <v>42.67</v>
      </c>
      <c r="FP14" s="2">
        <v>6.72</v>
      </c>
      <c r="FQ14" s="2">
        <v>8</v>
      </c>
      <c r="FR14" s="2">
        <v>49</v>
      </c>
      <c r="FS14" s="2">
        <v>41</v>
      </c>
      <c r="FT14" s="2">
        <v>121</v>
      </c>
      <c r="FU14" s="2">
        <v>331</v>
      </c>
      <c r="FV14" s="2">
        <v>210</v>
      </c>
      <c r="FW14" s="2">
        <v>0.8</v>
      </c>
      <c r="FX14" s="2">
        <v>91.98</v>
      </c>
      <c r="FY14" s="2">
        <v>129.54</v>
      </c>
      <c r="FZ14" s="2">
        <v>37.56</v>
      </c>
      <c r="GA14" s="2">
        <v>170</v>
      </c>
      <c r="GB14" s="2">
        <v>229</v>
      </c>
      <c r="GC14" s="2">
        <v>297</v>
      </c>
      <c r="GD14" s="2">
        <v>696</v>
      </c>
      <c r="GE14" s="2">
        <v>687.06</v>
      </c>
      <c r="GF14" s="2">
        <v>0.96551724100000003</v>
      </c>
      <c r="GG14" s="2">
        <v>1.1494252869999999</v>
      </c>
      <c r="GH14" s="2">
        <v>5.8908045979999999</v>
      </c>
      <c r="GI14" s="2">
        <v>17.38505747</v>
      </c>
      <c r="GJ14" s="2">
        <v>30.17241379</v>
      </c>
      <c r="GK14" s="2">
        <v>0.114942529</v>
      </c>
      <c r="GL14" s="2">
        <v>13.21551724</v>
      </c>
      <c r="GM14" s="2">
        <v>5.396551724</v>
      </c>
      <c r="GN14" s="2">
        <v>24.425287359999999</v>
      </c>
      <c r="GO14" s="2">
        <v>32.902298850000001</v>
      </c>
      <c r="GP14" s="2">
        <v>42.67241379</v>
      </c>
      <c r="GQ14" s="2">
        <v>0.06</v>
      </c>
      <c r="GR14" s="4">
        <f t="shared" si="1"/>
        <v>4.0991E-2</v>
      </c>
      <c r="GS14" s="2">
        <f t="shared" si="13"/>
        <v>-31.681666666666665</v>
      </c>
    </row>
    <row r="15" spans="1:201" s="2" customFormat="1" x14ac:dyDescent="0.45">
      <c r="A15" s="2">
        <v>14</v>
      </c>
      <c r="B15" s="2">
        <v>4</v>
      </c>
      <c r="C15" s="2" t="s">
        <v>205</v>
      </c>
      <c r="D15" s="2" t="s">
        <v>202</v>
      </c>
      <c r="E15" s="2" t="s">
        <v>206</v>
      </c>
      <c r="F15" s="2" t="s">
        <v>209</v>
      </c>
      <c r="G15" s="2">
        <v>4.1500000000000004</v>
      </c>
      <c r="H15" s="2">
        <v>3.84</v>
      </c>
      <c r="I15" s="2">
        <v>3.91</v>
      </c>
      <c r="J15" s="2">
        <v>1.849598563</v>
      </c>
      <c r="K15" s="2">
        <v>1.849598563</v>
      </c>
      <c r="L15" s="2">
        <v>41.673000680000001</v>
      </c>
      <c r="M15" s="2">
        <v>1547.6</v>
      </c>
      <c r="N15" s="2">
        <f t="shared" si="2"/>
        <v>128.84855549080009</v>
      </c>
      <c r="O15" s="2">
        <v>286.89999999999998</v>
      </c>
      <c r="P15" s="2">
        <f t="shared" si="3"/>
        <v>20.483054538185296</v>
      </c>
      <c r="Q15" s="2">
        <v>99.56</v>
      </c>
      <c r="R15" s="2">
        <f t="shared" si="4"/>
        <v>3.214333681154629</v>
      </c>
      <c r="S15" s="2">
        <v>5.3942140119999999</v>
      </c>
      <c r="T15" s="3">
        <f t="shared" si="5"/>
        <v>6.2904951627500516</v>
      </c>
      <c r="U15" s="2">
        <f>M15/Q15</f>
        <v>15.544395339493772</v>
      </c>
      <c r="V15" s="3">
        <f t="shared" si="6"/>
        <v>40.085619065073566</v>
      </c>
      <c r="W15" s="2">
        <v>2.8817226530000002</v>
      </c>
      <c r="X15" s="3">
        <f t="shared" si="7"/>
        <v>6.3724107606735858</v>
      </c>
      <c r="Y15" s="2">
        <v>33.144722450000003</v>
      </c>
      <c r="Z15" s="2">
        <v>6.1444952639999997</v>
      </c>
      <c r="AA15" s="2">
        <v>2.1322619330000001</v>
      </c>
      <c r="AB15" s="2">
        <v>3.957681488</v>
      </c>
      <c r="AC15" s="2">
        <v>4.2060103279999996</v>
      </c>
      <c r="AD15" s="2">
        <v>5.2466628000000001E-2</v>
      </c>
      <c r="AE15" s="2">
        <v>9.7390690000000002E-2</v>
      </c>
      <c r="AF15" s="2">
        <v>0.180805566</v>
      </c>
      <c r="AG15" s="2">
        <v>146.68129970000001</v>
      </c>
      <c r="AH15" s="2">
        <v>75.313093420000001</v>
      </c>
      <c r="AI15" s="2">
        <v>0.95501524999999998</v>
      </c>
      <c r="AJ15" s="2">
        <v>3.1442722920000001</v>
      </c>
      <c r="AK15" s="2">
        <v>6.437569109</v>
      </c>
      <c r="AL15" s="2">
        <v>1.410307529</v>
      </c>
      <c r="AM15" s="2">
        <v>1.410307529</v>
      </c>
      <c r="AN15" s="2">
        <v>0.39576814900000001</v>
      </c>
      <c r="AO15" s="2">
        <v>0.42060103300000001</v>
      </c>
      <c r="AP15" s="2">
        <v>0.60606866500000001</v>
      </c>
      <c r="AQ15" s="2">
        <v>1.280826735</v>
      </c>
      <c r="AR15" s="2">
        <v>24.92816698</v>
      </c>
      <c r="AS15" s="2">
        <v>46.692199709999997</v>
      </c>
      <c r="AT15" s="2">
        <f t="shared" si="8"/>
        <v>3.8874531437848638</v>
      </c>
      <c r="AU15" s="2">
        <v>4.5596888660000001</v>
      </c>
      <c r="AV15" s="2">
        <f t="shared" si="14"/>
        <v>0.32553626949959663</v>
      </c>
      <c r="AW15" s="2">
        <v>4.3949999999999996</v>
      </c>
      <c r="AX15" s="2">
        <v>5.1100000000000003</v>
      </c>
      <c r="AY15" s="2">
        <v>4.6509999999999998</v>
      </c>
      <c r="AZ15" s="2">
        <v>4.6692199710000004</v>
      </c>
      <c r="BA15" s="2">
        <v>0.49199999999999999</v>
      </c>
      <c r="BB15" s="2">
        <v>0.54600000000000004</v>
      </c>
      <c r="BC15" s="2">
        <v>0.48599999999999999</v>
      </c>
      <c r="BD15" s="2">
        <v>0.50060000000000004</v>
      </c>
      <c r="BE15" s="2">
        <v>0.45596888699999999</v>
      </c>
      <c r="BF15" s="2">
        <v>0.97</v>
      </c>
      <c r="BG15" s="2">
        <v>0.97</v>
      </c>
      <c r="BH15" s="2">
        <v>0.99</v>
      </c>
      <c r="BI15" s="2">
        <v>0.99</v>
      </c>
      <c r="BJ15" s="2">
        <v>1.1958</v>
      </c>
      <c r="BK15" s="2">
        <f t="shared" si="9"/>
        <v>3.8606872397797365E-2</v>
      </c>
      <c r="BL15" s="2">
        <v>1.1958</v>
      </c>
      <c r="BM15" s="2">
        <v>10.24</v>
      </c>
      <c r="BN15" s="2">
        <v>39.047800000000002</v>
      </c>
      <c r="BO15" s="2">
        <v>3.81318</v>
      </c>
      <c r="BP15" s="2">
        <f t="shared" si="10"/>
        <v>11.941689783938747</v>
      </c>
      <c r="BQ15" s="2">
        <f t="shared" si="11"/>
        <v>100.6932937672168</v>
      </c>
      <c r="BR15" s="2">
        <f t="shared" si="12"/>
        <v>8.4320808519617199</v>
      </c>
      <c r="BS15" s="2">
        <v>0.54</v>
      </c>
      <c r="BT15" s="2">
        <v>13</v>
      </c>
      <c r="BU15" s="2">
        <v>34.9</v>
      </c>
      <c r="BV15" s="2">
        <v>5.73</v>
      </c>
      <c r="BW15" s="2">
        <v>2.21</v>
      </c>
      <c r="BX15" s="2">
        <v>2.0099999999999998</v>
      </c>
      <c r="BY15" s="2">
        <v>3.19</v>
      </c>
      <c r="BZ15" s="2">
        <v>0.06</v>
      </c>
      <c r="CA15" s="2">
        <v>2.6</v>
      </c>
      <c r="CB15" s="2">
        <v>0.61</v>
      </c>
      <c r="CC15" s="2">
        <v>0.91</v>
      </c>
      <c r="CD15" s="2">
        <v>5.8000000000000003E-2</v>
      </c>
      <c r="CE15" s="2">
        <v>6.3323781999999995E-2</v>
      </c>
      <c r="CF15" s="2">
        <v>0.63009404400000002</v>
      </c>
      <c r="CG15" s="2">
        <v>0.69278996900000001</v>
      </c>
      <c r="CH15" s="2">
        <v>10.940438869999999</v>
      </c>
      <c r="CI15" s="2">
        <v>5.7091099999999999</v>
      </c>
      <c r="CJ15" s="2">
        <v>1.8802700000000001</v>
      </c>
      <c r="CK15" s="2">
        <v>1.5820000000000001E-2</v>
      </c>
      <c r="CL15" s="2">
        <v>0.18081</v>
      </c>
      <c r="CM15" s="2">
        <v>0.88112999999999997</v>
      </c>
      <c r="CN15" s="2">
        <v>4.3779999999999999E-2</v>
      </c>
      <c r="CO15" s="2">
        <v>0.13619999999999999</v>
      </c>
      <c r="CP15" s="2">
        <v>3.0783999999999998</v>
      </c>
      <c r="CQ15" s="2">
        <v>8.8471100000000007</v>
      </c>
      <c r="CR15" s="2">
        <v>34.795499999999997</v>
      </c>
      <c r="CS15" s="2">
        <v>64.530799999999999</v>
      </c>
      <c r="CT15" s="2">
        <v>134.79966690000001</v>
      </c>
      <c r="CU15" s="2">
        <v>5.0000000000000001E-3</v>
      </c>
      <c r="CV15" s="2">
        <v>0.51593</v>
      </c>
      <c r="CW15" s="2">
        <v>0.11315</v>
      </c>
      <c r="CX15" s="2">
        <v>0.14940999999999999</v>
      </c>
      <c r="CY15" s="2">
        <v>76.801310000000001</v>
      </c>
      <c r="CZ15" s="2">
        <v>1.13022</v>
      </c>
      <c r="DA15" s="2">
        <v>1.73132</v>
      </c>
      <c r="DB15" s="2">
        <v>0.29277999999999998</v>
      </c>
      <c r="DC15" s="2">
        <v>0.44213000000000002</v>
      </c>
      <c r="DD15" s="2">
        <v>4.7379999999999999E-2</v>
      </c>
      <c r="DE15" s="2">
        <v>0.10780000000000001</v>
      </c>
      <c r="DF15" s="2">
        <v>8.9360753620000004</v>
      </c>
      <c r="DG15" s="2">
        <v>4.92</v>
      </c>
      <c r="DH15" s="2">
        <v>5.46</v>
      </c>
      <c r="DI15" s="2">
        <v>4.8600000000000003</v>
      </c>
      <c r="DJ15" s="2">
        <v>5.0060000000000002</v>
      </c>
      <c r="DK15" s="2">
        <v>4.9939999999999998</v>
      </c>
      <c r="DL15" s="2">
        <v>0.49940000000000001</v>
      </c>
      <c r="DM15" s="2">
        <v>5.5250000000000004</v>
      </c>
      <c r="DN15" s="2">
        <v>0.55249999999999999</v>
      </c>
      <c r="DO15" s="2">
        <v>-0.36</v>
      </c>
      <c r="DP15" s="2">
        <v>-0.9</v>
      </c>
      <c r="DQ15" s="2">
        <v>-0.3</v>
      </c>
      <c r="DR15" s="2">
        <v>-7.3230000000000004</v>
      </c>
      <c r="DS15" s="2">
        <v>-6.1790000000000003</v>
      </c>
      <c r="DT15" s="2">
        <v>1.7390000000000001</v>
      </c>
      <c r="DU15" s="2">
        <v>0.21</v>
      </c>
      <c r="DV15" s="2">
        <v>0.23</v>
      </c>
      <c r="DW15" s="2">
        <v>23.274999999999999</v>
      </c>
      <c r="DX15" s="2">
        <v>20.785</v>
      </c>
      <c r="DY15" s="2">
        <v>6.2393622530000004</v>
      </c>
      <c r="DZ15" s="2">
        <v>-8.6258322700000001</v>
      </c>
      <c r="EA15" s="2">
        <v>0.39174308800000002</v>
      </c>
      <c r="EB15" s="2">
        <v>4.32</v>
      </c>
      <c r="EC15" s="2">
        <v>4.2</v>
      </c>
      <c r="ED15" s="2">
        <v>4.25</v>
      </c>
      <c r="EE15" s="2">
        <v>-3.9351851849999999</v>
      </c>
      <c r="EF15" s="2">
        <v>-1.19047619</v>
      </c>
      <c r="EG15" s="2">
        <v>-2.3529411759999999</v>
      </c>
      <c r="EH15" s="2">
        <v>1.0518000000000001</v>
      </c>
      <c r="EI15" s="2">
        <v>1.1509</v>
      </c>
      <c r="EJ15" s="2">
        <v>0.68610000000000004</v>
      </c>
      <c r="EK15" s="2">
        <v>1.3042</v>
      </c>
      <c r="EL15" s="2">
        <v>23.995000000000001</v>
      </c>
      <c r="EM15" s="2">
        <v>13.317</v>
      </c>
      <c r="EN15" s="2">
        <v>90.084999999999994</v>
      </c>
      <c r="EO15" s="2">
        <v>8.43</v>
      </c>
      <c r="EP15" s="2">
        <v>8</v>
      </c>
      <c r="EQ15" s="2">
        <v>45</v>
      </c>
      <c r="ER15" s="2">
        <v>37</v>
      </c>
      <c r="ES15" s="2">
        <v>107</v>
      </c>
      <c r="ET15" s="2">
        <v>302</v>
      </c>
      <c r="EU15" s="2">
        <v>196</v>
      </c>
      <c r="EV15" s="2">
        <v>1.1000000000000001</v>
      </c>
      <c r="EW15" s="2">
        <v>134.76</v>
      </c>
      <c r="EZ15" s="2">
        <v>216</v>
      </c>
      <c r="FA15" s="2">
        <v>259</v>
      </c>
      <c r="FB15" s="2">
        <v>241</v>
      </c>
      <c r="FC15" s="2">
        <v>715</v>
      </c>
      <c r="FD15" s="2">
        <v>708.29</v>
      </c>
      <c r="FE15" s="2">
        <v>1.18</v>
      </c>
      <c r="FF15" s="2">
        <v>1.1200000000000001</v>
      </c>
      <c r="FG15" s="2">
        <v>5.17</v>
      </c>
      <c r="FH15" s="2">
        <v>14.97</v>
      </c>
      <c r="FI15" s="2">
        <v>27.41</v>
      </c>
      <c r="FJ15" s="2">
        <v>0.15</v>
      </c>
      <c r="FK15" s="2">
        <v>18.850000000000001</v>
      </c>
      <c r="FM15" s="2">
        <v>30.21</v>
      </c>
      <c r="FN15" s="2">
        <v>36.22</v>
      </c>
      <c r="FO15" s="2">
        <v>33.71</v>
      </c>
      <c r="FP15" s="2">
        <v>8.43</v>
      </c>
      <c r="FQ15" s="2">
        <v>8</v>
      </c>
      <c r="FR15" s="2">
        <v>45</v>
      </c>
      <c r="FS15" s="2">
        <v>37</v>
      </c>
      <c r="FT15" s="2">
        <v>107</v>
      </c>
      <c r="FU15" s="2">
        <v>302</v>
      </c>
      <c r="FV15" s="2">
        <v>196</v>
      </c>
      <c r="FW15" s="2">
        <v>1.1000000000000001</v>
      </c>
      <c r="FX15" s="2">
        <v>134.76</v>
      </c>
      <c r="GA15" s="2">
        <v>216</v>
      </c>
      <c r="GB15" s="2">
        <v>259</v>
      </c>
      <c r="GC15" s="2">
        <v>241</v>
      </c>
      <c r="GD15" s="2">
        <v>715</v>
      </c>
      <c r="GE15" s="2">
        <v>708.29</v>
      </c>
      <c r="GF15" s="2">
        <v>1.1790209789999999</v>
      </c>
      <c r="GG15" s="2">
        <v>1.1188811190000001</v>
      </c>
      <c r="GH15" s="2">
        <v>5.1748251749999996</v>
      </c>
      <c r="GI15" s="2">
        <v>14.96503497</v>
      </c>
      <c r="GJ15" s="2">
        <v>27.41258741</v>
      </c>
      <c r="GK15" s="2">
        <v>0.15384615400000001</v>
      </c>
      <c r="GL15" s="2">
        <v>18.847552449999998</v>
      </c>
      <c r="GN15" s="2">
        <v>30.209790210000001</v>
      </c>
      <c r="GO15" s="2">
        <v>36.223776219999998</v>
      </c>
      <c r="GP15" s="2">
        <v>33.706293709999997</v>
      </c>
      <c r="GQ15" s="2">
        <v>7.0000000000000007E-2</v>
      </c>
      <c r="GR15" s="4">
        <f t="shared" si="1"/>
        <v>5.1593E-2</v>
      </c>
      <c r="GS15" s="2">
        <f t="shared" si="13"/>
        <v>-26.295714285714293</v>
      </c>
    </row>
    <row r="16" spans="1:201" s="2" customFormat="1" x14ac:dyDescent="0.45">
      <c r="A16" s="2">
        <v>15</v>
      </c>
      <c r="B16" s="2">
        <v>4</v>
      </c>
      <c r="C16" s="2" t="s">
        <v>208</v>
      </c>
      <c r="D16" s="2" t="s">
        <v>207</v>
      </c>
      <c r="E16" s="2" t="s">
        <v>206</v>
      </c>
      <c r="F16" s="2" t="s">
        <v>209</v>
      </c>
      <c r="G16" s="2">
        <v>4.2699999999999996</v>
      </c>
      <c r="H16" s="2">
        <v>3.97</v>
      </c>
      <c r="I16" s="2">
        <v>3.98</v>
      </c>
      <c r="J16" s="2">
        <v>29.103384210000002</v>
      </c>
      <c r="K16" s="2">
        <v>29.103384210000002</v>
      </c>
      <c r="L16" s="2">
        <v>109.90125759999999</v>
      </c>
      <c r="M16" s="2">
        <v>1298.9000000000001</v>
      </c>
      <c r="N16" s="2">
        <f t="shared" si="2"/>
        <v>108.14253600865874</v>
      </c>
      <c r="O16" s="2">
        <v>251.4</v>
      </c>
      <c r="P16" s="2">
        <f t="shared" si="3"/>
        <v>17.94855319240078</v>
      </c>
      <c r="Q16" s="2">
        <v>201.99</v>
      </c>
      <c r="R16" s="2">
        <f t="shared" si="4"/>
        <v>6.5213264388953753</v>
      </c>
      <c r="S16" s="2">
        <v>5.1666666670000003</v>
      </c>
      <c r="T16" s="3">
        <f t="shared" si="5"/>
        <v>6.0251394554991258</v>
      </c>
      <c r="U16" s="2">
        <f>M16/Q16</f>
        <v>6.4305163621961485</v>
      </c>
      <c r="V16" s="3">
        <f t="shared" si="6"/>
        <v>16.582904877090716</v>
      </c>
      <c r="W16" s="2">
        <v>1.2445872120000001</v>
      </c>
      <c r="X16" s="3">
        <f t="shared" si="7"/>
        <v>2.7522856524018788</v>
      </c>
      <c r="Y16" s="2">
        <v>31.237920720000002</v>
      </c>
      <c r="Z16" s="2">
        <v>6.046049172</v>
      </c>
      <c r="AA16" s="2">
        <v>4.8577624200000002</v>
      </c>
      <c r="AB16" s="2">
        <v>3.8160344739999998</v>
      </c>
      <c r="AC16" s="2">
        <v>3.980737397</v>
      </c>
      <c r="AD16" s="2">
        <v>0.26384192000000001</v>
      </c>
      <c r="AE16" s="2">
        <v>0.339754057</v>
      </c>
      <c r="AF16" s="2">
        <v>0.18163806699999999</v>
      </c>
      <c r="AG16" s="2">
        <v>141.43151689999999</v>
      </c>
      <c r="AH16" s="2">
        <v>71.279341720000005</v>
      </c>
      <c r="AI16" s="2">
        <v>4.8025395870000001</v>
      </c>
      <c r="AJ16" s="2">
        <v>10.969008110000001</v>
      </c>
      <c r="AK16" s="2">
        <v>6.4672102640000002</v>
      </c>
      <c r="AL16" s="2">
        <v>5.0429114720000001</v>
      </c>
      <c r="AM16" s="2">
        <v>5.0429114720000001</v>
      </c>
      <c r="AN16" s="2">
        <v>0.38160344699999998</v>
      </c>
      <c r="AO16" s="2">
        <v>0.39807374000000001</v>
      </c>
      <c r="AP16" s="2">
        <v>0.58064031699999996</v>
      </c>
      <c r="AQ16" s="2">
        <v>1.4679318560000001</v>
      </c>
      <c r="AR16" s="2">
        <v>18.53647527</v>
      </c>
      <c r="AS16" s="2">
        <v>41.580872540000001</v>
      </c>
      <c r="AT16" s="2">
        <f t="shared" si="8"/>
        <v>3.4618993039713599</v>
      </c>
      <c r="AU16" s="2">
        <v>3.7402722239999999</v>
      </c>
      <c r="AV16" s="2">
        <f t="shared" si="14"/>
        <v>0.26703450662897044</v>
      </c>
      <c r="AW16" s="2">
        <v>4.319</v>
      </c>
      <c r="AX16" s="2">
        <v>4.4470000000000001</v>
      </c>
      <c r="AY16" s="2">
        <v>4.1849999999999996</v>
      </c>
      <c r="AZ16" s="2">
        <v>4.1580872539999998</v>
      </c>
      <c r="BA16" s="2">
        <v>0.45900000000000002</v>
      </c>
      <c r="BB16" s="2">
        <v>0.45500000000000002</v>
      </c>
      <c r="BC16" s="2">
        <v>0.43099999999999999</v>
      </c>
      <c r="BD16" s="2">
        <v>0.46029999999999999</v>
      </c>
      <c r="BE16" s="2">
        <v>0.37402722199999999</v>
      </c>
      <c r="BF16" s="2">
        <v>1.47</v>
      </c>
      <c r="BG16" s="2">
        <v>1.47</v>
      </c>
      <c r="BJ16" s="2">
        <v>1.8008</v>
      </c>
      <c r="BK16" s="2">
        <f t="shared" si="9"/>
        <v>5.8139534883720929E-2</v>
      </c>
      <c r="BL16" s="2">
        <v>1.8008</v>
      </c>
      <c r="BM16" s="2">
        <v>11.12</v>
      </c>
      <c r="BN16" s="2">
        <v>23.090599999999998</v>
      </c>
      <c r="BO16" s="2">
        <v>2.0770400000000002</v>
      </c>
      <c r="BP16" s="2">
        <f t="shared" si="10"/>
        <v>12.964239519731718</v>
      </c>
      <c r="BQ16" s="2">
        <f t="shared" si="11"/>
        <v>59.544668028307392</v>
      </c>
      <c r="BR16" s="2">
        <f t="shared" si="12"/>
        <v>4.5929935140182918</v>
      </c>
      <c r="BS16" s="2">
        <v>0.57999999999999996</v>
      </c>
      <c r="BT16" s="2">
        <v>12.8</v>
      </c>
      <c r="BU16" s="2">
        <v>27.5</v>
      </c>
      <c r="BV16" s="2">
        <v>4.49</v>
      </c>
      <c r="BW16" s="2">
        <v>1.91</v>
      </c>
      <c r="BX16" s="2">
        <v>1.74</v>
      </c>
      <c r="BY16" s="2">
        <v>3.11</v>
      </c>
      <c r="BZ16" s="2">
        <v>0.17</v>
      </c>
      <c r="CA16" s="2">
        <v>2.0299999999999998</v>
      </c>
      <c r="CB16" s="2">
        <v>0.41</v>
      </c>
      <c r="CC16" s="2">
        <v>0.91</v>
      </c>
      <c r="CD16" s="2">
        <v>6.3E-2</v>
      </c>
      <c r="CE16" s="2">
        <v>6.9454545000000006E-2</v>
      </c>
      <c r="CF16" s="2">
        <v>0.55948553099999998</v>
      </c>
      <c r="CG16" s="2">
        <v>0.61414791000000002</v>
      </c>
      <c r="CH16" s="2">
        <v>8.8424437299999994</v>
      </c>
      <c r="CI16" s="2">
        <v>3.7038199999999999</v>
      </c>
      <c r="CJ16" s="2">
        <v>1.8840300000000001</v>
      </c>
      <c r="CK16" s="2">
        <v>5.7000000000000002E-3</v>
      </c>
      <c r="CL16" s="2">
        <v>0.19333</v>
      </c>
      <c r="CM16" s="2">
        <v>0.48043999999999998</v>
      </c>
      <c r="CN16" s="2">
        <v>8.2589999999999997E-2</v>
      </c>
      <c r="CO16" s="2">
        <v>4.3150000000000001E-2</v>
      </c>
      <c r="CP16" s="2">
        <v>2.6009500000000001</v>
      </c>
      <c r="CQ16" s="2">
        <v>6.3930499999999997</v>
      </c>
      <c r="CR16" s="2">
        <v>40.683999999999997</v>
      </c>
      <c r="CS16" s="2">
        <v>57.935099999999998</v>
      </c>
      <c r="CT16" s="2">
        <v>155.6714734</v>
      </c>
      <c r="CU16" s="2">
        <v>6.4028649999999998E-3</v>
      </c>
      <c r="CV16" s="2">
        <v>0.51790999999999998</v>
      </c>
      <c r="CW16" s="2">
        <v>9.8739999999999994E-2</v>
      </c>
      <c r="CX16" s="2">
        <v>0.14959</v>
      </c>
      <c r="CY16" s="2">
        <v>83.81832</v>
      </c>
      <c r="CZ16" s="2">
        <v>1.0335000000000001</v>
      </c>
      <c r="DA16" s="2">
        <v>1.6639600000000001</v>
      </c>
      <c r="DB16" s="2">
        <v>0.51854</v>
      </c>
      <c r="DC16" s="2">
        <v>0.16674</v>
      </c>
      <c r="DD16" s="2">
        <v>4.5940000000000002E-2</v>
      </c>
      <c r="DE16" s="2">
        <v>0.10485</v>
      </c>
      <c r="DF16" s="2">
        <v>6.5934689439999996</v>
      </c>
      <c r="DG16" s="2">
        <v>4.59</v>
      </c>
      <c r="DH16" s="2">
        <v>4.55</v>
      </c>
      <c r="DI16" s="2">
        <v>4.3099999999999996</v>
      </c>
      <c r="DJ16" s="2">
        <v>4.6029999999999998</v>
      </c>
      <c r="DK16" s="2">
        <v>4.4189999999999996</v>
      </c>
      <c r="DL16" s="2">
        <v>0.44190000000000002</v>
      </c>
      <c r="DM16" s="2">
        <v>4.2759999999999998</v>
      </c>
      <c r="DN16" s="2">
        <v>0.42759999999999998</v>
      </c>
      <c r="DO16" s="2">
        <v>-0.85</v>
      </c>
      <c r="DP16" s="2">
        <v>-0.81</v>
      </c>
      <c r="DQ16" s="2">
        <v>-0.56999999999999995</v>
      </c>
      <c r="DR16" s="2">
        <v>-18.513000000000002</v>
      </c>
      <c r="DS16" s="2">
        <v>-13.218999999999999</v>
      </c>
      <c r="DT16" s="2">
        <v>0.27800000000000002</v>
      </c>
      <c r="DV16" s="2">
        <v>0.33</v>
      </c>
      <c r="DW16" s="2">
        <v>22.501000000000001</v>
      </c>
      <c r="DY16" s="2">
        <v>-3.7256945130000001</v>
      </c>
      <c r="DZ16" s="2">
        <v>-6.4968011240000001</v>
      </c>
      <c r="EA16" s="2">
        <v>-0.64307636800000001</v>
      </c>
      <c r="EB16" s="2">
        <v>4.2300000000000004</v>
      </c>
      <c r="EC16" s="2">
        <v>4.1399999999999997</v>
      </c>
      <c r="ED16" s="2">
        <v>4.1399999999999997</v>
      </c>
      <c r="EE16" s="2">
        <v>0.94562647799999999</v>
      </c>
      <c r="EF16" s="2">
        <v>3.1400966179999998</v>
      </c>
      <c r="EG16" s="2">
        <v>3.1400966179999998</v>
      </c>
      <c r="EH16" s="2">
        <v>1.204</v>
      </c>
      <c r="EI16" s="2">
        <v>2.6850000000000001</v>
      </c>
      <c r="EJ16" s="2">
        <v>2.4710000000000001</v>
      </c>
      <c r="EK16" s="2">
        <v>15.1058</v>
      </c>
      <c r="EL16" s="2">
        <v>1154.675</v>
      </c>
      <c r="EM16" s="2">
        <v>462.6</v>
      </c>
      <c r="EN16" s="2">
        <v>511.327</v>
      </c>
      <c r="EO16" s="2">
        <v>37.869999999999997</v>
      </c>
      <c r="EP16" s="2">
        <v>54</v>
      </c>
      <c r="EQ16" s="2">
        <v>99</v>
      </c>
      <c r="ER16" s="2">
        <v>45</v>
      </c>
      <c r="ES16" s="2">
        <v>395</v>
      </c>
      <c r="ET16" s="2">
        <v>662</v>
      </c>
      <c r="EU16" s="2">
        <v>267</v>
      </c>
      <c r="EV16" s="2">
        <v>2.2999999999999998</v>
      </c>
      <c r="EW16" s="2">
        <v>408.56</v>
      </c>
      <c r="EX16" s="2">
        <v>239.7</v>
      </c>
      <c r="EZ16" s="2">
        <v>243</v>
      </c>
      <c r="FA16" s="2">
        <v>897</v>
      </c>
      <c r="FB16" s="2">
        <v>366</v>
      </c>
      <c r="FC16" s="2">
        <v>1506</v>
      </c>
      <c r="FD16" s="2">
        <v>1452.73</v>
      </c>
      <c r="FE16" s="2">
        <v>2.5099999999999998</v>
      </c>
      <c r="FF16" s="2">
        <v>3.59</v>
      </c>
      <c r="FG16" s="2">
        <v>2.99</v>
      </c>
      <c r="FH16" s="2">
        <v>26.23</v>
      </c>
      <c r="FI16" s="2">
        <v>17.73</v>
      </c>
      <c r="FJ16" s="2">
        <v>0.15</v>
      </c>
      <c r="FK16" s="2">
        <v>27.13</v>
      </c>
      <c r="FM16" s="2">
        <v>16.14</v>
      </c>
      <c r="FN16" s="2">
        <v>59.56</v>
      </c>
      <c r="FO16" s="2">
        <v>24.3</v>
      </c>
      <c r="FP16" s="2">
        <v>37.869999999999997</v>
      </c>
      <c r="FQ16" s="2">
        <v>54</v>
      </c>
      <c r="FR16" s="2">
        <v>99</v>
      </c>
      <c r="FS16" s="2">
        <v>45</v>
      </c>
      <c r="FT16" s="2">
        <v>395</v>
      </c>
      <c r="FU16" s="2">
        <v>662</v>
      </c>
      <c r="FV16" s="2">
        <v>267</v>
      </c>
      <c r="FW16" s="2">
        <v>2.2999999999999998</v>
      </c>
      <c r="FX16" s="2">
        <v>408.56</v>
      </c>
      <c r="FY16" s="2">
        <v>239.7</v>
      </c>
      <c r="GA16" s="2">
        <v>243</v>
      </c>
      <c r="GB16" s="2">
        <v>897</v>
      </c>
      <c r="GC16" s="2">
        <v>366</v>
      </c>
      <c r="GD16" s="2">
        <v>1506</v>
      </c>
      <c r="GE16" s="2">
        <v>1452.73</v>
      </c>
      <c r="GF16" s="2">
        <v>2.5146082340000002</v>
      </c>
      <c r="GG16" s="2">
        <v>3.5856573709999999</v>
      </c>
      <c r="GH16" s="2">
        <v>2.9880478090000002</v>
      </c>
      <c r="GI16" s="2">
        <v>26.228419649999999</v>
      </c>
      <c r="GJ16" s="2">
        <v>17.729083670000001</v>
      </c>
      <c r="GK16" s="2">
        <v>0.15272244400000001</v>
      </c>
      <c r="GL16" s="2">
        <v>27.12881806</v>
      </c>
      <c r="GN16" s="2">
        <v>16.13545817</v>
      </c>
      <c r="GO16" s="2">
        <v>59.561752990000002</v>
      </c>
      <c r="GP16" s="2">
        <v>24.302788840000002</v>
      </c>
      <c r="GQ16" s="2">
        <v>0.04</v>
      </c>
      <c r="GR16" s="4">
        <f t="shared" si="1"/>
        <v>5.1790999999999997E-2</v>
      </c>
      <c r="GS16" s="2">
        <f t="shared" si="13"/>
        <v>29.477499999999988</v>
      </c>
    </row>
    <row r="17" spans="1:201" s="2" customFormat="1" x14ac:dyDescent="0.45">
      <c r="A17" s="2">
        <v>16</v>
      </c>
      <c r="B17" s="2">
        <v>5</v>
      </c>
      <c r="C17" s="2" t="s">
        <v>208</v>
      </c>
      <c r="D17" s="2" t="s">
        <v>207</v>
      </c>
      <c r="E17" s="2" t="s">
        <v>206</v>
      </c>
      <c r="F17" s="2" t="s">
        <v>209</v>
      </c>
      <c r="G17" s="2">
        <v>4.33</v>
      </c>
      <c r="H17" s="2">
        <v>4.0199999999999996</v>
      </c>
      <c r="I17" s="2">
        <v>4.04</v>
      </c>
      <c r="J17" s="2">
        <v>60.25065489</v>
      </c>
      <c r="K17" s="2">
        <v>60.25065489</v>
      </c>
      <c r="L17" s="2">
        <v>85.973128450000004</v>
      </c>
      <c r="M17" s="2">
        <v>1387.6</v>
      </c>
      <c r="N17" s="2">
        <f t="shared" si="2"/>
        <v>115.52743318624594</v>
      </c>
      <c r="O17" s="2">
        <v>225.7</v>
      </c>
      <c r="P17" s="2">
        <f t="shared" si="3"/>
        <v>16.113717006861002</v>
      </c>
      <c r="Q17" s="2">
        <v>64.31</v>
      </c>
      <c r="R17" s="2">
        <f t="shared" si="4"/>
        <v>2.0762735941648676</v>
      </c>
      <c r="S17" s="2">
        <v>6.1479840499999998</v>
      </c>
      <c r="T17" s="3">
        <f t="shared" si="5"/>
        <v>7.1695086327416533</v>
      </c>
      <c r="U17" s="2">
        <f>M17/Q17</f>
        <v>21.57673767687762</v>
      </c>
      <c r="V17" s="3">
        <f t="shared" si="6"/>
        <v>55.641719622559734</v>
      </c>
      <c r="W17" s="2">
        <v>3.5097713210000001</v>
      </c>
      <c r="X17" s="3">
        <f t="shared" si="7"/>
        <v>7.7608832728725075</v>
      </c>
      <c r="Y17" s="2">
        <v>33.343627990000002</v>
      </c>
      <c r="Z17" s="2">
        <v>5.4235059359999997</v>
      </c>
      <c r="AA17" s="2">
        <v>1.5453507609999999</v>
      </c>
      <c r="AB17" s="2">
        <v>4.4456986440000001</v>
      </c>
      <c r="AC17" s="2">
        <v>6.9364845429999997</v>
      </c>
      <c r="AD17" s="2">
        <v>0.28144107600000001</v>
      </c>
      <c r="AE17" s="2">
        <v>0.60024801800000005</v>
      </c>
      <c r="AF17" s="2">
        <v>0.215389517</v>
      </c>
      <c r="AG17" s="2">
        <v>164.7684022</v>
      </c>
      <c r="AH17" s="2">
        <v>124.2051416</v>
      </c>
      <c r="AI17" s="2">
        <v>5.1228853680000004</v>
      </c>
      <c r="AJ17" s="2">
        <v>19.379092740000001</v>
      </c>
      <c r="AK17" s="2">
        <v>7.6689281789999999</v>
      </c>
      <c r="AL17" s="2">
        <v>6.5893668930000002</v>
      </c>
      <c r="AM17" s="2">
        <v>6.5893668930000002</v>
      </c>
      <c r="AN17" s="2">
        <v>0.44456986399999998</v>
      </c>
      <c r="AO17" s="2">
        <v>0.69364845399999997</v>
      </c>
      <c r="AP17" s="2">
        <v>0.79139409199999999</v>
      </c>
      <c r="AQ17" s="2">
        <v>20.419455030000002</v>
      </c>
      <c r="AR17" s="2">
        <v>30.764824130000001</v>
      </c>
      <c r="AS17" s="2">
        <v>41.615147589999999</v>
      </c>
      <c r="AT17" s="2">
        <f t="shared" si="8"/>
        <v>3.4647529423028893</v>
      </c>
      <c r="AU17" s="2">
        <v>3.806266785</v>
      </c>
      <c r="AV17" s="2">
        <f t="shared" si="14"/>
        <v>0.27174614898584248</v>
      </c>
      <c r="AW17" s="2">
        <v>4.4459999999999997</v>
      </c>
      <c r="AX17" s="2">
        <v>3.98</v>
      </c>
      <c r="AY17" s="2">
        <v>4.3159999999999998</v>
      </c>
      <c r="AZ17" s="2">
        <v>4.1615147590000001</v>
      </c>
      <c r="BA17" s="2">
        <v>0.45900000000000002</v>
      </c>
      <c r="BB17" s="2">
        <v>0.432</v>
      </c>
      <c r="BC17" s="2">
        <v>0.42199999999999999</v>
      </c>
      <c r="BD17" s="2">
        <v>0.47470000000000001</v>
      </c>
      <c r="BE17" s="2">
        <v>0.38062667900000002</v>
      </c>
      <c r="BF17" s="2">
        <v>1.93</v>
      </c>
      <c r="BG17" s="2">
        <v>1.93</v>
      </c>
      <c r="BH17" s="2">
        <v>1.99</v>
      </c>
      <c r="BI17" s="2">
        <v>1.99</v>
      </c>
      <c r="BJ17" s="2">
        <v>2.1120999999999999</v>
      </c>
      <c r="BK17" s="2">
        <f t="shared" si="9"/>
        <v>6.8189977581023423E-2</v>
      </c>
      <c r="BL17" s="2">
        <v>2.1120999999999999</v>
      </c>
      <c r="BM17" s="2">
        <v>10.93</v>
      </c>
      <c r="BN17" s="2">
        <v>19.703299999999999</v>
      </c>
      <c r="BO17" s="2">
        <v>1.80213</v>
      </c>
      <c r="BP17" s="2">
        <f t="shared" si="10"/>
        <v>12.749961518252821</v>
      </c>
      <c r="BQ17" s="2">
        <f t="shared" si="11"/>
        <v>50.81029595861159</v>
      </c>
      <c r="BR17" s="2">
        <f t="shared" si="12"/>
        <v>3.9851332794904257</v>
      </c>
      <c r="BS17" s="2">
        <v>0.57999999999999996</v>
      </c>
      <c r="BT17" s="2">
        <v>19.8</v>
      </c>
      <c r="BU17" s="2">
        <v>37.200000000000003</v>
      </c>
      <c r="BV17" s="2">
        <v>5.0999999999999996</v>
      </c>
      <c r="BW17" s="2">
        <v>2.3199999999999998</v>
      </c>
      <c r="BX17" s="2">
        <v>2.68</v>
      </c>
      <c r="BY17" s="2">
        <v>3.59</v>
      </c>
      <c r="BZ17" s="2">
        <v>1.59</v>
      </c>
      <c r="CA17" s="2">
        <v>3.49</v>
      </c>
      <c r="CB17" s="2">
        <v>0.48</v>
      </c>
      <c r="CC17" s="2">
        <v>1.1599999999999999</v>
      </c>
      <c r="CD17" s="2">
        <v>7.1999999999999995E-2</v>
      </c>
      <c r="CE17" s="2">
        <v>6.2365590999999998E-2</v>
      </c>
      <c r="CF17" s="2">
        <v>0.74651810600000001</v>
      </c>
      <c r="CG17" s="2">
        <v>0.64623955399999999</v>
      </c>
      <c r="CH17" s="2">
        <v>10.362116990000001</v>
      </c>
      <c r="CI17" s="2">
        <v>2.9818899999999999</v>
      </c>
      <c r="CJ17" s="2">
        <v>1.9986699999999999</v>
      </c>
      <c r="CK17" s="2">
        <v>6.62E-3</v>
      </c>
      <c r="CL17" s="2">
        <v>0.33032</v>
      </c>
      <c r="CM17" s="2">
        <v>0.56503000000000003</v>
      </c>
      <c r="CN17" s="2">
        <v>8.5040000000000004E-2</v>
      </c>
      <c r="CO17" s="2">
        <v>4.9630000000000001E-2</v>
      </c>
      <c r="CP17" s="2">
        <v>2.9436499999999999</v>
      </c>
      <c r="CQ17" s="2">
        <v>6.0171999999999999</v>
      </c>
      <c r="CR17" s="2">
        <v>48.920499999999997</v>
      </c>
      <c r="CS17" s="2">
        <v>49.556199999999997</v>
      </c>
      <c r="CT17" s="2">
        <v>152.64464939999999</v>
      </c>
      <c r="CU17" s="2">
        <v>5.0000000000000001E-3</v>
      </c>
      <c r="CV17" s="2">
        <v>0.59718000000000004</v>
      </c>
      <c r="CW17" s="2">
        <v>0.1013</v>
      </c>
      <c r="CX17" s="2">
        <v>0.14352000000000001</v>
      </c>
      <c r="CY17" s="2">
        <v>83.782859999999999</v>
      </c>
      <c r="CZ17" s="2">
        <v>1.24546</v>
      </c>
      <c r="DA17" s="2">
        <v>1.6213500000000001</v>
      </c>
      <c r="DB17" s="2">
        <v>0.53607000000000005</v>
      </c>
      <c r="DC17" s="2">
        <v>0.22459999999999999</v>
      </c>
      <c r="DD17" s="2">
        <v>4.2049999999999997E-2</v>
      </c>
      <c r="DE17" s="2">
        <v>9.9790000000000004E-2</v>
      </c>
      <c r="DF17" s="2">
        <v>3.9986311419999998</v>
      </c>
      <c r="DG17" s="2">
        <v>4.59</v>
      </c>
      <c r="DH17" s="2">
        <v>4.32</v>
      </c>
      <c r="DI17" s="2">
        <v>4.22</v>
      </c>
      <c r="DJ17" s="2">
        <v>4.7469999999999999</v>
      </c>
      <c r="DK17" s="2">
        <v>4.2969999999999997</v>
      </c>
      <c r="DL17" s="2">
        <v>0.42970000000000003</v>
      </c>
      <c r="DM17" s="2">
        <v>5.1840000000000002</v>
      </c>
      <c r="DN17" s="2">
        <v>0.51839999999999997</v>
      </c>
      <c r="DO17" s="2">
        <v>-0.78</v>
      </c>
      <c r="DP17" s="2">
        <v>-0.51</v>
      </c>
      <c r="DQ17" s="2">
        <v>-0.41</v>
      </c>
      <c r="DR17" s="2">
        <v>-17.074999999999999</v>
      </c>
      <c r="DS17" s="2">
        <v>-9.8040000000000003</v>
      </c>
      <c r="DT17" s="2">
        <v>3.431</v>
      </c>
      <c r="DU17" s="2">
        <v>0.12</v>
      </c>
      <c r="DV17" s="2">
        <v>0.18</v>
      </c>
      <c r="DW17" s="2">
        <v>9.4350000000000005</v>
      </c>
      <c r="DX17" s="2">
        <v>6.1349999999999998</v>
      </c>
      <c r="DY17" s="2">
        <v>-6.3986783850000002</v>
      </c>
      <c r="DZ17" s="2">
        <v>4.5606723369999997</v>
      </c>
      <c r="EA17" s="2">
        <v>-3.5793614690000002</v>
      </c>
      <c r="EB17" s="2">
        <v>4.42</v>
      </c>
      <c r="EC17" s="2">
        <v>4.26</v>
      </c>
      <c r="ED17" s="2">
        <v>4.4000000000000004</v>
      </c>
      <c r="EE17" s="2">
        <v>-2.0361990950000002</v>
      </c>
      <c r="EF17" s="2">
        <v>1.643192488</v>
      </c>
      <c r="EG17" s="2">
        <v>-1.5909090910000001</v>
      </c>
      <c r="EH17" s="2">
        <v>2.1566000000000001</v>
      </c>
      <c r="EI17" s="2">
        <v>4.0039999999999996</v>
      </c>
      <c r="EJ17" s="2">
        <v>3.1364999999999998</v>
      </c>
      <c r="EK17" s="2">
        <v>14.4701</v>
      </c>
      <c r="EL17" s="2">
        <v>570.98299999999995</v>
      </c>
      <c r="EM17" s="2">
        <v>261.39100000000002</v>
      </c>
      <c r="EN17" s="2">
        <v>361.34</v>
      </c>
      <c r="EO17" s="2">
        <v>51.77</v>
      </c>
      <c r="EP17" s="2">
        <v>85</v>
      </c>
      <c r="EQ17" s="2">
        <v>131</v>
      </c>
      <c r="ER17" s="2">
        <v>47</v>
      </c>
      <c r="ES17" s="2">
        <v>581</v>
      </c>
      <c r="ET17" s="2">
        <v>848</v>
      </c>
      <c r="EU17" s="2">
        <v>268</v>
      </c>
      <c r="EV17" s="2">
        <v>5.7</v>
      </c>
      <c r="EW17" s="2">
        <v>288.77</v>
      </c>
      <c r="EX17" s="2">
        <v>327.2</v>
      </c>
      <c r="EY17" s="2">
        <v>38.43</v>
      </c>
      <c r="EZ17" s="2">
        <v>289</v>
      </c>
      <c r="FA17" s="2">
        <v>1012</v>
      </c>
      <c r="FB17" s="2">
        <v>437</v>
      </c>
      <c r="FC17" s="2">
        <v>1738</v>
      </c>
      <c r="FD17" s="2">
        <v>1654.67</v>
      </c>
      <c r="FE17" s="2">
        <v>2.98</v>
      </c>
      <c r="FF17" s="2">
        <v>4.8899999999999997</v>
      </c>
      <c r="FG17" s="2">
        <v>2.7</v>
      </c>
      <c r="FH17" s="2">
        <v>33.43</v>
      </c>
      <c r="FI17" s="2">
        <v>15.42</v>
      </c>
      <c r="FJ17" s="2">
        <v>0.33</v>
      </c>
      <c r="FK17" s="2">
        <v>16.62</v>
      </c>
      <c r="FL17" s="2">
        <v>2.21</v>
      </c>
      <c r="FM17" s="2">
        <v>16.63</v>
      </c>
      <c r="FN17" s="2">
        <v>58.23</v>
      </c>
      <c r="FO17" s="2">
        <v>25.14</v>
      </c>
      <c r="FP17" s="2">
        <v>51.77</v>
      </c>
      <c r="FQ17" s="2">
        <v>85</v>
      </c>
      <c r="FR17" s="2">
        <v>131</v>
      </c>
      <c r="FS17" s="2">
        <v>47</v>
      </c>
      <c r="FT17" s="2">
        <v>581</v>
      </c>
      <c r="FU17" s="2">
        <v>848</v>
      </c>
      <c r="FV17" s="2">
        <v>268</v>
      </c>
      <c r="FW17" s="2">
        <v>5.7</v>
      </c>
      <c r="FX17" s="2">
        <v>288.77</v>
      </c>
      <c r="FY17" s="2">
        <v>327.2</v>
      </c>
      <c r="FZ17" s="2">
        <v>38.43</v>
      </c>
      <c r="GA17" s="2">
        <v>289</v>
      </c>
      <c r="GB17" s="2">
        <v>1012</v>
      </c>
      <c r="GC17" s="2">
        <v>437</v>
      </c>
      <c r="GD17" s="2">
        <v>1738</v>
      </c>
      <c r="GE17" s="2">
        <v>1654.67</v>
      </c>
      <c r="GF17" s="2">
        <v>2.9787111620000002</v>
      </c>
      <c r="GG17" s="2">
        <v>4.890678941</v>
      </c>
      <c r="GH17" s="2">
        <v>2.7042577680000002</v>
      </c>
      <c r="GI17" s="2">
        <v>33.429228999999999</v>
      </c>
      <c r="GJ17" s="2">
        <v>15.42002301</v>
      </c>
      <c r="GK17" s="2">
        <v>0.32796317600000002</v>
      </c>
      <c r="GL17" s="2">
        <v>16.615074799999999</v>
      </c>
      <c r="GM17" s="2">
        <v>2.2111622550000001</v>
      </c>
      <c r="GN17" s="2">
        <v>16.628308400000002</v>
      </c>
      <c r="GO17" s="2">
        <v>58.227848100000003</v>
      </c>
      <c r="GP17" s="2">
        <v>25.143843499999999</v>
      </c>
      <c r="GQ17" s="2">
        <v>0.04</v>
      </c>
      <c r="GR17" s="4">
        <f t="shared" si="1"/>
        <v>5.9718000000000007E-2</v>
      </c>
      <c r="GS17" s="2">
        <f t="shared" si="13"/>
        <v>49.295000000000016</v>
      </c>
    </row>
    <row r="18" spans="1:201" s="2" customFormat="1" x14ac:dyDescent="0.45">
      <c r="A18" s="2">
        <v>18</v>
      </c>
      <c r="B18" s="2">
        <v>5</v>
      </c>
      <c r="C18" s="2" t="s">
        <v>66</v>
      </c>
      <c r="D18" s="2" t="s">
        <v>207</v>
      </c>
      <c r="E18" s="2" t="s">
        <v>203</v>
      </c>
      <c r="F18" s="2" t="s">
        <v>209</v>
      </c>
      <c r="G18" s="2">
        <v>4.1900000000000004</v>
      </c>
      <c r="H18" s="2">
        <v>3.87</v>
      </c>
      <c r="I18" s="2">
        <v>3.93</v>
      </c>
      <c r="J18" s="2">
        <v>42.106307870000002</v>
      </c>
      <c r="K18" s="2">
        <v>42.106307870000002</v>
      </c>
      <c r="L18" s="2">
        <v>118.2927916</v>
      </c>
      <c r="M18" s="2">
        <v>1085.9000000000001</v>
      </c>
      <c r="N18" s="2">
        <f t="shared" si="2"/>
        <v>90.408791940721017</v>
      </c>
      <c r="O18" s="2">
        <v>217.6</v>
      </c>
      <c r="P18" s="2">
        <f t="shared" si="3"/>
        <v>15.535422333597491</v>
      </c>
      <c r="Q18" s="2">
        <v>190.47</v>
      </c>
      <c r="R18" s="2">
        <f t="shared" si="4"/>
        <v>6.1493987168493591</v>
      </c>
      <c r="S18" s="2">
        <v>4.9903492649999999</v>
      </c>
      <c r="T18" s="3">
        <f t="shared" si="5"/>
        <v>5.8195258551291227</v>
      </c>
      <c r="U18" s="2">
        <f>M18/Q18</f>
        <v>5.7011602877093512</v>
      </c>
      <c r="V18" s="3">
        <f t="shared" si="6"/>
        <v>14.702053989929263</v>
      </c>
      <c r="W18" s="2">
        <v>1.142459866</v>
      </c>
      <c r="X18" s="3">
        <f t="shared" si="7"/>
        <v>2.5263319308000662</v>
      </c>
      <c r="Y18" s="2">
        <v>27.923155220000002</v>
      </c>
      <c r="Z18" s="2">
        <v>5.5954310490000001</v>
      </c>
      <c r="AA18" s="2">
        <v>4.8978021690000002</v>
      </c>
      <c r="AB18" s="2">
        <v>4.6321719860000004</v>
      </c>
      <c r="AC18" s="2">
        <v>6.9427975159999997</v>
      </c>
      <c r="AD18" s="2">
        <v>0.34908639600000002</v>
      </c>
      <c r="AE18" s="2">
        <v>0.64059142400000002</v>
      </c>
      <c r="AF18" s="2">
        <v>0.26487442</v>
      </c>
      <c r="AG18" s="2">
        <v>171.6795577</v>
      </c>
      <c r="AH18" s="2">
        <v>124.3181821</v>
      </c>
      <c r="AI18" s="2">
        <v>6.3541882779999996</v>
      </c>
      <c r="AJ18" s="2">
        <v>20.68158532</v>
      </c>
      <c r="AK18" s="2">
        <v>9.4308345710000001</v>
      </c>
      <c r="AL18" s="2">
        <v>6.8402359639999997</v>
      </c>
      <c r="AM18" s="2">
        <v>6.8402359639999997</v>
      </c>
      <c r="AN18" s="2">
        <v>0.46321719900000002</v>
      </c>
      <c r="AO18" s="2">
        <v>0.69427975200000003</v>
      </c>
      <c r="AP18" s="2">
        <v>0.81035707400000001</v>
      </c>
      <c r="AQ18" s="2">
        <v>1.140704714</v>
      </c>
      <c r="AR18" s="2">
        <v>18.015786680000001</v>
      </c>
      <c r="AS18" s="2">
        <v>38.88887167</v>
      </c>
      <c r="AT18" s="2">
        <f t="shared" si="8"/>
        <v>3.2377713487636335</v>
      </c>
      <c r="AU18" s="2">
        <v>3.4980395440000001</v>
      </c>
      <c r="AV18" s="2">
        <f t="shared" si="14"/>
        <v>0.24974044878522422</v>
      </c>
      <c r="AW18" s="2">
        <v>4.8170000000000002</v>
      </c>
      <c r="AX18" s="2">
        <v>4.298</v>
      </c>
      <c r="AY18" s="2">
        <v>3.827</v>
      </c>
      <c r="AZ18" s="2">
        <v>3.888887167</v>
      </c>
      <c r="BA18" s="2">
        <v>0.499</v>
      </c>
      <c r="BB18" s="2">
        <v>0.443</v>
      </c>
      <c r="BC18" s="2">
        <v>0.39700000000000002</v>
      </c>
      <c r="BD18" s="2">
        <v>0.54759999999999998</v>
      </c>
      <c r="BE18" s="2">
        <v>0.34980395399999997</v>
      </c>
      <c r="BF18" s="2">
        <v>2.06</v>
      </c>
      <c r="BG18" s="2">
        <v>2.06</v>
      </c>
      <c r="BH18" s="2">
        <v>2.3199999999999998</v>
      </c>
      <c r="BI18" s="2">
        <v>2.3199999999999998</v>
      </c>
      <c r="BJ18" s="2">
        <v>2.3548</v>
      </c>
      <c r="BK18" s="2">
        <f t="shared" si="9"/>
        <v>7.6025642350169953E-2</v>
      </c>
      <c r="BL18" s="2">
        <v>2.3548</v>
      </c>
      <c r="BM18" s="2">
        <v>11.12</v>
      </c>
      <c r="BN18" s="2">
        <v>16.514600000000002</v>
      </c>
      <c r="BO18" s="2">
        <v>1.4854799999999999</v>
      </c>
      <c r="BP18" s="2">
        <f t="shared" si="10"/>
        <v>12.964545248928033</v>
      </c>
      <c r="BQ18" s="2">
        <f t="shared" si="11"/>
        <v>42.587885464362614</v>
      </c>
      <c r="BR18" s="2">
        <f t="shared" si="12"/>
        <v>3.2849501966051582</v>
      </c>
      <c r="BS18" s="2">
        <v>0.59</v>
      </c>
      <c r="BT18" s="2">
        <v>10.5</v>
      </c>
      <c r="BU18" s="2">
        <v>23.9</v>
      </c>
      <c r="BV18" s="2">
        <v>3.43</v>
      </c>
      <c r="BW18" s="2">
        <v>0.8</v>
      </c>
      <c r="BX18" s="2">
        <v>1.82</v>
      </c>
      <c r="BY18" s="2">
        <v>1.6</v>
      </c>
      <c r="BZ18" s="2">
        <v>0.28999999999999998</v>
      </c>
      <c r="CA18" s="2">
        <v>3.07</v>
      </c>
      <c r="CB18" s="2">
        <v>0.61</v>
      </c>
      <c r="CC18" s="2">
        <v>2.2799999999999998</v>
      </c>
      <c r="CD18" s="2">
        <v>7.5999999999999998E-2</v>
      </c>
      <c r="CE18" s="2">
        <v>3.3472803000000002E-2</v>
      </c>
      <c r="CF18" s="2">
        <v>1.1375</v>
      </c>
      <c r="CG18" s="2">
        <v>0.5</v>
      </c>
      <c r="CH18" s="2">
        <v>14.9375</v>
      </c>
      <c r="CI18" s="2">
        <v>4.2080900000000003</v>
      </c>
      <c r="CJ18" s="2">
        <v>0.92984999999999995</v>
      </c>
      <c r="CK18" s="2">
        <v>5.9300000000000004E-3</v>
      </c>
      <c r="CL18" s="2">
        <v>0.20427999999999999</v>
      </c>
      <c r="CM18" s="2">
        <v>0.24664</v>
      </c>
      <c r="CN18" s="2">
        <v>9.4740000000000005E-2</v>
      </c>
      <c r="CO18" s="2">
        <v>6.3930000000000001E-2</v>
      </c>
      <c r="CP18" s="2">
        <v>1.44469</v>
      </c>
      <c r="CQ18" s="2">
        <v>5.75345</v>
      </c>
      <c r="CR18" s="2">
        <v>25.1099</v>
      </c>
      <c r="CS18" s="2">
        <v>73.140299999999996</v>
      </c>
      <c r="CT18" s="2">
        <v>162.3145657</v>
      </c>
      <c r="CU18" s="2">
        <v>5.0000000000000001E-3</v>
      </c>
      <c r="CV18" s="2">
        <v>0.28433999999999998</v>
      </c>
      <c r="CW18" s="2">
        <v>0.11570999999999999</v>
      </c>
      <c r="CX18" s="2">
        <v>0.15159</v>
      </c>
      <c r="CY18" s="2">
        <v>86.424660000000003</v>
      </c>
      <c r="CZ18" s="2">
        <v>1.3101700000000001</v>
      </c>
      <c r="DA18" s="2">
        <v>1.6460699999999999</v>
      </c>
      <c r="DB18" s="2">
        <v>0.61117999999999995</v>
      </c>
      <c r="DC18" s="2">
        <v>0.17424000000000001</v>
      </c>
      <c r="DD18" s="2">
        <v>4.7980000000000002E-2</v>
      </c>
      <c r="DE18" s="2">
        <v>0.10997999999999999</v>
      </c>
      <c r="DF18" s="2">
        <v>9.0495407350000008</v>
      </c>
      <c r="DG18" s="2">
        <v>4.99</v>
      </c>
      <c r="DH18" s="2">
        <v>4.43</v>
      </c>
      <c r="DI18" s="2">
        <v>3.97</v>
      </c>
      <c r="DJ18" s="2">
        <v>5.476</v>
      </c>
      <c r="DK18" s="2">
        <v>5.3209999999999997</v>
      </c>
      <c r="DL18" s="2">
        <v>0.53210000000000002</v>
      </c>
      <c r="DM18" s="2">
        <v>5.0110000000000001</v>
      </c>
      <c r="DN18" s="2">
        <v>0.50109999999999999</v>
      </c>
      <c r="DO18" s="2">
        <v>-1.49</v>
      </c>
      <c r="DP18" s="2">
        <v>-0.93</v>
      </c>
      <c r="DQ18" s="2">
        <v>-0.47</v>
      </c>
      <c r="DR18" s="2">
        <v>-29.899000000000001</v>
      </c>
      <c r="DS18" s="2">
        <v>-11.888</v>
      </c>
      <c r="DT18" s="2">
        <v>9.7490000000000006</v>
      </c>
      <c r="DU18" s="2">
        <v>0.03</v>
      </c>
      <c r="DV18" s="2">
        <v>0.28999999999999998</v>
      </c>
      <c r="DW18" s="2">
        <v>14.311999999999999</v>
      </c>
      <c r="DX18" s="2">
        <v>1.5009999999999999</v>
      </c>
      <c r="DY18" s="2">
        <v>-19.26744515</v>
      </c>
      <c r="DZ18" s="2">
        <v>-9.5186792229999995</v>
      </c>
      <c r="EA18" s="2">
        <v>1.6171195979999999</v>
      </c>
      <c r="EB18" s="2">
        <v>4.0999999999999996</v>
      </c>
      <c r="EC18" s="2">
        <v>4.5199999999999996</v>
      </c>
      <c r="ED18" s="2">
        <v>4.2300000000000004</v>
      </c>
      <c r="EE18" s="2">
        <v>2.195121951</v>
      </c>
      <c r="EF18" s="2">
        <v>-7.300884956</v>
      </c>
      <c r="EG18" s="2">
        <v>-0.94562647799999999</v>
      </c>
      <c r="EH18" s="2">
        <v>2.3569</v>
      </c>
      <c r="EI18" s="2">
        <v>4.3106999999999998</v>
      </c>
      <c r="EJ18" s="2">
        <v>5.8929</v>
      </c>
      <c r="EK18" s="2">
        <v>16.736000000000001</v>
      </c>
      <c r="EL18" s="2">
        <v>610.09699999999998</v>
      </c>
      <c r="EM18" s="2">
        <v>288.24400000000003</v>
      </c>
      <c r="EN18" s="2">
        <v>184.001</v>
      </c>
      <c r="EO18" s="2">
        <v>43.19</v>
      </c>
      <c r="EP18" s="2">
        <v>104</v>
      </c>
      <c r="EQ18" s="2">
        <v>159</v>
      </c>
      <c r="ER18" s="2">
        <v>55</v>
      </c>
      <c r="ES18" s="2">
        <v>692</v>
      </c>
      <c r="ET18" s="2">
        <v>960</v>
      </c>
      <c r="EU18" s="2">
        <v>268</v>
      </c>
      <c r="EV18" s="2">
        <v>4.4000000000000004</v>
      </c>
      <c r="EW18" s="2">
        <v>290.91000000000003</v>
      </c>
      <c r="EX18" s="2">
        <v>329.32</v>
      </c>
      <c r="EY18" s="2">
        <v>38.409999999999997</v>
      </c>
      <c r="EZ18" s="2">
        <v>277</v>
      </c>
      <c r="FA18" s="2">
        <v>1135</v>
      </c>
      <c r="FB18" s="2">
        <v>465</v>
      </c>
      <c r="FC18" s="2">
        <v>1877</v>
      </c>
      <c r="FD18" s="2">
        <v>1772.91</v>
      </c>
      <c r="FE18" s="2">
        <v>2.2999999999999998</v>
      </c>
      <c r="FF18" s="2">
        <v>5.54</v>
      </c>
      <c r="FG18" s="2">
        <v>2.93</v>
      </c>
      <c r="FH18" s="2">
        <v>36.869999999999997</v>
      </c>
      <c r="FI18" s="2">
        <v>14.28</v>
      </c>
      <c r="FJ18" s="2">
        <v>0.23</v>
      </c>
      <c r="FK18" s="2">
        <v>15.5</v>
      </c>
      <c r="FL18" s="2">
        <v>2.0499999999999998</v>
      </c>
      <c r="FM18" s="2">
        <v>14.76</v>
      </c>
      <c r="FN18" s="2">
        <v>60.47</v>
      </c>
      <c r="FO18" s="2">
        <v>24.77</v>
      </c>
      <c r="FP18" s="2">
        <v>43.19</v>
      </c>
      <c r="FQ18" s="2">
        <v>104</v>
      </c>
      <c r="FR18" s="2">
        <v>159</v>
      </c>
      <c r="FS18" s="2">
        <v>55</v>
      </c>
      <c r="FT18" s="2">
        <v>692</v>
      </c>
      <c r="FU18" s="2">
        <v>960</v>
      </c>
      <c r="FV18" s="2">
        <v>268</v>
      </c>
      <c r="FW18" s="2">
        <v>4.4000000000000004</v>
      </c>
      <c r="FX18" s="2">
        <v>290.91000000000003</v>
      </c>
      <c r="FY18" s="2">
        <v>329.32</v>
      </c>
      <c r="FZ18" s="2">
        <v>38.409999999999997</v>
      </c>
      <c r="GA18" s="2">
        <v>277</v>
      </c>
      <c r="GB18" s="2">
        <v>1135</v>
      </c>
      <c r="GC18" s="2">
        <v>465</v>
      </c>
      <c r="GD18" s="2">
        <v>1877</v>
      </c>
      <c r="GE18" s="2">
        <v>1772.91</v>
      </c>
      <c r="GF18" s="2">
        <v>2.3010122540000002</v>
      </c>
      <c r="GG18" s="2">
        <v>5.540756526</v>
      </c>
      <c r="GH18" s="2">
        <v>2.9302077780000002</v>
      </c>
      <c r="GI18" s="2">
        <v>36.867341500000002</v>
      </c>
      <c r="GJ18" s="2">
        <v>14.278103359999999</v>
      </c>
      <c r="GK18" s="2">
        <v>0.23441662199999999</v>
      </c>
      <c r="GL18" s="2">
        <v>15.498668090000001</v>
      </c>
      <c r="GM18" s="2">
        <v>2.046350559</v>
      </c>
      <c r="GN18" s="2">
        <v>14.7575919</v>
      </c>
      <c r="GO18" s="2">
        <v>60.468833240000002</v>
      </c>
      <c r="GP18" s="2">
        <v>24.773574849999999</v>
      </c>
      <c r="GQ18" s="2">
        <v>0.04</v>
      </c>
      <c r="GR18" s="4">
        <f t="shared" si="1"/>
        <v>2.8433999999999997E-2</v>
      </c>
      <c r="GS18" s="2">
        <f t="shared" si="13"/>
        <v>-28.915000000000006</v>
      </c>
    </row>
    <row r="19" spans="1:201" s="2" customFormat="1" x14ac:dyDescent="0.45">
      <c r="A19" s="2">
        <v>19</v>
      </c>
      <c r="B19" s="2">
        <v>5</v>
      </c>
      <c r="C19" s="2" t="s">
        <v>205</v>
      </c>
      <c r="D19" s="2" t="s">
        <v>202</v>
      </c>
      <c r="E19" s="2" t="s">
        <v>206</v>
      </c>
      <c r="F19" s="2" t="s">
        <v>209</v>
      </c>
      <c r="G19" s="2">
        <v>4.2300000000000004</v>
      </c>
      <c r="H19" s="2">
        <v>3.92</v>
      </c>
      <c r="I19" s="2">
        <v>3.99</v>
      </c>
      <c r="J19" s="2">
        <v>63.080462449999999</v>
      </c>
      <c r="L19" s="2">
        <v>101.1690298</v>
      </c>
      <c r="M19" s="2">
        <v>1432.5</v>
      </c>
      <c r="N19" s="2">
        <f t="shared" si="2"/>
        <v>119.26567313296145</v>
      </c>
      <c r="O19" s="2">
        <v>265.5</v>
      </c>
      <c r="P19" s="2">
        <f t="shared" si="3"/>
        <v>18.955214290303925</v>
      </c>
      <c r="Q19" s="2">
        <v>95.22</v>
      </c>
      <c r="R19" s="2">
        <f t="shared" si="4"/>
        <v>3.0742150775365986</v>
      </c>
      <c r="S19" s="2">
        <v>5.3954802260000001</v>
      </c>
      <c r="T19" s="3">
        <f t="shared" si="5"/>
        <v>6.291971765994167</v>
      </c>
      <c r="U19" s="2">
        <f t="shared" ref="U19:U23" si="16">M19/Q19</f>
        <v>15.044108380592313</v>
      </c>
      <c r="V19" s="3">
        <f t="shared" si="6"/>
        <v>38.795487669174506</v>
      </c>
      <c r="W19" s="2">
        <v>2.788238239</v>
      </c>
      <c r="X19" s="3">
        <f t="shared" si="7"/>
        <v>6.1658712263856765</v>
      </c>
      <c r="Y19" s="2">
        <v>29.125535379999999</v>
      </c>
      <c r="Z19" s="2">
        <v>5.3981358769999996</v>
      </c>
      <c r="AA19" s="2">
        <v>1.93600941</v>
      </c>
      <c r="AB19" s="2">
        <v>6.7675558899999997</v>
      </c>
      <c r="AC19" s="2">
        <v>7.7931512410000003</v>
      </c>
      <c r="AD19" s="2">
        <v>0.24598618</v>
      </c>
      <c r="AE19" s="2">
        <v>1.1887650670000001</v>
      </c>
      <c r="AF19" s="2">
        <v>0.47512859099999999</v>
      </c>
      <c r="AG19" s="2">
        <v>250.82207769999999</v>
      </c>
      <c r="AH19" s="2">
        <v>139.54467099999999</v>
      </c>
      <c r="AI19" s="2">
        <v>4.4775233879999998</v>
      </c>
      <c r="AJ19" s="2">
        <v>38.379449430000001</v>
      </c>
      <c r="AK19" s="2">
        <v>16.916919149999998</v>
      </c>
      <c r="AL19" s="2">
        <v>9.7201484580000006</v>
      </c>
      <c r="AN19" s="2">
        <v>0.67675558899999999</v>
      </c>
      <c r="AO19" s="2">
        <v>0.77931512400000003</v>
      </c>
      <c r="AP19" s="2">
        <v>1.0664131509999999</v>
      </c>
      <c r="AQ19" s="2">
        <v>0.80301178600000001</v>
      </c>
      <c r="AR19" s="2">
        <v>16.19299891</v>
      </c>
      <c r="AS19" s="2">
        <v>49.183645249999998</v>
      </c>
      <c r="AT19" s="2">
        <f t="shared" si="8"/>
        <v>4.0948834609940885</v>
      </c>
      <c r="AU19" s="2">
        <v>4.2614379529999997</v>
      </c>
      <c r="AV19" s="2">
        <f t="shared" si="14"/>
        <v>0.30424282329171037</v>
      </c>
      <c r="AW19" s="2">
        <v>5.1790000000000003</v>
      </c>
      <c r="AX19" s="2">
        <v>4.1539999999999999</v>
      </c>
      <c r="AY19" s="2">
        <v>4.66</v>
      </c>
      <c r="AZ19" s="2">
        <v>4.9183645250000003</v>
      </c>
      <c r="BA19" s="2">
        <v>0.48899999999999999</v>
      </c>
      <c r="BB19" s="2">
        <v>0.40600000000000003</v>
      </c>
      <c r="BC19" s="2">
        <v>0.434</v>
      </c>
      <c r="BD19" s="2">
        <v>0.41120000000000001</v>
      </c>
      <c r="BE19" s="2">
        <v>0.42614379499999999</v>
      </c>
      <c r="BF19" s="2">
        <v>3.21</v>
      </c>
      <c r="BG19" s="2">
        <v>3.21</v>
      </c>
      <c r="BH19" s="2">
        <v>3.1</v>
      </c>
      <c r="BJ19" s="2">
        <v>2.7412999999999998</v>
      </c>
      <c r="BK19" s="2">
        <f t="shared" si="9"/>
        <v>8.8503946566383926E-2</v>
      </c>
      <c r="BM19" s="2">
        <v>11.54</v>
      </c>
      <c r="BP19" s="2">
        <f t="shared" si="10"/>
        <v>13.459260654664259</v>
      </c>
      <c r="BQ19" s="2">
        <f t="shared" si="11"/>
        <v>46.267806350563703</v>
      </c>
      <c r="BR19" s="2">
        <f t="shared" si="12"/>
        <v>3.4376187175281245</v>
      </c>
      <c r="BS19" s="2">
        <v>0.54</v>
      </c>
      <c r="BT19" s="2">
        <v>14.2</v>
      </c>
      <c r="BU19" s="2">
        <v>29.9</v>
      </c>
      <c r="BV19" s="2">
        <v>3.43</v>
      </c>
      <c r="BW19" s="2">
        <v>1.06</v>
      </c>
      <c r="BX19" s="2">
        <v>2.54</v>
      </c>
      <c r="BY19" s="2">
        <v>2.46</v>
      </c>
      <c r="BZ19" s="2">
        <v>0.34</v>
      </c>
      <c r="CA19" s="2">
        <v>2.94</v>
      </c>
      <c r="CB19" s="2">
        <v>0.74</v>
      </c>
      <c r="CC19" s="2">
        <v>2.4</v>
      </c>
      <c r="CD19" s="2">
        <v>8.5000000000000006E-2</v>
      </c>
      <c r="CE19" s="2">
        <v>3.5451505000000001E-2</v>
      </c>
      <c r="CF19" s="2">
        <v>1.0325203249999999</v>
      </c>
      <c r="CG19" s="2">
        <v>0.43089430899999998</v>
      </c>
      <c r="CH19" s="2">
        <v>12.154471539999999</v>
      </c>
      <c r="CI19" s="2">
        <v>4.6588200000000004</v>
      </c>
      <c r="CJ19" s="2">
        <v>0.79949000000000003</v>
      </c>
      <c r="CK19" s="2">
        <v>1.3180000000000001E-2</v>
      </c>
      <c r="CL19" s="2">
        <v>0.33925</v>
      </c>
      <c r="CM19" s="2">
        <v>0.44074000000000002</v>
      </c>
      <c r="CN19" s="2">
        <v>7.8530000000000003E-2</v>
      </c>
      <c r="CO19" s="2">
        <v>5.3039999999999997E-2</v>
      </c>
      <c r="CP19" s="2">
        <v>1.63252</v>
      </c>
      <c r="CQ19" s="2">
        <v>6.3830600000000004</v>
      </c>
      <c r="CR19" s="2">
        <v>25.575900000000001</v>
      </c>
      <c r="CS19" s="2">
        <v>72.987300000000005</v>
      </c>
      <c r="CT19" s="2">
        <v>133.9745891</v>
      </c>
      <c r="CU19" s="2">
        <v>5.0000000000000001E-3</v>
      </c>
      <c r="CV19" s="2">
        <v>0.24646999999999999</v>
      </c>
      <c r="CW19" s="2">
        <v>0.11024</v>
      </c>
      <c r="CX19" s="2">
        <v>0.13349</v>
      </c>
      <c r="CY19" s="2">
        <v>64.413269999999997</v>
      </c>
      <c r="CZ19" s="2">
        <v>1.19747</v>
      </c>
      <c r="DA19" s="2">
        <v>1.2818799999999999</v>
      </c>
      <c r="DB19" s="2">
        <v>0.41638999999999998</v>
      </c>
      <c r="DC19" s="2">
        <v>0.17138999999999999</v>
      </c>
      <c r="DD19" s="2">
        <v>5.8529999999999999E-2</v>
      </c>
      <c r="DE19" s="2">
        <v>0.12179</v>
      </c>
      <c r="DF19" s="2">
        <v>9.5120193860000004</v>
      </c>
      <c r="DG19" s="2">
        <v>4.8899999999999997</v>
      </c>
      <c r="DH19" s="2">
        <v>4.0599999999999996</v>
      </c>
      <c r="DI19" s="2">
        <v>4.34</v>
      </c>
      <c r="DJ19" s="2">
        <v>4.1120000000000001</v>
      </c>
      <c r="DK19" s="2">
        <v>4.8040000000000003</v>
      </c>
      <c r="DL19" s="2">
        <v>0.48039999999999999</v>
      </c>
      <c r="DM19" s="2">
        <v>4.8230000000000004</v>
      </c>
      <c r="DN19" s="2">
        <v>0.48230000000000001</v>
      </c>
      <c r="DO19" s="2">
        <v>-0.63</v>
      </c>
      <c r="DP19" s="2">
        <v>0.2</v>
      </c>
      <c r="DQ19" s="2">
        <v>-0.08</v>
      </c>
      <c r="DR19" s="2">
        <v>-12.853999999999999</v>
      </c>
      <c r="DS19" s="2">
        <v>-1.81</v>
      </c>
      <c r="DT19" s="2">
        <v>-15.91</v>
      </c>
      <c r="DU19" s="2">
        <v>-0.36</v>
      </c>
      <c r="DV19" s="2">
        <v>-0.47</v>
      </c>
      <c r="DW19" s="2">
        <v>-14.6</v>
      </c>
      <c r="DX19" s="2">
        <v>-11.57</v>
      </c>
      <c r="DY19" s="2">
        <v>-5.0325444099999999</v>
      </c>
      <c r="DZ19" s="2">
        <v>18.400686690000001</v>
      </c>
      <c r="EA19" s="2">
        <v>5.5443031119999997</v>
      </c>
      <c r="EB19" s="2">
        <v>4.13</v>
      </c>
      <c r="EC19" s="2">
        <v>4.49</v>
      </c>
      <c r="ED19" s="2">
        <v>4.58</v>
      </c>
      <c r="EE19" s="2">
        <v>2.4213075060000002</v>
      </c>
      <c r="EF19" s="2">
        <v>-5.7906458799999996</v>
      </c>
      <c r="EG19" s="2">
        <v>-7.6419213969999999</v>
      </c>
      <c r="EH19" s="2">
        <v>6</v>
      </c>
      <c r="EI19" s="2">
        <v>14.4331</v>
      </c>
      <c r="EJ19" s="2">
        <v>12.243399999999999</v>
      </c>
      <c r="EK19" s="2">
        <v>19.626200000000001</v>
      </c>
      <c r="EL19" s="2">
        <v>227.10400000000001</v>
      </c>
      <c r="EM19" s="2">
        <v>35.981000000000002</v>
      </c>
      <c r="EN19" s="2">
        <v>60.3</v>
      </c>
      <c r="EO19" s="2">
        <v>67.739999999999995</v>
      </c>
      <c r="EP19" s="2">
        <v>139</v>
      </c>
      <c r="EQ19" s="2">
        <v>210</v>
      </c>
      <c r="ER19" s="2">
        <v>71</v>
      </c>
      <c r="ES19" s="2">
        <v>992</v>
      </c>
      <c r="ET19" s="2">
        <v>1316</v>
      </c>
      <c r="EU19" s="2">
        <v>324</v>
      </c>
      <c r="EV19" s="2">
        <v>14.4</v>
      </c>
      <c r="EW19" s="2">
        <v>363.64</v>
      </c>
      <c r="EX19" s="2">
        <v>410.56</v>
      </c>
      <c r="EY19" s="2">
        <v>46.92</v>
      </c>
      <c r="EZ19" s="2">
        <v>387</v>
      </c>
      <c r="FA19" s="2">
        <v>1576</v>
      </c>
      <c r="FB19" s="2">
        <v>581</v>
      </c>
      <c r="FC19" s="2">
        <v>2544</v>
      </c>
      <c r="FD19" s="2">
        <v>2405.6999999999998</v>
      </c>
      <c r="FE19" s="2">
        <v>2.66</v>
      </c>
      <c r="FF19" s="2">
        <v>5.46</v>
      </c>
      <c r="FG19" s="2">
        <v>2.79</v>
      </c>
      <c r="FH19" s="2">
        <v>38.99</v>
      </c>
      <c r="FI19" s="2">
        <v>12.74</v>
      </c>
      <c r="FJ19" s="2">
        <v>0.56999999999999995</v>
      </c>
      <c r="FK19" s="2">
        <v>14.29</v>
      </c>
      <c r="FL19" s="2">
        <v>1.84</v>
      </c>
      <c r="FM19" s="2">
        <v>15.21</v>
      </c>
      <c r="FN19" s="2">
        <v>61.95</v>
      </c>
      <c r="FO19" s="2">
        <v>22.84</v>
      </c>
      <c r="GQ19" s="2">
        <v>0.05</v>
      </c>
      <c r="GR19" s="4">
        <f t="shared" si="1"/>
        <v>2.4646999999999999E-2</v>
      </c>
      <c r="GS19" s="2">
        <f t="shared" si="13"/>
        <v>-50.706000000000003</v>
      </c>
    </row>
    <row r="20" spans="1:201" s="2" customFormat="1" x14ac:dyDescent="0.45">
      <c r="A20" s="2">
        <v>20</v>
      </c>
      <c r="B20" s="2">
        <v>4</v>
      </c>
      <c r="C20" s="2" t="s">
        <v>66</v>
      </c>
      <c r="D20" s="2" t="s">
        <v>207</v>
      </c>
      <c r="E20" s="2" t="s">
        <v>203</v>
      </c>
      <c r="F20" s="2" t="s">
        <v>209</v>
      </c>
      <c r="G20" s="2">
        <v>4.1100000000000003</v>
      </c>
      <c r="H20" s="2">
        <v>3.82</v>
      </c>
      <c r="I20" s="2">
        <v>3.88</v>
      </c>
      <c r="J20" s="2">
        <v>19.656498169999999</v>
      </c>
      <c r="K20" s="2">
        <v>19.656498169999999</v>
      </c>
      <c r="L20" s="2">
        <v>77.844305879999993</v>
      </c>
      <c r="M20" s="2">
        <v>1262</v>
      </c>
      <c r="N20" s="2">
        <f t="shared" si="2"/>
        <v>105.07035217717093</v>
      </c>
      <c r="O20" s="2">
        <v>241.9</v>
      </c>
      <c r="P20" s="2">
        <f t="shared" si="3"/>
        <v>17.270306353388023</v>
      </c>
      <c r="Q20" s="2">
        <v>145.47</v>
      </c>
      <c r="R20" s="2">
        <f t="shared" si="4"/>
        <v>4.69655605260711</v>
      </c>
      <c r="S20" s="2">
        <v>5.2170318309999999</v>
      </c>
      <c r="T20" s="3">
        <f t="shared" si="5"/>
        <v>6.083873095659281</v>
      </c>
      <c r="U20" s="2">
        <f t="shared" si="16"/>
        <v>8.675328246373823</v>
      </c>
      <c r="V20" s="3">
        <f t="shared" si="6"/>
        <v>22.371787113845947</v>
      </c>
      <c r="W20" s="2">
        <v>1.662891313</v>
      </c>
      <c r="X20" s="3">
        <f t="shared" si="7"/>
        <v>3.6772277728488061</v>
      </c>
      <c r="Y20" s="2">
        <v>25.431365339999999</v>
      </c>
      <c r="Z20" s="2">
        <v>4.874680884</v>
      </c>
      <c r="AA20" s="2">
        <v>2.9314585700000002</v>
      </c>
      <c r="AB20" s="2">
        <v>4.351643277</v>
      </c>
      <c r="AC20" s="2">
        <v>3.9174958919999998</v>
      </c>
      <c r="AD20" s="2">
        <v>5.8643104000000001E-2</v>
      </c>
      <c r="AE20" s="2">
        <v>0.221124773</v>
      </c>
      <c r="AF20" s="2">
        <v>0.21646022400000001</v>
      </c>
      <c r="AG20" s="2">
        <v>161.28248160000001</v>
      </c>
      <c r="AH20" s="2">
        <v>70.146935240000005</v>
      </c>
      <c r="AI20" s="2">
        <v>1.067441546</v>
      </c>
      <c r="AJ20" s="2">
        <v>7.1390447760000004</v>
      </c>
      <c r="AK20" s="2">
        <v>7.707050615</v>
      </c>
      <c r="AL20" s="2">
        <v>3.0705983840000002</v>
      </c>
      <c r="AM20" s="2">
        <v>3.0705983840000002</v>
      </c>
      <c r="AN20" s="2">
        <v>0.43516432799999999</v>
      </c>
      <c r="AO20" s="2">
        <v>0.39174958900000001</v>
      </c>
      <c r="AP20" s="2">
        <v>0.63103912200000001</v>
      </c>
      <c r="AQ20" s="2">
        <v>3.03948982</v>
      </c>
      <c r="AR20" s="2">
        <v>16.322580129999999</v>
      </c>
      <c r="AS20" s="2">
        <v>49.623761180000002</v>
      </c>
      <c r="AT20" s="2">
        <f t="shared" si="8"/>
        <v>4.1315261993172934</v>
      </c>
      <c r="AU20" s="2">
        <v>4.645192325</v>
      </c>
      <c r="AV20" s="2">
        <f t="shared" si="14"/>
        <v>0.33164073800395522</v>
      </c>
      <c r="AW20" s="2">
        <v>3.84</v>
      </c>
      <c r="AX20" s="2">
        <v>4.1680000000000001</v>
      </c>
      <c r="AY20" s="2">
        <v>4.2770000000000001</v>
      </c>
      <c r="AZ20" s="2">
        <v>4.9623761179999999</v>
      </c>
      <c r="BA20" s="2">
        <v>0.42</v>
      </c>
      <c r="BB20" s="2">
        <v>0.42599999999999999</v>
      </c>
      <c r="BC20" s="2">
        <v>0.441</v>
      </c>
      <c r="BD20" s="2">
        <v>0.44209999999999999</v>
      </c>
      <c r="BE20" s="2">
        <v>0.46451923299999998</v>
      </c>
      <c r="BF20" s="2">
        <v>0.88</v>
      </c>
      <c r="BG20" s="2">
        <v>0.88</v>
      </c>
      <c r="BH20" s="2">
        <v>1.03</v>
      </c>
      <c r="BI20" s="2">
        <v>1.03</v>
      </c>
      <c r="BJ20" s="2">
        <v>1.2798</v>
      </c>
      <c r="BK20" s="2">
        <f t="shared" si="9"/>
        <v>4.1318845371049566E-2</v>
      </c>
      <c r="BL20" s="2">
        <v>1.2798</v>
      </c>
      <c r="BM20" s="2">
        <v>10.68</v>
      </c>
      <c r="BN20" s="2">
        <v>38.773699999999998</v>
      </c>
      <c r="BO20" s="2">
        <v>3.6295299999999999</v>
      </c>
      <c r="BP20" s="2">
        <f t="shared" si="10"/>
        <v>12.457836827235681</v>
      </c>
      <c r="BQ20" s="2">
        <f t="shared" si="11"/>
        <v>99.991327497551168</v>
      </c>
      <c r="BR20" s="2">
        <f t="shared" si="12"/>
        <v>8.0263796102183047</v>
      </c>
      <c r="BS20" s="2">
        <v>0.51</v>
      </c>
      <c r="BT20" s="2">
        <v>10.9</v>
      </c>
      <c r="BU20" s="2">
        <v>37.299999999999997</v>
      </c>
      <c r="BV20" s="2">
        <v>3.98</v>
      </c>
      <c r="BW20" s="2">
        <v>4.3600000000000003</v>
      </c>
      <c r="BX20" s="2">
        <v>3.04</v>
      </c>
      <c r="BY20" s="2">
        <v>2.0699999999999998</v>
      </c>
      <c r="BZ20" s="2">
        <v>0.46</v>
      </c>
      <c r="CA20" s="2">
        <v>4.59</v>
      </c>
      <c r="CB20" s="2">
        <v>1.03</v>
      </c>
      <c r="CC20" s="2">
        <v>0.7</v>
      </c>
      <c r="CD20" s="2">
        <v>8.2000000000000003E-2</v>
      </c>
      <c r="CE20" s="2">
        <v>0.11689007999999999</v>
      </c>
      <c r="CF20" s="2">
        <v>1.4685990339999999</v>
      </c>
      <c r="CG20" s="2">
        <v>2.1062801929999999</v>
      </c>
      <c r="CH20" s="2">
        <v>18.019323669999999</v>
      </c>
      <c r="CI20" s="2">
        <v>5.6555799999999996</v>
      </c>
      <c r="CJ20" s="2">
        <v>1.57545</v>
      </c>
      <c r="CK20" s="2">
        <v>2.0719999999999999E-2</v>
      </c>
      <c r="CL20" s="2">
        <v>0.17452000000000001</v>
      </c>
      <c r="CM20" s="2">
        <v>0.41865999999999998</v>
      </c>
      <c r="CN20" s="2">
        <v>5.5590000000000001E-2</v>
      </c>
      <c r="CO20" s="2">
        <v>5.9029999999999999E-2</v>
      </c>
      <c r="CP20" s="2">
        <v>2.2276600000000002</v>
      </c>
      <c r="CQ20" s="2">
        <v>7.9595599999999997</v>
      </c>
      <c r="CR20" s="2">
        <v>27.987300000000001</v>
      </c>
      <c r="CS20" s="2">
        <v>71.053899999999999</v>
      </c>
      <c r="CT20" s="2">
        <v>141.95363459999999</v>
      </c>
      <c r="CU20" s="2">
        <v>5.0000000000000001E-3</v>
      </c>
      <c r="CV20" s="2">
        <v>0.43728</v>
      </c>
      <c r="CW20" s="2">
        <v>9.2149999999999996E-2</v>
      </c>
      <c r="CX20" s="2">
        <v>0.14674000000000001</v>
      </c>
      <c r="CY20" s="2">
        <v>74.642489999999995</v>
      </c>
      <c r="CZ20" s="2">
        <v>0.98228000000000004</v>
      </c>
      <c r="DA20" s="2">
        <v>1.4338299999999999</v>
      </c>
      <c r="DB20" s="2">
        <v>0.27683999999999997</v>
      </c>
      <c r="DC20" s="2">
        <v>0.22039</v>
      </c>
      <c r="DD20" s="2">
        <v>4.5629999999999997E-2</v>
      </c>
      <c r="DE20" s="2">
        <v>9.6799999999999997E-2</v>
      </c>
      <c r="DF20" s="2">
        <v>8.7914854570000003</v>
      </c>
      <c r="DG20" s="2">
        <v>4.2</v>
      </c>
      <c r="DH20" s="2">
        <v>4.26</v>
      </c>
      <c r="DI20" s="2">
        <v>4.41</v>
      </c>
      <c r="DJ20" s="2">
        <v>4.4210000000000003</v>
      </c>
      <c r="DK20" s="2">
        <v>4.9770000000000003</v>
      </c>
      <c r="DL20" s="2">
        <v>0.49769999999999998</v>
      </c>
      <c r="DM20" s="2">
        <v>6.18</v>
      </c>
      <c r="DN20" s="2">
        <v>0.61799999999999999</v>
      </c>
      <c r="DO20" s="2">
        <v>0.45</v>
      </c>
      <c r="DP20" s="2">
        <v>0.39</v>
      </c>
      <c r="DQ20" s="2">
        <v>0.24</v>
      </c>
      <c r="DR20" s="2">
        <v>10.6</v>
      </c>
      <c r="DS20" s="2">
        <v>5.3330000000000002</v>
      </c>
      <c r="DT20" s="2">
        <v>5.2560000000000002</v>
      </c>
      <c r="DU20" s="2">
        <v>0.25</v>
      </c>
      <c r="DV20" s="2">
        <v>0.4</v>
      </c>
      <c r="DW20" s="2">
        <v>45.435000000000002</v>
      </c>
      <c r="DX20" s="2">
        <v>24.254999999999999</v>
      </c>
      <c r="DY20" s="2">
        <v>29.22854474</v>
      </c>
      <c r="DZ20" s="2">
        <v>19.05892798</v>
      </c>
      <c r="EA20" s="2">
        <v>16.024692959999999</v>
      </c>
      <c r="EB20" s="2">
        <v>4.0999999999999996</v>
      </c>
      <c r="EC20" s="2">
        <v>4.0199999999999996</v>
      </c>
      <c r="ED20" s="2">
        <v>3.94</v>
      </c>
      <c r="EE20" s="2">
        <v>0.243902439</v>
      </c>
      <c r="EF20" s="2">
        <v>2.23880597</v>
      </c>
      <c r="EG20" s="2">
        <v>4.314720812</v>
      </c>
      <c r="EH20" s="2">
        <v>0.84650000000000003</v>
      </c>
      <c r="EI20" s="2">
        <v>1.7781</v>
      </c>
      <c r="EJ20" s="2">
        <v>2.3597999999999999</v>
      </c>
      <c r="EK20" s="2">
        <v>7.4560000000000004</v>
      </c>
      <c r="EL20" s="2">
        <v>780.84799999999996</v>
      </c>
      <c r="EM20" s="2">
        <v>319.315</v>
      </c>
      <c r="EN20" s="2">
        <v>215.953</v>
      </c>
      <c r="EO20" s="2">
        <v>26.54</v>
      </c>
      <c r="EP20" s="2">
        <v>32</v>
      </c>
      <c r="EQ20" s="2">
        <v>72</v>
      </c>
      <c r="ER20" s="2">
        <v>40</v>
      </c>
      <c r="ES20" s="2">
        <v>230</v>
      </c>
      <c r="ET20" s="2">
        <v>443</v>
      </c>
      <c r="EU20" s="2">
        <v>213</v>
      </c>
      <c r="EV20" s="2">
        <v>1.3</v>
      </c>
      <c r="EW20" s="2">
        <v>128.34</v>
      </c>
      <c r="EX20" s="2">
        <v>159.54</v>
      </c>
      <c r="EY20" s="2">
        <v>31.2</v>
      </c>
      <c r="EZ20" s="2">
        <v>199</v>
      </c>
      <c r="FA20" s="2">
        <v>418</v>
      </c>
      <c r="FB20" s="2">
        <v>316</v>
      </c>
      <c r="FC20" s="2">
        <v>933</v>
      </c>
      <c r="FD20" s="2">
        <v>901.38</v>
      </c>
      <c r="FE20" s="2">
        <v>2.84</v>
      </c>
      <c r="FF20" s="2">
        <v>3.43</v>
      </c>
      <c r="FG20" s="2">
        <v>4.29</v>
      </c>
      <c r="FH20" s="2">
        <v>24.65</v>
      </c>
      <c r="FI20" s="2">
        <v>22.83</v>
      </c>
      <c r="FJ20" s="2">
        <v>0.14000000000000001</v>
      </c>
      <c r="FK20" s="2">
        <v>13.76</v>
      </c>
      <c r="FL20" s="2">
        <v>3.34</v>
      </c>
      <c r="FM20" s="2">
        <v>21.33</v>
      </c>
      <c r="FN20" s="2">
        <v>44.8</v>
      </c>
      <c r="FO20" s="2">
        <v>33.869999999999997</v>
      </c>
      <c r="FP20" s="2">
        <v>26.54</v>
      </c>
      <c r="FQ20" s="2">
        <v>32</v>
      </c>
      <c r="FR20" s="2">
        <v>72</v>
      </c>
      <c r="FS20" s="2">
        <v>40</v>
      </c>
      <c r="FT20" s="2">
        <v>230</v>
      </c>
      <c r="FU20" s="2">
        <v>443</v>
      </c>
      <c r="FV20" s="2">
        <v>213</v>
      </c>
      <c r="FW20" s="2">
        <v>1.3</v>
      </c>
      <c r="FX20" s="2">
        <v>128.34</v>
      </c>
      <c r="FY20" s="2">
        <v>159.54</v>
      </c>
      <c r="FZ20" s="2">
        <v>31.2</v>
      </c>
      <c r="GA20" s="2">
        <v>199</v>
      </c>
      <c r="GB20" s="2">
        <v>418</v>
      </c>
      <c r="GC20" s="2">
        <v>316</v>
      </c>
      <c r="GD20" s="2">
        <v>933</v>
      </c>
      <c r="GE20" s="2">
        <v>901.38</v>
      </c>
      <c r="GF20" s="2">
        <v>2.8445873530000001</v>
      </c>
      <c r="GG20" s="2">
        <v>3.4297963560000002</v>
      </c>
      <c r="GH20" s="2">
        <v>4.2872454449999999</v>
      </c>
      <c r="GI20" s="2">
        <v>24.651661310000001</v>
      </c>
      <c r="GJ20" s="2">
        <v>22.829581990000001</v>
      </c>
      <c r="GK20" s="2">
        <v>0.13933547700000001</v>
      </c>
      <c r="GL20" s="2">
        <v>13.75562701</v>
      </c>
      <c r="GM20" s="2">
        <v>3.344051447</v>
      </c>
      <c r="GN20" s="2">
        <v>21.329046089999999</v>
      </c>
      <c r="GO20" s="2">
        <v>44.8017149</v>
      </c>
      <c r="GP20" s="2">
        <v>33.869239010000001</v>
      </c>
      <c r="GQ20" s="2">
        <v>0.04</v>
      </c>
      <c r="GR20" s="4">
        <f t="shared" si="1"/>
        <v>4.3728000000000003E-2</v>
      </c>
      <c r="GS20" s="2">
        <f t="shared" si="13"/>
        <v>9.3200000000000038</v>
      </c>
    </row>
    <row r="21" spans="1:201" s="2" customFormat="1" x14ac:dyDescent="0.45">
      <c r="A21" s="2">
        <v>21</v>
      </c>
      <c r="B21" s="2">
        <v>6</v>
      </c>
      <c r="C21" s="2" t="s">
        <v>208</v>
      </c>
      <c r="D21" s="2" t="s">
        <v>207</v>
      </c>
      <c r="E21" s="2" t="s">
        <v>206</v>
      </c>
      <c r="F21" s="2" t="s">
        <v>209</v>
      </c>
      <c r="G21" s="2">
        <v>4.13</v>
      </c>
      <c r="H21" s="2">
        <v>3.91</v>
      </c>
      <c r="I21" s="2">
        <v>3.94</v>
      </c>
      <c r="J21" s="2">
        <v>101.4972825</v>
      </c>
      <c r="K21" s="2">
        <v>101.4972825</v>
      </c>
      <c r="L21" s="2">
        <v>115.74700110000001</v>
      </c>
      <c r="M21" s="2">
        <v>1268.5999999999999</v>
      </c>
      <c r="N21" s="2">
        <f t="shared" si="2"/>
        <v>105.61984847223378</v>
      </c>
      <c r="O21" s="2">
        <v>255.8</v>
      </c>
      <c r="P21" s="2">
        <f t="shared" si="3"/>
        <v>18.262688570469848</v>
      </c>
      <c r="Q21" s="2">
        <v>35.619999999999997</v>
      </c>
      <c r="R21" s="2">
        <f t="shared" si="4"/>
        <v>1.1500056822290867</v>
      </c>
      <c r="S21" s="2">
        <v>4.9593432369999997</v>
      </c>
      <c r="T21" s="3">
        <f t="shared" si="5"/>
        <v>5.7833679890384548</v>
      </c>
      <c r="U21" s="2">
        <f t="shared" si="16"/>
        <v>35.614823133071312</v>
      </c>
      <c r="V21" s="3">
        <f t="shared" si="6"/>
        <v>91.842892695545657</v>
      </c>
      <c r="W21" s="2">
        <v>7.1804926609999997</v>
      </c>
      <c r="X21" s="3">
        <f t="shared" si="7"/>
        <v>15.880520290187429</v>
      </c>
      <c r="Y21" s="2">
        <v>28.63479461</v>
      </c>
      <c r="Z21" s="2">
        <v>5.7739086090000002</v>
      </c>
      <c r="AA21" s="2">
        <v>0.804013388</v>
      </c>
      <c r="AB21" s="2">
        <v>5.4323387109999999</v>
      </c>
      <c r="AC21" s="2">
        <v>6.5951808859999996</v>
      </c>
      <c r="AD21" s="2">
        <v>0.27814883099999999</v>
      </c>
      <c r="AE21" s="2">
        <v>0.90905024300000004</v>
      </c>
      <c r="AF21" s="2">
        <v>0.27198828000000003</v>
      </c>
      <c r="AG21" s="2">
        <v>201.3356823</v>
      </c>
      <c r="AH21" s="2">
        <v>118.0937362</v>
      </c>
      <c r="AI21" s="2">
        <v>5.0629588050000001</v>
      </c>
      <c r="AJ21" s="2">
        <v>29.348816509999999</v>
      </c>
      <c r="AK21" s="2">
        <v>9.6841230379999992</v>
      </c>
      <c r="AL21" s="2">
        <v>9.0445318799999992</v>
      </c>
      <c r="AM21" s="2">
        <v>9.0445318799999992</v>
      </c>
      <c r="AN21" s="2">
        <v>0.54323387099999998</v>
      </c>
      <c r="AO21" s="2">
        <v>0.65951808899999997</v>
      </c>
      <c r="AP21" s="2">
        <v>0.87299291499999998</v>
      </c>
      <c r="AQ21" s="2">
        <v>3.2414742589999999</v>
      </c>
      <c r="AR21" s="2">
        <v>30.16161773</v>
      </c>
      <c r="AS21" s="2">
        <v>44.302744869999998</v>
      </c>
      <c r="AT21" s="2">
        <f t="shared" si="8"/>
        <v>3.6885142677545586</v>
      </c>
      <c r="AU21" s="2">
        <v>3.6440175770000001</v>
      </c>
      <c r="AV21" s="2">
        <f t="shared" si="14"/>
        <v>0.2601624634639137</v>
      </c>
      <c r="AW21" s="2">
        <v>4.0999999999999996</v>
      </c>
      <c r="AX21" s="2">
        <v>4.4640000000000004</v>
      </c>
      <c r="AY21" s="2">
        <v>4.4560000000000004</v>
      </c>
      <c r="AZ21" s="2">
        <v>4.4302744870000001</v>
      </c>
      <c r="BA21" s="2">
        <v>0.42599999999999999</v>
      </c>
      <c r="BB21" s="2">
        <v>0.438</v>
      </c>
      <c r="BC21" s="2">
        <v>0.42899999999999999</v>
      </c>
      <c r="BD21" s="2">
        <v>0.435</v>
      </c>
      <c r="BE21" s="2">
        <v>0.36440175800000002</v>
      </c>
      <c r="BF21" s="2">
        <v>2.0699999999999998</v>
      </c>
      <c r="BG21" s="2">
        <v>2.0699999999999998</v>
      </c>
      <c r="BH21" s="2">
        <v>2.36</v>
      </c>
      <c r="BI21" s="2">
        <v>2.36</v>
      </c>
      <c r="BJ21" s="2">
        <v>2.6573000000000002</v>
      </c>
      <c r="BK21" s="2">
        <f t="shared" si="9"/>
        <v>8.5791973593131746E-2</v>
      </c>
      <c r="BL21" s="2">
        <v>2.6573000000000002</v>
      </c>
      <c r="BM21" s="2">
        <v>12.16</v>
      </c>
      <c r="BN21" s="2">
        <v>16.671900000000001</v>
      </c>
      <c r="BO21" s="2">
        <v>1.37131</v>
      </c>
      <c r="BP21" s="2">
        <f t="shared" si="10"/>
        <v>14.177734245917382</v>
      </c>
      <c r="BQ21" s="2">
        <f t="shared" si="11"/>
        <v>42.993698749108276</v>
      </c>
      <c r="BR21" s="2">
        <f t="shared" si="12"/>
        <v>3.0324802259210593</v>
      </c>
      <c r="BS21" s="2">
        <v>0.56000000000000005</v>
      </c>
      <c r="BT21" s="2">
        <v>16.100000000000001</v>
      </c>
      <c r="BU21" s="2">
        <v>34.1</v>
      </c>
      <c r="BV21" s="2">
        <v>3.98</v>
      </c>
      <c r="BW21" s="2">
        <v>1.46</v>
      </c>
      <c r="BX21" s="2">
        <v>2.35</v>
      </c>
      <c r="BY21" s="2">
        <v>2.98</v>
      </c>
      <c r="BZ21" s="2">
        <v>0.37</v>
      </c>
      <c r="CA21" s="2">
        <v>2.58</v>
      </c>
      <c r="CB21" s="2">
        <v>0.78</v>
      </c>
      <c r="CC21" s="2">
        <v>1.61</v>
      </c>
      <c r="CD21" s="2">
        <v>6.9000000000000006E-2</v>
      </c>
      <c r="CE21" s="2">
        <v>4.2815249E-2</v>
      </c>
      <c r="CF21" s="2">
        <v>0.78859060400000003</v>
      </c>
      <c r="CG21" s="2">
        <v>0.48993288600000001</v>
      </c>
      <c r="CH21" s="2">
        <v>11.442953019999999</v>
      </c>
      <c r="CI21" s="2">
        <v>4.8201999999999998</v>
      </c>
      <c r="CJ21" s="2">
        <v>1.53389</v>
      </c>
      <c r="CK21" s="2">
        <v>1.132E-2</v>
      </c>
      <c r="CL21" s="2">
        <v>0.24303</v>
      </c>
      <c r="CM21" s="2">
        <v>0.37492999999999999</v>
      </c>
      <c r="CN21" s="2">
        <v>9.0579999999999994E-2</v>
      </c>
      <c r="CO21" s="2">
        <v>8.9800000000000005E-2</v>
      </c>
      <c r="CP21" s="2">
        <v>2.2416499999999999</v>
      </c>
      <c r="CQ21" s="2">
        <v>7.1637500000000003</v>
      </c>
      <c r="CR21" s="2">
        <v>31.291599999999999</v>
      </c>
      <c r="CS21" s="2">
        <v>67.285899999999998</v>
      </c>
      <c r="CT21" s="2">
        <v>150.7161298</v>
      </c>
      <c r="CU21" s="2">
        <v>7.8353399999999997E-3</v>
      </c>
      <c r="CV21" s="2">
        <v>0.70825000000000005</v>
      </c>
      <c r="CW21" s="2">
        <v>0.10496999999999999</v>
      </c>
      <c r="CX21" s="2">
        <v>0.15581999999999999</v>
      </c>
      <c r="CY21" s="2">
        <v>74.987269999999995</v>
      </c>
      <c r="CZ21" s="2">
        <v>1.2321299999999999</v>
      </c>
      <c r="DA21" s="2">
        <v>1.4825299999999999</v>
      </c>
      <c r="DB21" s="2">
        <v>0.49053000000000002</v>
      </c>
      <c r="DC21" s="2">
        <v>0.20974999999999999</v>
      </c>
      <c r="DD21" s="2">
        <v>4.8599999999999997E-2</v>
      </c>
      <c r="DE21" s="2">
        <v>0.11577</v>
      </c>
      <c r="DF21" s="2">
        <v>9.4728244010000004</v>
      </c>
      <c r="DG21" s="2">
        <v>4.26</v>
      </c>
      <c r="DH21" s="2">
        <v>4.38</v>
      </c>
      <c r="DI21" s="2">
        <v>4.29</v>
      </c>
      <c r="DJ21" s="2">
        <v>4.3499999999999996</v>
      </c>
      <c r="DK21" s="2">
        <v>4.4290000000000003</v>
      </c>
      <c r="DL21" s="2">
        <v>0.44290000000000002</v>
      </c>
      <c r="DM21" s="2">
        <v>5.6829999999999998</v>
      </c>
      <c r="DN21" s="2">
        <v>0.56830000000000003</v>
      </c>
      <c r="DO21" s="2">
        <v>-0.62</v>
      </c>
      <c r="DP21" s="2">
        <v>-0.74</v>
      </c>
      <c r="DQ21" s="2">
        <v>-0.65</v>
      </c>
      <c r="DR21" s="2">
        <v>-14.46</v>
      </c>
      <c r="DS21" s="2">
        <v>-15.058</v>
      </c>
      <c r="DT21" s="2">
        <v>2.101</v>
      </c>
      <c r="DU21" s="2">
        <v>0.3</v>
      </c>
      <c r="DV21" s="2">
        <v>0.59</v>
      </c>
      <c r="DW21" s="2">
        <v>28.373999999999999</v>
      </c>
      <c r="DX21" s="2">
        <v>12.599</v>
      </c>
      <c r="DY21" s="2">
        <v>8.0554752930000006</v>
      </c>
      <c r="DZ21" s="2">
        <v>-0.75549984299999995</v>
      </c>
      <c r="EA21" s="2">
        <v>-0.57732300299999995</v>
      </c>
      <c r="EB21" s="2">
        <v>4.1100000000000003</v>
      </c>
      <c r="EC21" s="2">
        <v>3.81</v>
      </c>
      <c r="ED21" s="2">
        <v>4.08</v>
      </c>
      <c r="EE21" s="2">
        <v>0.48661800500000002</v>
      </c>
      <c r="EF21" s="2">
        <v>8.3989501309999994</v>
      </c>
      <c r="EG21" s="2">
        <v>1.225490196</v>
      </c>
      <c r="EH21" s="2">
        <v>6.5098000000000003</v>
      </c>
      <c r="EI21" s="2">
        <v>8.7372999999999994</v>
      </c>
      <c r="EJ21" s="2">
        <v>9.7433999999999994</v>
      </c>
      <c r="EK21" s="2">
        <v>19.761900000000001</v>
      </c>
      <c r="EL21" s="2">
        <v>203.571</v>
      </c>
      <c r="EM21" s="2">
        <v>126.178</v>
      </c>
      <c r="EN21" s="2">
        <v>102.824</v>
      </c>
      <c r="EO21" s="2">
        <v>48.68</v>
      </c>
      <c r="EP21" s="2">
        <v>136</v>
      </c>
      <c r="EQ21" s="2">
        <v>199</v>
      </c>
      <c r="ER21" s="2">
        <v>63</v>
      </c>
      <c r="ES21" s="2">
        <v>747</v>
      </c>
      <c r="ET21" s="2">
        <v>1034</v>
      </c>
      <c r="EU21" s="2">
        <v>287</v>
      </c>
      <c r="EV21" s="2">
        <v>14.4</v>
      </c>
      <c r="EW21" s="2">
        <v>342.25</v>
      </c>
      <c r="EX21" s="2">
        <v>392.14</v>
      </c>
      <c r="EY21" s="2">
        <v>49.89</v>
      </c>
      <c r="EZ21" s="2">
        <v>342</v>
      </c>
      <c r="FA21" s="2">
        <v>1288</v>
      </c>
      <c r="FB21" s="2">
        <v>536</v>
      </c>
      <c r="FC21" s="2">
        <v>2167</v>
      </c>
      <c r="FD21" s="2">
        <v>2030.22</v>
      </c>
      <c r="FE21" s="2">
        <v>2.25</v>
      </c>
      <c r="FF21" s="2">
        <v>6.28</v>
      </c>
      <c r="FG21" s="2">
        <v>2.91</v>
      </c>
      <c r="FH21" s="2">
        <v>34.47</v>
      </c>
      <c r="FI21" s="2">
        <v>13.24</v>
      </c>
      <c r="FJ21" s="2">
        <v>0.66</v>
      </c>
      <c r="FK21" s="2">
        <v>15.79</v>
      </c>
      <c r="FL21" s="2">
        <v>2.2999999999999998</v>
      </c>
      <c r="FM21" s="2">
        <v>15.78</v>
      </c>
      <c r="FN21" s="2">
        <v>59.44</v>
      </c>
      <c r="FO21" s="2">
        <v>24.73</v>
      </c>
      <c r="FP21" s="2">
        <v>48.68</v>
      </c>
      <c r="FQ21" s="2">
        <v>136</v>
      </c>
      <c r="FR21" s="2">
        <v>199</v>
      </c>
      <c r="FS21" s="2">
        <v>63</v>
      </c>
      <c r="FT21" s="2">
        <v>747</v>
      </c>
      <c r="FU21" s="2">
        <v>1034</v>
      </c>
      <c r="FV21" s="2">
        <v>287</v>
      </c>
      <c r="FW21" s="2">
        <v>14.4</v>
      </c>
      <c r="FX21" s="2">
        <v>342.25</v>
      </c>
      <c r="FY21" s="2">
        <v>392.14</v>
      </c>
      <c r="FZ21" s="2">
        <v>49.89</v>
      </c>
      <c r="GA21" s="2">
        <v>342</v>
      </c>
      <c r="GB21" s="2">
        <v>1288</v>
      </c>
      <c r="GC21" s="2">
        <v>536</v>
      </c>
      <c r="GD21" s="2">
        <v>2167</v>
      </c>
      <c r="GE21" s="2">
        <v>2030.22</v>
      </c>
      <c r="GF21" s="2">
        <v>2.246423627</v>
      </c>
      <c r="GG21" s="2">
        <v>6.2759575449999998</v>
      </c>
      <c r="GH21" s="2">
        <v>2.9072450390000002</v>
      </c>
      <c r="GI21" s="2">
        <v>34.471619750000002</v>
      </c>
      <c r="GJ21" s="2">
        <v>13.244116289999999</v>
      </c>
      <c r="GK21" s="2">
        <v>0.66451315200000005</v>
      </c>
      <c r="GL21" s="2">
        <v>15.793724040000001</v>
      </c>
      <c r="GM21" s="2">
        <v>2.3022611909999999</v>
      </c>
      <c r="GN21" s="2">
        <v>15.78218736</v>
      </c>
      <c r="GO21" s="2">
        <v>59.437009689999996</v>
      </c>
      <c r="GP21" s="2">
        <v>24.734656210000001</v>
      </c>
      <c r="GQ21" s="2">
        <v>0.04</v>
      </c>
      <c r="GR21" s="4">
        <f t="shared" si="1"/>
        <v>7.0824999999999999E-2</v>
      </c>
      <c r="GS21" s="2">
        <f t="shared" si="13"/>
        <v>77.062499999999986</v>
      </c>
    </row>
    <row r="22" spans="1:201" s="2" customFormat="1" x14ac:dyDescent="0.45">
      <c r="A22" s="2">
        <v>23</v>
      </c>
      <c r="B22" s="2">
        <v>6</v>
      </c>
      <c r="C22" s="2" t="s">
        <v>66</v>
      </c>
      <c r="D22" s="2" t="s">
        <v>207</v>
      </c>
      <c r="E22" s="2" t="s">
        <v>203</v>
      </c>
      <c r="F22" s="2" t="s">
        <v>209</v>
      </c>
      <c r="G22" s="2">
        <v>4.18</v>
      </c>
      <c r="H22" s="2">
        <v>3.81</v>
      </c>
      <c r="I22" s="2">
        <v>3.86</v>
      </c>
      <c r="J22" s="2">
        <v>45.58947294</v>
      </c>
      <c r="K22" s="2">
        <v>45.58947294</v>
      </c>
      <c r="L22" s="2">
        <v>119.38984929999999</v>
      </c>
      <c r="M22" s="2">
        <v>1239.9000000000001</v>
      </c>
      <c r="N22" s="2">
        <f t="shared" si="2"/>
        <v>103.23037215885439</v>
      </c>
      <c r="O22" s="2">
        <v>216.9</v>
      </c>
      <c r="P22" s="2">
        <f t="shared" si="3"/>
        <v>15.485446250722868</v>
      </c>
      <c r="Q22" s="2">
        <v>184.5</v>
      </c>
      <c r="R22" s="2">
        <f t="shared" si="4"/>
        <v>5.9566549233932209</v>
      </c>
      <c r="S22" s="2">
        <v>5.7164591979999999</v>
      </c>
      <c r="T22" s="3">
        <f t="shared" si="5"/>
        <v>6.6662833274201283</v>
      </c>
      <c r="U22" s="2">
        <f t="shared" si="16"/>
        <v>6.7203252032520329</v>
      </c>
      <c r="V22" s="3">
        <f t="shared" si="6"/>
        <v>17.33025892660725</v>
      </c>
      <c r="W22" s="2">
        <v>1.1756037610000001</v>
      </c>
      <c r="X22" s="3">
        <f t="shared" si="7"/>
        <v>2.5996883233755552</v>
      </c>
      <c r="Y22" s="2">
        <v>29.470158479999998</v>
      </c>
      <c r="Z22" s="2">
        <v>5.1553168600000001</v>
      </c>
      <c r="AA22" s="2">
        <v>4.3852280339999998</v>
      </c>
      <c r="AB22" s="2">
        <v>3.6839356680000002</v>
      </c>
      <c r="AC22" s="2">
        <v>5.237824539</v>
      </c>
      <c r="AD22" s="2">
        <v>0.31583249699999999</v>
      </c>
      <c r="AE22" s="2">
        <v>0.414733503</v>
      </c>
      <c r="AF22" s="2">
        <v>0.19029243600000001</v>
      </c>
      <c r="AG22" s="2">
        <v>136.53561400000001</v>
      </c>
      <c r="AH22" s="2">
        <v>93.788825520000003</v>
      </c>
      <c r="AI22" s="2">
        <v>5.7488896069999997</v>
      </c>
      <c r="AJ22" s="2">
        <v>13.38973019</v>
      </c>
      <c r="AK22" s="2">
        <v>6.775348438</v>
      </c>
      <c r="AL22" s="2">
        <v>5.6718521500000003</v>
      </c>
      <c r="AM22" s="2">
        <v>5.6718521500000003</v>
      </c>
      <c r="AN22" s="2">
        <v>0.36839356699999998</v>
      </c>
      <c r="AO22" s="2">
        <v>0.52378245400000001</v>
      </c>
      <c r="AP22" s="2">
        <v>0.63028479400000004</v>
      </c>
      <c r="AQ22" s="2">
        <v>3.547732592</v>
      </c>
      <c r="AR22" s="2">
        <v>6.8163669960000002</v>
      </c>
      <c r="AS22" s="2">
        <v>42.073068620000001</v>
      </c>
      <c r="AT22" s="2">
        <f t="shared" si="8"/>
        <v>3.502878080093248</v>
      </c>
      <c r="AU22" s="2">
        <v>3.456404209</v>
      </c>
      <c r="AV22" s="2">
        <f t="shared" si="14"/>
        <v>0.2467679188531203</v>
      </c>
      <c r="AW22" s="2">
        <v>4.3470000000000004</v>
      </c>
      <c r="AX22" s="2">
        <v>4.1779999999999999</v>
      </c>
      <c r="AY22" s="2">
        <v>4.2229999999999999</v>
      </c>
      <c r="AZ22" s="2">
        <v>4.2073068620000003</v>
      </c>
      <c r="BA22" s="2">
        <v>0.44500000000000001</v>
      </c>
      <c r="BB22" s="2">
        <v>0.42799999999999999</v>
      </c>
      <c r="BC22" s="2">
        <v>0.42799999999999999</v>
      </c>
      <c r="BD22" s="2">
        <v>0.43280000000000002</v>
      </c>
      <c r="BE22" s="2">
        <v>0.34564042099999998</v>
      </c>
      <c r="BF22" s="2">
        <v>1.38</v>
      </c>
      <c r="BG22" s="2">
        <v>1.38</v>
      </c>
      <c r="BH22" s="2">
        <v>1.55</v>
      </c>
      <c r="BI22" s="2">
        <v>1.55</v>
      </c>
      <c r="BJ22" s="2">
        <v>1.3802000000000001</v>
      </c>
      <c r="BK22" s="2">
        <f t="shared" si="9"/>
        <v>4.4560298781936715E-2</v>
      </c>
      <c r="BL22" s="2">
        <v>1.3802000000000001</v>
      </c>
      <c r="BM22" s="2">
        <v>12.17</v>
      </c>
      <c r="BN22" s="2">
        <v>30.483799999999999</v>
      </c>
      <c r="BO22" s="2">
        <v>2.5043199999999999</v>
      </c>
      <c r="BP22" s="2">
        <f t="shared" si="10"/>
        <v>14.195030279354141</v>
      </c>
      <c r="BQ22" s="2">
        <f t="shared" si="11"/>
        <v>78.609842748926994</v>
      </c>
      <c r="BR22" s="2">
        <f t="shared" si="12"/>
        <v>5.5378425548877139</v>
      </c>
      <c r="BS22" s="2">
        <v>0.56000000000000005</v>
      </c>
      <c r="BT22" s="2">
        <v>11</v>
      </c>
      <c r="BU22" s="2">
        <v>24.2</v>
      </c>
      <c r="BV22" s="2">
        <v>3.26</v>
      </c>
      <c r="BW22" s="2">
        <v>1.28</v>
      </c>
      <c r="BX22" s="2">
        <v>2.0699999999999998</v>
      </c>
      <c r="BY22" s="2">
        <v>1.38</v>
      </c>
      <c r="BZ22" s="2">
        <v>0.35</v>
      </c>
      <c r="CA22" s="2">
        <v>2.27</v>
      </c>
      <c r="CB22" s="2">
        <v>0.95</v>
      </c>
      <c r="CC22" s="2">
        <v>1.62</v>
      </c>
      <c r="CD22" s="2">
        <v>8.5999999999999993E-2</v>
      </c>
      <c r="CE22" s="2">
        <v>5.2892561999999997E-2</v>
      </c>
      <c r="CF22" s="2">
        <v>1.5</v>
      </c>
      <c r="CG22" s="2">
        <v>0.92753623200000002</v>
      </c>
      <c r="CH22" s="2">
        <v>17.536231879999999</v>
      </c>
      <c r="CI22" s="2">
        <v>4.9656900000000004</v>
      </c>
      <c r="CJ22" s="2">
        <v>1.80402</v>
      </c>
      <c r="CK22" s="2">
        <v>1.371E-2</v>
      </c>
      <c r="CL22" s="2">
        <v>0.22091</v>
      </c>
      <c r="CM22" s="2">
        <v>0.45061000000000001</v>
      </c>
      <c r="CN22" s="2">
        <v>0.16685</v>
      </c>
      <c r="CO22" s="2">
        <v>-2.3E-3</v>
      </c>
      <c r="CP22" s="2">
        <v>2.4732599999999998</v>
      </c>
      <c r="CQ22" s="2">
        <v>7.61951</v>
      </c>
      <c r="CR22" s="2">
        <v>32.459499999999998</v>
      </c>
      <c r="CS22" s="2">
        <v>65.1708</v>
      </c>
      <c r="CT22" s="2">
        <v>114.88683640000001</v>
      </c>
      <c r="CU22" s="2">
        <v>8.2790889999999999E-3</v>
      </c>
      <c r="CV22" s="2">
        <v>0.41558</v>
      </c>
      <c r="CW22" s="2">
        <v>8.2710000000000006E-2</v>
      </c>
      <c r="CX22" s="2">
        <v>0.11384</v>
      </c>
      <c r="CY22" s="2">
        <v>64.475009999999997</v>
      </c>
      <c r="CZ22" s="2">
        <v>0.68815000000000004</v>
      </c>
      <c r="DA22" s="2">
        <v>1.4438</v>
      </c>
      <c r="DB22" s="2">
        <v>0.50277000000000005</v>
      </c>
      <c r="DC22" s="2">
        <v>0.11527</v>
      </c>
      <c r="DD22" s="2">
        <v>3.8080000000000003E-2</v>
      </c>
      <c r="DE22" s="2">
        <v>7.3429999999999995E-2</v>
      </c>
      <c r="DF22" s="2">
        <v>15.033897980000001</v>
      </c>
      <c r="DG22" s="2">
        <v>4.45</v>
      </c>
      <c r="DH22" s="2">
        <v>4.28</v>
      </c>
      <c r="DI22" s="2">
        <v>4.28</v>
      </c>
      <c r="DJ22" s="2">
        <v>4.3280000000000003</v>
      </c>
      <c r="DK22" s="2">
        <v>4.5529999999999999</v>
      </c>
      <c r="DL22" s="2">
        <v>0.45529999999999998</v>
      </c>
      <c r="DM22" s="2">
        <v>4.4809999999999999</v>
      </c>
      <c r="DN22" s="2">
        <v>0.4481</v>
      </c>
      <c r="DO22" s="2">
        <v>-0.99</v>
      </c>
      <c r="DP22" s="2">
        <v>-0.82</v>
      </c>
      <c r="DQ22" s="2">
        <v>-0.82</v>
      </c>
      <c r="DR22" s="2">
        <v>-22.327999999999999</v>
      </c>
      <c r="DS22" s="2">
        <v>-19.242999999999999</v>
      </c>
      <c r="DT22" s="2">
        <v>-2.7330000000000001</v>
      </c>
      <c r="DU22" s="2">
        <v>-0.17</v>
      </c>
      <c r="DW22" s="2">
        <v>1.2999999999999999E-2</v>
      </c>
      <c r="DX22" s="2">
        <v>-10.956</v>
      </c>
      <c r="DY22" s="2">
        <v>-3.2135527490000002</v>
      </c>
      <c r="DZ22" s="2">
        <v>0.70145672599999997</v>
      </c>
      <c r="EA22" s="2">
        <v>-0.37161113000000001</v>
      </c>
      <c r="EB22" s="2">
        <v>4.1100000000000003</v>
      </c>
      <c r="EC22" s="2">
        <v>4.03</v>
      </c>
      <c r="ED22" s="2">
        <v>3.82</v>
      </c>
      <c r="EE22" s="2">
        <v>1.7031630170000001</v>
      </c>
      <c r="EF22" s="2">
        <v>3.7220843669999999</v>
      </c>
      <c r="EG22" s="2">
        <v>9.4240837699999993</v>
      </c>
      <c r="EH22" s="2">
        <v>2.2639999999999998</v>
      </c>
      <c r="EI22" s="2">
        <v>4.5553999999999997</v>
      </c>
      <c r="EJ22" s="2">
        <v>3.9361000000000002</v>
      </c>
      <c r="EK22" s="2">
        <v>11.238099999999999</v>
      </c>
      <c r="EL22" s="2">
        <v>396.38200000000001</v>
      </c>
      <c r="EM22" s="2">
        <v>146.697</v>
      </c>
      <c r="EN22" s="2">
        <v>185.511</v>
      </c>
      <c r="EO22" s="2">
        <v>48.68</v>
      </c>
      <c r="EP22" s="2">
        <v>54</v>
      </c>
      <c r="EQ22" s="2">
        <v>94</v>
      </c>
      <c r="ER22" s="2">
        <v>40</v>
      </c>
      <c r="ES22" s="2">
        <v>386</v>
      </c>
      <c r="ET22" s="2">
        <v>641</v>
      </c>
      <c r="EU22" s="2">
        <v>255</v>
      </c>
      <c r="EV22" s="2">
        <v>4.5999999999999996</v>
      </c>
      <c r="EW22" s="2">
        <v>207.49</v>
      </c>
      <c r="EX22" s="2">
        <v>238.8</v>
      </c>
      <c r="EY22" s="2">
        <v>31.31</v>
      </c>
      <c r="EZ22" s="2">
        <v>251</v>
      </c>
      <c r="FA22" s="2">
        <v>701</v>
      </c>
      <c r="FB22" s="2">
        <v>381</v>
      </c>
      <c r="FC22" s="2">
        <v>1333</v>
      </c>
      <c r="FD22" s="2">
        <v>1278.08</v>
      </c>
      <c r="FE22" s="2">
        <v>3.65</v>
      </c>
      <c r="FF22" s="2">
        <v>4.05</v>
      </c>
      <c r="FG22" s="2">
        <v>3</v>
      </c>
      <c r="FH22" s="2">
        <v>28.96</v>
      </c>
      <c r="FI22" s="2">
        <v>19.13</v>
      </c>
      <c r="FJ22" s="2">
        <v>0.35</v>
      </c>
      <c r="FK22" s="2">
        <v>15.57</v>
      </c>
      <c r="FL22" s="2">
        <v>2.35</v>
      </c>
      <c r="FM22" s="2">
        <v>18.829999999999998</v>
      </c>
      <c r="FN22" s="2">
        <v>52.59</v>
      </c>
      <c r="FO22" s="2">
        <v>28.58</v>
      </c>
      <c r="FP22" s="2">
        <v>48.68</v>
      </c>
      <c r="FQ22" s="2">
        <v>54</v>
      </c>
      <c r="FR22" s="2">
        <v>94</v>
      </c>
      <c r="FS22" s="2">
        <v>40</v>
      </c>
      <c r="FT22" s="2">
        <v>386</v>
      </c>
      <c r="FU22" s="2">
        <v>641</v>
      </c>
      <c r="FV22" s="2">
        <v>255</v>
      </c>
      <c r="FW22" s="2">
        <v>4.5999999999999996</v>
      </c>
      <c r="FX22" s="2">
        <v>207.49</v>
      </c>
      <c r="FY22" s="2">
        <v>238.8</v>
      </c>
      <c r="FZ22" s="2">
        <v>31.31</v>
      </c>
      <c r="GA22" s="2">
        <v>251</v>
      </c>
      <c r="GB22" s="2">
        <v>701</v>
      </c>
      <c r="GC22" s="2">
        <v>381</v>
      </c>
      <c r="GD22" s="2">
        <v>1333</v>
      </c>
      <c r="GE22" s="2">
        <v>1278.08</v>
      </c>
      <c r="GF22" s="2">
        <v>3.6519129779999999</v>
      </c>
      <c r="GG22" s="2">
        <v>4.0510127530000002</v>
      </c>
      <c r="GH22" s="2">
        <v>3.000750188</v>
      </c>
      <c r="GI22" s="2">
        <v>28.957239309999999</v>
      </c>
      <c r="GJ22" s="2">
        <v>19.12978245</v>
      </c>
      <c r="GK22" s="2">
        <v>0.34508627200000003</v>
      </c>
      <c r="GL22" s="2">
        <v>15.56564141</v>
      </c>
      <c r="GM22" s="2">
        <v>2.348837209</v>
      </c>
      <c r="GN22" s="2">
        <v>18.829707429999999</v>
      </c>
      <c r="GO22" s="2">
        <v>52.588147040000003</v>
      </c>
      <c r="GP22" s="2">
        <v>28.582145539999999</v>
      </c>
      <c r="GQ22" s="2">
        <v>0.04</v>
      </c>
      <c r="GR22" s="4">
        <f t="shared" si="1"/>
        <v>4.1557999999999998E-2</v>
      </c>
      <c r="GS22" s="2">
        <f t="shared" si="13"/>
        <v>3.894999999999992</v>
      </c>
    </row>
    <row r="23" spans="1:201" s="2" customFormat="1" x14ac:dyDescent="0.45">
      <c r="A23" s="2">
        <v>24</v>
      </c>
      <c r="B23" s="2">
        <v>6</v>
      </c>
      <c r="C23" s="2" t="s">
        <v>205</v>
      </c>
      <c r="D23" s="2" t="s">
        <v>202</v>
      </c>
      <c r="E23" s="2" t="s">
        <v>206</v>
      </c>
      <c r="F23" s="2" t="s">
        <v>209</v>
      </c>
      <c r="G23" s="2">
        <v>4.2300000000000004</v>
      </c>
      <c r="H23" s="2">
        <v>3.88</v>
      </c>
      <c r="I23" s="2">
        <v>3.99</v>
      </c>
      <c r="J23" s="2">
        <v>6.5593719019999996</v>
      </c>
      <c r="K23" s="2">
        <v>6.5593719019999996</v>
      </c>
      <c r="L23" s="2">
        <v>23.874487859999999</v>
      </c>
      <c r="M23" s="2">
        <v>1011.1</v>
      </c>
      <c r="N23" s="2">
        <f t="shared" si="2"/>
        <v>84.181167263341948</v>
      </c>
      <c r="O23" s="2">
        <v>199.7</v>
      </c>
      <c r="P23" s="2">
        <f t="shared" si="3"/>
        <v>14.257462500089241</v>
      </c>
      <c r="Q23" s="2">
        <v>43.29</v>
      </c>
      <c r="R23" s="2">
        <f t="shared" si="4"/>
        <v>1.3976346430010436</v>
      </c>
      <c r="S23" s="2">
        <v>5.0630946420000003</v>
      </c>
      <c r="T23" s="3">
        <f t="shared" si="5"/>
        <v>5.904358315009774</v>
      </c>
      <c r="U23" s="2">
        <f t="shared" si="16"/>
        <v>23.356433356433357</v>
      </c>
      <c r="V23" s="3">
        <f t="shared" si="6"/>
        <v>60.231168198997693</v>
      </c>
      <c r="W23" s="2">
        <v>4.6133101380000001</v>
      </c>
      <c r="X23" s="3">
        <f t="shared" si="7"/>
        <v>10.201137022101273</v>
      </c>
      <c r="Y23" s="2">
        <v>25.985416529999998</v>
      </c>
      <c r="Z23" s="2">
        <v>5.1323189400000002</v>
      </c>
      <c r="AA23" s="2">
        <v>1.112559273</v>
      </c>
      <c r="AB23" s="2">
        <v>3.6160141189999999</v>
      </c>
      <c r="AC23" s="2">
        <v>4.8701881480000004</v>
      </c>
      <c r="AD23" s="2">
        <v>0.62563627399999999</v>
      </c>
      <c r="AE23" s="2">
        <v>0.24535146599999999</v>
      </c>
      <c r="AF23" s="2">
        <v>0.20369249</v>
      </c>
      <c r="AG23" s="2">
        <v>134.0182762</v>
      </c>
      <c r="AH23" s="2">
        <v>87.205904500000003</v>
      </c>
      <c r="AI23" s="2">
        <v>11.388042410000001</v>
      </c>
      <c r="AJ23" s="2">
        <v>7.9212069969999996</v>
      </c>
      <c r="AK23" s="2">
        <v>7.2524563710000001</v>
      </c>
      <c r="AL23" s="2">
        <v>3.4053270680000001</v>
      </c>
      <c r="AM23" s="2">
        <v>3.4053270680000001</v>
      </c>
      <c r="AN23" s="2">
        <v>0.36160141200000001</v>
      </c>
      <c r="AO23" s="2">
        <v>0.48701881499999999</v>
      </c>
      <c r="AP23" s="2">
        <v>0.60511081899999997</v>
      </c>
      <c r="AQ23" s="2">
        <v>1.2085935059999999</v>
      </c>
      <c r="AR23" s="2">
        <v>15.05004327</v>
      </c>
      <c r="AS23" s="2">
        <v>38.910286429999999</v>
      </c>
      <c r="AT23" s="2">
        <f t="shared" si="8"/>
        <v>3.2395542777454001</v>
      </c>
      <c r="AU23" s="2">
        <v>3.4195566180000001</v>
      </c>
      <c r="AV23" s="2">
        <f t="shared" si="14"/>
        <v>0.24413720705091135</v>
      </c>
      <c r="AW23" s="2">
        <v>4.1159999999999997</v>
      </c>
      <c r="AX23" s="2">
        <v>3.9969999999999999</v>
      </c>
      <c r="AY23" s="2">
        <v>4.2830000000000004</v>
      </c>
      <c r="AZ23" s="2">
        <v>3.8910286429999998</v>
      </c>
      <c r="BA23" s="2">
        <v>0.46</v>
      </c>
      <c r="BB23" s="2">
        <v>0.43</v>
      </c>
      <c r="BC23" s="2">
        <v>0.42699999999999999</v>
      </c>
      <c r="BD23" s="2">
        <v>0.42209999999999998</v>
      </c>
      <c r="BE23" s="2">
        <v>0.34195566199999999</v>
      </c>
      <c r="BF23" s="2">
        <v>1.84</v>
      </c>
      <c r="BG23" s="2">
        <v>1.84</v>
      </c>
      <c r="BH23" s="2">
        <v>1.74</v>
      </c>
      <c r="BI23" s="2">
        <v>1.74</v>
      </c>
      <c r="BJ23" s="2">
        <v>1.7176</v>
      </c>
      <c r="BK23" s="2">
        <f t="shared" si="9"/>
        <v>5.5453390224499709E-2</v>
      </c>
      <c r="BL23" s="2">
        <v>1.7176</v>
      </c>
      <c r="BM23" s="2">
        <v>11.38</v>
      </c>
      <c r="BN23" s="2">
        <v>22.653700000000001</v>
      </c>
      <c r="BO23" s="2">
        <v>1.99088</v>
      </c>
      <c r="BP23" s="2">
        <f t="shared" si="10"/>
        <v>13.269400092177825</v>
      </c>
      <c r="BQ23" s="2">
        <f t="shared" si="11"/>
        <v>58.419408887901348</v>
      </c>
      <c r="BR23" s="2">
        <f t="shared" si="12"/>
        <v>4.4025659398377011</v>
      </c>
      <c r="BS23" s="2">
        <v>0.57999999999999996</v>
      </c>
      <c r="BT23" s="2">
        <v>9.8000000000000007</v>
      </c>
      <c r="BU23" s="2">
        <v>21.2</v>
      </c>
      <c r="BV23" s="2">
        <v>2.74</v>
      </c>
      <c r="BW23" s="2">
        <v>1.1200000000000001</v>
      </c>
      <c r="BX23" s="2">
        <v>1.78</v>
      </c>
      <c r="BY23" s="2">
        <v>1.69</v>
      </c>
      <c r="BZ23" s="2">
        <v>0.3</v>
      </c>
      <c r="CA23" s="2">
        <v>2.2400000000000002</v>
      </c>
      <c r="CB23" s="2">
        <v>0.62</v>
      </c>
      <c r="CC23" s="2">
        <v>1.59</v>
      </c>
      <c r="CD23" s="2">
        <v>8.4000000000000005E-2</v>
      </c>
      <c r="CE23" s="2">
        <v>5.2830189E-2</v>
      </c>
      <c r="CF23" s="2">
        <v>1.053254438</v>
      </c>
      <c r="CG23" s="2">
        <v>0.66272189299999995</v>
      </c>
      <c r="CH23" s="2">
        <v>12.544378699999999</v>
      </c>
      <c r="CI23" s="2">
        <v>3.92313</v>
      </c>
      <c r="CJ23" s="2">
        <v>0.88946000000000003</v>
      </c>
      <c r="CK23" s="2">
        <v>4.2599999999999999E-3</v>
      </c>
      <c r="CL23" s="2">
        <v>0.20727000000000001</v>
      </c>
      <c r="CM23" s="2">
        <v>0.46294000000000002</v>
      </c>
      <c r="CN23" s="2">
        <v>0.18595999999999999</v>
      </c>
      <c r="CO23" s="2">
        <v>9.3200000000000005E-2</v>
      </c>
      <c r="CP23" s="2">
        <v>1.6528799999999999</v>
      </c>
      <c r="CQ23" s="2">
        <v>5.7662300000000002</v>
      </c>
      <c r="CR23" s="2">
        <v>28.6648</v>
      </c>
      <c r="CS23" s="2">
        <v>68.036299999999997</v>
      </c>
      <c r="CT23" s="2">
        <v>160.3101881</v>
      </c>
      <c r="CU23" s="2">
        <v>2.8752834000000001E-2</v>
      </c>
      <c r="CV23" s="2">
        <v>0.25389</v>
      </c>
      <c r="CW23" s="2">
        <v>0.11212</v>
      </c>
      <c r="CX23" s="2">
        <v>0.17454</v>
      </c>
      <c r="CY23" s="2">
        <v>87.724670000000003</v>
      </c>
      <c r="CZ23" s="2">
        <v>1.1434299999999999</v>
      </c>
      <c r="DA23" s="2">
        <v>1.70522</v>
      </c>
      <c r="DB23" s="2">
        <v>1.0768800000000001</v>
      </c>
      <c r="DC23" s="2">
        <v>0.25183</v>
      </c>
      <c r="DD23" s="2">
        <v>7.3010000000000005E-2</v>
      </c>
      <c r="DE23" s="2">
        <v>0.11315</v>
      </c>
      <c r="DF23" s="2">
        <v>9.9197457250000003</v>
      </c>
      <c r="DG23" s="2">
        <v>4.5999999999999996</v>
      </c>
      <c r="DH23" s="2">
        <v>4.3</v>
      </c>
      <c r="DI23" s="2">
        <v>4.2699999999999996</v>
      </c>
      <c r="DJ23" s="2">
        <v>4.2210000000000001</v>
      </c>
      <c r="DK23" s="2">
        <v>4.306</v>
      </c>
      <c r="DL23" s="2">
        <v>0.43059999999999998</v>
      </c>
      <c r="DM23" s="2">
        <v>4.7329999999999997</v>
      </c>
      <c r="DN23" s="2">
        <v>0.4733</v>
      </c>
      <c r="DO23" s="2">
        <v>-1.18</v>
      </c>
      <c r="DP23" s="2">
        <v>-0.88</v>
      </c>
      <c r="DQ23" s="2">
        <v>-0.85</v>
      </c>
      <c r="DR23" s="2">
        <v>-25.661999999999999</v>
      </c>
      <c r="DS23" s="2">
        <v>-19.917000000000002</v>
      </c>
      <c r="DT23" s="2">
        <v>-8.2309999999999999</v>
      </c>
      <c r="DU23" s="2">
        <v>-0.02</v>
      </c>
      <c r="DV23" s="2">
        <v>-0.12</v>
      </c>
      <c r="DW23" s="2">
        <v>-6.6520000000000001</v>
      </c>
      <c r="DX23" s="2">
        <v>-1.2869999999999999</v>
      </c>
      <c r="DY23" s="2">
        <v>-5.4657764090000001</v>
      </c>
      <c r="DZ23" s="2">
        <v>-2.6512723789999999</v>
      </c>
      <c r="EA23" s="2">
        <v>-9.1517944660000001</v>
      </c>
      <c r="EB23" s="2">
        <v>4.1124999999999998</v>
      </c>
      <c r="EC23" s="2">
        <v>4.54</v>
      </c>
      <c r="ED23" s="2">
        <v>4.21</v>
      </c>
      <c r="EE23" s="2">
        <v>2.8571428569999999</v>
      </c>
      <c r="EF23" s="2">
        <v>-6.8281938330000003</v>
      </c>
      <c r="EG23" s="2">
        <v>0.47505938199999997</v>
      </c>
      <c r="EH23" s="2">
        <v>6.6666999999999996</v>
      </c>
      <c r="EI23" s="2">
        <v>2.0413000000000001</v>
      </c>
      <c r="EJ23" s="2">
        <v>2.5084</v>
      </c>
      <c r="EK23" s="2">
        <v>1.7177</v>
      </c>
      <c r="EL23" s="2">
        <v>-74.234999999999999</v>
      </c>
      <c r="EM23" s="2">
        <v>-15.853</v>
      </c>
      <c r="EN23" s="2">
        <v>-31.521999999999998</v>
      </c>
      <c r="EO23" s="2">
        <v>11.06</v>
      </c>
      <c r="EP23" s="2">
        <v>28</v>
      </c>
      <c r="EQ23" s="2">
        <v>70</v>
      </c>
      <c r="ER23" s="2">
        <v>42</v>
      </c>
      <c r="ES23" s="2">
        <v>366</v>
      </c>
      <c r="ET23" s="2">
        <v>641</v>
      </c>
      <c r="EU23" s="2">
        <v>275</v>
      </c>
      <c r="EV23" s="2">
        <v>3</v>
      </c>
      <c r="EW23" s="2">
        <v>198.93</v>
      </c>
      <c r="EX23" s="2">
        <v>247.23</v>
      </c>
      <c r="EY23" s="2">
        <v>48.29</v>
      </c>
      <c r="EZ23" s="2">
        <v>249</v>
      </c>
      <c r="FA23" s="2">
        <v>607</v>
      </c>
      <c r="FB23" s="2">
        <v>394</v>
      </c>
      <c r="FC23" s="2">
        <v>1249</v>
      </c>
      <c r="FD23" s="2">
        <v>1221.28</v>
      </c>
      <c r="FE23" s="2">
        <v>0.89</v>
      </c>
      <c r="FF23" s="2">
        <v>2.2400000000000002</v>
      </c>
      <c r="FG23" s="2">
        <v>3.36</v>
      </c>
      <c r="FH23" s="2">
        <v>29.3</v>
      </c>
      <c r="FI23" s="2">
        <v>22.02</v>
      </c>
      <c r="FJ23" s="2">
        <v>0.24</v>
      </c>
      <c r="FK23" s="2">
        <v>15.93</v>
      </c>
      <c r="FL23" s="2">
        <v>3.87</v>
      </c>
      <c r="FM23" s="2">
        <v>19.940000000000001</v>
      </c>
      <c r="FN23" s="2">
        <v>48.6</v>
      </c>
      <c r="FO23" s="2">
        <v>31.55</v>
      </c>
      <c r="FP23" s="2">
        <v>11.06</v>
      </c>
      <c r="FQ23" s="2">
        <v>28</v>
      </c>
      <c r="FR23" s="2">
        <v>70</v>
      </c>
      <c r="FS23" s="2">
        <v>42</v>
      </c>
      <c r="FT23" s="2">
        <v>366</v>
      </c>
      <c r="FU23" s="2">
        <v>641</v>
      </c>
      <c r="FV23" s="2">
        <v>275</v>
      </c>
      <c r="FW23" s="2">
        <v>3</v>
      </c>
      <c r="FX23" s="2">
        <v>198.93</v>
      </c>
      <c r="FY23" s="2">
        <v>247.23</v>
      </c>
      <c r="FZ23" s="2">
        <v>48.29</v>
      </c>
      <c r="GA23" s="2">
        <v>249</v>
      </c>
      <c r="GB23" s="2">
        <v>607</v>
      </c>
      <c r="GC23" s="2">
        <v>394</v>
      </c>
      <c r="GD23" s="2">
        <v>1249</v>
      </c>
      <c r="GE23" s="2">
        <v>1221.28</v>
      </c>
      <c r="GF23" s="2">
        <v>0.885508407</v>
      </c>
      <c r="GG23" s="2">
        <v>2.2417934349999999</v>
      </c>
      <c r="GH23" s="2">
        <v>3.3626901519999999</v>
      </c>
      <c r="GI23" s="2">
        <v>29.303442749999999</v>
      </c>
      <c r="GJ23" s="2">
        <v>22.017614089999999</v>
      </c>
      <c r="GK23" s="2">
        <v>0.24019215399999999</v>
      </c>
      <c r="GL23" s="2">
        <v>15.927141710000001</v>
      </c>
      <c r="GM23" s="2">
        <v>3.8662930339999999</v>
      </c>
      <c r="GN23" s="2">
        <v>19.935948759999999</v>
      </c>
      <c r="GO23" s="2">
        <v>48.598879099999998</v>
      </c>
      <c r="GP23" s="2">
        <v>31.545236190000001</v>
      </c>
      <c r="GQ23" s="2">
        <v>0.04</v>
      </c>
      <c r="GR23" s="4">
        <f t="shared" si="1"/>
        <v>2.5389000000000002E-2</v>
      </c>
      <c r="GS23" s="2">
        <f t="shared" si="13"/>
        <v>-36.527499999999996</v>
      </c>
    </row>
    <row r="25" spans="1:201" s="2" customFormat="1" x14ac:dyDescent="0.45">
      <c r="M25" s="7">
        <f>MAX(M2:M23)</f>
        <v>1804.4</v>
      </c>
      <c r="N25" s="7">
        <f>MAX(N2:N23)</f>
        <v>150.22895678960955</v>
      </c>
      <c r="O25" s="7">
        <f>MAX(O2:O23)</f>
        <v>349.4</v>
      </c>
      <c r="P25" s="7">
        <f>MAX(P2:P23)</f>
        <v>24.945204794848177</v>
      </c>
      <c r="Q25" s="7">
        <f>MAX(Q2:Q23)</f>
        <v>201.99</v>
      </c>
      <c r="R25" s="7">
        <f>MAX(R2:R23)</f>
        <v>6.5213264388953753</v>
      </c>
      <c r="S25" s="3">
        <f>MAX(S2:S23)</f>
        <v>6.1479840499999998</v>
      </c>
      <c r="T25" s="3"/>
      <c r="U25" s="3">
        <f>MAX(U2:U23)</f>
        <v>70.463292943692096</v>
      </c>
      <c r="V25" s="3">
        <f>MAX(V2:V23)</f>
        <v>181.70952663788299</v>
      </c>
      <c r="W25" s="3">
        <f>MAX(W2:W23)</f>
        <v>14.80319128</v>
      </c>
      <c r="X25" s="3">
        <f>MAX(X2:X23)</f>
        <v>32.736852943114215</v>
      </c>
    </row>
    <row r="26" spans="1:201" s="2" customFormat="1" x14ac:dyDescent="0.45">
      <c r="M26" s="7">
        <f>MIN(M2:M23)</f>
        <v>988.6</v>
      </c>
      <c r="N26" s="7">
        <f>MIN(N2:N23)</f>
        <v>82.307884439264015</v>
      </c>
      <c r="O26" s="7">
        <f>MIN(O2:O23)</f>
        <v>199.7</v>
      </c>
      <c r="P26" s="7">
        <f>MIN(P2:P23)</f>
        <v>14.257462500089241</v>
      </c>
      <c r="Q26" s="7">
        <f>MIN(Q2:Q23)</f>
        <v>14.03</v>
      </c>
      <c r="R26" s="3">
        <f>MIN(R2:R23)</f>
        <v>0.4529640573181945</v>
      </c>
      <c r="S26" s="3">
        <f>MIN(S2:S23)</f>
        <v>4.6814539210000001</v>
      </c>
      <c r="T26" s="3"/>
      <c r="U26" s="3">
        <f>MIN(U2:U23)</f>
        <v>5.7011602877093512</v>
      </c>
      <c r="V26" s="3">
        <f t="shared" ref="V26:X26" si="17">MIN(V2:V23)</f>
        <v>14.702053989929263</v>
      </c>
      <c r="W26" s="3">
        <f>MIN(W2:W23)</f>
        <v>1.142459866</v>
      </c>
      <c r="X26" s="3">
        <f t="shared" si="17"/>
        <v>2.5263319308000662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48D-7D4F-4DF0-B5F9-244468082EE4}">
  <dimension ref="A1:B202"/>
  <sheetViews>
    <sheetView topLeftCell="A183" workbookViewId="0">
      <selection activeCell="B192" sqref="B192"/>
    </sheetView>
  </sheetViews>
  <sheetFormatPr defaultRowHeight="14.25" x14ac:dyDescent="0.45"/>
  <cols>
    <col min="1" max="1" width="19.33203125" bestFit="1" customWidth="1"/>
    <col min="2" max="2" width="102.6640625" bestFit="1" customWidth="1"/>
  </cols>
  <sheetData>
    <row r="1" spans="1:2" x14ac:dyDescent="0.45">
      <c r="A1" t="s">
        <v>0</v>
      </c>
      <c r="B1" t="s">
        <v>210</v>
      </c>
    </row>
    <row r="2" spans="1:2" x14ac:dyDescent="0.45">
      <c r="A2" t="s">
        <v>1</v>
      </c>
      <c r="B2" t="s">
        <v>211</v>
      </c>
    </row>
    <row r="3" spans="1:2" x14ac:dyDescent="0.45">
      <c r="A3" t="s">
        <v>2</v>
      </c>
      <c r="B3" t="s">
        <v>212</v>
      </c>
    </row>
    <row r="5" spans="1:2" x14ac:dyDescent="0.45">
      <c r="A5" t="s">
        <v>3</v>
      </c>
      <c r="B5" t="s">
        <v>213</v>
      </c>
    </row>
    <row r="6" spans="1:2" x14ac:dyDescent="0.45">
      <c r="A6" t="s">
        <v>4</v>
      </c>
      <c r="B6" t="s">
        <v>214</v>
      </c>
    </row>
    <row r="7" spans="1:2" x14ac:dyDescent="0.45">
      <c r="A7" t="s">
        <v>5</v>
      </c>
      <c r="B7" t="s">
        <v>215</v>
      </c>
    </row>
    <row r="8" spans="1:2" x14ac:dyDescent="0.45">
      <c r="A8" t="s">
        <v>6</v>
      </c>
      <c r="B8" t="s">
        <v>216</v>
      </c>
    </row>
    <row r="9" spans="1:2" x14ac:dyDescent="0.45">
      <c r="A9" t="s">
        <v>7</v>
      </c>
      <c r="B9" t="s">
        <v>217</v>
      </c>
    </row>
    <row r="10" spans="1:2" x14ac:dyDescent="0.45">
      <c r="A10" t="s">
        <v>8</v>
      </c>
      <c r="B10" t="s">
        <v>218</v>
      </c>
    </row>
    <row r="11" spans="1:2" x14ac:dyDescent="0.45">
      <c r="A11" t="s">
        <v>9</v>
      </c>
      <c r="B11" t="s">
        <v>219</v>
      </c>
    </row>
    <row r="12" spans="1:2" x14ac:dyDescent="0.45">
      <c r="A12" t="s">
        <v>10</v>
      </c>
      <c r="B12" t="s">
        <v>220</v>
      </c>
    </row>
    <row r="13" spans="1:2" x14ac:dyDescent="0.45">
      <c r="A13" t="s">
        <v>11</v>
      </c>
      <c r="B13" t="s">
        <v>221</v>
      </c>
    </row>
    <row r="14" spans="1:2" x14ac:dyDescent="0.45">
      <c r="A14" t="s">
        <v>12</v>
      </c>
      <c r="B14" t="s">
        <v>222</v>
      </c>
    </row>
    <row r="15" spans="1:2" x14ac:dyDescent="0.45">
      <c r="A15" t="s">
        <v>13</v>
      </c>
      <c r="B15" t="s">
        <v>223</v>
      </c>
    </row>
    <row r="16" spans="1:2" x14ac:dyDescent="0.45">
      <c r="A16" t="s">
        <v>14</v>
      </c>
      <c r="B16" t="s">
        <v>224</v>
      </c>
    </row>
    <row r="17" spans="1:2" x14ac:dyDescent="0.45">
      <c r="A17" t="s">
        <v>15</v>
      </c>
      <c r="B17" t="s">
        <v>225</v>
      </c>
    </row>
    <row r="18" spans="1:2" x14ac:dyDescent="0.45">
      <c r="A18" t="s">
        <v>16</v>
      </c>
      <c r="B18" t="s">
        <v>226</v>
      </c>
    </row>
    <row r="19" spans="1:2" x14ac:dyDescent="0.45">
      <c r="A19" t="s">
        <v>17</v>
      </c>
      <c r="B19" t="s">
        <v>227</v>
      </c>
    </row>
    <row r="20" spans="1:2" x14ac:dyDescent="0.45">
      <c r="A20" t="s">
        <v>18</v>
      </c>
      <c r="B20" t="s">
        <v>229</v>
      </c>
    </row>
    <row r="21" spans="1:2" x14ac:dyDescent="0.45">
      <c r="A21" t="s">
        <v>19</v>
      </c>
      <c r="B21" t="s">
        <v>228</v>
      </c>
    </row>
    <row r="22" spans="1:2" x14ac:dyDescent="0.45">
      <c r="A22" t="s">
        <v>20</v>
      </c>
      <c r="B22" t="s">
        <v>230</v>
      </c>
    </row>
    <row r="23" spans="1:2" x14ac:dyDescent="0.45">
      <c r="A23" t="s">
        <v>21</v>
      </c>
      <c r="B23" t="s">
        <v>231</v>
      </c>
    </row>
    <row r="24" spans="1:2" x14ac:dyDescent="0.45">
      <c r="A24" t="s">
        <v>22</v>
      </c>
      <c r="B24" t="s">
        <v>232</v>
      </c>
    </row>
    <row r="25" spans="1:2" x14ac:dyDescent="0.45">
      <c r="A25" t="s">
        <v>23</v>
      </c>
      <c r="B25" t="s">
        <v>233</v>
      </c>
    </row>
    <row r="26" spans="1:2" x14ac:dyDescent="0.45">
      <c r="A26" t="s">
        <v>24</v>
      </c>
    </row>
    <row r="27" spans="1:2" x14ac:dyDescent="0.45">
      <c r="A27" t="s">
        <v>25</v>
      </c>
    </row>
    <row r="28" spans="1:2" x14ac:dyDescent="0.45">
      <c r="A28" t="s">
        <v>26</v>
      </c>
    </row>
    <row r="29" spans="1:2" x14ac:dyDescent="0.45">
      <c r="A29" t="s">
        <v>27</v>
      </c>
      <c r="B29" t="s">
        <v>234</v>
      </c>
    </row>
    <row r="30" spans="1:2" x14ac:dyDescent="0.45">
      <c r="A30" t="s">
        <v>28</v>
      </c>
      <c r="B30" t="s">
        <v>235</v>
      </c>
    </row>
    <row r="31" spans="1:2" x14ac:dyDescent="0.45">
      <c r="A31" t="s">
        <v>29</v>
      </c>
      <c r="B31" t="s">
        <v>236</v>
      </c>
    </row>
    <row r="32" spans="1:2" x14ac:dyDescent="0.45">
      <c r="A32" t="s">
        <v>30</v>
      </c>
      <c r="B32" t="s">
        <v>237</v>
      </c>
    </row>
    <row r="33" spans="1:2" x14ac:dyDescent="0.45">
      <c r="A33" t="s">
        <v>31</v>
      </c>
      <c r="B33" t="s">
        <v>238</v>
      </c>
    </row>
    <row r="34" spans="1:2" x14ac:dyDescent="0.45">
      <c r="A34" t="s">
        <v>32</v>
      </c>
      <c r="B34" t="s">
        <v>239</v>
      </c>
    </row>
    <row r="35" spans="1:2" x14ac:dyDescent="0.45">
      <c r="A35" t="s">
        <v>33</v>
      </c>
      <c r="B35" t="s">
        <v>240</v>
      </c>
    </row>
    <row r="36" spans="1:2" x14ac:dyDescent="0.45">
      <c r="A36" t="s">
        <v>34</v>
      </c>
      <c r="B36" t="s">
        <v>241</v>
      </c>
    </row>
    <row r="37" spans="1:2" x14ac:dyDescent="0.45">
      <c r="A37" t="s">
        <v>35</v>
      </c>
      <c r="B37" t="s">
        <v>242</v>
      </c>
    </row>
    <row r="38" spans="1:2" x14ac:dyDescent="0.45">
      <c r="A38" t="s">
        <v>36</v>
      </c>
      <c r="B38" t="s">
        <v>243</v>
      </c>
    </row>
    <row r="39" spans="1:2" x14ac:dyDescent="0.45">
      <c r="A39" t="s">
        <v>37</v>
      </c>
      <c r="B39" t="s">
        <v>244</v>
      </c>
    </row>
    <row r="40" spans="1:2" x14ac:dyDescent="0.45">
      <c r="A40" t="s">
        <v>38</v>
      </c>
      <c r="B40" t="s">
        <v>245</v>
      </c>
    </row>
    <row r="41" spans="1:2" x14ac:dyDescent="0.45">
      <c r="A41" t="s">
        <v>39</v>
      </c>
      <c r="B41" t="s">
        <v>246</v>
      </c>
    </row>
    <row r="42" spans="1:2" x14ac:dyDescent="0.45">
      <c r="A42" t="s">
        <v>40</v>
      </c>
      <c r="B42" t="s">
        <v>247</v>
      </c>
    </row>
    <row r="43" spans="1:2" x14ac:dyDescent="0.45">
      <c r="A43" t="s">
        <v>41</v>
      </c>
      <c r="B43" t="s">
        <v>248</v>
      </c>
    </row>
    <row r="44" spans="1:2" x14ac:dyDescent="0.45">
      <c r="A44" t="s">
        <v>42</v>
      </c>
      <c r="B44" t="s">
        <v>249</v>
      </c>
    </row>
    <row r="45" spans="1:2" x14ac:dyDescent="0.45">
      <c r="A45" t="s">
        <v>43</v>
      </c>
      <c r="B45" t="s">
        <v>250</v>
      </c>
    </row>
    <row r="46" spans="1:2" x14ac:dyDescent="0.45">
      <c r="A46" t="s">
        <v>44</v>
      </c>
      <c r="B46" t="s">
        <v>251</v>
      </c>
    </row>
    <row r="47" spans="1:2" x14ac:dyDescent="0.45">
      <c r="A47" t="s">
        <v>45</v>
      </c>
      <c r="B47" t="s">
        <v>252</v>
      </c>
    </row>
    <row r="48" spans="1:2" x14ac:dyDescent="0.45">
      <c r="A48" t="s">
        <v>46</v>
      </c>
      <c r="B48" t="s">
        <v>253</v>
      </c>
    </row>
    <row r="49" spans="1:2" x14ac:dyDescent="0.45">
      <c r="A49" t="s">
        <v>47</v>
      </c>
      <c r="B49" t="s">
        <v>254</v>
      </c>
    </row>
    <row r="50" spans="1:2" x14ac:dyDescent="0.45">
      <c r="A50" t="s">
        <v>48</v>
      </c>
      <c r="B50" t="s">
        <v>255</v>
      </c>
    </row>
    <row r="51" spans="1:2" x14ac:dyDescent="0.45">
      <c r="A51" t="s">
        <v>49</v>
      </c>
      <c r="B51" t="s">
        <v>256</v>
      </c>
    </row>
    <row r="52" spans="1:2" x14ac:dyDescent="0.45">
      <c r="A52" t="s">
        <v>50</v>
      </c>
      <c r="B52" t="s">
        <v>257</v>
      </c>
    </row>
    <row r="53" spans="1:2" x14ac:dyDescent="0.45">
      <c r="A53" t="s">
        <v>51</v>
      </c>
      <c r="B53" t="s">
        <v>258</v>
      </c>
    </row>
    <row r="54" spans="1:2" x14ac:dyDescent="0.45">
      <c r="A54" t="s">
        <v>52</v>
      </c>
      <c r="B54" t="s">
        <v>259</v>
      </c>
    </row>
    <row r="55" spans="1:2" x14ac:dyDescent="0.45">
      <c r="A55" t="s">
        <v>53</v>
      </c>
      <c r="B55" t="s">
        <v>260</v>
      </c>
    </row>
    <row r="56" spans="1:2" x14ac:dyDescent="0.45">
      <c r="A56" t="s">
        <v>54</v>
      </c>
      <c r="B56" t="s">
        <v>261</v>
      </c>
    </row>
    <row r="57" spans="1:2" x14ac:dyDescent="0.45">
      <c r="A57" t="s">
        <v>55</v>
      </c>
      <c r="B57" t="s">
        <v>262</v>
      </c>
    </row>
    <row r="58" spans="1:2" x14ac:dyDescent="0.45">
      <c r="A58" t="s">
        <v>56</v>
      </c>
      <c r="B58" t="s">
        <v>263</v>
      </c>
    </row>
    <row r="59" spans="1:2" x14ac:dyDescent="0.45">
      <c r="A59" t="s">
        <v>57</v>
      </c>
      <c r="B59" t="s">
        <v>264</v>
      </c>
    </row>
    <row r="60" spans="1:2" x14ac:dyDescent="0.45">
      <c r="A60" t="s">
        <v>58</v>
      </c>
      <c r="B60" t="s">
        <v>265</v>
      </c>
    </row>
    <row r="61" spans="1:2" x14ac:dyDescent="0.45">
      <c r="A61" t="s">
        <v>59</v>
      </c>
      <c r="B61" t="s">
        <v>266</v>
      </c>
    </row>
    <row r="62" spans="1:2" x14ac:dyDescent="0.45">
      <c r="A62" t="s">
        <v>60</v>
      </c>
      <c r="B62" t="s">
        <v>267</v>
      </c>
    </row>
    <row r="63" spans="1:2" x14ac:dyDescent="0.45">
      <c r="A63" t="s">
        <v>61</v>
      </c>
      <c r="B63" t="s">
        <v>268</v>
      </c>
    </row>
    <row r="64" spans="1:2" x14ac:dyDescent="0.45">
      <c r="A64" t="s">
        <v>62</v>
      </c>
      <c r="B64" t="s">
        <v>269</v>
      </c>
    </row>
    <row r="65" spans="1:2" x14ac:dyDescent="0.45">
      <c r="A65" t="s">
        <v>63</v>
      </c>
      <c r="B65" t="s">
        <v>270</v>
      </c>
    </row>
    <row r="66" spans="1:2" x14ac:dyDescent="0.45">
      <c r="A66" t="s">
        <v>64</v>
      </c>
      <c r="B66" t="s">
        <v>271</v>
      </c>
    </row>
    <row r="67" spans="1:2" x14ac:dyDescent="0.45">
      <c r="A67" t="s">
        <v>65</v>
      </c>
      <c r="B67" t="s">
        <v>272</v>
      </c>
    </row>
    <row r="68" spans="1:2" x14ac:dyDescent="0.45">
      <c r="A68" t="s">
        <v>66</v>
      </c>
      <c r="B68" t="s">
        <v>273</v>
      </c>
    </row>
    <row r="69" spans="1:2" x14ac:dyDescent="0.45">
      <c r="A69" t="s">
        <v>67</v>
      </c>
      <c r="B69" t="s">
        <v>274</v>
      </c>
    </row>
    <row r="70" spans="1:2" x14ac:dyDescent="0.45">
      <c r="A70" t="s">
        <v>68</v>
      </c>
      <c r="B70" t="s">
        <v>275</v>
      </c>
    </row>
    <row r="71" spans="1:2" x14ac:dyDescent="0.45">
      <c r="A71" t="s">
        <v>69</v>
      </c>
      <c r="B71" t="s">
        <v>276</v>
      </c>
    </row>
    <row r="72" spans="1:2" x14ac:dyDescent="0.45">
      <c r="A72" t="s">
        <v>70</v>
      </c>
      <c r="B72" t="s">
        <v>277</v>
      </c>
    </row>
    <row r="73" spans="1:2" x14ac:dyDescent="0.45">
      <c r="A73" t="s">
        <v>71</v>
      </c>
      <c r="B73" t="s">
        <v>279</v>
      </c>
    </row>
    <row r="74" spans="1:2" x14ac:dyDescent="0.45">
      <c r="A74" t="s">
        <v>72</v>
      </c>
      <c r="B74" s="1" t="s">
        <v>280</v>
      </c>
    </row>
    <row r="75" spans="1:2" x14ac:dyDescent="0.45">
      <c r="A75" t="s">
        <v>73</v>
      </c>
      <c r="B75" t="s">
        <v>278</v>
      </c>
    </row>
    <row r="76" spans="1:2" x14ac:dyDescent="0.45">
      <c r="A76" t="s">
        <v>74</v>
      </c>
      <c r="B76" s="1" t="s">
        <v>281</v>
      </c>
    </row>
    <row r="77" spans="1:2" x14ac:dyDescent="0.45">
      <c r="A77" t="s">
        <v>75</v>
      </c>
      <c r="B77" t="s">
        <v>282</v>
      </c>
    </row>
    <row r="78" spans="1:2" x14ac:dyDescent="0.45">
      <c r="A78" t="s">
        <v>76</v>
      </c>
      <c r="B78" s="1" t="s">
        <v>283</v>
      </c>
    </row>
    <row r="79" spans="1:2" x14ac:dyDescent="0.45">
      <c r="A79" t="s">
        <v>77</v>
      </c>
      <c r="B79" t="s">
        <v>284</v>
      </c>
    </row>
    <row r="80" spans="1:2" x14ac:dyDescent="0.45">
      <c r="A80" t="s">
        <v>78</v>
      </c>
      <c r="B80" s="1" t="s">
        <v>285</v>
      </c>
    </row>
    <row r="81" spans="1:2" x14ac:dyDescent="0.45">
      <c r="A81" t="s">
        <v>79</v>
      </c>
      <c r="B81" t="s">
        <v>286</v>
      </c>
    </row>
    <row r="82" spans="1:2" x14ac:dyDescent="0.45">
      <c r="A82" t="s">
        <v>80</v>
      </c>
      <c r="B82" s="1" t="s">
        <v>287</v>
      </c>
    </row>
    <row r="83" spans="1:2" x14ac:dyDescent="0.45">
      <c r="A83" t="s">
        <v>81</v>
      </c>
      <c r="B83" t="s">
        <v>288</v>
      </c>
    </row>
    <row r="84" spans="1:2" x14ac:dyDescent="0.45">
      <c r="A84" t="s">
        <v>82</v>
      </c>
      <c r="B84" s="1" t="s">
        <v>289</v>
      </c>
    </row>
    <row r="85" spans="1:2" x14ac:dyDescent="0.45">
      <c r="A85" t="s">
        <v>83</v>
      </c>
      <c r="B85" t="s">
        <v>290</v>
      </c>
    </row>
    <row r="86" spans="1:2" x14ac:dyDescent="0.45">
      <c r="A86" t="s">
        <v>84</v>
      </c>
      <c r="B86" s="1" t="s">
        <v>291</v>
      </c>
    </row>
    <row r="87" spans="1:2" x14ac:dyDescent="0.45">
      <c r="A87" t="s">
        <v>85</v>
      </c>
      <c r="B87" t="s">
        <v>292</v>
      </c>
    </row>
    <row r="88" spans="1:2" x14ac:dyDescent="0.45">
      <c r="A88" t="s">
        <v>86</v>
      </c>
      <c r="B88" s="1" t="s">
        <v>293</v>
      </c>
    </row>
    <row r="89" spans="1:2" x14ac:dyDescent="0.45">
      <c r="A89" t="s">
        <v>87</v>
      </c>
      <c r="B89" s="1" t="s">
        <v>293</v>
      </c>
    </row>
    <row r="90" spans="1:2" x14ac:dyDescent="0.45">
      <c r="A90" t="s">
        <v>88</v>
      </c>
      <c r="B90" s="1" t="s">
        <v>293</v>
      </c>
    </row>
    <row r="91" spans="1:2" x14ac:dyDescent="0.45">
      <c r="A91" t="s">
        <v>89</v>
      </c>
      <c r="B91" s="1" t="s">
        <v>293</v>
      </c>
    </row>
    <row r="92" spans="1:2" x14ac:dyDescent="0.45">
      <c r="A92" t="s">
        <v>90</v>
      </c>
      <c r="B92" s="1" t="s">
        <v>293</v>
      </c>
    </row>
    <row r="93" spans="1:2" x14ac:dyDescent="0.45">
      <c r="A93" t="s">
        <v>91</v>
      </c>
      <c r="B93" s="1" t="s">
        <v>293</v>
      </c>
    </row>
    <row r="94" spans="1:2" x14ac:dyDescent="0.45">
      <c r="A94" t="s">
        <v>92</v>
      </c>
      <c r="B94" s="1" t="s">
        <v>293</v>
      </c>
    </row>
    <row r="95" spans="1:2" x14ac:dyDescent="0.45">
      <c r="A95" t="s">
        <v>93</v>
      </c>
      <c r="B95" s="1" t="s">
        <v>294</v>
      </c>
    </row>
    <row r="96" spans="1:2" x14ac:dyDescent="0.45">
      <c r="A96" t="s">
        <v>94</v>
      </c>
      <c r="B96" s="1" t="s">
        <v>295</v>
      </c>
    </row>
    <row r="97" spans="1:2" x14ac:dyDescent="0.45">
      <c r="A97" t="s">
        <v>95</v>
      </c>
      <c r="B97" s="1" t="s">
        <v>296</v>
      </c>
    </row>
    <row r="98" spans="1:2" x14ac:dyDescent="0.45">
      <c r="A98" t="s">
        <v>96</v>
      </c>
      <c r="B98" s="1" t="s">
        <v>297</v>
      </c>
    </row>
    <row r="99" spans="1:2" x14ac:dyDescent="0.45">
      <c r="A99" t="s">
        <v>97</v>
      </c>
      <c r="B99" s="1" t="s">
        <v>298</v>
      </c>
    </row>
    <row r="100" spans="1:2" x14ac:dyDescent="0.45">
      <c r="A100" t="s">
        <v>98</v>
      </c>
      <c r="B100" s="1" t="s">
        <v>298</v>
      </c>
    </row>
    <row r="101" spans="1:2" x14ac:dyDescent="0.45">
      <c r="A101" t="s">
        <v>99</v>
      </c>
      <c r="B101" s="1" t="s">
        <v>298</v>
      </c>
    </row>
    <row r="102" spans="1:2" x14ac:dyDescent="0.45">
      <c r="A102" t="s">
        <v>100</v>
      </c>
      <c r="B102" s="1" t="s">
        <v>298</v>
      </c>
    </row>
    <row r="103" spans="1:2" x14ac:dyDescent="0.45">
      <c r="A103" t="s">
        <v>101</v>
      </c>
      <c r="B103" s="1" t="s">
        <v>298</v>
      </c>
    </row>
    <row r="104" spans="1:2" x14ac:dyDescent="0.45">
      <c r="A104" t="s">
        <v>102</v>
      </c>
      <c r="B104" s="1" t="s">
        <v>298</v>
      </c>
    </row>
    <row r="105" spans="1:2" x14ac:dyDescent="0.45">
      <c r="A105" t="s">
        <v>103</v>
      </c>
      <c r="B105" s="1" t="s">
        <v>298</v>
      </c>
    </row>
    <row r="106" spans="1:2" x14ac:dyDescent="0.45">
      <c r="A106" t="s">
        <v>104</v>
      </c>
      <c r="B106" s="1" t="s">
        <v>298</v>
      </c>
    </row>
    <row r="107" spans="1:2" x14ac:dyDescent="0.45">
      <c r="A107" t="s">
        <v>105</v>
      </c>
      <c r="B107" s="1" t="s">
        <v>298</v>
      </c>
    </row>
    <row r="108" spans="1:2" x14ac:dyDescent="0.45">
      <c r="A108" t="s">
        <v>106</v>
      </c>
      <c r="B108" s="1" t="s">
        <v>298</v>
      </c>
    </row>
    <row r="109" spans="1:2" x14ac:dyDescent="0.45">
      <c r="A109" t="s">
        <v>107</v>
      </c>
      <c r="B109" s="1" t="s">
        <v>298</v>
      </c>
    </row>
    <row r="110" spans="1:2" x14ac:dyDescent="0.45">
      <c r="A110" t="s">
        <v>108</v>
      </c>
      <c r="B110" s="1" t="s">
        <v>298</v>
      </c>
    </row>
    <row r="111" spans="1:2" x14ac:dyDescent="0.45">
      <c r="A111" t="s">
        <v>109</v>
      </c>
      <c r="B111" s="1" t="s">
        <v>299</v>
      </c>
    </row>
    <row r="112" spans="1:2" x14ac:dyDescent="0.45">
      <c r="A112" t="s">
        <v>110</v>
      </c>
      <c r="B112" s="1" t="s">
        <v>300</v>
      </c>
    </row>
    <row r="113" spans="1:2" x14ac:dyDescent="0.45">
      <c r="A113" t="s">
        <v>111</v>
      </c>
      <c r="B113" s="1" t="s">
        <v>301</v>
      </c>
    </row>
    <row r="114" spans="1:2" x14ac:dyDescent="0.45">
      <c r="A114" t="s">
        <v>112</v>
      </c>
      <c r="B114" s="1" t="s">
        <v>302</v>
      </c>
    </row>
    <row r="115" spans="1:2" x14ac:dyDescent="0.45">
      <c r="A115" t="s">
        <v>113</v>
      </c>
      <c r="B115" t="s">
        <v>304</v>
      </c>
    </row>
    <row r="116" spans="1:2" x14ac:dyDescent="0.45">
      <c r="A116" t="s">
        <v>114</v>
      </c>
      <c r="B116" t="s">
        <v>303</v>
      </c>
    </row>
    <row r="117" spans="1:2" x14ac:dyDescent="0.45">
      <c r="A117" t="s">
        <v>115</v>
      </c>
      <c r="B117" t="s">
        <v>305</v>
      </c>
    </row>
    <row r="118" spans="1:2" x14ac:dyDescent="0.45">
      <c r="A118" t="s">
        <v>116</v>
      </c>
      <c r="B118" t="s">
        <v>306</v>
      </c>
    </row>
    <row r="119" spans="1:2" x14ac:dyDescent="0.45">
      <c r="A119" t="s">
        <v>117</v>
      </c>
      <c r="B119" t="s">
        <v>307</v>
      </c>
    </row>
    <row r="120" spans="1:2" x14ac:dyDescent="0.45">
      <c r="A120" t="s">
        <v>118</v>
      </c>
    </row>
    <row r="121" spans="1:2" x14ac:dyDescent="0.45">
      <c r="A121" t="s">
        <v>119</v>
      </c>
    </row>
    <row r="122" spans="1:2" x14ac:dyDescent="0.45">
      <c r="A122" t="s">
        <v>120</v>
      </c>
    </row>
    <row r="123" spans="1:2" x14ac:dyDescent="0.45">
      <c r="A123" t="s">
        <v>121</v>
      </c>
    </row>
    <row r="124" spans="1:2" x14ac:dyDescent="0.45">
      <c r="A124" t="s">
        <v>122</v>
      </c>
    </row>
    <row r="125" spans="1:2" x14ac:dyDescent="0.45">
      <c r="A125" t="s">
        <v>123</v>
      </c>
    </row>
    <row r="126" spans="1:2" x14ac:dyDescent="0.45">
      <c r="A126" t="s">
        <v>124</v>
      </c>
    </row>
    <row r="127" spans="1:2" x14ac:dyDescent="0.45">
      <c r="A127" t="s">
        <v>125</v>
      </c>
    </row>
    <row r="128" spans="1:2" x14ac:dyDescent="0.45">
      <c r="A128" t="s">
        <v>126</v>
      </c>
    </row>
    <row r="129" spans="1:2" x14ac:dyDescent="0.45">
      <c r="A129" t="s">
        <v>127</v>
      </c>
    </row>
    <row r="130" spans="1:2" x14ac:dyDescent="0.45">
      <c r="A130" t="s">
        <v>128</v>
      </c>
    </row>
    <row r="131" spans="1:2" x14ac:dyDescent="0.45">
      <c r="A131" t="s">
        <v>129</v>
      </c>
    </row>
    <row r="132" spans="1:2" x14ac:dyDescent="0.45">
      <c r="A132" t="s">
        <v>130</v>
      </c>
    </row>
    <row r="133" spans="1:2" x14ac:dyDescent="0.45">
      <c r="A133" t="s">
        <v>131</v>
      </c>
      <c r="B133" t="s">
        <v>308</v>
      </c>
    </row>
    <row r="134" spans="1:2" x14ac:dyDescent="0.45">
      <c r="A134" t="s">
        <v>132</v>
      </c>
      <c r="B134" t="s">
        <v>309</v>
      </c>
    </row>
    <row r="135" spans="1:2" x14ac:dyDescent="0.45">
      <c r="A135" t="s">
        <v>133</v>
      </c>
      <c r="B135" t="s">
        <v>310</v>
      </c>
    </row>
    <row r="136" spans="1:2" x14ac:dyDescent="0.45">
      <c r="A136" t="s">
        <v>134</v>
      </c>
      <c r="B136" t="s">
        <v>311</v>
      </c>
    </row>
    <row r="137" spans="1:2" x14ac:dyDescent="0.45">
      <c r="A137" t="s">
        <v>135</v>
      </c>
      <c r="B137" t="s">
        <v>313</v>
      </c>
    </row>
    <row r="138" spans="1:2" x14ac:dyDescent="0.45">
      <c r="A138" t="s">
        <v>136</v>
      </c>
      <c r="B138" t="s">
        <v>312</v>
      </c>
    </row>
    <row r="139" spans="1:2" x14ac:dyDescent="0.45">
      <c r="A139" t="s">
        <v>137</v>
      </c>
      <c r="B139" t="s">
        <v>315</v>
      </c>
    </row>
    <row r="140" spans="1:2" x14ac:dyDescent="0.45">
      <c r="A140" t="s">
        <v>138</v>
      </c>
      <c r="B140" t="s">
        <v>316</v>
      </c>
    </row>
    <row r="141" spans="1:2" x14ac:dyDescent="0.45">
      <c r="A141" t="s">
        <v>139</v>
      </c>
      <c r="B141" t="s">
        <v>317</v>
      </c>
    </row>
    <row r="142" spans="1:2" x14ac:dyDescent="0.45">
      <c r="A142" t="s">
        <v>140</v>
      </c>
      <c r="B142" t="s">
        <v>314</v>
      </c>
    </row>
    <row r="143" spans="1:2" x14ac:dyDescent="0.45">
      <c r="A143" t="s">
        <v>141</v>
      </c>
      <c r="B143" t="s">
        <v>318</v>
      </c>
    </row>
    <row r="144" spans="1:2" x14ac:dyDescent="0.45">
      <c r="A144" t="s">
        <v>142</v>
      </c>
      <c r="B144" t="s">
        <v>319</v>
      </c>
    </row>
    <row r="145" spans="1:2" x14ac:dyDescent="0.45">
      <c r="A145" t="s">
        <v>143</v>
      </c>
      <c r="B145" t="s">
        <v>320</v>
      </c>
    </row>
    <row r="146" spans="1:2" x14ac:dyDescent="0.45">
      <c r="A146" t="s">
        <v>144</v>
      </c>
      <c r="B146" t="s">
        <v>321</v>
      </c>
    </row>
    <row r="147" spans="1:2" x14ac:dyDescent="0.45">
      <c r="A147" t="s">
        <v>145</v>
      </c>
      <c r="B147" t="s">
        <v>323</v>
      </c>
    </row>
    <row r="148" spans="1:2" x14ac:dyDescent="0.45">
      <c r="A148" t="s">
        <v>146</v>
      </c>
      <c r="B148" t="s">
        <v>322</v>
      </c>
    </row>
    <row r="149" spans="1:2" x14ac:dyDescent="0.45">
      <c r="A149" t="s">
        <v>147</v>
      </c>
      <c r="B149" t="s">
        <v>324</v>
      </c>
    </row>
    <row r="150" spans="1:2" x14ac:dyDescent="0.45">
      <c r="A150" t="s">
        <v>148</v>
      </c>
      <c r="B150" t="s">
        <v>325</v>
      </c>
    </row>
    <row r="151" spans="1:2" x14ac:dyDescent="0.45">
      <c r="A151" t="s">
        <v>149</v>
      </c>
      <c r="B151" t="s">
        <v>326</v>
      </c>
    </row>
    <row r="152" spans="1:2" x14ac:dyDescent="0.45">
      <c r="A152" t="s">
        <v>150</v>
      </c>
      <c r="B152" t="s">
        <v>327</v>
      </c>
    </row>
    <row r="153" spans="1:2" x14ac:dyDescent="0.45">
      <c r="A153" t="s">
        <v>151</v>
      </c>
      <c r="B153" t="s">
        <v>328</v>
      </c>
    </row>
    <row r="154" spans="1:2" x14ac:dyDescent="0.45">
      <c r="A154" t="s">
        <v>152</v>
      </c>
      <c r="B154" t="s">
        <v>329</v>
      </c>
    </row>
    <row r="155" spans="1:2" x14ac:dyDescent="0.45">
      <c r="A155" t="s">
        <v>153</v>
      </c>
      <c r="B155" t="s">
        <v>331</v>
      </c>
    </row>
    <row r="156" spans="1:2" x14ac:dyDescent="0.45">
      <c r="A156" t="s">
        <v>154</v>
      </c>
      <c r="B156" t="s">
        <v>330</v>
      </c>
    </row>
    <row r="157" spans="1:2" x14ac:dyDescent="0.45">
      <c r="A157" t="s">
        <v>155</v>
      </c>
      <c r="B157" t="s">
        <v>332</v>
      </c>
    </row>
    <row r="158" spans="1:2" x14ac:dyDescent="0.45">
      <c r="A158" t="s">
        <v>156</v>
      </c>
      <c r="B158" t="s">
        <v>333</v>
      </c>
    </row>
    <row r="159" spans="1:2" x14ac:dyDescent="0.45">
      <c r="A159" t="s">
        <v>157</v>
      </c>
      <c r="B159" t="s">
        <v>334</v>
      </c>
    </row>
    <row r="160" spans="1:2" x14ac:dyDescent="0.45">
      <c r="A160" t="s">
        <v>158</v>
      </c>
      <c r="B160" t="s">
        <v>335</v>
      </c>
    </row>
    <row r="161" spans="1:2" x14ac:dyDescent="0.45">
      <c r="A161" t="s">
        <v>159</v>
      </c>
      <c r="B161" t="s">
        <v>336</v>
      </c>
    </row>
    <row r="162" spans="1:2" x14ac:dyDescent="0.45">
      <c r="A162" t="s">
        <v>160</v>
      </c>
      <c r="B162" t="s">
        <v>321</v>
      </c>
    </row>
    <row r="163" spans="1:2" x14ac:dyDescent="0.45">
      <c r="A163" t="s">
        <v>161</v>
      </c>
      <c r="B163" t="s">
        <v>337</v>
      </c>
    </row>
    <row r="164" spans="1:2" x14ac:dyDescent="0.45">
      <c r="A164" t="s">
        <v>162</v>
      </c>
      <c r="B164" t="s">
        <v>338</v>
      </c>
    </row>
    <row r="165" spans="1:2" x14ac:dyDescent="0.45">
      <c r="A165" t="s">
        <v>163</v>
      </c>
      <c r="B165" t="s">
        <v>341</v>
      </c>
    </row>
    <row r="166" spans="1:2" x14ac:dyDescent="0.45">
      <c r="A166" t="s">
        <v>164</v>
      </c>
      <c r="B166" t="s">
        <v>340</v>
      </c>
    </row>
    <row r="167" spans="1:2" x14ac:dyDescent="0.45">
      <c r="A167" t="s">
        <v>165</v>
      </c>
      <c r="B167" t="s">
        <v>342</v>
      </c>
    </row>
    <row r="168" spans="1:2" x14ac:dyDescent="0.45">
      <c r="A168" t="s">
        <v>166</v>
      </c>
      <c r="B168" t="s">
        <v>339</v>
      </c>
    </row>
    <row r="169" spans="1:2" x14ac:dyDescent="0.45">
      <c r="A169" t="s">
        <v>167</v>
      </c>
      <c r="B169" t="s">
        <v>330</v>
      </c>
    </row>
    <row r="170" spans="1:2" x14ac:dyDescent="0.45">
      <c r="A170" t="s">
        <v>168</v>
      </c>
      <c r="B170" t="s">
        <v>343</v>
      </c>
    </row>
    <row r="171" spans="1:2" x14ac:dyDescent="0.45">
      <c r="A171" t="s">
        <v>169</v>
      </c>
      <c r="B171" t="s">
        <v>344</v>
      </c>
    </row>
    <row r="172" spans="1:2" x14ac:dyDescent="0.45">
      <c r="A172" t="s">
        <v>170</v>
      </c>
      <c r="B172" t="s">
        <v>345</v>
      </c>
    </row>
    <row r="173" spans="1:2" x14ac:dyDescent="0.45">
      <c r="A173" t="s">
        <v>171</v>
      </c>
      <c r="B173" t="s">
        <v>346</v>
      </c>
    </row>
    <row r="174" spans="1:2" x14ac:dyDescent="0.45">
      <c r="A174" t="s">
        <v>172</v>
      </c>
      <c r="B174" t="s">
        <v>346</v>
      </c>
    </row>
    <row r="175" spans="1:2" x14ac:dyDescent="0.45">
      <c r="A175" t="s">
        <v>173</v>
      </c>
      <c r="B175" t="s">
        <v>346</v>
      </c>
    </row>
    <row r="176" spans="1:2" x14ac:dyDescent="0.45">
      <c r="A176" t="s">
        <v>174</v>
      </c>
      <c r="B176" t="s">
        <v>346</v>
      </c>
    </row>
    <row r="177" spans="1:2" x14ac:dyDescent="0.45">
      <c r="A177" t="s">
        <v>175</v>
      </c>
      <c r="B177" t="s">
        <v>346</v>
      </c>
    </row>
    <row r="178" spans="1:2" x14ac:dyDescent="0.45">
      <c r="A178" t="s">
        <v>176</v>
      </c>
      <c r="B178" t="s">
        <v>346</v>
      </c>
    </row>
    <row r="179" spans="1:2" x14ac:dyDescent="0.45">
      <c r="A179" t="s">
        <v>177</v>
      </c>
      <c r="B179" t="s">
        <v>346</v>
      </c>
    </row>
    <row r="180" spans="1:2" x14ac:dyDescent="0.45">
      <c r="A180" t="s">
        <v>178</v>
      </c>
      <c r="B180" t="s">
        <v>346</v>
      </c>
    </row>
    <row r="181" spans="1:2" x14ac:dyDescent="0.45">
      <c r="A181" t="s">
        <v>179</v>
      </c>
      <c r="B181" t="s">
        <v>346</v>
      </c>
    </row>
    <row r="182" spans="1:2" x14ac:dyDescent="0.45">
      <c r="A182" t="s">
        <v>180</v>
      </c>
      <c r="B182" t="s">
        <v>346</v>
      </c>
    </row>
    <row r="183" spans="1:2" x14ac:dyDescent="0.45">
      <c r="A183" t="s">
        <v>181</v>
      </c>
      <c r="B183" t="s">
        <v>346</v>
      </c>
    </row>
    <row r="184" spans="1:2" x14ac:dyDescent="0.45">
      <c r="A184" t="s">
        <v>182</v>
      </c>
      <c r="B184" t="s">
        <v>346</v>
      </c>
    </row>
    <row r="185" spans="1:2" x14ac:dyDescent="0.45">
      <c r="A185" t="s">
        <v>183</v>
      </c>
      <c r="B185" t="s">
        <v>346</v>
      </c>
    </row>
    <row r="186" spans="1:2" x14ac:dyDescent="0.45">
      <c r="A186" t="s">
        <v>184</v>
      </c>
      <c r="B186" t="s">
        <v>346</v>
      </c>
    </row>
    <row r="187" spans="1:2" x14ac:dyDescent="0.45">
      <c r="A187" t="s">
        <v>185</v>
      </c>
      <c r="B187" t="s">
        <v>346</v>
      </c>
    </row>
    <row r="188" spans="1:2" x14ac:dyDescent="0.45">
      <c r="A188" t="s">
        <v>186</v>
      </c>
      <c r="B188" t="s">
        <v>346</v>
      </c>
    </row>
    <row r="189" spans="1:2" x14ac:dyDescent="0.45">
      <c r="A189" t="s">
        <v>187</v>
      </c>
      <c r="B189" t="s">
        <v>346</v>
      </c>
    </row>
    <row r="190" spans="1:2" x14ac:dyDescent="0.45">
      <c r="A190" t="s">
        <v>188</v>
      </c>
      <c r="B190" t="s">
        <v>346</v>
      </c>
    </row>
    <row r="191" spans="1:2" x14ac:dyDescent="0.45">
      <c r="A191" t="s">
        <v>189</v>
      </c>
      <c r="B191" t="s">
        <v>346</v>
      </c>
    </row>
    <row r="192" spans="1:2" x14ac:dyDescent="0.45">
      <c r="A192" t="s">
        <v>190</v>
      </c>
      <c r="B192" t="s">
        <v>346</v>
      </c>
    </row>
    <row r="193" spans="1:2" x14ac:dyDescent="0.45">
      <c r="A193" t="s">
        <v>191</v>
      </c>
      <c r="B193" t="s">
        <v>346</v>
      </c>
    </row>
    <row r="194" spans="1:2" x14ac:dyDescent="0.45">
      <c r="A194" t="s">
        <v>192</v>
      </c>
      <c r="B194" t="s">
        <v>346</v>
      </c>
    </row>
    <row r="195" spans="1:2" x14ac:dyDescent="0.45">
      <c r="A195" t="s">
        <v>193</v>
      </c>
      <c r="B195" t="s">
        <v>346</v>
      </c>
    </row>
    <row r="196" spans="1:2" x14ac:dyDescent="0.45">
      <c r="A196" t="s">
        <v>194</v>
      </c>
      <c r="B196" t="s">
        <v>346</v>
      </c>
    </row>
    <row r="197" spans="1:2" x14ac:dyDescent="0.45">
      <c r="A197" t="s">
        <v>195</v>
      </c>
      <c r="B197" t="s">
        <v>346</v>
      </c>
    </row>
    <row r="198" spans="1:2" x14ac:dyDescent="0.45">
      <c r="A198" t="s">
        <v>196</v>
      </c>
      <c r="B198" t="s">
        <v>346</v>
      </c>
    </row>
    <row r="199" spans="1:2" x14ac:dyDescent="0.45">
      <c r="A199" t="s">
        <v>197</v>
      </c>
      <c r="B199" t="s">
        <v>346</v>
      </c>
    </row>
    <row r="200" spans="1:2" x14ac:dyDescent="0.45">
      <c r="A200" t="s">
        <v>198</v>
      </c>
      <c r="B200" t="s">
        <v>348</v>
      </c>
    </row>
    <row r="201" spans="1:2" x14ac:dyDescent="0.45">
      <c r="A201" t="s">
        <v>199</v>
      </c>
      <c r="B201" t="s">
        <v>347</v>
      </c>
    </row>
    <row r="202" spans="1:2" x14ac:dyDescent="0.45">
      <c r="A202" t="s">
        <v>200</v>
      </c>
      <c r="B202" t="s">
        <v>349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strimastersoils</vt:lpstr>
      <vt:lpstr>metadata</vt:lpstr>
      <vt:lpstr>metadata!_Hlk14955679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2022-08-24T01:45:13Z</dcterms:created>
  <dcterms:modified xsi:type="dcterms:W3CDTF">2022-08-24T02:32:20Z</dcterms:modified>
</cp:coreProperties>
</file>