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855" tabRatio="500" activeTab="1"/>
  </bookViews>
  <sheets>
    <sheet name="Files" sheetId="1" r:id="rId1"/>
    <sheet name="Results" sheetId="2" r:id="rId2"/>
    <sheet name="Bead string weights" sheetId="3" r:id="rId3"/>
    <sheet name="bird weight list" sheetId="4" r:id="rId4"/>
  </sheets>
  <definedNames>
    <definedName name="Excel_BuiltIn__FilterDatabase" localSheetId="1">Results!$A$1:$L$2055</definedName>
  </definedNames>
  <calcPr calcId="144525"/>
</workbook>
</file>

<file path=xl/comments1.xml><?xml version="1.0" encoding="utf-8"?>
<comments xmlns="http://schemas.openxmlformats.org/spreadsheetml/2006/main">
  <authors>
    <author/>
  </authors>
  <commentList>
    <comment ref="K1" authorId="0">
      <text>
        <r>
          <rPr>
            <b/>
            <sz val="8"/>
            <color rgb="FF000000"/>
            <rFont val="Tahoma"/>
            <charset val="134"/>
          </rPr>
          <t xml:space="preserve">m:
</t>
        </r>
        <r>
          <rPr>
            <sz val="8"/>
            <color rgb="FF000000"/>
            <rFont val="Tahoma"/>
            <charset val="134"/>
          </rPr>
          <t xml:space="preserve">BA = best attempt; it wasn't great but it was the best for that particular bird who had no good flights
         or, the best most representative flight for a bird which had a few useable flights
CN = could be used if necessary. I wouldn't count it but if you really want more replicates
EH = escaped hand; was close to ground, sort of fell out, then took off from ground but without much rest
F = fell. The bird fell out of the hand and laid on ground, then took off
HA = bird start flying from hand
HB = hand was bouncing up and down before bird launched
HC = hand close to ground; essential can be counted as "from ground"
HE=bird was held in hand high so had an advantage
HH = hand held back; bird was held back by hand or got caught on hand
HP = hand push. It looks like the bird was given an upward push
HS = hand swoop. the bird leaves the hand, swoops downward, then goes upwards
HO = started from hoover
N = No problems (a good flight)
NFF = Not full force (I suspect). A (subjective) reason to move from conserve 2 to the NotC column. Usually based on flight movements or some other parameter.
NS = Not sure. There was some ambiguity in the reading, explained in "NS" column
NR = No rest. Touched ground before flight but didn't rest, or hoover.
S = sideways. Basically, these should be completely excluded.
SS = some sideways, but enough vertical to count as vertical. Lower quality than "N" but useable
TL = tangled line. I counted the number of weights lifted, not necessarily in order
VS = vertical up to a certain point then sideways
WR = weight rested. Weight/harness rested on ground while wings kept moving </t>
        </r>
      </text>
    </comment>
  </commentList>
</comments>
</file>

<file path=xl/sharedStrings.xml><?xml version="1.0" encoding="utf-8"?>
<sst xmlns="http://schemas.openxmlformats.org/spreadsheetml/2006/main" count="9171" uniqueCount="1352">
  <si>
    <t>Entry ID</t>
  </si>
  <si>
    <t>File name (session)</t>
  </si>
  <si>
    <t>Bird ID #</t>
  </si>
  <si>
    <t>Band</t>
  </si>
  <si>
    <t>String weight</t>
  </si>
  <si>
    <t>Bird weight</t>
  </si>
  <si>
    <t>2014 average weight</t>
  </si>
  <si>
    <t>Date</t>
  </si>
  <si>
    <t>Time</t>
  </si>
  <si>
    <t>Lek</t>
  </si>
  <si>
    <t>id-day</t>
  </si>
  <si>
    <t>Analyzed?</t>
  </si>
  <si>
    <t>Comments</t>
  </si>
  <si>
    <t>concatenate name</t>
  </si>
  <si>
    <t>Video merge</t>
  </si>
  <si>
    <t>36.SUR.2014.4.4.09.01.A</t>
  </si>
  <si>
    <t>SUR</t>
  </si>
  <si>
    <t>Weight is average of previous year weight</t>
  </si>
  <si>
    <t>36.SUR.2014.4.4.09.01.mp4</t>
  </si>
  <si>
    <t>36.SUR.2014.4.4.09.01.B</t>
  </si>
  <si>
    <t>yes</t>
  </si>
  <si>
    <t>36.SUR.2014.4.8.08.03</t>
  </si>
  <si>
    <t>108.LOC.2014.3.10.09.21</t>
  </si>
  <si>
    <t>20 or 10 gm</t>
  </si>
  <si>
    <t>LOC</t>
  </si>
  <si>
    <t>117.LOC.2014.3.11.08.31</t>
  </si>
  <si>
    <t>124.SJA.2014.3.27.08.22.A</t>
  </si>
  <si>
    <t>SJA</t>
  </si>
  <si>
    <t>124.SJA.2014.3.27.08.22.mp4</t>
  </si>
  <si>
    <t>124.SJA.2014.3.27.08.22.B</t>
  </si>
  <si>
    <t>131.SJA.2014.3.18.07.49</t>
  </si>
  <si>
    <t>131.SJA.2014.3.26.08.36</t>
  </si>
  <si>
    <t>no weight</t>
  </si>
  <si>
    <t>143.SUR.2014.4.5.10.00</t>
  </si>
  <si>
    <t>155.SJA.2014.3.23.11.01.A</t>
  </si>
  <si>
    <t>155.SJA.2014.3.23.11.01.mp4</t>
  </si>
  <si>
    <t>155.SJA.2014.3.23.11.01.B</t>
  </si>
  <si>
    <t>162.SJA.2014.3.29.08.20</t>
  </si>
  <si>
    <t>174.LOC.2014.3.12.08.52</t>
  </si>
  <si>
    <t>179.SUR.2014.4.5.08.46</t>
  </si>
  <si>
    <t>180.SUR.2014.4.5.09.17</t>
  </si>
  <si>
    <t>188.CCL.2014.4.15.09.24</t>
  </si>
  <si>
    <t>CCL</t>
  </si>
  <si>
    <t>197.LSU.2014.3.5.11.14</t>
  </si>
  <si>
    <t>LSU</t>
  </si>
  <si>
    <t>203.SUR.2014.4.4.08.48</t>
  </si>
  <si>
    <t>203.SUR.2014.4.22.10.00</t>
  </si>
  <si>
    <t>CR2379</t>
  </si>
  <si>
    <t>205.SJA.2014.3.17.07.54</t>
  </si>
  <si>
    <t>205.SJA.2014.3.31.07.17</t>
  </si>
  <si>
    <t>208.LOC.2014.3.10.09.09</t>
  </si>
  <si>
    <t>210.LSU.2014.3.4.11.14</t>
  </si>
  <si>
    <t>210.LOC.2014.3.8.08.37</t>
  </si>
  <si>
    <t>211.LOC.2014.3.10.08.24</t>
  </si>
  <si>
    <t>212.LSU.2014.3.4.10.37</t>
  </si>
  <si>
    <t>215.SJA.2014.3.19.09.56</t>
  </si>
  <si>
    <t>216.SJA.2014.3.26.08.45.A</t>
  </si>
  <si>
    <t>216.SJA.2014.3.26.08.45.mp4</t>
  </si>
  <si>
    <t>216.SJA.2014.3.26.08.45.B</t>
  </si>
  <si>
    <t>216.SJA.2014.3.26.08.45.C</t>
  </si>
  <si>
    <t>216.SJA.2014.3.26.08.45.D</t>
  </si>
  <si>
    <t>216.SJA.2014.3.26.09.24.E</t>
  </si>
  <si>
    <t>217.SJA.2014.3.18.08.26</t>
  </si>
  <si>
    <t>CR2394</t>
  </si>
  <si>
    <t>217.SJA.2014.3.23.08.47</t>
  </si>
  <si>
    <t>217.SJA.2014.3.26.07.55</t>
  </si>
  <si>
    <t>217.SJA.2014.3.31.07.53</t>
  </si>
  <si>
    <t>228.SJA.2014.3.19.10.44</t>
  </si>
  <si>
    <t>228.SJA.2014.3.23.09.42</t>
  </si>
  <si>
    <t>228.SJA.2014.3.26.09.15</t>
  </si>
  <si>
    <t>228.SJA.2014.3.28.09.32</t>
  </si>
  <si>
    <t>228.SJA.2014.3.31.07.34</t>
  </si>
  <si>
    <t>234.LSU.2014.3.4.11.26</t>
  </si>
  <si>
    <t>234.LSU.2014.3.5.9.33</t>
  </si>
  <si>
    <t>234.LOC.2014.3.811.10</t>
  </si>
  <si>
    <t>235.LSU.2014.3.4.8.10</t>
  </si>
  <si>
    <t>235.LSU.2014.3.4.8.34</t>
  </si>
  <si>
    <t>236.CCL.2014.4.15.08.03</t>
  </si>
  <si>
    <t>236.CCL.2014.4.15.08.58</t>
  </si>
  <si>
    <t>236.CCL.2014.4.18.10.10</t>
  </si>
  <si>
    <t>241.SUR.2014.3.3.8.30</t>
  </si>
  <si>
    <t>241.SUR.2014.4.5.10.20</t>
  </si>
  <si>
    <t>245.SJA.2014.3.19.08.35</t>
  </si>
  <si>
    <t>245.SJA.2014.3.23.09.36</t>
  </si>
  <si>
    <t>246.SJA.2014.3.21.09.11</t>
  </si>
  <si>
    <t>250.SJA.2014.3.17.08.27.A</t>
  </si>
  <si>
    <t>250.SJA.2014.3.17.08.27.mp4</t>
  </si>
  <si>
    <t>250.SJA.2014.3.17.08.31.B</t>
  </si>
  <si>
    <t>250.SJA.2014.3.26.07.55</t>
  </si>
  <si>
    <t>253.SJA.2014.3.21.08.34</t>
  </si>
  <si>
    <t>254.SJA.2014.3.17.08.18</t>
  </si>
  <si>
    <t>255.LOC.2014.3.10.08.44</t>
  </si>
  <si>
    <t>257.LOC.2014.3.8.8.55</t>
  </si>
  <si>
    <t>258.LOC.2014.3.8.8.42</t>
  </si>
  <si>
    <t>258.LOC.2014.3.10.09.38</t>
  </si>
  <si>
    <t>258.LOC.2014.3.11.09.38</t>
  </si>
  <si>
    <t>263.LOC.2014.3.8.9.13</t>
  </si>
  <si>
    <t>269.STR.2014.4.30.09.08</t>
  </si>
  <si>
    <t>CR2317</t>
  </si>
  <si>
    <t>STR</t>
  </si>
  <si>
    <t>269.STR.2014.5.2.09.09</t>
  </si>
  <si>
    <t>271.SUR.2014.4.4.07.39</t>
  </si>
  <si>
    <t>271.SUR.2014.4.8.08.09</t>
  </si>
  <si>
    <t>291.SUR.2014.3.3.8.40</t>
  </si>
  <si>
    <t>291.SUR.2014.4.4.09.14</t>
  </si>
  <si>
    <t xml:space="preserve">reanalyzed </t>
  </si>
  <si>
    <t>292.SUR.2014.3.3.9.08</t>
  </si>
  <si>
    <t>292.SUR.2014.4.4.08.16</t>
  </si>
  <si>
    <t>292.SUR.2014.4.5.09.50</t>
  </si>
  <si>
    <t>292.SUR.2014.4.8.08.17</t>
  </si>
  <si>
    <t>293.LSU.2014.3.4.8.54</t>
  </si>
  <si>
    <t>293.LSU.2014.3.5.9.00</t>
  </si>
  <si>
    <t>293.LSU.2014.3.5.9.01</t>
  </si>
  <si>
    <t>294.LSU.2014.3.4.10.19</t>
  </si>
  <si>
    <t>295.LOC.2014.3.8.11.10</t>
  </si>
  <si>
    <t>295.LOC.2014.3.12.08.44</t>
  </si>
  <si>
    <t>296.SJA.2014.3.17.08.41</t>
  </si>
  <si>
    <t>296.SJA.2014.3.28.09.26</t>
  </si>
  <si>
    <t>296.STR.2014.5.3.09.40</t>
  </si>
  <si>
    <t>CR5703</t>
  </si>
  <si>
    <t>297.SJA.2014.3.21.10.00</t>
  </si>
  <si>
    <t>298.SJA.2014.3.25.7.12.A</t>
  </si>
  <si>
    <t>298.SJA.2014.3.25.7.12.mp4</t>
  </si>
  <si>
    <t>298.SJA.2014.3.25.7.12.B</t>
  </si>
  <si>
    <t>299.SJA.2014.3.28.08.38.A</t>
  </si>
  <si>
    <t>299.SJA.2014.3.28.08.38.mp4</t>
  </si>
  <si>
    <t>299.SJA.2014.3.28.08.38.B</t>
  </si>
  <si>
    <t>300.SUR.2014.4.4.08.27</t>
  </si>
  <si>
    <t>300.SUR.2014.4.8.07.58</t>
  </si>
  <si>
    <t>301.SUR.2014.4.4.09.25</t>
  </si>
  <si>
    <t>302.SUR.2014.4.4.09.39</t>
  </si>
  <si>
    <t xml:space="preserve">Bird was losing feathers and making too much calls due to stress. </t>
  </si>
  <si>
    <t>303.SUR.2014.4.4.09.53</t>
  </si>
  <si>
    <t>303.SUR.2014.4.8.07.50</t>
  </si>
  <si>
    <t>304.SUR.2014.4.4.10.18</t>
  </si>
  <si>
    <t xml:space="preserve">Bird was making a lot of noise and seemed highly stressed.  </t>
  </si>
  <si>
    <t>305.SUR.2014.4.4.10.37</t>
  </si>
  <si>
    <t>306.SUR.2014.4.4.11.33</t>
  </si>
  <si>
    <t>306.CCL.2014.4.15.08.15</t>
  </si>
  <si>
    <t>306.CCL.2014.4.15.09.59</t>
  </si>
  <si>
    <t>307.SUR.2014.4.5.09.32</t>
  </si>
  <si>
    <t>308.SUR.2014.4.8.08.28</t>
  </si>
  <si>
    <t>308.SUR.2014.4.24.7.52</t>
  </si>
  <si>
    <t>CR5712</t>
  </si>
  <si>
    <t>310.CCL.2014.4.15.07.31</t>
  </si>
  <si>
    <t>Bird did not flight, maybe stress, It will  be good to make another video</t>
  </si>
  <si>
    <t>310.CCL.2014.4.15.09.18</t>
  </si>
  <si>
    <t>311.CCL.2014.4.15.08.22</t>
  </si>
  <si>
    <t>312.CCL.2014.4.15.08.28</t>
  </si>
  <si>
    <t>313.CCL.2014.4.15.08.34</t>
  </si>
  <si>
    <t>313.CCL.2014.4.19.7.37</t>
  </si>
  <si>
    <t>CR5762</t>
  </si>
  <si>
    <t>314.CCL.2014.4.15.08.40</t>
  </si>
  <si>
    <t>314.CCL.2014.4.18.10.17</t>
  </si>
  <si>
    <t>315.CCL.2014.4.15.08.46</t>
  </si>
  <si>
    <t>Video was very dark, only one flight, very hard to see</t>
  </si>
  <si>
    <t>316.CCL.2014.4.15.08.53</t>
  </si>
  <si>
    <t>Video was very dark, all flights hard to see</t>
  </si>
  <si>
    <t>317.CCL.2014.4.15.09.39</t>
  </si>
  <si>
    <t>318.CCL.2014.4.18.08.32</t>
  </si>
  <si>
    <t>319.CCL.2014.4.19.8.22</t>
  </si>
  <si>
    <t>CR5750</t>
  </si>
  <si>
    <t>320.CCL.2014.4.20.8.05</t>
  </si>
  <si>
    <t>CR5800</t>
  </si>
  <si>
    <t>321.CCL.2014.4.20.8.29</t>
  </si>
  <si>
    <t>CR5730</t>
  </si>
  <si>
    <t>322.CCL.2014.4.20.8.51</t>
  </si>
  <si>
    <t>CR5760</t>
  </si>
  <si>
    <t>323.SUR.2014.4.22.8.14</t>
  </si>
  <si>
    <t>CR5733</t>
  </si>
  <si>
    <t>(wrong ID number spoken in video</t>
  </si>
  <si>
    <t>324.SUR.2014.4.24.8.25</t>
  </si>
  <si>
    <t>CR5790</t>
  </si>
  <si>
    <t>325.SUR.2014.4.24.9.32</t>
  </si>
  <si>
    <t>CR5740</t>
  </si>
  <si>
    <t>326.SUR.2014.4.24.10.10</t>
  </si>
  <si>
    <t>CR5770</t>
  </si>
  <si>
    <t>327.SUR.2014.4.24.10.51</t>
  </si>
  <si>
    <t>CR5780</t>
  </si>
  <si>
    <t>328.SUR.2014.4.24.11.22</t>
  </si>
  <si>
    <t>CR5783</t>
  </si>
  <si>
    <t>329.STR.2014.4.30.08.08</t>
  </si>
  <si>
    <t>CR5753</t>
  </si>
  <si>
    <t>330.STR.2014.4.30.08.31</t>
  </si>
  <si>
    <t>CR5799</t>
  </si>
  <si>
    <t>330.STR.2014.5.3.09.06</t>
  </si>
  <si>
    <t>331.STR.2014.4.30.10.20</t>
  </si>
  <si>
    <t>CR5793</t>
  </si>
  <si>
    <t>332.STR.2014.5.1.09.05</t>
  </si>
  <si>
    <t>CR5779</t>
  </si>
  <si>
    <t>333.STR.2014.5.1.09.25</t>
  </si>
  <si>
    <t>CR5789</t>
  </si>
  <si>
    <t>334.STR.2014.5.1.10.41</t>
  </si>
  <si>
    <t>CR5729</t>
  </si>
  <si>
    <t>335.STR.2014.5.2.08.05</t>
  </si>
  <si>
    <t>CR0282</t>
  </si>
  <si>
    <t>267.SAT.2014.5.8.7.57</t>
  </si>
  <si>
    <t>CR2316</t>
  </si>
  <si>
    <t>SAT</t>
  </si>
  <si>
    <t>336.SAT.2014.5.8.8.28</t>
  </si>
  <si>
    <t>CR5723</t>
  </si>
  <si>
    <t>337.SAT.2014.5.8.8.59</t>
  </si>
  <si>
    <t>CR5743</t>
  </si>
  <si>
    <t>338.SAT.2014.5.8.10.02</t>
  </si>
  <si>
    <t>CR5763</t>
  </si>
  <si>
    <t>227.SAT.2014.5.8.10.22</t>
  </si>
  <si>
    <t>CR2399</t>
  </si>
  <si>
    <t>231.SAT.2014.5.8.10.41</t>
  </si>
  <si>
    <t>CR2381</t>
  </si>
  <si>
    <t>227.SAT.2014.5.9.8.45</t>
  </si>
  <si>
    <t>335.SAT.2014.5.9.9.30</t>
  </si>
  <si>
    <t>338.SAT.2014.5.9.10.09</t>
  </si>
  <si>
    <t>265.SAT.2014.5.10.8.01</t>
  </si>
  <si>
    <t>CR2313</t>
  </si>
  <si>
    <t>340.SUR.2014.6.9.8.11.A</t>
  </si>
  <si>
    <t>CR5739</t>
  </si>
  <si>
    <t>Foggy video</t>
  </si>
  <si>
    <t>340.SUR.2014.6.9.10.13.B</t>
  </si>
  <si>
    <t>341.SUR.2014.6.9.10.18</t>
  </si>
  <si>
    <t>CR5769</t>
  </si>
  <si>
    <t>342.SUR.2014.6.11.8.59</t>
  </si>
  <si>
    <t>CR5798</t>
  </si>
  <si>
    <t>340.SUR.2014.6.16.7.49</t>
  </si>
  <si>
    <t>340-2014616</t>
  </si>
  <si>
    <t>344.CCE.2014.7.3.8.10</t>
  </si>
  <si>
    <t>CR5778</t>
  </si>
  <si>
    <t>CCE</t>
  </si>
  <si>
    <t>344-201473</t>
  </si>
  <si>
    <t>132.CCE.2014.7.3.9.0</t>
  </si>
  <si>
    <t>CR2658</t>
  </si>
  <si>
    <t>132-201473</t>
  </si>
  <si>
    <t>345.CCE.2014.7.3.9.20</t>
  </si>
  <si>
    <t>CR5758</t>
  </si>
  <si>
    <t>345-201473</t>
  </si>
  <si>
    <t>346.CCE.2014.7.4.8.30</t>
  </si>
  <si>
    <t>CR5768</t>
  </si>
  <si>
    <t>346-201474</t>
  </si>
  <si>
    <t>347.CCE.2014.7.5.8.40</t>
  </si>
  <si>
    <t>CR5748</t>
  </si>
  <si>
    <t>347-201475</t>
  </si>
  <si>
    <t>348.CCE.2014.7.5.8.55</t>
  </si>
  <si>
    <t>CR5738</t>
  </si>
  <si>
    <t>348-201475</t>
  </si>
  <si>
    <t>279.CCE.2014.7.6.8.22</t>
  </si>
  <si>
    <t>XII</t>
  </si>
  <si>
    <t>279-201476</t>
  </si>
  <si>
    <t>344.CCE.2014.7.7.9.20</t>
  </si>
  <si>
    <t>344-201477</t>
  </si>
  <si>
    <t>278.CCE.2014.7.7.9.28</t>
  </si>
  <si>
    <t>IX</t>
  </si>
  <si>
    <t>278-201477</t>
  </si>
  <si>
    <t>349.CCE.2014.7.9.8.17</t>
  </si>
  <si>
    <t>CR5728</t>
  </si>
  <si>
    <t>349-201479</t>
  </si>
  <si>
    <t>350.CCE.2014.7.9.8.51</t>
  </si>
  <si>
    <t>CR5749</t>
  </si>
  <si>
    <t>350-201479</t>
  </si>
  <si>
    <t>351.CCE.2014.7.9.9.7</t>
  </si>
  <si>
    <t>CR5757</t>
  </si>
  <si>
    <t>351-201479</t>
  </si>
  <si>
    <t>70.CCE.2014.7.9.10.3</t>
  </si>
  <si>
    <t>XV</t>
  </si>
  <si>
    <t>70-201479</t>
  </si>
  <si>
    <t>Bird was long time in the mist net</t>
  </si>
  <si>
    <t>349.CCE.2014.7.10.9.23</t>
  </si>
  <si>
    <t>349-2014710</t>
  </si>
  <si>
    <t>352.CCE.2014.7.10.9.34</t>
  </si>
  <si>
    <t>CR5777</t>
  </si>
  <si>
    <t>352-2014710</t>
  </si>
  <si>
    <t>346.CCE.2014.7.11.9.11</t>
  </si>
  <si>
    <t>346-2014711</t>
  </si>
  <si>
    <t>245.CCE.2014.7.11.9.23</t>
  </si>
  <si>
    <t>CR2308</t>
  </si>
  <si>
    <t>245-2014711</t>
  </si>
  <si>
    <t>BAD flights</t>
  </si>
  <si>
    <t>353.SUR.2014.7.25.15.25</t>
  </si>
  <si>
    <t>CR5767</t>
  </si>
  <si>
    <t>353-2014725</t>
  </si>
  <si>
    <t>CR5747</t>
  </si>
  <si>
    <t>102-2014727</t>
  </si>
  <si>
    <t>check if video exists</t>
  </si>
  <si>
    <t>CR5727</t>
  </si>
  <si>
    <t>354-2014727</t>
  </si>
  <si>
    <t>353.SUR.2015.5.30.8.29</t>
  </si>
  <si>
    <t>353-2015530</t>
  </si>
  <si>
    <t>292.SUR.2015.5.30.9.0</t>
  </si>
  <si>
    <t>CR5704</t>
  </si>
  <si>
    <t>292-2015530</t>
  </si>
  <si>
    <t>356.SUR.2015.5.30.9.16</t>
  </si>
  <si>
    <t>CR5735</t>
  </si>
  <si>
    <t>356-2015530</t>
  </si>
  <si>
    <t>357.SUR.2015.5.30.9.34.B</t>
  </si>
  <si>
    <t>CR5736</t>
  </si>
  <si>
    <t>357-2015530</t>
  </si>
  <si>
    <t>357.SUR.2015.5.30.9.34.A</t>
  </si>
  <si>
    <t>301.SUR.2015.5.30.9.53</t>
  </si>
  <si>
    <t>CR5715</t>
  </si>
  <si>
    <t>301-2015530</t>
  </si>
  <si>
    <t>358.SUR.2015.5.31.8.50</t>
  </si>
  <si>
    <t>CR5786</t>
  </si>
  <si>
    <t>358-2015531</t>
  </si>
  <si>
    <t>308.SUR.2015.6.1.7.47</t>
  </si>
  <si>
    <t>308-201561</t>
  </si>
  <si>
    <t>359.SUR.2015.6.1.8.11</t>
  </si>
  <si>
    <t>CR5796</t>
  </si>
  <si>
    <t>359-201561</t>
  </si>
  <si>
    <t>360.SUR.2015.6.1.8.50</t>
  </si>
  <si>
    <t>CR5795</t>
  </si>
  <si>
    <t>360-201561</t>
  </si>
  <si>
    <t>361.SUR.2015.6.1.10.19</t>
  </si>
  <si>
    <t>CR5745</t>
  </si>
  <si>
    <t>361-201561</t>
  </si>
  <si>
    <t>357.SUR.2015.6.2.8.15</t>
  </si>
  <si>
    <t>357-201562</t>
  </si>
  <si>
    <t>241.SUR.2015.6.2.9.04</t>
  </si>
  <si>
    <t>CR2372</t>
  </si>
  <si>
    <t>241-201562</t>
  </si>
  <si>
    <t>305.SUR.2015.6.4.7.45</t>
  </si>
  <si>
    <t>CR5707</t>
  </si>
  <si>
    <t>305-201564</t>
  </si>
  <si>
    <t>358.SUR.2015.6.4.7.50</t>
  </si>
  <si>
    <t>358-201564</t>
  </si>
  <si>
    <t>362.SUR.2015.6.4.8.33</t>
  </si>
  <si>
    <t>CR5851</t>
  </si>
  <si>
    <t>362-201564</t>
  </si>
  <si>
    <t>363.SUR.2015.6.4.9.03</t>
  </si>
  <si>
    <t>CR5861</t>
  </si>
  <si>
    <t>262-201564</t>
  </si>
  <si>
    <t>36.SUR.2015.6.5.8.12</t>
  </si>
  <si>
    <t>CR2677</t>
  </si>
  <si>
    <t>36-201565</t>
  </si>
  <si>
    <t>292.SUR.2015.6.5.9.02</t>
  </si>
  <si>
    <t>292-201565</t>
  </si>
  <si>
    <t>308.SUR.2015.6.5.8.54</t>
  </si>
  <si>
    <t>308-201565</t>
  </si>
  <si>
    <t>364.SUR.2015.6.6.8.16</t>
  </si>
  <si>
    <t>CR5871</t>
  </si>
  <si>
    <t>364-201566</t>
  </si>
  <si>
    <t>324.SUR.2015.6.7.9.2</t>
  </si>
  <si>
    <t>324-201567</t>
  </si>
  <si>
    <t>143.SUR.2015.6.7.9.16</t>
  </si>
  <si>
    <t>CR2650</t>
  </si>
  <si>
    <t>143-201567</t>
  </si>
  <si>
    <t>365.SUR.2015.6.7.8.53</t>
  </si>
  <si>
    <t>CR5881</t>
  </si>
  <si>
    <t>365-201567</t>
  </si>
  <si>
    <t>203.SUR.2015.6.7.8.24</t>
  </si>
  <si>
    <t>203-201567</t>
  </si>
  <si>
    <t>366.CCL.2015.6.10.8.04</t>
  </si>
  <si>
    <t>CR5852</t>
  </si>
  <si>
    <t>366-2015610</t>
  </si>
  <si>
    <t>366.CCL.2015.6.10.8.07</t>
  </si>
  <si>
    <t>306.CCL.2015.6.10.8.35</t>
  </si>
  <si>
    <t>CR5710</t>
  </si>
  <si>
    <t>306-2015610</t>
  </si>
  <si>
    <t>367.CCL.2015.6.10.8.49</t>
  </si>
  <si>
    <t>CR5842</t>
  </si>
  <si>
    <t>367-2015610</t>
  </si>
  <si>
    <t>368.CCL.2015.6.10.9.08</t>
  </si>
  <si>
    <t>CR5882</t>
  </si>
  <si>
    <t>368-2015610</t>
  </si>
  <si>
    <t>369.CCL.2015.6.11.7.40</t>
  </si>
  <si>
    <t>CR5892</t>
  </si>
  <si>
    <t>369-2015611</t>
  </si>
  <si>
    <t>320.CCL.2015.6.11.8.20</t>
  </si>
  <si>
    <t>320-2015611</t>
  </si>
  <si>
    <t>310.CCL.2015.6.12.7.39</t>
  </si>
  <si>
    <t>CR5732</t>
  </si>
  <si>
    <t>310-2015612</t>
  </si>
  <si>
    <t>370.CCL.2015.6.12.8.33</t>
  </si>
  <si>
    <t>CR5872</t>
  </si>
  <si>
    <t>370-2015612</t>
  </si>
  <si>
    <t>371.SUR.2015.6.13.10.05</t>
  </si>
  <si>
    <t>CR5862</t>
  </si>
  <si>
    <t>371-2015613</t>
  </si>
  <si>
    <t>313.SUR.2015.6.14.8.08</t>
  </si>
  <si>
    <t>313-2015614</t>
  </si>
  <si>
    <t>188.CCL.2015.6.20.9.38</t>
  </si>
  <si>
    <t>CR2329</t>
  </si>
  <si>
    <t>188-2015620</t>
  </si>
  <si>
    <t>388.SUR.2019.6.14.8.50</t>
  </si>
  <si>
    <t>CR5804</t>
  </si>
  <si>
    <t>389.SUR.2019.6.14.9.20</t>
  </si>
  <si>
    <t>CR5822</t>
  </si>
  <si>
    <t>203.SUR.2019.6.14.9.25</t>
  </si>
  <si>
    <t>390.SUR.2019.6.14.10.15</t>
  </si>
  <si>
    <t>CR5829</t>
  </si>
  <si>
    <t>391.SUR.2019.6.14.11.20</t>
  </si>
  <si>
    <t>CR5896</t>
  </si>
  <si>
    <t>392.SUR.2019.6.17.9.30</t>
  </si>
  <si>
    <t>CR5895</t>
  </si>
  <si>
    <t>393.SUR.2019.6.18.8.10</t>
  </si>
  <si>
    <t>CR5830</t>
  </si>
  <si>
    <t>394.SUR.2019.6.18.8.48</t>
  </si>
  <si>
    <t>CR5817</t>
  </si>
  <si>
    <t>388.SUR.2019.6.18.10.18</t>
  </si>
  <si>
    <t>395.SUR.2019.6.18.10.20</t>
  </si>
  <si>
    <t>CR5808</t>
  </si>
  <si>
    <t>396.SUR.2019.6.18.11.5</t>
  </si>
  <si>
    <t>CR5818</t>
  </si>
  <si>
    <t>360.SUR.2019.6.20.10.27</t>
  </si>
  <si>
    <t>lost the tail during running away from tree falling</t>
  </si>
  <si>
    <t>384.SUR.2019.6.24.7.55</t>
  </si>
  <si>
    <t>CR5828</t>
  </si>
  <si>
    <t>397.SUR.2019.6.25.8.40</t>
  </si>
  <si>
    <t>CR5819</t>
  </si>
  <si>
    <t>397.SUR.2019.6.24.8.40</t>
  </si>
  <si>
    <t>398.SUR.2019.6.24.9.27</t>
  </si>
  <si>
    <t>CR5816</t>
  </si>
  <si>
    <t>central rectriz worn out, p1-3 molting</t>
  </si>
  <si>
    <t>399.SUR.2019.6.24.9.52</t>
  </si>
  <si>
    <t>CR5899</t>
  </si>
  <si>
    <t>400.SUR.2019.6.25.8.30</t>
  </si>
  <si>
    <t>CR5820</t>
  </si>
  <si>
    <t>molting p6</t>
  </si>
  <si>
    <t>401.SUR.2019.6.25.8.54</t>
  </si>
  <si>
    <t>CR5805</t>
  </si>
  <si>
    <t>tail feathers growing, molting p9</t>
  </si>
  <si>
    <t>398.SUR.2019.6.25.9.4</t>
  </si>
  <si>
    <t>403.SUR.2019.6.25.10.2</t>
  </si>
  <si>
    <t>CR5815</t>
  </si>
  <si>
    <t>407.SAT.2019.7.19.8.41</t>
  </si>
  <si>
    <t>CR5812</t>
  </si>
  <si>
    <t>408.SAT.2019.7.19.9.18</t>
  </si>
  <si>
    <t>CR5776</t>
  </si>
  <si>
    <t>409.SAT.2019.7.19.9.18</t>
  </si>
  <si>
    <t>CR5775</t>
  </si>
  <si>
    <t>410.SAT.2019.7.19.9.18</t>
  </si>
  <si>
    <t>CR5766</t>
  </si>
  <si>
    <t>411.SAT.2019.7.19.10.45</t>
  </si>
  <si>
    <t>CR5755</t>
  </si>
  <si>
    <t>413.SUR.2019.7.25.8.58</t>
  </si>
  <si>
    <t>CR6511</t>
  </si>
  <si>
    <t>lost central rectriz</t>
  </si>
  <si>
    <t>414.SUR.2019.7.25.9.40</t>
  </si>
  <si>
    <t>CR6591</t>
  </si>
  <si>
    <t>415.SUR.2021.1.21.8.30</t>
  </si>
  <si>
    <t>CR6538</t>
  </si>
  <si>
    <t>416.SUR.2021.1.21.9.20</t>
  </si>
  <si>
    <t>CR6548</t>
  </si>
  <si>
    <t>398.SUR.2021.1.21.11.30</t>
  </si>
  <si>
    <t>no</t>
  </si>
  <si>
    <t>403.SUR.2021.1.22.8.2</t>
  </si>
  <si>
    <t>417.SUR.2021.1.22.8.27</t>
  </si>
  <si>
    <t>CR6558</t>
  </si>
  <si>
    <t>418.SUR.2021.1.22.8.47</t>
  </si>
  <si>
    <t>CR6568</t>
  </si>
  <si>
    <t>419.SUR.2021.1.22.9.14</t>
  </si>
  <si>
    <t>CR6598</t>
  </si>
  <si>
    <t>420.SUR.2021.1.22.9.29</t>
  </si>
  <si>
    <t>CR6578</t>
  </si>
  <si>
    <t>400.SUR.2021.1.22.9.45</t>
  </si>
  <si>
    <t>sharp bill</t>
  </si>
  <si>
    <t>421.SUR.2021.1.22.9.58</t>
  </si>
  <si>
    <t>CR6528</t>
  </si>
  <si>
    <t>422.SUR.2021.1.29.8.15</t>
  </si>
  <si>
    <t>CR6588</t>
  </si>
  <si>
    <t>423.SUR.2021.1.29.8.25</t>
  </si>
  <si>
    <t>CR6520</t>
  </si>
  <si>
    <t>424.SUR.2021.1.29.9.15</t>
  </si>
  <si>
    <t>CR6519</t>
  </si>
  <si>
    <t>425.SUR.2021.1.29.10.0</t>
  </si>
  <si>
    <t>CR6518</t>
  </si>
  <si>
    <t>397.SUR.2021.1.29.10.20</t>
  </si>
  <si>
    <t>427.SUR.2021.1.29.11.25</t>
  </si>
  <si>
    <t>CR6521</t>
  </si>
  <si>
    <t>6.29</t>
  </si>
  <si>
    <t>428.SUR.2021.1.29.11.40</t>
  </si>
  <si>
    <t>CR6581</t>
  </si>
  <si>
    <t>429.SUR.2021.1.29.11.50</t>
  </si>
  <si>
    <t>CR6551</t>
  </si>
  <si>
    <t>lost tail</t>
  </si>
  <si>
    <t>430.SUR.2021.1.29.12.0</t>
  </si>
  <si>
    <t>CR6571</t>
  </si>
  <si>
    <t>426.SUR.2021.1.29.12.20</t>
  </si>
  <si>
    <t>CR6510</t>
  </si>
  <si>
    <t xml:space="preserve">was flying around the bat house for a while but we let him rest </t>
  </si>
  <si>
    <t>413.SUR.2021.1.30.10.50</t>
  </si>
  <si>
    <t>Recorded with iphone 12</t>
  </si>
  <si>
    <t>431.SUR.2021.1.30.11.15</t>
  </si>
  <si>
    <t>CR6599</t>
  </si>
  <si>
    <t>390.SUR.2021.1.30.10.20</t>
  </si>
  <si>
    <t>432.SJA.2021.2.7.8.44</t>
  </si>
  <si>
    <t>CR6590</t>
  </si>
  <si>
    <t>Vocalization</t>
  </si>
  <si>
    <t>433.SJA.2021.2.7.8.56</t>
  </si>
  <si>
    <t>CR6580</t>
  </si>
  <si>
    <t>434.SJA.2021.2.7.9.32</t>
  </si>
  <si>
    <t>CR6570</t>
  </si>
  <si>
    <t>436.SJA.2021.2.7.10.4</t>
  </si>
  <si>
    <t>CR6550</t>
  </si>
  <si>
    <t>435.SJA.2021.2.7.10.10</t>
  </si>
  <si>
    <t>CR6560</t>
  </si>
  <si>
    <t>437.SJA.2021.2.7.10.30</t>
  </si>
  <si>
    <t>CR6540</t>
  </si>
  <si>
    <t>438.SJA.2021.2.7.10.45</t>
  </si>
  <si>
    <t>CR6600</t>
  </si>
  <si>
    <t>439.SJA.2021.2.7.11.27</t>
  </si>
  <si>
    <t>CR630</t>
  </si>
  <si>
    <t>440.SJA.2021.2.7.11.40</t>
  </si>
  <si>
    <t>CR6589</t>
  </si>
  <si>
    <t>441.SJA.2021.2.7.11.54</t>
  </si>
  <si>
    <t>CR6579</t>
  </si>
  <si>
    <t>443.CCL.2021.2.21.9.28</t>
  </si>
  <si>
    <t>CR5875</t>
  </si>
  <si>
    <t>442.CCL.2021.2.21.9.10</t>
  </si>
  <si>
    <t>CR5835</t>
  </si>
  <si>
    <t>444.CCL.2021.2.21.10.0</t>
  </si>
  <si>
    <t>CR5885</t>
  </si>
  <si>
    <t>445.CCL.2021.2.21.10.33</t>
  </si>
  <si>
    <t>CR5813</t>
  </si>
  <si>
    <t>446.CCL.2021.2.21.10.48</t>
  </si>
  <si>
    <t>CR5803</t>
  </si>
  <si>
    <t>447.CCL.2021.2.21.11.10</t>
  </si>
  <si>
    <t>CR6569</t>
  </si>
  <si>
    <t>449.CCL.2021.2.21.11.44</t>
  </si>
  <si>
    <t>CR6549</t>
  </si>
  <si>
    <t>450.CCL.2021.2.21.12.10</t>
  </si>
  <si>
    <t>CR6539</t>
  </si>
  <si>
    <t>448.CCL.2021.2.21.11.27</t>
  </si>
  <si>
    <t>CR6559</t>
  </si>
  <si>
    <t>No.exam</t>
  </si>
  <si>
    <t>ID</t>
  </si>
  <si>
    <t>Length</t>
  </si>
  <si>
    <t>Video</t>
  </si>
  <si>
    <t>mass (day of video)</t>
  </si>
  <si>
    <t>Mass allyrs</t>
  </si>
  <si>
    <t>Start.time</t>
  </si>
  <si>
    <t>Bead.lifted</t>
  </si>
  <si>
    <t>Weight</t>
  </si>
  <si>
    <t>Confidence</t>
  </si>
  <si>
    <t>Flight description</t>
  </si>
  <si>
    <t>s</t>
  </si>
  <si>
    <t>Highly conserv</t>
  </si>
  <si>
    <t xml:space="preserve">N, , </t>
  </si>
  <si>
    <t>Conserv</t>
  </si>
  <si>
    <t xml:space="preserve">HH, , </t>
  </si>
  <si>
    <t>Not conserv</t>
  </si>
  <si>
    <t>HE</t>
  </si>
  <si>
    <t xml:space="preserve">S, , </t>
  </si>
  <si>
    <t xml:space="preserve">HO, , </t>
  </si>
  <si>
    <t>L</t>
  </si>
  <si>
    <t xml:space="preserve">S, HA, </t>
  </si>
  <si>
    <t xml:space="preserve">S, HO, </t>
  </si>
  <si>
    <t>S, HA, TL</t>
  </si>
  <si>
    <t>, so, there were no really great attempts here. Also, this guy seemed especially stressed and flustered. Frequently freaked out when Marcelo's hand came closer. Fell on his face. Had trouble lifting directly vertical. Etc etc.</t>
  </si>
  <si>
    <t xml:space="preserve">NR, , </t>
  </si>
  <si>
    <t xml:space="preserve">HC, TL, </t>
  </si>
  <si>
    <t xml:space="preserve">NS, , </t>
  </si>
  <si>
    <t xml:space="preserve">I think 7; not positive, colors blurred off screen, </t>
  </si>
  <si>
    <t xml:space="preserve">HC, , </t>
  </si>
  <si>
    <t xml:space="preserve">HS, , </t>
  </si>
  <si>
    <t xml:space="preserve">S, HS, </t>
  </si>
  <si>
    <t xml:space="preserve">, a number of good flights, but notice how much variation there is in the fr. G/v column. </t>
  </si>
  <si>
    <t xml:space="preserve">HA, NS, </t>
  </si>
  <si>
    <t xml:space="preserve">this might be more of a sideways than a vertical...he ends up by the plastic. It just looks more vertical based on how the weights fall, </t>
  </si>
  <si>
    <t xml:space="preserve">someone should rewatch: I'm not sure if he was given a push with the hand, </t>
  </si>
  <si>
    <t xml:space="preserve">HO, NS, </t>
  </si>
  <si>
    <t xml:space="preserve">again, some uncertainty with color, </t>
  </si>
  <si>
    <t xml:space="preserve">HO, TL, </t>
  </si>
  <si>
    <t>S, HA, NS</t>
  </si>
  <si>
    <t xml:space="preserve">some uncertainty with this color, </t>
  </si>
  <si>
    <t>S, HA , TL</t>
  </si>
  <si>
    <t xml:space="preserve">S , HA, </t>
  </si>
  <si>
    <t xml:space="preserve">HA, , </t>
  </si>
  <si>
    <t xml:space="preserve">HP, , </t>
  </si>
  <si>
    <t xml:space="preserve">BA, , </t>
  </si>
  <si>
    <t xml:space="preserve">HA, TL, </t>
  </si>
  <si>
    <t xml:space="preserve">can't tell if hand or ground, </t>
  </si>
  <si>
    <t xml:space="preserve">S , HO, </t>
  </si>
  <si>
    <t>S , HO, NS</t>
  </si>
  <si>
    <t xml:space="preserve">HE, SS, </t>
  </si>
  <si>
    <t xml:space="preserve">HE, TL, </t>
  </si>
  <si>
    <t xml:space="preserve">N, NS, </t>
  </si>
  <si>
    <t xml:space="preserve">I would like someone else to confirm this as vertical, </t>
  </si>
  <si>
    <t xml:space="preserve">white, pink, black were tangled but looks like all lifted; this could be a 10, </t>
  </si>
  <si>
    <t xml:space="preserve">again, slightly off screen but fairly confident this is a 9, </t>
  </si>
  <si>
    <t xml:space="preserve">S , NR, </t>
  </si>
  <si>
    <t xml:space="preserve">, , </t>
  </si>
  <si>
    <t xml:space="preserve">SS, NS, </t>
  </si>
  <si>
    <t xml:space="preserve">clearly lifted to 10, flew sideways—so, if sideways flights underestimate power, how to we deal with a sideways &gt; all the vertical?; also, couldn't actually see where we left from (off screen) but from ground seems likely, </t>
  </si>
  <si>
    <t xml:space="preserve">SS, , </t>
  </si>
  <si>
    <t xml:space="preserve">WR, , </t>
  </si>
  <si>
    <t xml:space="preserve">HB, CN, </t>
  </si>
  <si>
    <t xml:space="preserve">HC, S, </t>
  </si>
  <si>
    <t xml:space="preserve">S, S, </t>
  </si>
  <si>
    <t xml:space="preserve">HA, CN, </t>
  </si>
  <si>
    <t>HC, TL, NS</t>
  </si>
  <si>
    <t xml:space="preserve">Cafe + 2 tangled. Obviously there is some lack of confidence here. But hand was low enough that could be counted, </t>
  </si>
  <si>
    <t xml:space="preserve">HC, HB, </t>
  </si>
  <si>
    <t xml:space="preserve">SS, HA, </t>
  </si>
  <si>
    <t xml:space="preserve">SS, F, </t>
  </si>
  <si>
    <t xml:space="preserve">HO, F, </t>
  </si>
  <si>
    <t xml:space="preserve">HS, F, </t>
  </si>
  <si>
    <t xml:space="preserve">F, , </t>
  </si>
  <si>
    <t>No LBH</t>
  </si>
  <si>
    <t xml:space="preserve">NS he is giving full force/aware to fly upwards, </t>
  </si>
  <si>
    <t xml:space="preserve">Not positive of colors, </t>
  </si>
  <si>
    <t>F, SS, BA</t>
  </si>
  <si>
    <t>, This bird either flew or flopped around sideways. He is a juvenile. Not very strong.(No?) good flights</t>
  </si>
  <si>
    <t xml:space="preserve">HS, S, </t>
  </si>
  <si>
    <t xml:space="preserve">S, HH, </t>
  </si>
  <si>
    <t>Can't tell if left from hand, or ground. Out of field of view, He escaped the harness a lot.</t>
  </si>
  <si>
    <t>F, LT, NS</t>
  </si>
  <si>
    <t xml:space="preserve">Weights are tangled and blurry. Could be 12., </t>
  </si>
  <si>
    <t xml:space="preserve">NFF, , </t>
  </si>
  <si>
    <t xml:space="preserve">HA, VS, </t>
  </si>
  <si>
    <t xml:space="preserve">HA, BA, </t>
  </si>
  <si>
    <t>, He truly seemed a little weaker. No perfect flights, but a number of useable flights.</t>
  </si>
  <si>
    <t xml:space="preserve">EH, SS, </t>
  </si>
  <si>
    <t xml:space="preserve">VS, , </t>
  </si>
  <si>
    <t xml:space="preserve">Beyond 8 may have been lifted, </t>
  </si>
  <si>
    <t>, He did okay. Some good flights, a few hoovers. A few were offscreen unfortunately.</t>
  </si>
  <si>
    <t xml:space="preserve">Clip began out of field of view. Not sure of launching point, and not sure if 8 was last., </t>
  </si>
  <si>
    <t xml:space="preserve">NS, TL, </t>
  </si>
  <si>
    <t xml:space="preserve">Because of the tangle it is hard to tell exactly how many lifted, but I think 7 is fairly accurate., </t>
  </si>
  <si>
    <t xml:space="preserve">Again, because of the tangled line it is hard to tell how many he could have/actually did life., </t>
  </si>
  <si>
    <t>, He was quite good overall. Excluding the tangled uncertainties, a number of good flights.</t>
  </si>
  <si>
    <t xml:space="preserve">NR, SS, </t>
  </si>
  <si>
    <t>VS, HA, F</t>
  </si>
  <si>
    <t>, For being so smart, he was a pretty terrible at this task. He fell multiple times, flew mostly disconnectedly.</t>
  </si>
  <si>
    <t xml:space="preserve">HB, SS, </t>
  </si>
  <si>
    <t xml:space="preserve">Flight launch was off screen, again, but I could somewhat see the chord going vertical, </t>
  </si>
  <si>
    <t xml:space="preserve">VS, NS, </t>
  </si>
  <si>
    <t xml:space="preserve">Flight launch may have began from plastic flap; slightly out of field of view, </t>
  </si>
  <si>
    <t>NO</t>
  </si>
  <si>
    <t xml:space="preserve">skipped a few poor fand/or offscreen lights 1:10-1:, unfortunately, the large majority of this video was offscreen, and it was difficult to tell what happened. </t>
  </si>
  <si>
    <t xml:space="preserve">Flight launch was off screen, </t>
  </si>
  <si>
    <t xml:space="preserve">Flight launch began off screen, </t>
  </si>
  <si>
    <t xml:space="preserve">HA, N, </t>
  </si>
  <si>
    <t xml:space="preserve">Touched the top, </t>
  </si>
  <si>
    <t xml:space="preserve">Can't see launch but it appears close to ground; also, 11 may have been lifted but it is offscreen so I am going with 10, </t>
  </si>
  <si>
    <t xml:space="preserve">NO, , </t>
  </si>
  <si>
    <t>skipped a few offscreen or very difficult to see flights, He did fairly well. A lot of offscreen (obviously, there was 4:44 video and only 3 flights recorded) but they were decent; also just looked at his first flight (the very first entry), he had a 12! that is a good sign</t>
  </si>
  <si>
    <t xml:space="preserve">Can't see launch but it appears from hoover; also 90% (not 100%) confident in 8, </t>
  </si>
  <si>
    <t xml:space="preserve">HS, NS, </t>
  </si>
  <si>
    <t xml:space="preserve">Most of flight was off screen but I could see 12 lift, </t>
  </si>
  <si>
    <t xml:space="preserve">I wouldn't could this because final weights were slightly offscreen but evidence suggests it was a 11/12 which gives weight to the above 12's, so that is good., </t>
  </si>
  <si>
    <t xml:space="preserve">Couldn't see launch but I suspect it was somewhat vertical, </t>
  </si>
  <si>
    <t xml:space="preserve">Slightly offscreen, </t>
  </si>
  <si>
    <t xml:space="preserve">Couldn't see launch but I suspect from shape of string it was somewhat vertical, </t>
  </si>
  <si>
    <t xml:space="preserve">Couldn't see launch, Like all videos from the 31st, almost all launches were offscreen. He was consistently “bad”. He hoovered a lot. </t>
  </si>
  <si>
    <t xml:space="preserve">NFF, NS, </t>
  </si>
  <si>
    <t xml:space="preserve">HO, NFF, </t>
  </si>
  <si>
    <t xml:space="preserve">Offscreen, maybe a 7, couldn't really see, followed by hoovers, </t>
  </si>
  <si>
    <t xml:space="preserve">Offscreen and couldn't see beyond white. Wouldn't use this BUT I believe he either pulled to 8 or 9, which gives weight to the other 7-8-9s., </t>
  </si>
  <si>
    <t xml:space="preserve">He didn't fly sideways but he kind of dragged the weight sideways, hoovering. I think he launched from the plastic shelf (offscreen). I can't put my finger on why I don't think this is a good flight to record, which is exceptionally subjective I know., </t>
  </si>
  <si>
    <t xml:space="preserve">One attempt slightly offscreen, </t>
  </si>
  <si>
    <t xml:space="preserve">HA, SS, </t>
  </si>
  <si>
    <t xml:space="preserve">Can't see launch point but I think it was low, </t>
  </si>
  <si>
    <t xml:space="preserve">HS, NO, </t>
  </si>
  <si>
    <t xml:space="preserve">Is the bird getting more tired at this point?, </t>
  </si>
  <si>
    <t xml:space="preserve">HC, NO, </t>
  </si>
  <si>
    <t xml:space="preserve">This looked like a very forceful upward thrust, yet only an 8. Getting more tired?, </t>
  </si>
  <si>
    <t xml:space="preserve">HO, SS, </t>
  </si>
  <si>
    <t xml:space="preserve">VS, HA, </t>
  </si>
  <si>
    <t xml:space="preserve">HC, SV, </t>
  </si>
  <si>
    <t xml:space="preserve">HC, BA, </t>
  </si>
  <si>
    <t>, Marcelo said around 1:05 he's doing really good; an interesting observation. He was mostly sideways and hoovers.</t>
  </si>
  <si>
    <t xml:space="preserve">HO, NO, </t>
  </si>
  <si>
    <t xml:space="preserve">Interesting hoover is basically the same as other attempts from the ground, </t>
  </si>
  <si>
    <t xml:space="preserve">HA, S, </t>
  </si>
  <si>
    <t>, Very strong, very consistent, good flights, could be used as example video. One downside: A few hover or NR attempts, especially in beginning. He declines a bit 1:40-2:00</t>
  </si>
  <si>
    <t xml:space="preserve">NR, NO, </t>
  </si>
  <si>
    <t xml:space="preserve">Pink barely left the ground.Should this be counted?, </t>
  </si>
  <si>
    <t xml:space="preserve">Unsure if I should count these Nrs...they seems trong, </t>
  </si>
  <si>
    <t xml:space="preserve">NR, NS, </t>
  </si>
  <si>
    <t xml:space="preserve">Not sure if 11 or 12, </t>
  </si>
  <si>
    <t>NR , SS, NO</t>
  </si>
  <si>
    <t xml:space="preserve">Although his wings stopped moving he rested for &lt; 0.5 s, thus I am counting as NR, </t>
  </si>
  <si>
    <t xml:space="preserve">Can't see launch point., </t>
  </si>
  <si>
    <t>, Overall looked fairly weak, laid around a lot, flew very little. While he only has one decent flight, it was pretty vertical. He represents why this experiment is particularly difficult. Is he actually weak? Or was he just tired from being in the bag for a long time? Etc. Need a replicate for this one.</t>
  </si>
  <si>
    <t xml:space="preserve">Cage too dark, </t>
  </si>
  <si>
    <t>, He seemed fine overall. A bit of variation in power.</t>
  </si>
  <si>
    <t xml:space="preserve">HO, S, </t>
  </si>
  <si>
    <t xml:space="preserve">NR, S, </t>
  </si>
  <si>
    <t xml:space="preserve">Couldn't see launch, </t>
  </si>
  <si>
    <t xml:space="preserve">Couldn't see launch; string suggests bird may have had some extra height to start, </t>
  </si>
  <si>
    <t>HE, S, NO</t>
  </si>
  <si>
    <t xml:space="preserve">Hand very high, </t>
  </si>
  <si>
    <t xml:space="preserve">S, EH, </t>
  </si>
  <si>
    <t xml:space="preserve">HC, NS, </t>
  </si>
  <si>
    <t xml:space="preserve">Hand blocks last weight to lift. Could be slightly more or less, </t>
  </si>
  <si>
    <t>offscreen, he did okay. A few flights were blocked by hand, cloth, or rain. Fell a bit. Some sideways.</t>
  </si>
  <si>
    <t xml:space="preserve">EH, NS, </t>
  </si>
  <si>
    <t xml:space="preserve">offscreen, </t>
  </si>
  <si>
    <t xml:space="preserve">HS, TL, </t>
  </si>
  <si>
    <t xml:space="preserve">Couldn't see launch but appears close to ground/hand, </t>
  </si>
  <si>
    <t xml:space="preserve">S, NR, </t>
  </si>
  <si>
    <t xml:space="preserve">It may be a 8. it is a little offscreen/blurry and hard to tell, </t>
  </si>
  <si>
    <t xml:space="preserve">NR , , </t>
  </si>
  <si>
    <t xml:space="preserve">Or little rest, </t>
  </si>
  <si>
    <t>F, NR, SS</t>
  </si>
  <si>
    <t xml:space="preserve">F, NO, </t>
  </si>
  <si>
    <t xml:space="preserve">Basically fell out of hand; can't really fly, </t>
  </si>
  <si>
    <t xml:space="preserve">HC, SS, </t>
  </si>
  <si>
    <t>Couldn't actually see launch but I think it was from hand, close to ground, Is this guy actually weaker OR is he just flying more sideways than the other birds, not understanding task??? This is a problem with making comparisons across birds when there is so little variability in (apparent) ability and many other variables (like understanding of task, exact direction of flight)</t>
  </si>
  <si>
    <t xml:space="preserve">S, HC, </t>
  </si>
  <si>
    <t xml:space="preserve">Sloppily left hand and flopped around sideways, </t>
  </si>
  <si>
    <t xml:space="preserve">HA, NO, </t>
  </si>
  <si>
    <t xml:space="preserve">Very sloppily left hand (not direct upwards), </t>
  </si>
  <si>
    <t xml:space="preserve">Just doesn't look like “full” force going upwards (I know that is subjective...but just from the way the string is pulled), </t>
  </si>
  <si>
    <t>He escaped :)</t>
  </si>
  <si>
    <t>But didn't lay on ground, like the description for “F”, just fell and took off</t>
  </si>
  <si>
    <t>I think he left from low hand but offscreen; 5-9 were basically tangled.</t>
  </si>
  <si>
    <t>Launch is offscreen but looks good</t>
  </si>
  <si>
    <t xml:space="preserve">NS, SS, </t>
  </si>
  <si>
    <t>It is difficult to see if black (10) is lifted—my guess is yes</t>
  </si>
  <si>
    <t>NS, SV,</t>
  </si>
  <si>
    <t>Can't see launch</t>
  </si>
  <si>
    <t>Launch is offscreen but appears good</t>
  </si>
  <si>
    <t>Been in bag for 30 minutes according to Marcelo</t>
  </si>
  <si>
    <t>He looks very stressed to me</t>
  </si>
  <si>
    <t>So, this guy only got a 7. Honestly, I'm not sure I would count him or peg him as weak; video behaviour suggests he is just stressed.</t>
  </si>
  <si>
    <t>One flight at the very beginning. Didn't want to fly.</t>
  </si>
  <si>
    <t>He looks stressed</t>
  </si>
  <si>
    <t>Best flight yet</t>
  </si>
  <si>
    <t>He pulled it together at the end. Good job buddy.</t>
  </si>
  <si>
    <t>S, NS,</t>
  </si>
  <si>
    <r>
      <rPr>
        <sz val="11"/>
        <color rgb="FF000000"/>
        <rFont val="Calibri"/>
        <charset val="134"/>
      </rPr>
      <t xml:space="preserve">a very good example of variation in a “6”; it barely </t>
    </r>
    <r>
      <rPr>
        <i/>
        <sz val="11"/>
        <color rgb="FF000000"/>
        <rFont val="Calibri"/>
        <charset val="134"/>
      </rPr>
      <t>barely</t>
    </r>
    <r>
      <rPr>
        <sz val="11"/>
        <color rgb="FF000000"/>
        <rFont val="Calibri"/>
        <charset val="134"/>
      </rPr>
      <t xml:space="preserve"> leaves the ground</t>
    </r>
  </si>
  <si>
    <t>video is blurry (raindrops) so not 100% positive if it is a 4 or a 5</t>
  </si>
  <si>
    <t>best flight</t>
  </si>
  <si>
    <t>Can't see launch but believe it was hand close to ground</t>
  </si>
  <si>
    <t>Can't see launch but flight looks nearly perfect</t>
  </si>
  <si>
    <t>First set of flights missed because camera was blocked</t>
  </si>
  <si>
    <t>This flight was nearly perfect but too much of the mid-lift was off-screen I can't make a determination</t>
  </si>
  <si>
    <t>EH, ,</t>
  </si>
  <si>
    <t>a fairly large but not excluseable vertical advantage</t>
  </si>
  <si>
    <t>HC, VS,</t>
  </si>
  <si>
    <t>HA, NFF,</t>
  </si>
  <si>
    <t>a very beautiful flight!</t>
  </si>
  <si>
    <t xml:space="preserve">HE, VS, </t>
  </si>
  <si>
    <t>skipped a few flights starting at 1:00 due to dark lighting/slightly offscreen</t>
  </si>
  <si>
    <t>HA, SS, NS</t>
  </si>
  <si>
    <t>he may had lifted 7 beads but offscreen</t>
  </si>
  <si>
    <t>HA, SS,</t>
  </si>
  <si>
    <t>he may had lifted 9 beads but offscreen</t>
  </si>
  <si>
    <t xml:space="preserve">HS, BA, </t>
  </si>
  <si>
    <t xml:space="preserve">S, F, </t>
  </si>
  <si>
    <t>HS, HO,</t>
  </si>
  <si>
    <t>he might be nervous from marcelo's looming hand...but overall he just looks weak</t>
  </si>
  <si>
    <t>again, marcelo's hand is looming, don't want to call it NFF because he looks like he is really trying!</t>
  </si>
  <si>
    <t>no useful flights</t>
  </si>
  <si>
    <t>view is a little grainy so not positive about 5</t>
  </si>
  <si>
    <t>HB, ,</t>
  </si>
  <si>
    <t>I skipped a couple of bad sideways flights</t>
  </si>
  <si>
    <t>SS, HA, NS</t>
  </si>
  <si>
    <t>Can't see launch but believe from hand, close to ground</t>
  </si>
  <si>
    <t>8 might have been lifted</t>
  </si>
  <si>
    <t>HH = huge vertical advantage, possibly 4 or 5 beads</t>
  </si>
  <si>
    <t>Some vertical advantage but still counting as Conserv</t>
  </si>
  <si>
    <t>Sort of hoovered around a bit afterwards</t>
  </si>
  <si>
    <t>HH = vertical advantage of 3 beads</t>
  </si>
  <si>
    <t>looks like 10 but may only be 9; prior skipped a few flights with pour resolution</t>
  </si>
  <si>
    <t>skipped a few more flights that were predominantly sideways of very blurry</t>
  </si>
  <si>
    <t>***Counting this NR as a Conserv because the launch didn't appear to inhibit his ability to lift</t>
  </si>
  <si>
    <t>Same as at 0:43</t>
  </si>
  <si>
    <t>cant see lunch at all off screen</t>
  </si>
  <si>
    <t>HS, S,</t>
  </si>
  <si>
    <t>cant see launch at all</t>
  </si>
  <si>
    <t>the last beads lefted were tangled and offscreen</t>
  </si>
  <si>
    <t>very bad performance he was tired, he wait in the bag for 50 m</t>
  </si>
  <si>
    <t>00:01:007 a.m.</t>
  </si>
  <si>
    <t xml:space="preserve">F, </t>
  </si>
  <si>
    <t>fly disturbed by bander</t>
  </si>
  <si>
    <t xml:space="preserve">HC, F, </t>
  </si>
  <si>
    <t>TL, ,</t>
  </si>
  <si>
    <t>Beads tangle, he dirent lifted Brown, White, O(second)range, Purple, Gray, recalculate weight</t>
  </si>
  <si>
    <t>ASK MICHELLE</t>
  </si>
  <si>
    <t>HA, S,</t>
  </si>
  <si>
    <t>ASK MICHELLE, por el vuelo continuo</t>
  </si>
  <si>
    <t>N, ,</t>
  </si>
  <si>
    <t>HC, SS,</t>
  </si>
  <si>
    <t xml:space="preserve">HC, S, , </t>
  </si>
  <si>
    <t>HO, NR,  S,</t>
  </si>
  <si>
    <t>HA, TL,</t>
  </si>
  <si>
    <t>everything but orange (2nd) and black were lifted</t>
  </si>
  <si>
    <t>everything but orange (2nd), green, and black were lifted</t>
  </si>
  <si>
    <t>HA, ,</t>
  </si>
  <si>
    <t>NR, ,</t>
  </si>
  <si>
    <t>HO, S,</t>
  </si>
  <si>
    <t>HA, NS,</t>
  </si>
  <si>
    <t>launch off screen but looks like it was from low--I skipped the first full minute of flights because it was rainy, blurry, and mostly offscreen. This is the most representative flight thus far</t>
  </si>
  <si>
    <t>SS, NS,</t>
  </si>
  <si>
    <t>launch offscreen but probably from low hand</t>
  </si>
  <si>
    <t>launch offscreen but probably from low hand--for this guy, I excluded a lot of flights which were partially offscreen and missing information. These were the best 4</t>
  </si>
  <si>
    <t>S</t>
  </si>
  <si>
    <t>HH, NS</t>
  </si>
  <si>
    <t>it is possible the hand held back the bird but I don't think the effect was very strong</t>
  </si>
  <si>
    <t xml:space="preserve">HA, </t>
  </si>
  <si>
    <t>F, SS,</t>
  </si>
  <si>
    <t>skipped a few flights; he is starting to look very beat up</t>
  </si>
  <si>
    <t xml:space="preserve">F, S, </t>
  </si>
  <si>
    <t>Not 100% sure pink was lifted, it may be an 8</t>
  </si>
  <si>
    <t>HC, ,</t>
  </si>
  <si>
    <t>seriously one of the best performing birds EVER.</t>
  </si>
  <si>
    <t>**IN BAG 30 or 40 minutes prior to flight; this is not a great flight, changed to a sideways direction--but if you have to count one..</t>
  </si>
  <si>
    <t>a flight with this much power makes me think he was just tired and/or stressed and not weak. He mostly flailed around sideways for the first 2 minutes.</t>
  </si>
  <si>
    <t>This looks like a potential sideways flight, and it is slightly offscreen. Can be counted if necessary.</t>
  </si>
  <si>
    <t>It is really slim pickins for this guy. This is a pretty sideways flight. He is flying sideways/flailing a lot and the screen is blurry/dark; not a good combination --- michelle's thoughts: This guy is going to have a "low" average. Is he actually weak, or is he just slower to understand how to test well. I would lean towards the latter explaination. Some guys have a lot of flights and they are consistently weak. I would proceed with caution counting this guy as a weakling in analysis.</t>
  </si>
  <si>
    <t>HA, SS</t>
  </si>
  <si>
    <t>more vertical than the other "SS" recorded by this guy, this is the second to best attempt</t>
  </si>
  <si>
    <t>best/most vertical flight yet</t>
  </si>
  <si>
    <t>***I'm counting all the SS flights as this guy as not Conserv because they are borderline</t>
  </si>
  <si>
    <t xml:space="preserve"> </t>
  </si>
  <si>
    <t>10 may have been lifted but it is too offscreen to be sure</t>
  </si>
  <si>
    <t>good example of how these are ambiguous; should orange be counted as a vertical lift or a sideways lift?</t>
  </si>
  <si>
    <t>HA, S, NS</t>
  </si>
  <si>
    <t>can't see launch but most likely is from low hand</t>
  </si>
  <si>
    <t>can't see launch but most likely is from low hand; this is a pretty sideways flight; 10 may have been lifted but it is partially offscreen</t>
  </si>
  <si>
    <t>can't see launch but most likely is from low hand; orange (11) is partially lifted but it looks more like a sideways yank than a vertical lift</t>
  </si>
  <si>
    <t>arg this bird is trickly. 9 - 11 seem to be pulled in a pretty horizontal line and shouldn't be counted. This may apply for all the "S" flights for 333 and 334 above. I'm skeptical of these birds...they flew using a borderline critera between SS and S</t>
  </si>
  <si>
    <t>can't see launch but most likely is from low hand; 11 was pulled (almost completely) but seems more sideways than vertical</t>
  </si>
  <si>
    <t>13***</t>
  </si>
  <si>
    <t>HA, NS, TL</t>
  </si>
  <si>
    <t>IF YOU WANT TO COUNT A FLIGHT FOR THIS GUY; somebody should review this in slow motion and make a decsion;can't see launch but most likely is from low hand; can't really see direction of flight; were the beads all tangled? What is going on here?</t>
  </si>
  <si>
    <t>HA, NS, TL, SS</t>
  </si>
  <si>
    <t>can't see launch but most likely is from low hand; can't really see direction (sidways vs. Vertical); MARCELO we should talk about this bird</t>
  </si>
  <si>
    <t xml:space="preserve">L </t>
  </si>
  <si>
    <t>flight is almost completely offscreen. However, this appears the first somewhat verical flight amongst a number of sideways flights.</t>
  </si>
  <si>
    <t>10**</t>
  </si>
  <si>
    <t>HA, SS, TL, NS</t>
  </si>
  <si>
    <t>purple green and white possibly still on the ground...someone should check/confirm this before it gets counted; these past 3 birds flew mostly sideways and had few useable flights</t>
  </si>
  <si>
    <t>pink lifted (9) but not fully off the ground; there were a few flights before this with tangled line</t>
  </si>
  <si>
    <t>he was hoovering and tapping weight to ground, I am still going to count this as a Conserv</t>
  </si>
  <si>
    <t>really beautiful vertcial! Same as 2 lines above = he was hoovering and tapping weight to ground, I am still going to count this as a Conserv</t>
  </si>
  <si>
    <t>NR, SS,</t>
  </si>
  <si>
    <t>HS, SS,</t>
  </si>
  <si>
    <t>SS, ,</t>
  </si>
  <si>
    <t>a little help at lunch</t>
  </si>
  <si>
    <t>S, ,</t>
  </si>
  <si>
    <t>HO, ,</t>
  </si>
  <si>
    <t>S, TL,</t>
  </si>
  <si>
    <t>entangle weight</t>
  </si>
  <si>
    <t>HO, TL,</t>
  </si>
  <si>
    <t>weight seems to get stock in the base</t>
  </si>
  <si>
    <t>NR, TL,</t>
  </si>
  <si>
    <t>weight get stock in the base</t>
  </si>
  <si>
    <t>S, TL ,</t>
  </si>
  <si>
    <t>N, HS,</t>
  </si>
  <si>
    <t>NR, N,</t>
  </si>
  <si>
    <t>HA,</t>
  </si>
  <si>
    <t>F</t>
  </si>
  <si>
    <t>N</t>
  </si>
  <si>
    <t>HO,</t>
  </si>
  <si>
    <t>S,</t>
  </si>
  <si>
    <t>SS</t>
  </si>
  <si>
    <t>HA</t>
  </si>
  <si>
    <t>Bird was losing feathers and making too much calls due to stress.</t>
  </si>
  <si>
    <t>SS, TL, NR</t>
  </si>
  <si>
    <t>NR, S</t>
  </si>
  <si>
    <t>NR</t>
  </si>
  <si>
    <r>
      <rPr>
        <sz val="11"/>
        <color rgb="FF000000"/>
        <rFont val="Calibri"/>
        <charset val="134"/>
      </rPr>
      <t>340.SUR.2014.6.9.8.11.</t>
    </r>
    <r>
      <rPr>
        <b/>
        <sz val="11"/>
        <color rgb="FF000000"/>
        <rFont val="Calibri"/>
        <charset val="134"/>
      </rPr>
      <t>B</t>
    </r>
  </si>
  <si>
    <t>NR, SS</t>
  </si>
  <si>
    <t>NS</t>
  </si>
  <si>
    <t>Cannot see Marcelo's hand.</t>
  </si>
  <si>
    <t>HH,</t>
  </si>
  <si>
    <t>NR,</t>
  </si>
  <si>
    <t>HA, N</t>
  </si>
  <si>
    <t>HS, N</t>
  </si>
  <si>
    <t>HH</t>
  </si>
  <si>
    <t>NS, S</t>
  </si>
  <si>
    <t>HC</t>
  </si>
  <si>
    <t xml:space="preserve">Bird was making a lot of noise and highly stressed. </t>
  </si>
  <si>
    <t>HH, SS</t>
  </si>
  <si>
    <t>HP, SS</t>
  </si>
  <si>
    <t>F, S</t>
  </si>
  <si>
    <t>HP,S</t>
  </si>
  <si>
    <t>HC, S</t>
  </si>
  <si>
    <t>HP, S</t>
  </si>
  <si>
    <t>HO</t>
  </si>
  <si>
    <t>HP</t>
  </si>
  <si>
    <t>HH, F</t>
  </si>
  <si>
    <t>HH, S</t>
  </si>
  <si>
    <t>N, HC</t>
  </si>
  <si>
    <t>F,N</t>
  </si>
  <si>
    <t>HS</t>
  </si>
  <si>
    <t xml:space="preserve">N </t>
  </si>
  <si>
    <t>HP, N</t>
  </si>
  <si>
    <t>HA,N</t>
  </si>
  <si>
    <t>NS, N</t>
  </si>
  <si>
    <t>HC,HS,S</t>
  </si>
  <si>
    <t>NR,HH</t>
  </si>
  <si>
    <t>NS,N</t>
  </si>
  <si>
    <t>HS, HP</t>
  </si>
  <si>
    <t>SS,</t>
  </si>
  <si>
    <t>Video error</t>
  </si>
  <si>
    <t xml:space="preserve">NS, </t>
  </si>
  <si>
    <t>S,NR, NS, HO</t>
  </si>
  <si>
    <t>HO, NR</t>
  </si>
  <si>
    <t>S, HC</t>
  </si>
  <si>
    <t>HS,S</t>
  </si>
  <si>
    <t xml:space="preserve">HO, </t>
  </si>
  <si>
    <t>HS, SS</t>
  </si>
  <si>
    <t>Can't see what the bird gets tangled on</t>
  </si>
  <si>
    <t>TL</t>
  </si>
  <si>
    <t>F, SS</t>
  </si>
  <si>
    <t>HA,SS</t>
  </si>
  <si>
    <t xml:space="preserve">Looks like it flies at the same height than last one </t>
  </si>
  <si>
    <t>HA, HS</t>
  </si>
  <si>
    <t>It could be conservative, nice vertical flight</t>
  </si>
  <si>
    <t>Was hovering before flight with 1-2 beads lifted</t>
  </si>
  <si>
    <t>HO, SS</t>
  </si>
  <si>
    <t>HO, NS</t>
  </si>
  <si>
    <t>Cannot see bird, flies out of frame</t>
  </si>
  <si>
    <t>HA, HP</t>
  </si>
  <si>
    <t>HA, HP, SS</t>
  </si>
  <si>
    <t>HA, S</t>
  </si>
  <si>
    <t>Bird was out of frame, couldn't see beads</t>
  </si>
  <si>
    <t>HS, S</t>
  </si>
  <si>
    <t xml:space="preserve">NR, </t>
  </si>
  <si>
    <t>Possible interference by Marcelo's hand</t>
  </si>
  <si>
    <t>NR, TL</t>
  </si>
  <si>
    <t>HS, HA</t>
  </si>
  <si>
    <t>S, HA</t>
  </si>
  <si>
    <t>HO, S</t>
  </si>
  <si>
    <t>NR, SS, NFF</t>
  </si>
  <si>
    <t>HA, HS, SS</t>
  </si>
  <si>
    <t>HA, HP, S</t>
  </si>
  <si>
    <t>Bird was out of frame, couldn't see take off</t>
  </si>
  <si>
    <t>couldn't see launch, couldn't see hand</t>
  </si>
  <si>
    <t>NS, HA</t>
  </si>
  <si>
    <t>Couldn't see take off</t>
  </si>
  <si>
    <t>Couldn't see take off, beads</t>
  </si>
  <si>
    <t>NS, HO</t>
  </si>
  <si>
    <t>not sure on count</t>
  </si>
  <si>
    <t xml:space="preserve">SS, NR, </t>
  </si>
  <si>
    <t>Could be 8 or 9</t>
  </si>
  <si>
    <t>Weight could be higher, rose off-camera</t>
  </si>
  <si>
    <t>bird off camera, weight obscure</t>
  </si>
  <si>
    <t>TL, HA</t>
  </si>
  <si>
    <t>tangle so bad bead # is meaningless</t>
  </si>
  <si>
    <t>HP, HA</t>
  </si>
  <si>
    <t xml:space="preserve">HA.TL </t>
  </si>
  <si>
    <t xml:space="preserve">HS, NS </t>
  </si>
  <si>
    <t>weights might have been tangled</t>
  </si>
  <si>
    <t>HA, HS, NS</t>
  </si>
  <si>
    <t>couldn't see weight</t>
  </si>
  <si>
    <t>HP, TL</t>
  </si>
  <si>
    <t>one bead held down by tangle</t>
  </si>
  <si>
    <t>SS, HA</t>
  </si>
  <si>
    <t>SS, TL</t>
  </si>
  <si>
    <t>Can't see launch, hand maybe high</t>
  </si>
  <si>
    <t>line may have tangled, if not would be conserv</t>
  </si>
  <si>
    <t>Marcello's hand starts on top of the bird, in the way</t>
  </si>
  <si>
    <t>without the TL may have been 9</t>
  </si>
  <si>
    <t>SS, NS</t>
  </si>
  <si>
    <t>F, TL</t>
  </si>
  <si>
    <t>HE, SS</t>
  </si>
  <si>
    <t>S, HS</t>
  </si>
  <si>
    <t>Video very blurry, bird goes out of frame</t>
  </si>
  <si>
    <t>F, NS</t>
  </si>
  <si>
    <t>HE, NS</t>
  </si>
  <si>
    <t>HE, TL</t>
  </si>
  <si>
    <t>HH, TL</t>
  </si>
  <si>
    <t>S, TL</t>
  </si>
  <si>
    <t>S, HH</t>
  </si>
  <si>
    <t>F, HH</t>
  </si>
  <si>
    <t>EH, S</t>
  </si>
  <si>
    <t>TL, NS</t>
  </si>
  <si>
    <t>HS, NS</t>
  </si>
  <si>
    <t>NFF</t>
  </si>
  <si>
    <t>EH, TL</t>
  </si>
  <si>
    <t>SS, HE</t>
  </si>
  <si>
    <t>Video very blurry</t>
  </si>
  <si>
    <t>EH</t>
  </si>
  <si>
    <t>HS, TL</t>
  </si>
  <si>
    <t>HH, NFF</t>
  </si>
  <si>
    <t>HS, NFF</t>
  </si>
  <si>
    <t>EH, SS</t>
  </si>
  <si>
    <t>HO, TL</t>
  </si>
  <si>
    <t>NS, HE</t>
  </si>
  <si>
    <t>S, HE</t>
  </si>
  <si>
    <t>F, NFF</t>
  </si>
  <si>
    <t>SS, HH, TL</t>
  </si>
  <si>
    <t>HS, SS, NS</t>
  </si>
  <si>
    <t>No other usable flights, conservative?</t>
  </si>
  <si>
    <t>NR, SS, NS</t>
  </si>
  <si>
    <t>F, TL, NS</t>
  </si>
  <si>
    <t>Video very blurry, no other usable flights, conservative?</t>
  </si>
  <si>
    <t>HH?</t>
  </si>
  <si>
    <t>NS, SS</t>
  </si>
  <si>
    <t>Beads obscured</t>
  </si>
  <si>
    <t>HE, TL, SS</t>
  </si>
  <si>
    <t>Tangled.</t>
  </si>
  <si>
    <t>Flew to the side</t>
  </si>
  <si>
    <t>?</t>
  </si>
  <si>
    <t>Beads out of sight</t>
  </si>
  <si>
    <t>Flew from hand</t>
  </si>
  <si>
    <t>Out of sight</t>
  </si>
  <si>
    <t>Hand in front of beads</t>
  </si>
  <si>
    <t>Tangled</t>
  </si>
  <si>
    <t xml:space="preserve">Blurry </t>
  </si>
  <si>
    <t>Blurry</t>
  </si>
  <si>
    <t>Cannot see beads</t>
  </si>
  <si>
    <t>Flow to the side</t>
  </si>
  <si>
    <t>Blurry vid</t>
  </si>
  <si>
    <t>Beads tangled</t>
  </si>
  <si>
    <t>He twists himself up</t>
  </si>
  <si>
    <t>Flew to side</t>
  </si>
  <si>
    <t xml:space="preserve">Out of frame </t>
  </si>
  <si>
    <t>Stuck under clipboard</t>
  </si>
  <si>
    <t xml:space="preserve">flew out of frame </t>
  </si>
  <si>
    <t>Sliding on floor</t>
  </si>
  <si>
    <t xml:space="preserve">Flew from hand </t>
  </si>
  <si>
    <t>Can't see</t>
  </si>
  <si>
    <t>Flew from midair. Dragged beads.</t>
  </si>
  <si>
    <t>Flew from midair</t>
  </si>
  <si>
    <t>Video too blurry</t>
  </si>
  <si>
    <t>Flew from midair, against the side</t>
  </si>
  <si>
    <t xml:space="preserve">Flew to the side </t>
  </si>
  <si>
    <t>lost his tail</t>
  </si>
  <si>
    <t>Color</t>
  </si>
  <si>
    <t>bead #</t>
  </si>
  <si>
    <t>weight1</t>
  </si>
  <si>
    <t>weight2</t>
  </si>
  <si>
    <t>mean weight</t>
  </si>
  <si>
    <t>Colors</t>
  </si>
  <si>
    <t>weight 2021 1</t>
  </si>
  <si>
    <t>weight 2021 2</t>
  </si>
  <si>
    <t>Piel</t>
  </si>
  <si>
    <t>tan</t>
  </si>
  <si>
    <t>Rojo</t>
  </si>
  <si>
    <t>red</t>
  </si>
  <si>
    <t>Negro</t>
  </si>
  <si>
    <t>black</t>
  </si>
  <si>
    <t>Amarillo</t>
  </si>
  <si>
    <t>yellow</t>
  </si>
  <si>
    <t>Gris</t>
  </si>
  <si>
    <t>gray</t>
  </si>
  <si>
    <t>Anaranjado</t>
  </si>
  <si>
    <t>orange</t>
  </si>
  <si>
    <t>Café</t>
  </si>
  <si>
    <t>brown</t>
  </si>
  <si>
    <t>Blanco</t>
  </si>
  <si>
    <t>white</t>
  </si>
  <si>
    <t>Rosado</t>
  </si>
  <si>
    <t>pink</t>
  </si>
  <si>
    <t>Verde</t>
  </si>
  <si>
    <t>green</t>
  </si>
  <si>
    <t>Morado</t>
  </si>
  <si>
    <t>purple</t>
  </si>
  <si>
    <t>Day</t>
  </si>
  <si>
    <t>Bird ID</t>
  </si>
  <si>
    <t>A49224</t>
  </si>
  <si>
    <t>A49225</t>
  </si>
  <si>
    <t>A49226</t>
  </si>
  <si>
    <t>A49227</t>
  </si>
  <si>
    <t>A49228</t>
  </si>
  <si>
    <t>A49230</t>
  </si>
  <si>
    <t>A49258</t>
  </si>
  <si>
    <t>A49260</t>
  </si>
  <si>
    <t>A49259</t>
  </si>
  <si>
    <t>A49268</t>
  </si>
  <si>
    <t>A49221</t>
  </si>
  <si>
    <t>A49269</t>
  </si>
  <si>
    <t>A49295</t>
  </si>
  <si>
    <t>A49293</t>
  </si>
  <si>
    <t>A49292</t>
  </si>
  <si>
    <t>A49271</t>
  </si>
  <si>
    <t>A49272</t>
  </si>
  <si>
    <t>A49273</t>
  </si>
  <si>
    <t>A49332</t>
  </si>
  <si>
    <t>A49275</t>
  </si>
  <si>
    <t>A49311</t>
  </si>
  <si>
    <t>A49277</t>
  </si>
  <si>
    <t>A49287</t>
  </si>
  <si>
    <t>A49286</t>
  </si>
  <si>
    <t>A49284</t>
  </si>
  <si>
    <t>A49283</t>
  </si>
  <si>
    <t>A49281</t>
  </si>
  <si>
    <t>A49288</t>
  </si>
  <si>
    <t>A49261</t>
  </si>
  <si>
    <t>A49241</t>
  </si>
  <si>
    <t>CR0253</t>
  </si>
  <si>
    <t>A49339</t>
  </si>
  <si>
    <t>A49243</t>
  </si>
  <si>
    <t>A49231</t>
  </si>
  <si>
    <t>A49240</t>
  </si>
  <si>
    <t>A49237</t>
  </si>
  <si>
    <t>A49238</t>
  </si>
  <si>
    <t>A49236</t>
  </si>
  <si>
    <t>A49233</t>
  </si>
  <si>
    <t>A49211</t>
  </si>
  <si>
    <t>A49213</t>
  </si>
  <si>
    <t>A49220</t>
  </si>
  <si>
    <t>A49331</t>
  </si>
  <si>
    <t>A49333</t>
  </si>
  <si>
    <t>A49383</t>
  </si>
  <si>
    <t>A49335</t>
  </si>
  <si>
    <t>A49336</t>
  </si>
  <si>
    <t>A49379</t>
  </si>
  <si>
    <t>A49338</t>
  </si>
  <si>
    <t>A49340</t>
  </si>
  <si>
    <t>A49301</t>
  </si>
  <si>
    <t>A49302</t>
  </si>
  <si>
    <t>A49303</t>
  </si>
  <si>
    <t>A49304</t>
  </si>
  <si>
    <t>A49310</t>
  </si>
  <si>
    <t>A49305</t>
  </si>
  <si>
    <t>A49308</t>
  </si>
  <si>
    <t>A49307</t>
  </si>
  <si>
    <t>A49351</t>
  </si>
  <si>
    <t>A49353</t>
  </si>
  <si>
    <t>A49381</t>
  </si>
  <si>
    <t>A49312</t>
  </si>
  <si>
    <t>A49378</t>
  </si>
  <si>
    <t>A49387</t>
  </si>
  <si>
    <t>A49389</t>
  </si>
  <si>
    <t>A49386</t>
  </si>
  <si>
    <t>A49388</t>
  </si>
  <si>
    <t>A49385</t>
  </si>
  <si>
    <t>A49390</t>
  </si>
  <si>
    <t>A49391</t>
  </si>
  <si>
    <t>A49392</t>
  </si>
  <si>
    <t>A49393</t>
  </si>
  <si>
    <t>A49394</t>
  </si>
  <si>
    <t>A49397</t>
  </si>
  <si>
    <t>A49395</t>
  </si>
  <si>
    <t>A49398</t>
  </si>
  <si>
    <t>A49396</t>
  </si>
  <si>
    <t>A49399</t>
  </si>
  <si>
    <t>A49400</t>
  </si>
  <si>
    <t>A49289</t>
  </si>
  <si>
    <t>A49214</t>
  </si>
  <si>
    <t>A49244</t>
  </si>
  <si>
    <t>A49216</t>
  </si>
  <si>
    <t>A49217</t>
  </si>
  <si>
    <t>A49218</t>
  </si>
  <si>
    <t>A49219</t>
  </si>
  <si>
    <t>A49208</t>
  </si>
  <si>
    <t>A49250</t>
  </si>
  <si>
    <t>A49209</t>
  </si>
  <si>
    <t>A49207</t>
  </si>
  <si>
    <t>A49206</t>
  </si>
  <si>
    <t>A49205</t>
  </si>
  <si>
    <t>A49204</t>
  </si>
  <si>
    <t>A49203</t>
  </si>
  <si>
    <t>A49202</t>
  </si>
  <si>
    <t>A56889</t>
  </si>
  <si>
    <t>A56888</t>
  </si>
  <si>
    <t>A56886</t>
  </si>
  <si>
    <t>A56885</t>
  </si>
  <si>
    <t>A56883</t>
  </si>
  <si>
    <t>A56882</t>
  </si>
  <si>
    <t>A56884</t>
  </si>
  <si>
    <t>A56900</t>
  </si>
  <si>
    <t>A56898</t>
  </si>
  <si>
    <t>A56881</t>
  </si>
  <si>
    <t>A56897</t>
  </si>
  <si>
    <t>A56896</t>
  </si>
  <si>
    <t>A56895</t>
  </si>
  <si>
    <t>A56894</t>
  </si>
  <si>
    <t>A56892</t>
  </si>
  <si>
    <t>A56899</t>
  </si>
  <si>
    <t>A56893</t>
  </si>
  <si>
    <t>A56891</t>
  </si>
  <si>
    <t>A49282</t>
  </si>
  <si>
    <t>A49249</t>
  </si>
  <si>
    <t>A49290</t>
  </si>
  <si>
    <t>A49278</t>
  </si>
  <si>
    <t>CR2630</t>
  </si>
  <si>
    <t>CR2687</t>
  </si>
  <si>
    <t>CR2696</t>
  </si>
  <si>
    <t>CR2695</t>
  </si>
  <si>
    <t>CR2668</t>
  </si>
  <si>
    <t>CR2679</t>
  </si>
  <si>
    <t>CR2692</t>
  </si>
  <si>
    <t>CR26-7</t>
  </si>
  <si>
    <t>CR2694</t>
  </si>
  <si>
    <t>CR2610</t>
  </si>
  <si>
    <t>CR2670</t>
  </si>
  <si>
    <t>CR2691</t>
  </si>
  <si>
    <t>CR2628</t>
  </si>
  <si>
    <t>CR2689</t>
  </si>
  <si>
    <t>CR2699</t>
  </si>
  <si>
    <t>CR2660</t>
  </si>
  <si>
    <t>CR2680</t>
  </si>
  <si>
    <t>CR2698</t>
  </si>
  <si>
    <t>CR2608</t>
  </si>
  <si>
    <t>CR2638</t>
  </si>
  <si>
    <t>CR2648</t>
  </si>
  <si>
    <t>CR2667</t>
  </si>
  <si>
    <t>A49279</t>
  </si>
  <si>
    <t>CR2678</t>
  </si>
  <si>
    <t>CR2640</t>
  </si>
  <si>
    <t>A56844</t>
  </si>
  <si>
    <t>CR2700</t>
  </si>
  <si>
    <t>CR2688</t>
  </si>
  <si>
    <t>CR2620</t>
  </si>
  <si>
    <t>CR2657</t>
  </si>
  <si>
    <t>CR2607</t>
  </si>
  <si>
    <t>CR2690</t>
  </si>
  <si>
    <t>CR2686</t>
  </si>
  <si>
    <t>CR2681</t>
  </si>
  <si>
    <t>CR2682</t>
  </si>
  <si>
    <t>CR2618</t>
  </si>
  <si>
    <t>CR2697</t>
  </si>
  <si>
    <t>CR2671</t>
  </si>
  <si>
    <t>a49286</t>
  </si>
  <si>
    <t>CR2663</t>
  </si>
  <si>
    <t>CR2647</t>
  </si>
  <si>
    <t>CR2653</t>
  </si>
  <si>
    <t>CR2654</t>
  </si>
  <si>
    <t>CR2666</t>
  </si>
  <si>
    <t>CR2611</t>
  </si>
  <si>
    <t>CR2606</t>
  </si>
  <si>
    <t>CR2603</t>
  </si>
  <si>
    <t>CR2614</t>
  </si>
  <si>
    <t>CR2615</t>
  </si>
  <si>
    <t>CR2623</t>
  </si>
  <si>
    <t>CR2645</t>
  </si>
  <si>
    <t>CR2644</t>
  </si>
  <si>
    <t>CR2662</t>
  </si>
  <si>
    <t>CR2646</t>
  </si>
  <si>
    <t>CR2621</t>
  </si>
  <si>
    <t>CR2642</t>
  </si>
  <si>
    <t>CR2664</t>
  </si>
  <si>
    <t>CR2676</t>
  </si>
  <si>
    <t>CR2634</t>
  </si>
  <si>
    <t>CR2683</t>
  </si>
  <si>
    <t>CR2675</t>
  </si>
  <si>
    <t>CR2301</t>
  </si>
  <si>
    <t>CR2302</t>
  </si>
  <si>
    <t>CR2643</t>
  </si>
  <si>
    <t>CR2685</t>
  </si>
  <si>
    <t>CR2331</t>
  </si>
  <si>
    <t>CR2333</t>
  </si>
  <si>
    <t>CR2334</t>
  </si>
  <si>
    <t>CR2339</t>
  </si>
  <si>
    <t>CR2341</t>
  </si>
  <si>
    <t>CR2351</t>
  </si>
  <si>
    <t>CR2352</t>
  </si>
  <si>
    <t>CR2353</t>
  </si>
  <si>
    <t>CR2330</t>
  </si>
  <si>
    <t>CR2342</t>
  </si>
  <si>
    <t>CR2344</t>
  </si>
  <si>
    <t>CR2619</t>
  </si>
  <si>
    <t>CR2366</t>
  </si>
  <si>
    <t>CR2639</t>
  </si>
  <si>
    <t>CR2346</t>
  </si>
  <si>
    <t>CR2377</t>
  </si>
  <si>
    <t>CR2348</t>
  </si>
  <si>
    <t>CR2659</t>
  </si>
  <si>
    <t>CR2321</t>
  </si>
  <si>
    <t>CR2326</t>
  </si>
  <si>
    <t>CR2303</t>
  </si>
  <si>
    <t>CR2324</t>
  </si>
  <si>
    <t>CR2323</t>
  </si>
  <si>
    <t>CR2354</t>
  </si>
  <si>
    <t>CR2305</t>
  </si>
  <si>
    <t>CR2337</t>
  </si>
  <si>
    <t>CR2626</t>
  </si>
  <si>
    <t>CR2362</t>
  </si>
  <si>
    <t>CR2388</t>
  </si>
  <si>
    <t>CR2332</t>
  </si>
  <si>
    <t>CR2336</t>
  </si>
  <si>
    <t>CR2393</t>
  </si>
  <si>
    <t>CR2374</t>
  </si>
  <si>
    <t>CR2629</t>
  </si>
  <si>
    <t>CR2649</t>
  </si>
  <si>
    <t>CR2349</t>
  </si>
  <si>
    <t>CR2340</t>
  </si>
  <si>
    <t>CR2669</t>
  </si>
  <si>
    <t>CR2355</t>
  </si>
  <si>
    <t>CR2389</t>
  </si>
  <si>
    <t>CR2672</t>
  </si>
  <si>
    <t>PG0122</t>
  </si>
  <si>
    <t>CR2637</t>
  </si>
  <si>
    <t>CR2613</t>
  </si>
  <si>
    <t>CR2684</t>
  </si>
  <si>
    <t>CR2631</t>
  </si>
  <si>
    <t>CR2400</t>
  </si>
  <si>
    <t>CR2369</t>
  </si>
  <si>
    <t>CR2363</t>
  </si>
  <si>
    <t>CR2371</t>
  </si>
  <si>
    <t>CR2373</t>
  </si>
  <si>
    <t>CR2375</t>
  </si>
  <si>
    <t>CR2335</t>
  </si>
  <si>
    <t>CR2396</t>
  </si>
  <si>
    <t>CR2385</t>
  </si>
  <si>
    <t>CR2390</t>
  </si>
  <si>
    <t>CR2397</t>
  </si>
  <si>
    <t>CR2310</t>
  </si>
  <si>
    <t>CR2395</t>
  </si>
  <si>
    <t>CR2391</t>
  </si>
  <si>
    <t>CR2382</t>
  </si>
  <si>
    <t>CR2387</t>
  </si>
  <si>
    <t>CR2306</t>
  </si>
  <si>
    <t>CR2307</t>
  </si>
  <si>
    <t>CR2384</t>
  </si>
  <si>
    <t>CR2386</t>
  </si>
  <si>
    <t>CR2309</t>
  </si>
  <si>
    <t>CR2651</t>
  </si>
  <si>
    <t>CR2616</t>
  </si>
  <si>
    <t>CR2376</t>
  </si>
  <si>
    <t>CR2350</t>
  </si>
  <si>
    <t>CR2327</t>
  </si>
  <si>
    <t>CR2320</t>
  </si>
  <si>
    <t>CR2319</t>
  </si>
  <si>
    <t>CR2318</t>
  </si>
  <si>
    <t>CR2312</t>
  </si>
  <si>
    <t>CR2311</t>
  </si>
  <si>
    <t>CR2314</t>
  </si>
  <si>
    <t>PG0113</t>
  </si>
  <si>
    <t>CR2315</t>
  </si>
  <si>
    <t>CR2633</t>
  </si>
  <si>
    <t>CR2604</t>
  </si>
  <si>
    <t>II</t>
  </si>
  <si>
    <t>III</t>
  </si>
  <si>
    <t>IV</t>
  </si>
  <si>
    <t>V</t>
  </si>
  <si>
    <t>VI</t>
  </si>
  <si>
    <t>VIII</t>
  </si>
  <si>
    <t>XIII</t>
  </si>
  <si>
    <t>XIV</t>
  </si>
  <si>
    <t>XVI</t>
  </si>
  <si>
    <t>XVII</t>
  </si>
  <si>
    <t>VII</t>
  </si>
  <si>
    <t>I</t>
  </si>
  <si>
    <t>X</t>
  </si>
  <si>
    <t>XVIII</t>
  </si>
  <si>
    <t>XIX</t>
  </si>
  <si>
    <t>XX</t>
  </si>
  <si>
    <t>XXI</t>
  </si>
  <si>
    <t>XXII</t>
  </si>
  <si>
    <t>XXIII</t>
  </si>
  <si>
    <t>CR5702</t>
  </si>
  <si>
    <t>CR5708</t>
  </si>
  <si>
    <t>CR5709</t>
  </si>
  <si>
    <t>CR5781</t>
  </si>
  <si>
    <t>CR5706</t>
  </si>
  <si>
    <t>CR5718</t>
  </si>
  <si>
    <t>CR2605</t>
  </si>
  <si>
    <t>CR5720</t>
  </si>
  <si>
    <t>CR5714</t>
  </si>
  <si>
    <t>CR5716</t>
  </si>
  <si>
    <t>CR5761</t>
  </si>
  <si>
    <t>CR5717</t>
  </si>
  <si>
    <t>CR5771</t>
  </si>
  <si>
    <t>CR5705</t>
  </si>
  <si>
    <t>CR5751</t>
  </si>
  <si>
    <t>CR5722</t>
  </si>
  <si>
    <t>CR5792</t>
  </si>
  <si>
    <t>CR5782</t>
  </si>
  <si>
    <t>CR5742</t>
  </si>
  <si>
    <t>CR5772</t>
  </si>
  <si>
    <t>CR5752</t>
  </si>
  <si>
    <t>CR5713</t>
  </si>
  <si>
    <t>CR5773</t>
  </si>
  <si>
    <t>CR5759</t>
  </si>
  <si>
    <t>CR5737</t>
  </si>
</sst>
</file>

<file path=xl/styles.xml><?xml version="1.0" encoding="utf-8"?>
<styleSheet xmlns="http://schemas.openxmlformats.org/spreadsheetml/2006/main">
  <numFmts count="9">
    <numFmt numFmtId="176" formatCode="h:mm\ AM/PM;@"/>
    <numFmt numFmtId="177" formatCode="d\-mmm\-yyyy;@"/>
    <numFmt numFmtId="178" formatCode="d\-mmm\-yy;@"/>
    <numFmt numFmtId="42" formatCode="_-&quot;£&quot;* #,##0_-;\-&quot;£&quot;* #,##0_-;_-&quot;£&quot;* &quot;-&quot;_-;_-@_-"/>
    <numFmt numFmtId="179" formatCode="_(* #,##0.00_);_(* \(#,##0.00\);_(* \-??_);_(@_)"/>
    <numFmt numFmtId="180" formatCode="h:mm;@"/>
    <numFmt numFmtId="43" formatCode="_-* #,##0.00_-;\-* #,##0.00_-;_-* &quot;-&quot;??_-;_-@_-"/>
    <numFmt numFmtId="41" formatCode="_-* #,##0_-;\-* #,##0_-;_-* &quot;-&quot;_-;_-@_-"/>
    <numFmt numFmtId="44" formatCode="_-&quot;£&quot;* #,##0.00_-;\-&quot;£&quot;* #,##0.00_-;_-&quot;£&quot;* &quot;-&quot;??_-;_-@_-"/>
  </numFmts>
  <fonts count="27">
    <font>
      <sz val="11"/>
      <color rgb="FF000000"/>
      <name val="Calibri"/>
      <charset val="134"/>
    </font>
    <font>
      <sz val="11"/>
      <name val="Calibri"/>
      <charset val="134"/>
    </font>
    <font>
      <sz val="11"/>
      <name val="Calibri"/>
      <charset val="1"/>
    </font>
    <font>
      <u/>
      <sz val="11"/>
      <color rgb="FF0000FF"/>
      <name val="Calibri"/>
      <charset val="0"/>
      <scheme val="minor"/>
    </font>
    <font>
      <sz val="11"/>
      <color theme="1"/>
      <name val="Calibri"/>
      <charset val="134"/>
      <scheme val="minor"/>
    </font>
    <font>
      <u/>
      <sz val="11"/>
      <color rgb="FF800080"/>
      <name val="Calibri"/>
      <charset val="0"/>
      <scheme val="minor"/>
    </font>
    <font>
      <sz val="11"/>
      <color rgb="FFFF0000"/>
      <name val="Calibri"/>
      <charset val="0"/>
      <scheme val="minor"/>
    </font>
    <font>
      <sz val="11"/>
      <color rgb="FF9C0006"/>
      <name val="Calibri"/>
      <charset val="0"/>
      <scheme val="minor"/>
    </font>
    <font>
      <b/>
      <sz val="15"/>
      <color theme="3"/>
      <name val="Calibri"/>
      <charset val="134"/>
      <scheme val="minor"/>
    </font>
    <font>
      <sz val="11"/>
      <color theme="0"/>
      <name val="Calibri"/>
      <charset val="0"/>
      <scheme val="minor"/>
    </font>
    <font>
      <sz val="11"/>
      <color rgb="FF3F3F76"/>
      <name val="Calibri"/>
      <charset val="0"/>
      <scheme val="minor"/>
    </font>
    <font>
      <b/>
      <sz val="11"/>
      <color rgb="FF003366"/>
      <name val="Calibri"/>
      <charset val="134"/>
    </font>
    <font>
      <b/>
      <sz val="11"/>
      <color theme="3"/>
      <name val="Calibri"/>
      <charset val="134"/>
      <scheme val="minor"/>
    </font>
    <font>
      <sz val="11"/>
      <color theme="1"/>
      <name val="Calibri"/>
      <charset val="0"/>
      <scheme val="minor"/>
    </font>
    <font>
      <b/>
      <sz val="11"/>
      <color rgb="FF3F3F3F"/>
      <name val="Calibri"/>
      <charset val="0"/>
      <scheme val="minor"/>
    </font>
    <font>
      <b/>
      <sz val="11"/>
      <color rgb="FFFFFFFF"/>
      <name val="Calibri"/>
      <charset val="0"/>
      <scheme val="minor"/>
    </font>
    <font>
      <sz val="11"/>
      <color rgb="FFFA7D00"/>
      <name val="Calibri"/>
      <charset val="0"/>
      <scheme val="minor"/>
    </font>
    <font>
      <b/>
      <sz val="18"/>
      <color theme="3"/>
      <name val="Calibri"/>
      <charset val="134"/>
      <scheme val="minor"/>
    </font>
    <font>
      <sz val="11"/>
      <color rgb="FF9C6500"/>
      <name val="Calibri"/>
      <charset val="0"/>
      <scheme val="minor"/>
    </font>
    <font>
      <b/>
      <sz val="11"/>
      <color theme="1"/>
      <name val="Calibri"/>
      <charset val="0"/>
      <scheme val="minor"/>
    </font>
    <font>
      <b/>
      <sz val="11"/>
      <color rgb="FFFA7D00"/>
      <name val="Calibri"/>
      <charset val="0"/>
      <scheme val="minor"/>
    </font>
    <font>
      <b/>
      <sz val="13"/>
      <color theme="3"/>
      <name val="Calibri"/>
      <charset val="134"/>
      <scheme val="minor"/>
    </font>
    <font>
      <sz val="11"/>
      <color rgb="FF006100"/>
      <name val="Calibri"/>
      <charset val="0"/>
      <scheme val="minor"/>
    </font>
    <font>
      <i/>
      <sz val="11"/>
      <color rgb="FF000000"/>
      <name val="Calibri"/>
      <charset val="134"/>
    </font>
    <font>
      <b/>
      <sz val="11"/>
      <color rgb="FF000000"/>
      <name val="Calibri"/>
      <charset val="134"/>
    </font>
    <font>
      <sz val="8"/>
      <color rgb="FF000000"/>
      <name val="Tahoma"/>
      <charset val="134"/>
    </font>
    <font>
      <b/>
      <sz val="8"/>
      <color rgb="FF000000"/>
      <name val="Tahoma"/>
      <charset val="134"/>
    </font>
  </fonts>
  <fills count="34">
    <fill>
      <patternFill patternType="none"/>
    </fill>
    <fill>
      <patternFill patternType="gray125"/>
    </fill>
    <fill>
      <patternFill patternType="solid">
        <fgColor rgb="FFFCF305"/>
        <bgColor rgb="FFFFFF00"/>
      </patternFill>
    </fill>
    <fill>
      <patternFill patternType="solid">
        <fgColor rgb="FFFFC7CE"/>
        <bgColor indexed="64"/>
      </patternFill>
    </fill>
    <fill>
      <patternFill patternType="solid">
        <fgColor theme="6" tint="0.399975585192419"/>
        <bgColor indexed="64"/>
      </patternFill>
    </fill>
    <fill>
      <patternFill patternType="solid">
        <fgColor rgb="FFFFCC99"/>
        <bgColor indexed="64"/>
      </patternFill>
    </fill>
    <fill>
      <patternFill patternType="solid">
        <fgColor theme="4"/>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A5A5A5"/>
        <bgColor indexed="64"/>
      </patternFill>
    </fill>
    <fill>
      <patternFill patternType="solid">
        <fgColor theme="4" tint="0.599993896298105"/>
        <bgColor indexed="64"/>
      </patternFill>
    </fill>
    <fill>
      <patternFill patternType="solid">
        <fgColor theme="9"/>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rgb="FFFFEB9C"/>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bgColor indexed="64"/>
      </patternFill>
    </fill>
  </fills>
  <borders count="1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auto="true"/>
      </left>
      <right style="thin">
        <color auto="true"/>
      </right>
      <top style="thin">
        <color auto="true"/>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rgb="FF0066CC"/>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9" fillId="25" borderId="0" applyNumberFormat="false" applyBorder="false" applyAlignment="false" applyProtection="false">
      <alignment vertical="center"/>
    </xf>
    <xf numFmtId="0" fontId="13" fillId="32" borderId="0" applyNumberFormat="false" applyBorder="false" applyAlignment="false" applyProtection="false">
      <alignment vertical="center"/>
    </xf>
    <xf numFmtId="0" fontId="9" fillId="28" borderId="0" applyNumberFormat="false" applyBorder="false" applyAlignment="false" applyProtection="false">
      <alignment vertical="center"/>
    </xf>
    <xf numFmtId="0" fontId="9" fillId="17" borderId="0" applyNumberFormat="false" applyBorder="false" applyAlignment="false" applyProtection="false">
      <alignment vertical="center"/>
    </xf>
    <xf numFmtId="0" fontId="13" fillId="23" borderId="0" applyNumberFormat="false" applyBorder="false" applyAlignment="false" applyProtection="false">
      <alignment vertical="center"/>
    </xf>
    <xf numFmtId="0" fontId="13" fillId="27" borderId="0" applyNumberFormat="false" applyBorder="false" applyAlignment="false" applyProtection="false">
      <alignment vertical="center"/>
    </xf>
    <xf numFmtId="0" fontId="9" fillId="11" borderId="0" applyNumberFormat="false" applyBorder="false" applyAlignment="false" applyProtection="false">
      <alignment vertical="center"/>
    </xf>
    <xf numFmtId="0" fontId="9" fillId="33" borderId="0" applyNumberFormat="false" applyBorder="false" applyAlignment="false" applyProtection="false">
      <alignment vertical="center"/>
    </xf>
    <xf numFmtId="0" fontId="13" fillId="31" borderId="0" applyNumberFormat="false" applyBorder="false" applyAlignment="false" applyProtection="false">
      <alignment vertical="center"/>
    </xf>
    <xf numFmtId="0" fontId="9" fillId="20" borderId="0" applyNumberFormat="false" applyBorder="false" applyAlignment="false" applyProtection="false">
      <alignment vertical="center"/>
    </xf>
    <xf numFmtId="0" fontId="16" fillId="0" borderId="13" applyNumberFormat="false" applyFill="false" applyAlignment="false" applyProtection="false">
      <alignment vertical="center"/>
    </xf>
    <xf numFmtId="0" fontId="13" fillId="8" borderId="0" applyNumberFormat="false" applyBorder="false" applyAlignment="false" applyProtection="false">
      <alignment vertical="center"/>
    </xf>
    <xf numFmtId="0" fontId="9" fillId="24" borderId="0" applyNumberFormat="false" applyBorder="false" applyAlignment="false" applyProtection="false">
      <alignment vertical="center"/>
    </xf>
    <xf numFmtId="0" fontId="9" fillId="19" borderId="0" applyNumberFormat="false" applyBorder="false" applyAlignment="false" applyProtection="false">
      <alignment vertical="center"/>
    </xf>
    <xf numFmtId="0" fontId="13" fillId="22" borderId="0" applyNumberFormat="false" applyBorder="false" applyAlignment="false" applyProtection="false">
      <alignment vertical="center"/>
    </xf>
    <xf numFmtId="0" fontId="13" fillId="29" borderId="0" applyNumberFormat="false" applyBorder="false" applyAlignment="false" applyProtection="false">
      <alignment vertical="center"/>
    </xf>
    <xf numFmtId="0" fontId="9" fillId="18" borderId="0" applyNumberFormat="false" applyBorder="false" applyAlignment="false" applyProtection="false">
      <alignment vertical="center"/>
    </xf>
    <xf numFmtId="0" fontId="13" fillId="16" borderId="0" applyNumberFormat="false" applyBorder="false" applyAlignment="false" applyProtection="false">
      <alignment vertical="center"/>
    </xf>
    <xf numFmtId="0" fontId="13" fillId="7" borderId="0" applyNumberFormat="false" applyBorder="false" applyAlignment="false" applyProtection="false">
      <alignment vertical="center"/>
    </xf>
    <xf numFmtId="0" fontId="9" fillId="6" borderId="0" applyNumberFormat="false" applyBorder="false" applyAlignment="false" applyProtection="false">
      <alignment vertical="center"/>
    </xf>
    <xf numFmtId="0" fontId="18" fillId="21" borderId="0" applyNumberFormat="false" applyBorder="false" applyAlignment="false" applyProtection="false">
      <alignment vertical="center"/>
    </xf>
    <xf numFmtId="0" fontId="9" fillId="14" borderId="0" applyNumberFormat="false" applyBorder="false" applyAlignment="false" applyProtection="false">
      <alignment vertical="center"/>
    </xf>
    <xf numFmtId="0" fontId="7" fillId="3" borderId="0" applyNumberFormat="false" applyBorder="false" applyAlignment="false" applyProtection="false">
      <alignment vertical="center"/>
    </xf>
    <xf numFmtId="0" fontId="13" fillId="13" borderId="0" applyNumberFormat="false" applyBorder="false" applyAlignment="false" applyProtection="false">
      <alignment vertical="center"/>
    </xf>
    <xf numFmtId="0" fontId="19" fillId="0" borderId="14" applyNumberFormat="false" applyFill="false" applyAlignment="false" applyProtection="false">
      <alignment vertical="center"/>
    </xf>
    <xf numFmtId="0" fontId="14" fillId="12" borderId="11" applyNumberFormat="false" applyAlignment="false" applyProtection="false">
      <alignment vertical="center"/>
    </xf>
    <xf numFmtId="44" fontId="4" fillId="0" borderId="0" applyFont="false" applyFill="false" applyBorder="false" applyAlignment="false" applyProtection="false">
      <alignment vertical="center"/>
    </xf>
    <xf numFmtId="0" fontId="13" fillId="10" borderId="0" applyNumberFormat="false" applyBorder="false" applyAlignment="false" applyProtection="false">
      <alignment vertical="center"/>
    </xf>
    <xf numFmtId="0" fontId="4" fillId="9" borderId="10" applyNumberFormat="false" applyFont="false" applyAlignment="false" applyProtection="false">
      <alignment vertical="center"/>
    </xf>
    <xf numFmtId="0" fontId="10" fillId="5" borderId="7" applyNumberFormat="false" applyAlignment="false" applyProtection="false">
      <alignment vertical="center"/>
    </xf>
    <xf numFmtId="0" fontId="12" fillId="0" borderId="0" applyNumberFormat="false" applyFill="false" applyBorder="false" applyAlignment="false" applyProtection="false">
      <alignment vertical="center"/>
    </xf>
    <xf numFmtId="0" fontId="20" fillId="12" borderId="7" applyNumberFormat="false" applyAlignment="false" applyProtection="false">
      <alignment vertical="center"/>
    </xf>
    <xf numFmtId="0" fontId="22" fillId="30" borderId="0" applyNumberFormat="false" applyBorder="false" applyAlignment="false" applyProtection="false">
      <alignment vertical="center"/>
    </xf>
    <xf numFmtId="0" fontId="12" fillId="0" borderId="9" applyNumberFormat="false" applyFill="false" applyAlignment="false" applyProtection="false">
      <alignment vertical="center"/>
    </xf>
    <xf numFmtId="0" fontId="11" fillId="0" borderId="8" applyAlignment="false" applyProtection="false"/>
    <xf numFmtId="0" fontId="8" fillId="0" borderId="6" applyNumberFormat="false" applyFill="false" applyAlignment="false" applyProtection="false">
      <alignment vertical="center"/>
    </xf>
    <xf numFmtId="41" fontId="4" fillId="0" borderId="0" applyFont="false" applyFill="false" applyBorder="false" applyAlignment="false" applyProtection="false">
      <alignment vertical="center"/>
    </xf>
    <xf numFmtId="0" fontId="13" fillId="26" borderId="0" applyNumberFormat="false" applyBorder="false" applyAlignment="false" applyProtection="false">
      <alignment vertical="center"/>
    </xf>
    <xf numFmtId="0" fontId="17" fillId="0" borderId="0" applyNumberFormat="false" applyFill="false" applyBorder="false" applyAlignment="false" applyProtection="false">
      <alignment vertical="center"/>
    </xf>
    <xf numFmtId="42" fontId="4" fillId="0" borderId="0" applyFon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0" borderId="0" applyNumberFormat="false" applyFill="false" applyBorder="false" applyAlignment="false" applyProtection="false">
      <alignment vertical="center"/>
    </xf>
    <xf numFmtId="0" fontId="21" fillId="0" borderId="6" applyNumberFormat="false" applyFill="false" applyAlignment="false" applyProtection="false">
      <alignment vertical="center"/>
    </xf>
    <xf numFmtId="43" fontId="4" fillId="0" borderId="0" applyFont="false" applyFill="false" applyBorder="false" applyAlignment="false" applyProtection="false">
      <alignment vertical="center"/>
    </xf>
    <xf numFmtId="0" fontId="15" fillId="15" borderId="12" applyNumberFormat="false" applyAlignment="false" applyProtection="false">
      <alignment vertical="center"/>
    </xf>
    <xf numFmtId="0" fontId="9" fillId="4" borderId="0" applyNumberFormat="false" applyBorder="false" applyAlignment="false" applyProtection="false">
      <alignment vertical="center"/>
    </xf>
    <xf numFmtId="9" fontId="4" fillId="0" borderId="0" applyFont="false" applyFill="false" applyBorder="false" applyAlignment="false" applyProtection="false">
      <alignment vertical="center"/>
    </xf>
    <xf numFmtId="0" fontId="3" fillId="0" borderId="0" applyNumberFormat="false" applyFill="false" applyBorder="false" applyAlignment="false" applyProtection="false">
      <alignment vertical="center"/>
    </xf>
  </cellStyleXfs>
  <cellXfs count="54">
    <xf numFmtId="0" fontId="0" fillId="0" borderId="0" xfId="0"/>
    <xf numFmtId="0" fontId="0" fillId="0" borderId="0" xfId="0" applyBorder="true"/>
    <xf numFmtId="178" fontId="0" fillId="0" borderId="0" xfId="0" applyNumberFormat="true" applyFont="true" applyBorder="true" applyAlignment="true">
      <alignment horizontal="center"/>
    </xf>
    <xf numFmtId="1" fontId="0" fillId="0" borderId="0" xfId="0" applyNumberFormat="true" applyFont="true" applyBorder="true" applyAlignment="true">
      <alignment horizontal="center"/>
    </xf>
    <xf numFmtId="179" fontId="0" fillId="0" borderId="0" xfId="0" applyNumberFormat="true" applyFont="true" applyBorder="true" applyAlignment="true">
      <alignment horizontal="center"/>
    </xf>
    <xf numFmtId="0" fontId="0" fillId="0" borderId="0" xfId="0" applyFont="true" applyBorder="true"/>
    <xf numFmtId="176" fontId="0" fillId="0" borderId="0" xfId="0" applyNumberFormat="true" applyFont="true" applyBorder="true" applyAlignment="true">
      <alignment horizontal="center"/>
    </xf>
    <xf numFmtId="2" fontId="0" fillId="0" borderId="0" xfId="0" applyNumberFormat="true" applyFont="true" applyBorder="true" applyAlignment="true">
      <alignment horizontal="center"/>
    </xf>
    <xf numFmtId="0" fontId="0" fillId="0" borderId="0" xfId="0" applyFont="true" applyBorder="true" applyAlignment="true">
      <alignment horizontal="center"/>
    </xf>
    <xf numFmtId="0" fontId="1" fillId="0" borderId="0" xfId="0" applyFont="true" applyBorder="true"/>
    <xf numFmtId="178" fontId="1" fillId="0" borderId="0" xfId="0" applyNumberFormat="true" applyFont="true" applyBorder="true" applyAlignment="true">
      <alignment horizontal="center"/>
    </xf>
    <xf numFmtId="0" fontId="1" fillId="0" borderId="0" xfId="0" applyFont="true" applyBorder="true" applyAlignment="true">
      <alignment horizontal="center"/>
    </xf>
    <xf numFmtId="177" fontId="0" fillId="0" borderId="0" xfId="0" applyNumberFormat="true" applyFont="true" applyBorder="true" applyAlignment="true">
      <alignment horizontal="center"/>
    </xf>
    <xf numFmtId="35" fontId="0" fillId="0" borderId="0" xfId="0" applyNumberFormat="true"/>
    <xf numFmtId="0" fontId="0" fillId="0" borderId="1" xfId="0" applyFont="true" applyBorder="true"/>
    <xf numFmtId="0" fontId="0" fillId="0" borderId="0" xfId="0" applyFont="true"/>
    <xf numFmtId="35" fontId="0" fillId="0" borderId="0" xfId="0" applyNumberFormat="true" applyFont="true"/>
    <xf numFmtId="0" fontId="0" fillId="0" borderId="2" xfId="0" applyBorder="true"/>
    <xf numFmtId="0" fontId="0" fillId="0" borderId="3" xfId="0" applyBorder="true"/>
    <xf numFmtId="0" fontId="0" fillId="0" borderId="2" xfId="0" applyFont="true" applyBorder="true"/>
    <xf numFmtId="0" fontId="0" fillId="0" borderId="3" xfId="0" applyFont="true" applyBorder="true"/>
    <xf numFmtId="35" fontId="0" fillId="0" borderId="3" xfId="0" applyNumberFormat="true" applyBorder="true"/>
    <xf numFmtId="35" fontId="0" fillId="0" borderId="3" xfId="0" applyNumberFormat="true" applyFont="true" applyBorder="true"/>
    <xf numFmtId="35" fontId="0" fillId="0" borderId="0" xfId="0" applyNumberFormat="true" applyFont="true" applyBorder="true"/>
    <xf numFmtId="35" fontId="0" fillId="0" borderId="0" xfId="0" applyNumberFormat="true" applyBorder="true"/>
    <xf numFmtId="0" fontId="0" fillId="0" borderId="1" xfId="0" applyBorder="true"/>
    <xf numFmtId="0" fontId="0" fillId="2" borderId="0" xfId="0" applyFill="true" applyBorder="true"/>
    <xf numFmtId="0" fontId="0" fillId="2" borderId="0" xfId="0" applyFont="true" applyFill="true"/>
    <xf numFmtId="0" fontId="0" fillId="2" borderId="1" xfId="0" applyFont="true" applyFill="true" applyBorder="true"/>
    <xf numFmtId="0" fontId="0" fillId="2" borderId="3" xfId="0" applyFont="true" applyFill="true" applyBorder="true"/>
    <xf numFmtId="0" fontId="0" fillId="0" borderId="0" xfId="0" applyBorder="true" applyAlignment="true" applyProtection="true">
      <alignment horizontal="right"/>
      <protection locked="false"/>
    </xf>
    <xf numFmtId="0" fontId="0" fillId="2" borderId="4" xfId="0" applyFont="true" applyFill="true" applyBorder="true"/>
    <xf numFmtId="0" fontId="0" fillId="0" borderId="0" xfId="0" applyFont="true" applyAlignment="true" applyProtection="true">
      <alignment horizontal="right"/>
      <protection locked="false"/>
    </xf>
    <xf numFmtId="0" fontId="0" fillId="0" borderId="0" xfId="0" applyAlignment="true">
      <alignment horizontal="right"/>
    </xf>
    <xf numFmtId="35" fontId="0" fillId="0" borderId="0" xfId="0" applyNumberFormat="true" applyAlignment="true">
      <alignment horizontal="right"/>
    </xf>
    <xf numFmtId="0" fontId="0" fillId="0" borderId="4" xfId="0" applyBorder="true"/>
    <xf numFmtId="58" fontId="0" fillId="0" borderId="0" xfId="0" applyNumberFormat="true" applyAlignment="true">
      <alignment horizontal="center"/>
    </xf>
    <xf numFmtId="20" fontId="0" fillId="0" borderId="0" xfId="0" applyNumberFormat="true"/>
    <xf numFmtId="0" fontId="1" fillId="0" borderId="0" xfId="35" applyFont="true" applyBorder="true" applyAlignment="true" applyProtection="true"/>
    <xf numFmtId="0" fontId="0" fillId="0" borderId="0" xfId="0" applyFont="true" applyBorder="true" applyAlignment="true" applyProtection="true">
      <alignment horizontal="center"/>
      <protection locked="false"/>
    </xf>
    <xf numFmtId="0" fontId="0" fillId="0" borderId="5" xfId="0" applyFont="true" applyBorder="true"/>
    <xf numFmtId="58" fontId="0" fillId="0" borderId="0" xfId="0" applyNumberFormat="true" applyBorder="true" applyAlignment="true">
      <alignment horizontal="center"/>
    </xf>
    <xf numFmtId="20" fontId="0" fillId="0" borderId="0" xfId="0" applyNumberFormat="true" applyBorder="true"/>
    <xf numFmtId="0" fontId="2" fillId="0" borderId="0" xfId="0" applyFont="true" applyAlignment="true" applyProtection="true">
      <alignment horizontal="right"/>
      <protection locked="false"/>
    </xf>
    <xf numFmtId="0" fontId="0" fillId="0" borderId="0" xfId="0" applyFont="true" applyBorder="true" applyAlignment="true" applyProtection="true">
      <alignment horizontal="left"/>
      <protection locked="false"/>
    </xf>
    <xf numFmtId="0" fontId="0" fillId="0" borderId="0" xfId="0" applyFont="true" applyAlignment="true" applyProtection="true">
      <alignment horizontal="left"/>
      <protection locked="false"/>
    </xf>
    <xf numFmtId="58" fontId="0" fillId="0" borderId="0" xfId="0" applyNumberFormat="true" applyBorder="true" applyAlignment="true" applyProtection="true">
      <alignment horizontal="center"/>
      <protection locked="false"/>
    </xf>
    <xf numFmtId="0" fontId="0" fillId="0" borderId="0" xfId="0" applyFont="true" applyBorder="true" applyAlignment="true" applyProtection="true">
      <alignment horizontal="right"/>
      <protection locked="false"/>
    </xf>
    <xf numFmtId="177" fontId="0" fillId="0" borderId="0" xfId="0" applyNumberFormat="true" applyAlignment="true" applyProtection="true">
      <alignment horizontal="center"/>
      <protection locked="false"/>
    </xf>
    <xf numFmtId="0" fontId="0" fillId="0" borderId="0" xfId="0" applyFont="true" applyAlignment="true" applyProtection="true">
      <alignment horizontal="center"/>
      <protection locked="false"/>
    </xf>
    <xf numFmtId="180" fontId="0" fillId="0" borderId="0" xfId="0" applyNumberFormat="true" applyBorder="true" applyAlignment="true" applyProtection="true">
      <alignment horizontal="center"/>
      <protection locked="false"/>
    </xf>
    <xf numFmtId="180" fontId="0" fillId="0" borderId="0" xfId="0" applyNumberFormat="true" applyAlignment="true" applyProtection="true">
      <alignment horizontal="center"/>
      <protection locked="false"/>
    </xf>
    <xf numFmtId="180" fontId="0" fillId="0" borderId="0" xfId="0" applyNumberFormat="true" applyAlignment="true" applyProtection="true">
      <alignment horizontal="left"/>
      <protection locked="false"/>
    </xf>
    <xf numFmtId="0" fontId="2" fillId="0" borderId="0" xfId="0" applyFont="true" applyAlignment="true" applyProtection="true">
      <alignment horizontal="left"/>
      <protection locked="false"/>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0">
    <dxf>
      <font>
        <name val="Calibri"/>
        <scheme val="none"/>
        <charset val="1"/>
        <family val="2"/>
        <b val="0"/>
        <i val="0"/>
        <strike val="0"/>
        <u val="none"/>
        <sz val="11"/>
        <color auto="true"/>
      </font>
      <alignment horizontal="left"/>
      <protection locked="false"/>
    </dxf>
    <dxf>
      <font>
        <name val="Calibri"/>
        <scheme val="none"/>
        <family val="2"/>
        <b val="0"/>
        <i val="0"/>
        <strike val="0"/>
        <u val="none"/>
        <sz val="11"/>
        <color rgb="FF000000"/>
      </font>
      <alignment horizontal="center"/>
      <protection locked="false"/>
    </dxf>
    <dxf>
      <font>
        <name val="Calibri"/>
        <scheme val="none"/>
        <family val="2"/>
        <b val="0"/>
        <i val="0"/>
        <strike val="0"/>
        <u val="none"/>
        <sz val="11"/>
        <color rgb="FF000000"/>
      </font>
      <alignment horizontal="center"/>
      <protection locked="false"/>
    </dxf>
    <dxf>
      <font>
        <name val="Calibri"/>
        <scheme val="none"/>
        <family val="2"/>
        <b val="0"/>
        <i val="0"/>
        <strike val="0"/>
        <u val="none"/>
        <sz val="11"/>
        <color rgb="FF000000"/>
      </font>
      <alignment horizontal="center"/>
      <protection locked="false"/>
    </dxf>
    <dxf>
      <font>
        <name val="Calibri"/>
        <scheme val="none"/>
        <family val="2"/>
        <b val="0"/>
        <i val="0"/>
        <strike val="0"/>
        <u val="none"/>
        <sz val="11"/>
        <color rgb="FF000000"/>
      </font>
      <alignment horizontal="center"/>
      <protection locked="false"/>
    </dxf>
    <dxf>
      <numFmt numFmtId="177" formatCode="d\-mmm\-yyyy;@"/>
      <alignment horizontal="center"/>
      <protection locked="false"/>
    </dxf>
    <dxf>
      <numFmt numFmtId="180" formatCode="h:mm;@"/>
      <alignment horizontal="center"/>
      <protection locked="false"/>
    </dxf>
    <dxf>
      <numFmt numFmtId="180" formatCode="h:mm;@"/>
      <alignment horizontal="center"/>
      <protection locked="false"/>
    </dxf>
    <dxf>
      <numFmt numFmtId="180" formatCode="h:mm;@"/>
      <alignment horizontal="center"/>
      <protection locked="false"/>
    </dxf>
    <dxf>
      <numFmt numFmtId="180" formatCode="h:mm;@"/>
      <alignment horizontal="center"/>
      <protection locked="false"/>
    </dxf>
    <dxf>
      <numFmt numFmtId="180" formatCode="h:mm;@"/>
      <alignment horizontal="center"/>
      <protection locked="false"/>
    </dxf>
    <dxf>
      <numFmt numFmtId="180" formatCode="h:mm;@"/>
      <alignment horizontal="center"/>
      <protection locked="false"/>
    </dxf>
    <dxf>
      <numFmt numFmtId="180" formatCode="h:mm;@"/>
      <alignment horizontal="center"/>
      <protection locked="false"/>
    </dxf>
    <dxf>
      <font>
        <name val="Calibri"/>
        <scheme val="none"/>
        <family val="2"/>
        <b val="0"/>
        <i val="0"/>
        <strike val="0"/>
        <u val="none"/>
        <sz val="11"/>
        <color rgb="FF000000"/>
      </font>
    </dxf>
    <dxf>
      <numFmt numFmtId="181" formatCode="h:mm:ss"/>
    </dxf>
    <dxf>
      <numFmt numFmtId="182" formatCode="h:mm:ss"/>
    </dxf>
    <dxf>
      <font>
        <name val="Calibri"/>
        <scheme val="none"/>
        <family val="2"/>
        <b val="0"/>
        <i val="0"/>
        <strike val="0"/>
        <u val="none"/>
        <sz val="11"/>
        <color rgb="FF000000"/>
      </font>
      <fill>
        <patternFill patternType="solid">
          <fgColor rgb="FFFFFF00"/>
          <bgColor rgb="FFFCF305"/>
        </patternFill>
      </fill>
      <border>
        <left style="thin">
          <color rgb="FFFFFFFF"/>
        </left>
        <right style="thin">
          <color rgb="FFFFFFFF"/>
        </right>
        <top style="thin">
          <color rgb="FFFFFFFF"/>
        </top>
        <bottom/>
      </border>
    </dxf>
    <dxf>
      <font>
        <name val="Calibri"/>
        <scheme val="none"/>
        <family val="2"/>
        <b val="0"/>
        <i val="0"/>
        <strike val="0"/>
        <u val="none"/>
        <sz val="11"/>
        <color rgb="FF000000"/>
      </font>
      <fill>
        <patternFill patternType="solid">
          <fgColor rgb="FFFFFF00"/>
          <bgColor rgb="FFFCF305"/>
        </patternFill>
      </fill>
      <border>
        <left style="thin">
          <color rgb="FFFFFFFF"/>
        </left>
        <right style="thin">
          <color rgb="FFFFFFFF"/>
        </right>
        <top style="thin">
          <color rgb="FFFFFFFF"/>
        </top>
        <bottom/>
      </border>
    </dxf>
    <dxf>
      <font>
        <name val="Calibri"/>
        <scheme val="none"/>
        <family val="2"/>
        <b val="0"/>
        <i val="0"/>
        <strike val="0"/>
        <u val="none"/>
        <sz val="11"/>
        <color rgb="FF000000"/>
      </font>
      <fill>
        <patternFill patternType="solid">
          <fgColor rgb="FFFFFF00"/>
          <bgColor rgb="FFFCF305"/>
        </patternFill>
      </fill>
      <border>
        <left style="thin">
          <color rgb="FFFFFFFF"/>
        </left>
        <right style="thin">
          <color rgb="FFFFFFFF"/>
        </right>
        <top style="thin">
          <color rgb="FFFFFFFF"/>
        </top>
        <bottom/>
      </border>
    </dxf>
    <dxf>
      <font>
        <name val="Calibri"/>
        <scheme val="none"/>
        <family val="2"/>
        <b val="0"/>
        <i val="0"/>
        <strike val="0"/>
        <u val="none"/>
        <sz val="11"/>
        <color rgb="FF000000"/>
      </font>
      <fill>
        <patternFill patternType="solid">
          <fgColor rgb="FFFFFF00"/>
          <bgColor rgb="FFFCF305"/>
        </patternFill>
      </fill>
      <border>
        <left style="thin">
          <color rgb="FFFFFFFF"/>
        </left>
        <right style="thin">
          <color rgb="FFFFFFFF"/>
        </right>
        <top style="thin">
          <color rgb="FFFFFFFF"/>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4</xdr:col>
      <xdr:colOff>985838</xdr:colOff>
      <xdr:row>29</xdr:row>
      <xdr:rowOff>28575</xdr:rowOff>
    </xdr:to>
    <xdr:sp>
      <xdr:nvSpPr>
        <xdr:cNvPr id="1026" name="shapetype_202" hidden="true"/>
        <xdr:cNvSpPr txBox="true">
          <a:spLocks noSelect="true" noChangeArrowheads="true"/>
        </xdr:cNvSpPr>
      </xdr:nvSpPr>
      <xdr:spPr>
        <a:xfrm>
          <a:off x="0" y="0"/>
          <a:ext cx="4519930" cy="5000625"/>
        </a:xfrm>
        <a:prstGeom prst="rect">
          <a:avLst/>
        </a:prstGeom>
        <a:solidFill>
          <a:srgbClr val="FFFFFF"/>
        </a:solidFill>
        <a:ln w="9525">
          <a:solidFill>
            <a:srgbClr val="000000"/>
          </a:solidFill>
          <a:miter lim="800000"/>
        </a:ln>
      </xdr:spPr>
    </xdr:sp>
    <xdr:clientData/>
  </xdr:twoCellAnchor>
</xdr:wsDr>
</file>

<file path=xl/tables/table1.xml><?xml version="1.0" encoding="utf-8"?>
<table xmlns="http://schemas.openxmlformats.org/spreadsheetml/2006/main" id="1" name="Table1" displayName="Table1" ref="A1:O286" totalsRowShown="0">
  <autoFilter ref="A1:O286"/>
  <tableColumns count="15">
    <tableColumn id="1" name="Entry ID"/>
    <tableColumn id="2" name="File name (session)"/>
    <tableColumn id="3" name="Bird ID #" dataDxfId="0"/>
    <tableColumn id="4" name="Band" dataDxfId="1"/>
    <tableColumn id="5" name="String weight" dataDxfId="2"/>
    <tableColumn id="6" name="Bird weight" dataDxfId="3"/>
    <tableColumn id="7" name="2014 average weight" dataDxfId="4"/>
    <tableColumn id="8" name="Date" dataDxfId="5"/>
    <tableColumn id="9" name="Time" dataDxfId="6"/>
    <tableColumn id="10" name="Lek" dataDxfId="7"/>
    <tableColumn id="11" name="id-day" dataDxfId="8"/>
    <tableColumn id="12" name="Analyzed?" dataDxfId="9"/>
    <tableColumn id="13" name="Comments" dataDxfId="10"/>
    <tableColumn id="14" name="concatenate name" dataDxfId="11"/>
    <tableColumn id="15" name="Video merge" dataDxfId="12"/>
  </tableColumns>
  <tableStyleInfo name="TableStyleMedium13" showFirstColumn="0" showLastColumn="0" showRowStripes="1" showColumnStripes="0"/>
</table>
</file>

<file path=xl/tables/table2.xml><?xml version="1.0" encoding="utf-8"?>
<table xmlns="http://schemas.openxmlformats.org/spreadsheetml/2006/main" id="2" name="Table2" displayName="Table2" ref="A1:L2299" totalsRowShown="0">
  <autoFilter ref="A1:L2299"/>
  <tableColumns count="12">
    <tableColumn id="1" name="No.exam"/>
    <tableColumn id="2" name="ID"/>
    <tableColumn id="3" name="Length"/>
    <tableColumn id="4" name="Video"/>
    <tableColumn id="5" name="mass (day of video)"/>
    <tableColumn id="6" name="Mass allyrs" dataDxfId="13"/>
    <tableColumn id="7" name="Start.time" dataDxfId="14"/>
    <tableColumn id="8" name="Bead.lifted" dataDxfId="15"/>
    <tableColumn id="9" name="Weight" dataDxfId="16"/>
    <tableColumn id="10" name="Confidence" dataDxfId="17"/>
    <tableColumn id="11" name="Flight description" dataDxfId="18"/>
    <tableColumn id="12" name="Comments" dataDxfId="19"/>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4" Type="http://schemas.openxmlformats.org/officeDocument/2006/relationships/table" Target="../tables/table2.xm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86"/>
  <sheetViews>
    <sheetView zoomScale="95" zoomScaleNormal="95" topLeftCell="A253" workbookViewId="0">
      <selection activeCell="L268" sqref="L268"/>
    </sheetView>
  </sheetViews>
  <sheetFormatPr defaultColWidth="9" defaultRowHeight="15"/>
  <cols>
    <col min="2" max="2" width="22" customWidth="true"/>
    <col min="3" max="3" width="9.24761904761905" customWidth="true"/>
    <col min="5" max="5" width="13" customWidth="true"/>
    <col min="6" max="6" width="11.752380952381" customWidth="true"/>
    <col min="7" max="7" width="19.1238095238095" customWidth="true"/>
    <col min="8" max="8" width="11.247619047619" customWidth="true"/>
    <col min="12" max="12" width="10.6190476190476" customWidth="true"/>
    <col min="13" max="13" width="11" customWidth="true"/>
    <col min="14" max="14" width="22.8761904761905" customWidth="true"/>
    <col min="15" max="15" width="12.6190476190476" customWidth="true"/>
  </cols>
  <sheetData>
    <row r="1" spans="1:15">
      <c r="A1" t="s">
        <v>0</v>
      </c>
      <c r="B1" t="s">
        <v>1</v>
      </c>
      <c r="C1" t="s">
        <v>2</v>
      </c>
      <c r="D1" t="s">
        <v>3</v>
      </c>
      <c r="E1" t="s">
        <v>4</v>
      </c>
      <c r="F1" t="s">
        <v>5</v>
      </c>
      <c r="G1" t="s">
        <v>6</v>
      </c>
      <c r="H1" t="s">
        <v>7</v>
      </c>
      <c r="I1" t="s">
        <v>8</v>
      </c>
      <c r="J1" t="s">
        <v>9</v>
      </c>
      <c r="K1" t="s">
        <v>10</v>
      </c>
      <c r="L1" t="s">
        <v>11</v>
      </c>
      <c r="M1" t="s">
        <v>12</v>
      </c>
      <c r="N1" t="s">
        <v>13</v>
      </c>
      <c r="O1" t="s">
        <v>14</v>
      </c>
    </row>
    <row r="2" spans="1:15">
      <c r="A2">
        <v>74</v>
      </c>
      <c r="B2" t="s">
        <v>15</v>
      </c>
      <c r="C2">
        <v>36</v>
      </c>
      <c r="E2">
        <v>15</v>
      </c>
      <c r="F2" t="str">
        <f>IF(VLOOKUP(K2,'bird weight list'!$D$2:$E$1500,2,FALSE())=0,"no weight",VLOOKUP(K2,'bird weight list'!$D$2:$E$1500,2,FALSE()))</f>
        <v>no weight</v>
      </c>
      <c r="G2">
        <v>5.73</v>
      </c>
      <c r="H2" s="36">
        <v>41733.3756944444</v>
      </c>
      <c r="I2" s="37">
        <v>41733.3756944444</v>
      </c>
      <c r="J2" t="s">
        <v>16</v>
      </c>
      <c r="K2" t="str">
        <f t="shared" ref="K2:K33" si="0">CONCATENATE(C2,"-",YEAR(H2),MONTH(H2),DAY(H2))</f>
        <v>36-201444</v>
      </c>
      <c r="L2" t="str">
        <f>IF(VLOOKUP(B2,Results!$D$2:$F$972,3,FALSE())&gt;1,"yes","no")</f>
        <v>yes</v>
      </c>
      <c r="M2" t="s">
        <v>17</v>
      </c>
      <c r="N2" s="38" t="str">
        <f t="shared" ref="N2:N33" si="1">CONCATENATE(C2,".",J2,".",YEAR(H2),".",MONTH(H2),".",DAY(H2),".",HOUR(I2),".",MINUTE(I2))</f>
        <v>36.SUR.2014.4.4.9.1</v>
      </c>
      <c r="O2" s="15" t="s">
        <v>18</v>
      </c>
    </row>
    <row r="3" spans="1:15">
      <c r="A3">
        <v>75</v>
      </c>
      <c r="B3" t="s">
        <v>19</v>
      </c>
      <c r="C3">
        <v>36</v>
      </c>
      <c r="E3">
        <v>15</v>
      </c>
      <c r="F3" t="str">
        <f>IF(VLOOKUP(K3,'bird weight list'!$D$2:$E$1500,2,FALSE())=0,"no weight",VLOOKUP(K3,'bird weight list'!$D$2:$E$1500,2,FALSE()))</f>
        <v>no weight</v>
      </c>
      <c r="G3">
        <v>5.73</v>
      </c>
      <c r="H3" s="36">
        <v>41733.3756944444</v>
      </c>
      <c r="I3" s="37">
        <v>41733.3756944444</v>
      </c>
      <c r="J3" t="s">
        <v>16</v>
      </c>
      <c r="K3" t="str">
        <f t="shared" si="0"/>
        <v>36-201444</v>
      </c>
      <c r="L3" t="s">
        <v>20</v>
      </c>
      <c r="M3" t="s">
        <v>17</v>
      </c>
      <c r="N3" t="str">
        <f t="shared" si="1"/>
        <v>36.SUR.2014.4.4.9.1</v>
      </c>
      <c r="O3" s="15" t="s">
        <v>18</v>
      </c>
    </row>
    <row r="4" spans="1:15">
      <c r="A4">
        <v>91</v>
      </c>
      <c r="B4" t="s">
        <v>21</v>
      </c>
      <c r="C4">
        <v>36</v>
      </c>
      <c r="E4">
        <v>15</v>
      </c>
      <c r="F4" t="str">
        <f>IF(VLOOKUP(K4,'bird weight list'!$D$2:$E$1500,2,FALSE())=0,"no weight",VLOOKUP(K4,'bird weight list'!$D$2:$E$1500,2,FALSE()))</f>
        <v>no weight</v>
      </c>
      <c r="G4">
        <v>5.73</v>
      </c>
      <c r="H4" s="36">
        <v>41737.3359027778</v>
      </c>
      <c r="I4" s="37">
        <v>41737.3359027778</v>
      </c>
      <c r="J4" t="s">
        <v>16</v>
      </c>
      <c r="K4" t="str">
        <f t="shared" si="0"/>
        <v>36-201448</v>
      </c>
      <c r="L4" t="s">
        <v>20</v>
      </c>
      <c r="M4" t="s">
        <v>17</v>
      </c>
      <c r="N4" t="str">
        <f t="shared" si="1"/>
        <v>36.SUR.2014.4.8.8.3</v>
      </c>
      <c r="O4" s="15"/>
    </row>
    <row r="5" spans="1:15">
      <c r="A5">
        <v>24</v>
      </c>
      <c r="B5" t="s">
        <v>22</v>
      </c>
      <c r="C5">
        <v>108</v>
      </c>
      <c r="E5" t="s">
        <v>23</v>
      </c>
      <c r="F5">
        <v>5.98</v>
      </c>
      <c r="H5" s="36">
        <v>41708.3900694445</v>
      </c>
      <c r="I5" s="37">
        <v>41708.3900694445</v>
      </c>
      <c r="J5" t="s">
        <v>24</v>
      </c>
      <c r="K5" t="str">
        <f t="shared" si="0"/>
        <v>108-2014310</v>
      </c>
      <c r="L5" t="str">
        <f>IF(VLOOKUP(B5,Results!$D$2:$F$972,3,FALSE())&gt;1,"yes","no")</f>
        <v>yes</v>
      </c>
      <c r="M5" s="15" t="s">
        <v>23</v>
      </c>
      <c r="N5" t="str">
        <f t="shared" si="1"/>
        <v>108.LOC.2014.3.10.9.21</v>
      </c>
      <c r="O5" s="15"/>
    </row>
    <row r="6" spans="1:15">
      <c r="A6">
        <v>26</v>
      </c>
      <c r="B6" t="s">
        <v>25</v>
      </c>
      <c r="C6">
        <v>117</v>
      </c>
      <c r="E6" t="s">
        <v>23</v>
      </c>
      <c r="F6">
        <f>IF(VLOOKUP(K6,'bird weight list'!$D$2:$E$1500,2,FALSE())=0,"no weight",VLOOKUP(K6,'bird weight list'!$D$2:$E$1500,2,FALSE()))</f>
        <v>6.26</v>
      </c>
      <c r="H6" s="36">
        <v>41709.3554166667</v>
      </c>
      <c r="I6" s="37">
        <v>41709.3554166667</v>
      </c>
      <c r="J6" t="s">
        <v>24</v>
      </c>
      <c r="K6" t="str">
        <f t="shared" si="0"/>
        <v>117-2014311</v>
      </c>
      <c r="L6" t="str">
        <f>IF(VLOOKUP(B6,Results!$D$2:$F$972,3,FALSE())&gt;1,"yes","no")</f>
        <v>yes</v>
      </c>
      <c r="M6" s="15" t="s">
        <v>23</v>
      </c>
      <c r="N6" t="str">
        <f t="shared" si="1"/>
        <v>117.LOC.2014.3.11.8.31</v>
      </c>
      <c r="O6" s="15"/>
    </row>
    <row r="7" spans="1:15">
      <c r="A7">
        <v>60</v>
      </c>
      <c r="B7" t="s">
        <v>26</v>
      </c>
      <c r="C7">
        <v>124</v>
      </c>
      <c r="E7">
        <v>15</v>
      </c>
      <c r="F7">
        <f>IF(VLOOKUP(K7,'bird weight list'!$D$2:$E$1500,2,FALSE())=0,"no weight",VLOOKUP(K7,'bird weight list'!$D$2:$E$1500,2,FALSE()))</f>
        <v>6.05</v>
      </c>
      <c r="H7" s="36">
        <v>41725.3492824074</v>
      </c>
      <c r="I7" s="37">
        <v>41725.3492824074</v>
      </c>
      <c r="J7" t="s">
        <v>27</v>
      </c>
      <c r="K7" t="str">
        <f t="shared" si="0"/>
        <v>124-2014327</v>
      </c>
      <c r="L7" t="str">
        <f>IF(VLOOKUP(B7,Results!$D$2:$F$972,3,FALSE())&gt;1,"yes","no")</f>
        <v>yes</v>
      </c>
      <c r="N7" t="str">
        <f t="shared" si="1"/>
        <v>124.SJA.2014.3.27.8.22</v>
      </c>
      <c r="O7" s="15" t="s">
        <v>28</v>
      </c>
    </row>
    <row r="8" spans="1:15">
      <c r="A8">
        <v>61</v>
      </c>
      <c r="B8" t="s">
        <v>29</v>
      </c>
      <c r="C8">
        <v>124</v>
      </c>
      <c r="E8">
        <v>15</v>
      </c>
      <c r="F8">
        <f>IF(VLOOKUP(K8,'bird weight list'!$D$2:$E$1500,2,FALSE())=0,"no weight",VLOOKUP(K8,'bird weight list'!$D$2:$E$1500,2,FALSE()))</f>
        <v>6.05</v>
      </c>
      <c r="H8" s="36">
        <v>41725.3673148148</v>
      </c>
      <c r="I8" s="37">
        <v>41725.3673148148</v>
      </c>
      <c r="J8" t="s">
        <v>27</v>
      </c>
      <c r="K8" t="str">
        <f t="shared" si="0"/>
        <v>124-2014327</v>
      </c>
      <c r="L8" t="str">
        <f>IF(VLOOKUP(B8,Results!$D$2:$F$972,3,FALSE())&gt;1,"yes","no")</f>
        <v>yes</v>
      </c>
      <c r="N8" t="str">
        <f t="shared" si="1"/>
        <v>124.SJA.2014.3.27.8.48</v>
      </c>
      <c r="O8" s="15" t="s">
        <v>28</v>
      </c>
    </row>
    <row r="9" spans="1:15">
      <c r="A9">
        <v>35</v>
      </c>
      <c r="B9" t="s">
        <v>30</v>
      </c>
      <c r="C9">
        <v>131</v>
      </c>
      <c r="E9">
        <v>15</v>
      </c>
      <c r="F9">
        <f>IF(VLOOKUP(K9,'bird weight list'!$D$2:$E$1500,2,FALSE())=0,"no weight",VLOOKUP(K9,'bird weight list'!$D$2:$E$1500,2,FALSE()))</f>
        <v>6.09</v>
      </c>
      <c r="H9" s="36">
        <v>41716.3259722222</v>
      </c>
      <c r="I9" s="37">
        <v>41716.3259722222</v>
      </c>
      <c r="J9" t="s">
        <v>27</v>
      </c>
      <c r="K9" t="str">
        <f t="shared" si="0"/>
        <v>131-2014318</v>
      </c>
      <c r="L9" t="str">
        <f>IF(VLOOKUP(B9,Results!$D$2:$F$972,3,FALSE())&gt;1,"yes","no")</f>
        <v>yes</v>
      </c>
      <c r="N9" t="str">
        <f t="shared" si="1"/>
        <v>131.SJA.2014.3.18.7.49</v>
      </c>
      <c r="O9" s="15"/>
    </row>
    <row r="10" spans="1:15">
      <c r="A10">
        <v>53</v>
      </c>
      <c r="B10" t="s">
        <v>31</v>
      </c>
      <c r="C10">
        <v>131</v>
      </c>
      <c r="E10">
        <v>15</v>
      </c>
      <c r="F10" t="s">
        <v>32</v>
      </c>
      <c r="G10">
        <v>6.116</v>
      </c>
      <c r="H10" s="36">
        <v>41724.3589583333</v>
      </c>
      <c r="I10" s="37">
        <v>41724.3589583333</v>
      </c>
      <c r="J10" t="s">
        <v>27</v>
      </c>
      <c r="K10" t="str">
        <f t="shared" si="0"/>
        <v>131-2014326</v>
      </c>
      <c r="L10" t="str">
        <f>IF(VLOOKUP(B10,Results!$D$2:$F$972,3,FALSE())&gt;1,"yes","no")</f>
        <v>yes</v>
      </c>
      <c r="N10" t="str">
        <f t="shared" si="1"/>
        <v>131.SJA.2014.3.26.8.36</v>
      </c>
      <c r="O10" s="15"/>
    </row>
    <row r="11" spans="1:15">
      <c r="A11">
        <v>87</v>
      </c>
      <c r="B11" t="s">
        <v>33</v>
      </c>
      <c r="C11">
        <v>143</v>
      </c>
      <c r="E11">
        <v>15</v>
      </c>
      <c r="F11">
        <f>IF(VLOOKUP(K11,'bird weight list'!$D$2:$E$1500,2,FALSE())=0,"no weight",VLOOKUP(K11,'bird weight list'!$D$2:$E$1500,2,FALSE()))</f>
        <v>6.22</v>
      </c>
      <c r="H11" s="36">
        <v>41734.4171990741</v>
      </c>
      <c r="I11" s="37">
        <v>41734.4171990741</v>
      </c>
      <c r="J11" t="s">
        <v>16</v>
      </c>
      <c r="K11" t="str">
        <f t="shared" si="0"/>
        <v>143-201445</v>
      </c>
      <c r="L11" t="str">
        <f>IF(VLOOKUP(B11,Results!$D$2:$F$972,3,FALSE())&gt;1,"yes","no")</f>
        <v>yes</v>
      </c>
      <c r="N11" t="str">
        <f t="shared" si="1"/>
        <v>143.SUR.2014.4.5.10.0</v>
      </c>
      <c r="O11" s="15"/>
    </row>
    <row r="12" spans="1:15">
      <c r="A12">
        <v>47</v>
      </c>
      <c r="B12" t="s">
        <v>34</v>
      </c>
      <c r="C12">
        <v>155</v>
      </c>
      <c r="E12">
        <v>15</v>
      </c>
      <c r="F12">
        <f>IF(VLOOKUP(K12,'bird weight list'!$D$2:$E$1500,2,FALSE())=0,"no weight",VLOOKUP(K12,'bird weight list'!$D$2:$E$1500,2,FALSE()))</f>
        <v>5.77</v>
      </c>
      <c r="H12" s="36">
        <v>41721.4591898148</v>
      </c>
      <c r="I12" s="37">
        <v>41721.4591898148</v>
      </c>
      <c r="J12" t="s">
        <v>27</v>
      </c>
      <c r="K12" t="str">
        <f t="shared" si="0"/>
        <v>155-2014323</v>
      </c>
      <c r="L12" t="str">
        <f>IF(VLOOKUP(B12,Results!$D$2:$F$972,3,FALSE())&gt;1,"yes","no")</f>
        <v>yes</v>
      </c>
      <c r="N12" t="str">
        <f t="shared" si="1"/>
        <v>155.SJA.2014.3.23.11.1</v>
      </c>
      <c r="O12" s="15" t="s">
        <v>35</v>
      </c>
    </row>
    <row r="13" spans="1:15">
      <c r="A13">
        <v>48</v>
      </c>
      <c r="B13" t="s">
        <v>36</v>
      </c>
      <c r="C13">
        <v>155</v>
      </c>
      <c r="E13">
        <v>15</v>
      </c>
      <c r="F13">
        <f>IF(VLOOKUP(K13,'bird weight list'!$D$2:$E$1500,2,FALSE())=0,"no weight",VLOOKUP(K13,'bird weight list'!$D$2:$E$1500,2,FALSE()))</f>
        <v>5.77</v>
      </c>
      <c r="H13" s="36">
        <v>41721.4591898148</v>
      </c>
      <c r="I13" s="37">
        <v>41721.4591898148</v>
      </c>
      <c r="J13" t="s">
        <v>27</v>
      </c>
      <c r="K13" t="str">
        <f t="shared" si="0"/>
        <v>155-2014323</v>
      </c>
      <c r="L13" t="str">
        <f>IF(VLOOKUP(B13,Results!$D$2:$F$972,3,FALSE())&gt;1,"yes","no")</f>
        <v>yes</v>
      </c>
      <c r="N13" t="str">
        <f t="shared" si="1"/>
        <v>155.SJA.2014.3.23.11.1</v>
      </c>
      <c r="O13" s="15" t="s">
        <v>35</v>
      </c>
    </row>
    <row r="14" spans="1:15">
      <c r="A14">
        <v>66</v>
      </c>
      <c r="B14" t="s">
        <v>37</v>
      </c>
      <c r="C14">
        <v>162</v>
      </c>
      <c r="E14">
        <v>15</v>
      </c>
      <c r="F14">
        <f>IF(VLOOKUP(K14,'bird weight list'!$D$2:$E$1500,2,FALSE())=0,"no weight",VLOOKUP(K14,'bird weight list'!$D$2:$E$1500,2,FALSE()))</f>
        <v>6.81</v>
      </c>
      <c r="H14" s="36">
        <v>41727.3472453704</v>
      </c>
      <c r="I14" s="37">
        <v>41727.3472453704</v>
      </c>
      <c r="J14" t="s">
        <v>27</v>
      </c>
      <c r="K14" t="str">
        <f t="shared" si="0"/>
        <v>162-2014329</v>
      </c>
      <c r="L14" t="str">
        <f>IF(VLOOKUP(B14,Results!$D$2:$F$972,3,FALSE())&gt;1,"yes","no")</f>
        <v>yes</v>
      </c>
      <c r="N14" t="str">
        <f t="shared" si="1"/>
        <v>162.SJA.2014.3.29.8.20</v>
      </c>
      <c r="O14" s="15"/>
    </row>
    <row r="15" spans="1:15">
      <c r="A15">
        <v>29</v>
      </c>
      <c r="B15" t="s">
        <v>38</v>
      </c>
      <c r="C15">
        <v>174</v>
      </c>
      <c r="E15" t="s">
        <v>23</v>
      </c>
      <c r="F15">
        <f>IF(VLOOKUP(K15,'bird weight list'!$D$2:$E$1500,2,FALSE())=0,"no weight",VLOOKUP(K15,'bird weight list'!$D$2:$E$1500,2,FALSE()))</f>
        <v>6.58</v>
      </c>
      <c r="H15" s="36">
        <v>41710.3697453704</v>
      </c>
      <c r="I15" s="37">
        <v>41710.3697453704</v>
      </c>
      <c r="J15" t="s">
        <v>24</v>
      </c>
      <c r="K15" t="str">
        <f t="shared" si="0"/>
        <v>174-2014312</v>
      </c>
      <c r="L15" t="str">
        <f>IF(VLOOKUP(B15,Results!$D$2:$F$972,3,FALSE())&gt;1,"yes","no")</f>
        <v>yes</v>
      </c>
      <c r="M15" s="15" t="s">
        <v>23</v>
      </c>
      <c r="N15" t="str">
        <f t="shared" si="1"/>
        <v>174.LOC.2014.3.12.8.52</v>
      </c>
      <c r="O15" s="15"/>
    </row>
    <row r="16" spans="1:15">
      <c r="A16">
        <v>83</v>
      </c>
      <c r="B16" t="s">
        <v>39</v>
      </c>
      <c r="C16">
        <v>179</v>
      </c>
      <c r="E16">
        <v>15</v>
      </c>
      <c r="F16">
        <f>IF(VLOOKUP(K16,'bird weight list'!$D$2:$E$1500,2,FALSE())=0,"no weight",VLOOKUP(K16,'bird weight list'!$D$2:$E$1500,2,FALSE()))</f>
        <v>5.96</v>
      </c>
      <c r="H16" s="36">
        <v>41734.3653009259</v>
      </c>
      <c r="I16" s="37">
        <v>41734.3653009259</v>
      </c>
      <c r="J16" t="s">
        <v>16</v>
      </c>
      <c r="K16" t="str">
        <f t="shared" si="0"/>
        <v>179-201445</v>
      </c>
      <c r="L16" t="str">
        <f>IF(VLOOKUP(B16,Results!$D$2:$F$972,3,FALSE())&gt;1,"yes","no")</f>
        <v>yes</v>
      </c>
      <c r="N16" t="str">
        <f t="shared" si="1"/>
        <v>179.SUR.2014.4.5.8.46</v>
      </c>
      <c r="O16" s="15"/>
    </row>
    <row r="17" spans="1:15">
      <c r="A17">
        <v>84</v>
      </c>
      <c r="B17" t="s">
        <v>40</v>
      </c>
      <c r="C17">
        <v>180</v>
      </c>
      <c r="E17">
        <v>15</v>
      </c>
      <c r="F17">
        <f>IF(VLOOKUP(K17,'bird weight list'!$D$2:$E$1500,2,FALSE())=0,"no weight",VLOOKUP(K17,'bird weight list'!$D$2:$E$1500,2,FALSE()))</f>
        <v>6.16</v>
      </c>
      <c r="H17" s="36">
        <v>41734.3873842593</v>
      </c>
      <c r="I17" s="37">
        <v>41734.3873842593</v>
      </c>
      <c r="J17" t="s">
        <v>16</v>
      </c>
      <c r="K17" t="str">
        <f t="shared" si="0"/>
        <v>180-201445</v>
      </c>
      <c r="L17" t="str">
        <f>IF(VLOOKUP(B17,Results!$D$2:$F$972,3,FALSE())&gt;1,"yes","no")</f>
        <v>yes</v>
      </c>
      <c r="N17" t="str">
        <f t="shared" si="1"/>
        <v>180.SUR.2014.4.5.9.17</v>
      </c>
      <c r="O17" s="15"/>
    </row>
    <row r="18" spans="1:15">
      <c r="A18">
        <v>106</v>
      </c>
      <c r="B18" t="s">
        <v>41</v>
      </c>
      <c r="C18">
        <v>188</v>
      </c>
      <c r="E18">
        <v>15</v>
      </c>
      <c r="F18">
        <f>IF(VLOOKUP(K18,'bird weight list'!$D$2:$E$1500,2,FALSE())=0,"no weight",VLOOKUP(K18,'bird weight list'!$D$2:$E$1500,2,FALSE()))</f>
        <v>5.51</v>
      </c>
      <c r="H18" s="36">
        <v>41745.3922222222</v>
      </c>
      <c r="I18" s="37">
        <v>41745.3922222222</v>
      </c>
      <c r="J18" t="s">
        <v>42</v>
      </c>
      <c r="K18" t="str">
        <f t="shared" si="0"/>
        <v>188-2014416</v>
      </c>
      <c r="L18" t="s">
        <v>20</v>
      </c>
      <c r="N18" t="str">
        <f t="shared" si="1"/>
        <v>188.CCL.2014.4.16.9.24</v>
      </c>
      <c r="O18" s="15"/>
    </row>
    <row r="19" spans="1:15">
      <c r="A19">
        <v>11</v>
      </c>
      <c r="B19" t="s">
        <v>43</v>
      </c>
      <c r="C19">
        <v>197</v>
      </c>
      <c r="E19" t="s">
        <v>23</v>
      </c>
      <c r="F19">
        <f>IF(VLOOKUP(K19,'bird weight list'!$D$2:$E$1500,2,FALSE())=0,"no weight",VLOOKUP(K19,'bird weight list'!$D$2:$E$1500,2,FALSE()))</f>
        <v>6.12</v>
      </c>
      <c r="H19" s="36">
        <v>41703.3753935185</v>
      </c>
      <c r="I19" s="37">
        <v>41703.3753935185</v>
      </c>
      <c r="J19" t="s">
        <v>44</v>
      </c>
      <c r="K19" t="str">
        <f t="shared" si="0"/>
        <v>197-201435</v>
      </c>
      <c r="L19" t="str">
        <f>IF(VLOOKUP(B19,Results!$D$2:$F$972,3,FALSE())&gt;1,"yes","no")</f>
        <v>yes</v>
      </c>
      <c r="M19" s="15" t="s">
        <v>23</v>
      </c>
      <c r="N19" t="str">
        <f t="shared" si="1"/>
        <v>197.LSU.2014.3.5.9.0</v>
      </c>
      <c r="O19" s="15"/>
    </row>
    <row r="20" spans="1:15">
      <c r="A20">
        <v>73</v>
      </c>
      <c r="B20" t="s">
        <v>45</v>
      </c>
      <c r="C20">
        <v>203</v>
      </c>
      <c r="E20">
        <v>15</v>
      </c>
      <c r="F20" t="str">
        <f>IF(VLOOKUP(K20,'bird weight list'!$D$2:$E$1500,2,FALSE())=0,"no weight",VLOOKUP(K20,'bird weight list'!$D$2:$E$1500,2,FALSE()))</f>
        <v>no weight</v>
      </c>
      <c r="G20">
        <v>5.73</v>
      </c>
      <c r="H20" s="36">
        <v>41733.3667592593</v>
      </c>
      <c r="I20" s="37">
        <v>41733.3667592593</v>
      </c>
      <c r="J20" t="s">
        <v>16</v>
      </c>
      <c r="K20" t="str">
        <f t="shared" si="0"/>
        <v>203-201444</v>
      </c>
      <c r="L20" t="str">
        <f>IF(VLOOKUP(B20,Results!$D$2:$F$972,3,FALSE())&gt;1,"yes","no")</f>
        <v>yes</v>
      </c>
      <c r="M20" t="s">
        <v>17</v>
      </c>
      <c r="N20" t="str">
        <f t="shared" si="1"/>
        <v>203.SUR.2014.4.4.8.48</v>
      </c>
      <c r="O20" s="15"/>
    </row>
    <row r="21" spans="1:15">
      <c r="A21">
        <v>118</v>
      </c>
      <c r="B21" t="s">
        <v>46</v>
      </c>
      <c r="C21">
        <v>203</v>
      </c>
      <c r="D21" t="s">
        <v>47</v>
      </c>
      <c r="E21">
        <v>15</v>
      </c>
      <c r="F21">
        <f>IF(VLOOKUP(K21,'bird weight list'!$D$2:$E$1500,2,FALSE())=0,"no weight",VLOOKUP(K21,'bird weight list'!$D$2:$E$1500,2,FALSE()))</f>
        <v>6.74</v>
      </c>
      <c r="H21" s="36">
        <v>41751</v>
      </c>
      <c r="I21" s="37">
        <v>0.416666666666667</v>
      </c>
      <c r="J21" t="s">
        <v>16</v>
      </c>
      <c r="K21" t="str">
        <f t="shared" si="0"/>
        <v>203-2014422</v>
      </c>
      <c r="L21" t="str">
        <f>IF(VLOOKUP(B21,Results!$D$2:$F$972,3,FALSE())&gt;1,"yes","no")</f>
        <v>yes</v>
      </c>
      <c r="N21" t="str">
        <f t="shared" si="1"/>
        <v>203.SUR.2014.4.22.10.0</v>
      </c>
      <c r="O21" s="15"/>
    </row>
    <row r="22" spans="1:15">
      <c r="A22">
        <v>30</v>
      </c>
      <c r="B22" t="s">
        <v>48</v>
      </c>
      <c r="C22">
        <v>205</v>
      </c>
      <c r="E22">
        <v>15</v>
      </c>
      <c r="F22">
        <f>IF(VLOOKUP(K22,'bird weight list'!$D$2:$E$1500,2,FALSE())=0,"no weight",VLOOKUP(K22,'bird weight list'!$D$2:$E$1500,2,FALSE()))</f>
        <v>6.17</v>
      </c>
      <c r="H22" s="36">
        <v>41715.3296527778</v>
      </c>
      <c r="I22" s="37">
        <v>41715.3296527778</v>
      </c>
      <c r="J22" t="s">
        <v>27</v>
      </c>
      <c r="K22" t="str">
        <f t="shared" si="0"/>
        <v>205-2014317</v>
      </c>
      <c r="L22" t="str">
        <f>IF(VLOOKUP(B22,Results!$D$2:$F$972,3,FALSE())&gt;1,"yes","no")</f>
        <v>yes</v>
      </c>
      <c r="N22" t="str">
        <f t="shared" si="1"/>
        <v>205.SJA.2014.3.17.7.54</v>
      </c>
      <c r="O22" s="15"/>
    </row>
    <row r="23" spans="1:15">
      <c r="A23">
        <v>67</v>
      </c>
      <c r="B23" t="s">
        <v>49</v>
      </c>
      <c r="C23">
        <v>205</v>
      </c>
      <c r="E23">
        <v>15</v>
      </c>
      <c r="F23">
        <f>IF(VLOOKUP(K23,'bird weight list'!$D$2:$E$1500,2,FALSE())=0,"no weight",VLOOKUP(K23,'bird weight list'!$D$2:$E$1500,2,FALSE()))</f>
        <v>6.32</v>
      </c>
      <c r="H23" s="36">
        <v>41729.3036111111</v>
      </c>
      <c r="I23" s="37">
        <v>41729.3036111111</v>
      </c>
      <c r="J23" t="s">
        <v>27</v>
      </c>
      <c r="K23" t="str">
        <f t="shared" si="0"/>
        <v>205-2014331</v>
      </c>
      <c r="L23" t="str">
        <f>IF(VLOOKUP(B23,Results!$D$2:$F$972,3,FALSE())&gt;1,"yes","no")</f>
        <v>yes</v>
      </c>
      <c r="N23" t="str">
        <f t="shared" si="1"/>
        <v>205.SJA.2014.3.31.7.17</v>
      </c>
      <c r="O23" s="15"/>
    </row>
    <row r="24" spans="1:15">
      <c r="A24">
        <v>23</v>
      </c>
      <c r="B24" t="s">
        <v>50</v>
      </c>
      <c r="C24">
        <v>208</v>
      </c>
      <c r="E24" t="s">
        <v>23</v>
      </c>
      <c r="F24">
        <f>IF(VLOOKUP(K24,'bird weight list'!$D$2:$E$1500,2,FALSE())=0,"no weight",VLOOKUP(K24,'bird weight list'!$D$2:$E$1500,2,FALSE()))</f>
        <v>5.83</v>
      </c>
      <c r="H24" s="36">
        <v>41708.3818518519</v>
      </c>
      <c r="I24" s="37">
        <v>41708.3818518519</v>
      </c>
      <c r="J24" t="s">
        <v>24</v>
      </c>
      <c r="K24" t="str">
        <f t="shared" si="0"/>
        <v>208-2014310</v>
      </c>
      <c r="L24" t="str">
        <f>IF(VLOOKUP(B24,Results!$D$2:$F$972,3,FALSE())&gt;1,"yes","no")</f>
        <v>yes</v>
      </c>
      <c r="M24" s="15" t="s">
        <v>23</v>
      </c>
      <c r="N24" t="str">
        <f t="shared" si="1"/>
        <v>208.LOC.2014.3.10.9.9</v>
      </c>
      <c r="O24" s="15"/>
    </row>
    <row r="25" spans="1:15">
      <c r="A25">
        <v>9</v>
      </c>
      <c r="B25" t="s">
        <v>51</v>
      </c>
      <c r="C25">
        <v>210</v>
      </c>
      <c r="E25" t="s">
        <v>23</v>
      </c>
      <c r="F25">
        <f>IF(VLOOKUP(K25,'bird weight list'!$D$2:$E$1500,2,FALSE())=0,"no weight",VLOOKUP(K25,'bird weight list'!$D$2:$E$1500,2,FALSE()))</f>
        <v>6.5</v>
      </c>
      <c r="H25" s="36">
        <v>41702.4683564815</v>
      </c>
      <c r="I25" s="37">
        <v>41702.4683564815</v>
      </c>
      <c r="J25" t="s">
        <v>44</v>
      </c>
      <c r="K25" t="str">
        <f t="shared" si="0"/>
        <v>210-201434</v>
      </c>
      <c r="L25" t="str">
        <f>IF(VLOOKUP(B25,Results!$D$2:$F$972,3,FALSE())&gt;1,"yes","no")</f>
        <v>yes</v>
      </c>
      <c r="M25" s="15" t="s">
        <v>23</v>
      </c>
      <c r="N25" t="str">
        <f t="shared" si="1"/>
        <v>210.LSU.2014.3.4.11.14</v>
      </c>
      <c r="O25" s="15"/>
    </row>
    <row r="26" spans="1:15">
      <c r="A26">
        <v>15</v>
      </c>
      <c r="B26" t="s">
        <v>52</v>
      </c>
      <c r="C26">
        <v>210</v>
      </c>
      <c r="E26" t="s">
        <v>23</v>
      </c>
      <c r="F26" t="str">
        <f>IF(VLOOKUP(K26,'bird weight list'!$D$2:$E$1500,2,FALSE())=0,"no weight",VLOOKUP(K26,'bird weight list'!$D$2:$E$1500,2,FALSE()))</f>
        <v>no weight</v>
      </c>
      <c r="G26">
        <v>6.5</v>
      </c>
      <c r="H26" s="36">
        <v>41706.3591666667</v>
      </c>
      <c r="I26" s="37">
        <v>41706.3591666667</v>
      </c>
      <c r="J26" t="s">
        <v>24</v>
      </c>
      <c r="K26" t="str">
        <f t="shared" si="0"/>
        <v>210-201438</v>
      </c>
      <c r="L26" t="str">
        <f>IF(VLOOKUP(B26,Results!$D$2:$F$972,3,FALSE())&gt;1,"yes","no")</f>
        <v>yes</v>
      </c>
      <c r="M26" s="15" t="s">
        <v>23</v>
      </c>
      <c r="N26" t="str">
        <f t="shared" si="1"/>
        <v>210.LOC.2014.3.8.8.37</v>
      </c>
      <c r="O26" s="15"/>
    </row>
    <row r="27" spans="1:15">
      <c r="A27">
        <v>21</v>
      </c>
      <c r="B27" t="s">
        <v>53</v>
      </c>
      <c r="C27">
        <v>211</v>
      </c>
      <c r="E27" t="s">
        <v>23</v>
      </c>
      <c r="F27">
        <f>IF(VLOOKUP(K27,'bird weight list'!$D$2:$E$1500,2,FALSE())=0,"no weight",VLOOKUP(K27,'bird weight list'!$D$2:$E$1500,2,FALSE()))</f>
        <v>6.24</v>
      </c>
      <c r="H27" s="36">
        <v>41708.3502083333</v>
      </c>
      <c r="I27" s="37">
        <v>41708.3502083333</v>
      </c>
      <c r="J27" t="s">
        <v>24</v>
      </c>
      <c r="K27" t="str">
        <f t="shared" si="0"/>
        <v>211-2014310</v>
      </c>
      <c r="L27" t="str">
        <f>IF(VLOOKUP(B27,Results!$D$2:$F$972,3,FALSE())&gt;1,"yes","no")</f>
        <v>yes</v>
      </c>
      <c r="M27" s="15" t="s">
        <v>23</v>
      </c>
      <c r="N27" t="str">
        <f t="shared" si="1"/>
        <v>211.LOC.2014.3.10.8.24</v>
      </c>
      <c r="O27" s="15"/>
    </row>
    <row r="28" spans="1:15">
      <c r="A28">
        <v>8</v>
      </c>
      <c r="B28" t="s">
        <v>54</v>
      </c>
      <c r="C28">
        <v>212</v>
      </c>
      <c r="E28" t="s">
        <v>23</v>
      </c>
      <c r="F28">
        <f>IF(VLOOKUP(K28,'bird weight list'!$D$2:$E$1500,2,FALSE())=0,"no weight",VLOOKUP(K28,'bird weight list'!$D$2:$E$1500,2,FALSE()))</f>
        <v>5.61</v>
      </c>
      <c r="H28" s="36">
        <v>41702.4424768519</v>
      </c>
      <c r="I28" s="37">
        <v>41702.4424768519</v>
      </c>
      <c r="J28" t="s">
        <v>44</v>
      </c>
      <c r="K28" t="str">
        <f t="shared" si="0"/>
        <v>212-201434</v>
      </c>
      <c r="L28" t="str">
        <f>IF(VLOOKUP(B28,Results!$D$2:$F$972,3,FALSE())&gt;1,"yes","no")</f>
        <v>yes</v>
      </c>
      <c r="M28" s="15" t="s">
        <v>23</v>
      </c>
      <c r="N28" t="str">
        <f t="shared" si="1"/>
        <v>212.LSU.2014.3.4.10.37</v>
      </c>
      <c r="O28" s="15"/>
    </row>
    <row r="29" spans="1:15">
      <c r="A29">
        <v>39</v>
      </c>
      <c r="B29" t="s">
        <v>55</v>
      </c>
      <c r="C29">
        <v>215</v>
      </c>
      <c r="E29">
        <v>15</v>
      </c>
      <c r="F29">
        <f>IF(VLOOKUP(K29,'bird weight list'!$D$2:$E$1500,2,FALSE())=0,"no weight",VLOOKUP(K29,'bird weight list'!$D$2:$E$1500,2,FALSE()))</f>
        <v>5.85</v>
      </c>
      <c r="H29" s="36">
        <v>41717.4141898148</v>
      </c>
      <c r="I29" s="37">
        <v>41717.4141898148</v>
      </c>
      <c r="J29" t="s">
        <v>27</v>
      </c>
      <c r="K29" t="str">
        <f t="shared" si="0"/>
        <v>215-2014319</v>
      </c>
      <c r="L29" t="str">
        <f>IF(VLOOKUP(B29,Results!$D$2:$F$972,3,FALSE())&gt;1,"yes","no")</f>
        <v>yes</v>
      </c>
      <c r="N29" t="str">
        <f t="shared" si="1"/>
        <v>215.SJA.2014.3.19.9.56</v>
      </c>
      <c r="O29" s="15"/>
    </row>
    <row r="30" spans="1:15">
      <c r="A30">
        <v>54</v>
      </c>
      <c r="B30" t="s">
        <v>56</v>
      </c>
      <c r="C30">
        <v>216</v>
      </c>
      <c r="E30">
        <v>15</v>
      </c>
      <c r="F30">
        <f>IF(VLOOKUP(K30,'bird weight list'!$D$2:$E$1500,2,FALSE())=0,"no weight",VLOOKUP(K30,'bird weight list'!$D$2:$E$1500,2,FALSE()))</f>
        <v>5.83</v>
      </c>
      <c r="H30" s="36">
        <v>41724.3648148148</v>
      </c>
      <c r="I30" s="37">
        <v>41724.3648148148</v>
      </c>
      <c r="J30" t="s">
        <v>27</v>
      </c>
      <c r="K30" t="str">
        <f t="shared" si="0"/>
        <v>216-2014326</v>
      </c>
      <c r="L30" t="str">
        <f>IF(VLOOKUP(B30,Results!$D$2:$F$972,3,FALSE())&gt;1,"yes","no")</f>
        <v>yes</v>
      </c>
      <c r="N30" t="str">
        <f t="shared" si="1"/>
        <v>216.SJA.2014.3.26.8.45</v>
      </c>
      <c r="O30" s="15" t="s">
        <v>57</v>
      </c>
    </row>
    <row r="31" spans="1:15">
      <c r="A31">
        <v>55</v>
      </c>
      <c r="B31" t="s">
        <v>58</v>
      </c>
      <c r="C31">
        <v>216</v>
      </c>
      <c r="E31">
        <v>15</v>
      </c>
      <c r="F31">
        <f>IF(VLOOKUP(K31,'bird weight list'!$D$2:$E$1500,2,FALSE())=0,"no weight",VLOOKUP(K31,'bird weight list'!$D$2:$E$1500,2,FALSE()))</f>
        <v>5.83</v>
      </c>
      <c r="H31" s="36">
        <v>41724.3648148148</v>
      </c>
      <c r="I31" s="37">
        <v>41724.3648148148</v>
      </c>
      <c r="J31" t="s">
        <v>27</v>
      </c>
      <c r="K31" t="str">
        <f t="shared" si="0"/>
        <v>216-2014326</v>
      </c>
      <c r="L31" t="str">
        <f>IF(VLOOKUP(B31,Results!$D$2:$F$972,3,FALSE())&gt;1,"yes","no")</f>
        <v>yes</v>
      </c>
      <c r="N31" t="str">
        <f t="shared" si="1"/>
        <v>216.SJA.2014.3.26.8.45</v>
      </c>
      <c r="O31" s="15" t="s">
        <v>57</v>
      </c>
    </row>
    <row r="32" spans="1:15">
      <c r="A32">
        <v>56</v>
      </c>
      <c r="B32" t="s">
        <v>59</v>
      </c>
      <c r="C32">
        <v>216</v>
      </c>
      <c r="E32">
        <v>15</v>
      </c>
      <c r="F32">
        <f>IF(VLOOKUP(K32,'bird weight list'!$D$2:$E$1500,2,FALSE())=0,"no weight",VLOOKUP(K32,'bird weight list'!$D$2:$E$1500,2,FALSE()))</f>
        <v>5.83</v>
      </c>
      <c r="H32" s="36">
        <v>41724.3666203704</v>
      </c>
      <c r="I32" s="37">
        <v>41724.3666203704</v>
      </c>
      <c r="J32" t="s">
        <v>27</v>
      </c>
      <c r="K32" t="str">
        <f t="shared" si="0"/>
        <v>216-2014326</v>
      </c>
      <c r="L32" t="str">
        <f>IF(VLOOKUP(B32,Results!$D$2:$F$972,3,FALSE())&gt;1,"yes","no")</f>
        <v>yes</v>
      </c>
      <c r="N32" t="str">
        <f t="shared" si="1"/>
        <v>216.SJA.2014.3.26.8.47</v>
      </c>
      <c r="O32" s="15" t="s">
        <v>57</v>
      </c>
    </row>
    <row r="33" spans="1:15">
      <c r="A33">
        <v>57</v>
      </c>
      <c r="B33" t="s">
        <v>60</v>
      </c>
      <c r="C33">
        <v>216</v>
      </c>
      <c r="E33">
        <v>15</v>
      </c>
      <c r="F33">
        <f>IF(VLOOKUP(K33,'bird weight list'!$D$2:$E$1500,2,FALSE())=0,"no weight",VLOOKUP(K33,'bird weight list'!$D$2:$E$1500,2,FALSE()))</f>
        <v>5.83</v>
      </c>
      <c r="H33" s="36">
        <v>41724.3666203704</v>
      </c>
      <c r="I33" s="37">
        <v>41724.3666203704</v>
      </c>
      <c r="J33" t="s">
        <v>27</v>
      </c>
      <c r="K33" t="str">
        <f t="shared" si="0"/>
        <v>216-2014326</v>
      </c>
      <c r="L33" t="str">
        <f>IF(VLOOKUP(B33,Results!$D$2:$F$972,3,FALSE())&gt;1,"yes","no")</f>
        <v>yes</v>
      </c>
      <c r="N33" t="str">
        <f t="shared" si="1"/>
        <v>216.SJA.2014.3.26.8.47</v>
      </c>
      <c r="O33" s="15" t="s">
        <v>57</v>
      </c>
    </row>
    <row r="34" spans="1:15">
      <c r="A34">
        <v>59</v>
      </c>
      <c r="B34" t="s">
        <v>61</v>
      </c>
      <c r="C34">
        <v>216</v>
      </c>
      <c r="E34">
        <v>15</v>
      </c>
      <c r="F34">
        <f>IF(VLOOKUP(K34,'bird weight list'!$D$2:$E$1500,2,FALSE())=0,"no weight",VLOOKUP(K34,'bird weight list'!$D$2:$E$1500,2,FALSE()))</f>
        <v>5.83</v>
      </c>
      <c r="H34" s="36">
        <v>41724.3922453704</v>
      </c>
      <c r="I34" s="37">
        <v>41724.3922453704</v>
      </c>
      <c r="J34" t="s">
        <v>27</v>
      </c>
      <c r="K34" t="str">
        <f t="shared" ref="K34:K65" si="2">CONCATENATE(C34,"-",YEAR(H34),MONTH(H34),DAY(H34))</f>
        <v>216-2014326</v>
      </c>
      <c r="L34" t="str">
        <f>IF(VLOOKUP(B34,Results!$D$2:$F$972,3,FALSE())&gt;1,"yes","no")</f>
        <v>yes</v>
      </c>
      <c r="N34" t="str">
        <f t="shared" ref="N34:N65" si="3">CONCATENATE(C34,".",J34,".",YEAR(H34),".",MONTH(H34),".",DAY(H34),".",HOUR(I34),".",MINUTE(I34))</f>
        <v>216.SJA.2014.3.26.9.24</v>
      </c>
      <c r="O34" s="15" t="s">
        <v>57</v>
      </c>
    </row>
    <row r="35" spans="1:15">
      <c r="A35">
        <v>37</v>
      </c>
      <c r="B35" t="s">
        <v>62</v>
      </c>
      <c r="C35">
        <v>217</v>
      </c>
      <c r="D35" t="s">
        <v>63</v>
      </c>
      <c r="E35">
        <v>15</v>
      </c>
      <c r="F35">
        <f>IF(VLOOKUP(K35,'bird weight list'!$D$2:$E$1500,2,FALSE())=0,"no weight",VLOOKUP(K35,'bird weight list'!$D$2:$E$1500,2,FALSE()))</f>
        <v>6.02</v>
      </c>
      <c r="H35" s="36">
        <v>41716.3515046296</v>
      </c>
      <c r="I35" s="37">
        <v>41716.3515046296</v>
      </c>
      <c r="J35" t="s">
        <v>27</v>
      </c>
      <c r="K35" t="str">
        <f t="shared" si="2"/>
        <v>217-2014318</v>
      </c>
      <c r="L35" t="str">
        <f>IF(VLOOKUP(B35,Results!$D$2:$F$972,3,FALSE())&gt;1,"yes","no")</f>
        <v>yes</v>
      </c>
      <c r="N35" t="str">
        <f t="shared" si="3"/>
        <v>217.SJA.2014.3.18.8.26</v>
      </c>
      <c r="O35" s="15"/>
    </row>
    <row r="36" spans="1:15">
      <c r="A36">
        <v>44</v>
      </c>
      <c r="B36" t="s">
        <v>64</v>
      </c>
      <c r="C36">
        <v>217</v>
      </c>
      <c r="E36">
        <v>15</v>
      </c>
      <c r="F36" t="str">
        <f>IF(VLOOKUP(K36,'bird weight list'!$D$2:$E$1500,2,FALSE())=0,"no weight",VLOOKUP(K36,'bird weight list'!$D$2:$E$1500,2,FALSE()))</f>
        <v>no weight</v>
      </c>
      <c r="G36">
        <v>5.9575</v>
      </c>
      <c r="H36" s="36">
        <v>41721.3661111111</v>
      </c>
      <c r="I36" s="37">
        <v>41721.3661111111</v>
      </c>
      <c r="J36" t="s">
        <v>27</v>
      </c>
      <c r="K36" t="str">
        <f t="shared" si="2"/>
        <v>217-2014323</v>
      </c>
      <c r="L36" t="str">
        <f>IF(VLOOKUP(B36,Results!$D$2:$F$972,3,FALSE())&gt;1,"yes","no")</f>
        <v>yes</v>
      </c>
      <c r="N36" t="str">
        <f t="shared" si="3"/>
        <v>217.SJA.2014.3.23.8.47</v>
      </c>
      <c r="O36" s="15"/>
    </row>
    <row r="37" spans="1:15">
      <c r="A37">
        <v>51</v>
      </c>
      <c r="B37" t="s">
        <v>65</v>
      </c>
      <c r="C37">
        <v>217</v>
      </c>
      <c r="E37">
        <v>15</v>
      </c>
      <c r="F37">
        <f>IF(VLOOKUP(K37,'bird weight list'!$D$2:$E$1500,2,FALSE())=0,"no weight",VLOOKUP(K37,'bird weight list'!$D$2:$E$1500,2,FALSE()))</f>
        <v>5.69</v>
      </c>
      <c r="H37" s="36">
        <v>41724.3303009259</v>
      </c>
      <c r="I37" s="37">
        <v>41724.3303009259</v>
      </c>
      <c r="J37" t="s">
        <v>27</v>
      </c>
      <c r="K37" t="str">
        <f t="shared" si="2"/>
        <v>217-2014326</v>
      </c>
      <c r="L37" t="str">
        <f>IF(VLOOKUP(B37,Results!$D$2:$F$972,3,FALSE())&gt;1,"yes","no")</f>
        <v>yes</v>
      </c>
      <c r="N37" t="str">
        <f t="shared" si="3"/>
        <v>217.SJA.2014.3.26.7.55</v>
      </c>
      <c r="O37" s="15"/>
    </row>
    <row r="38" spans="1:15">
      <c r="A38">
        <v>69</v>
      </c>
      <c r="B38" t="s">
        <v>66</v>
      </c>
      <c r="C38">
        <v>217</v>
      </c>
      <c r="E38">
        <v>15</v>
      </c>
      <c r="F38">
        <f>IF(VLOOKUP(K38,'bird weight list'!$D$2:$E$1500,2,FALSE())=0,"no weight",VLOOKUP(K38,'bird weight list'!$D$2:$E$1500,2,FALSE()))</f>
        <v>6.08</v>
      </c>
      <c r="H38" s="36">
        <v>41729.3286342593</v>
      </c>
      <c r="I38" s="37">
        <v>41729.3286342593</v>
      </c>
      <c r="J38" t="s">
        <v>27</v>
      </c>
      <c r="K38" t="str">
        <f t="shared" si="2"/>
        <v>217-2014331</v>
      </c>
      <c r="L38" t="str">
        <f>IF(VLOOKUP(B38,Results!$D$2:$F$972,3,FALSE())&gt;1,"yes","no")</f>
        <v>yes</v>
      </c>
      <c r="N38" t="str">
        <f t="shared" si="3"/>
        <v>217.SJA.2014.3.31.7.53</v>
      </c>
      <c r="O38" s="15"/>
    </row>
    <row r="39" spans="1:15">
      <c r="A39">
        <v>40</v>
      </c>
      <c r="B39" t="s">
        <v>67</v>
      </c>
      <c r="C39">
        <v>228</v>
      </c>
      <c r="E39">
        <v>15</v>
      </c>
      <c r="F39">
        <f>IF(VLOOKUP(K39,'bird weight list'!$D$2:$E$1500,2,FALSE())=0,"no weight",VLOOKUP(K39,'bird weight list'!$D$2:$E$1500,2,FALSE()))</f>
        <v>6.45</v>
      </c>
      <c r="H39" s="36">
        <v>41717.4477083333</v>
      </c>
      <c r="I39" s="37">
        <v>41717.4477083333</v>
      </c>
      <c r="J39" t="s">
        <v>27</v>
      </c>
      <c r="K39" t="str">
        <f t="shared" si="2"/>
        <v>228-2014319</v>
      </c>
      <c r="L39" t="str">
        <f>IF(VLOOKUP(B39,Results!$D$2:$F$972,3,FALSE())&gt;1,"yes","no")</f>
        <v>yes</v>
      </c>
      <c r="N39" t="str">
        <f t="shared" si="3"/>
        <v>228.SJA.2014.3.19.10.44</v>
      </c>
      <c r="O39" s="15"/>
    </row>
    <row r="40" spans="1:15">
      <c r="A40">
        <v>46</v>
      </c>
      <c r="B40" t="s">
        <v>68</v>
      </c>
      <c r="C40">
        <v>228</v>
      </c>
      <c r="E40">
        <v>15</v>
      </c>
      <c r="F40" t="str">
        <f>IF(VLOOKUP(K40,'bird weight list'!$D$2:$E$1500,2,FALSE())=0,"no weight",VLOOKUP(K40,'bird weight list'!$D$2:$E$1500,2,FALSE()))</f>
        <v>no weight</v>
      </c>
      <c r="G40">
        <v>6.33</v>
      </c>
      <c r="H40" s="36">
        <v>41721.4046759259</v>
      </c>
      <c r="I40" s="37">
        <v>41721.4046759259</v>
      </c>
      <c r="J40" t="s">
        <v>27</v>
      </c>
      <c r="K40" t="str">
        <f t="shared" si="2"/>
        <v>228-2014323</v>
      </c>
      <c r="L40" t="str">
        <f>IF(VLOOKUP(B40,Results!$D$2:$F$972,3,FALSE())&gt;1,"yes","no")</f>
        <v>yes</v>
      </c>
      <c r="N40" t="str">
        <f t="shared" si="3"/>
        <v>228.SJA.2014.3.23.9.42</v>
      </c>
      <c r="O40" s="15"/>
    </row>
    <row r="41" spans="1:15">
      <c r="A41">
        <v>58</v>
      </c>
      <c r="B41" t="s">
        <v>69</v>
      </c>
      <c r="C41">
        <v>228</v>
      </c>
      <c r="E41">
        <v>15</v>
      </c>
      <c r="F41" t="str">
        <f>IF(VLOOKUP(K41,'bird weight list'!$D$2:$E$1500,2,FALSE())=0,"no weight",VLOOKUP(K41,'bird weight list'!$D$2:$E$1500,2,FALSE()))</f>
        <v>no weight</v>
      </c>
      <c r="G41">
        <v>6.33</v>
      </c>
      <c r="H41" s="36">
        <v>41724.3856018519</v>
      </c>
      <c r="I41" s="37">
        <v>41724.3856018519</v>
      </c>
      <c r="J41" t="s">
        <v>27</v>
      </c>
      <c r="K41" t="str">
        <f t="shared" si="2"/>
        <v>228-2014326</v>
      </c>
      <c r="L41" t="str">
        <f>IF(VLOOKUP(B41,Results!$D$2:$F$972,3,FALSE())&gt;1,"yes","no")</f>
        <v>yes</v>
      </c>
      <c r="N41" t="str">
        <f t="shared" si="3"/>
        <v>228.SJA.2014.3.26.9.15</v>
      </c>
      <c r="O41" s="15"/>
    </row>
    <row r="42" spans="1:15">
      <c r="A42">
        <v>65</v>
      </c>
      <c r="B42" t="s">
        <v>70</v>
      </c>
      <c r="C42">
        <v>228</v>
      </c>
      <c r="E42">
        <v>15</v>
      </c>
      <c r="F42" t="str">
        <f>IF(VLOOKUP(K42,'bird weight list'!$D$2:$E$1500,2,FALSE())=0,"no weight",VLOOKUP(K42,'bird weight list'!$D$2:$E$1500,2,FALSE()))</f>
        <v>no weight</v>
      </c>
      <c r="G42">
        <v>6.33</v>
      </c>
      <c r="H42" s="36">
        <v>41726.3973148148</v>
      </c>
      <c r="I42" s="37">
        <v>41726.3973148148</v>
      </c>
      <c r="J42" t="s">
        <v>27</v>
      </c>
      <c r="K42" t="str">
        <f t="shared" si="2"/>
        <v>228-2014328</v>
      </c>
      <c r="L42" t="str">
        <f>IF(VLOOKUP(B42,Results!$D$2:$F$972,3,FALSE())&gt;1,"yes","no")</f>
        <v>yes</v>
      </c>
      <c r="N42" t="str">
        <f t="shared" si="3"/>
        <v>228.SJA.2014.3.28.9.32</v>
      </c>
      <c r="O42" s="15"/>
    </row>
    <row r="43" spans="1:15">
      <c r="A43">
        <v>68</v>
      </c>
      <c r="B43" t="s">
        <v>71</v>
      </c>
      <c r="C43">
        <v>228</v>
      </c>
      <c r="E43">
        <v>15</v>
      </c>
      <c r="F43">
        <f>IF(VLOOKUP(K43,'bird weight list'!$D$2:$E$1500,2,FALSE())=0,"no weight",VLOOKUP(K43,'bird weight list'!$D$2:$E$1500,2,FALSE()))</f>
        <v>6.21</v>
      </c>
      <c r="H43" s="36">
        <v>41729.3154861111</v>
      </c>
      <c r="I43" s="37">
        <v>41729.3154861111</v>
      </c>
      <c r="J43" t="s">
        <v>27</v>
      </c>
      <c r="K43" t="str">
        <f t="shared" si="2"/>
        <v>228-2014331</v>
      </c>
      <c r="L43" t="str">
        <f>IF(VLOOKUP(B43,Results!$D$2:$F$972,3,FALSE())&gt;1,"yes","no")</f>
        <v>yes</v>
      </c>
      <c r="N43" t="str">
        <f t="shared" si="3"/>
        <v>228.SJA.2014.3.31.7.34</v>
      </c>
      <c r="O43" s="15"/>
    </row>
    <row r="44" spans="1:15">
      <c r="A44">
        <v>10</v>
      </c>
      <c r="B44" t="s">
        <v>72</v>
      </c>
      <c r="C44">
        <v>234</v>
      </c>
      <c r="E44" t="s">
        <v>23</v>
      </c>
      <c r="F44">
        <f>IF(VLOOKUP(K44,'bird weight list'!$D$2:$E$1500,2,FALSE())=0,"no weight",VLOOKUP(K44,'bird weight list'!$D$2:$E$1500,2,FALSE()))</f>
        <v>6.37</v>
      </c>
      <c r="H44" s="36">
        <v>41702.4769212963</v>
      </c>
      <c r="I44" s="37">
        <v>41702.4769212963</v>
      </c>
      <c r="J44" t="s">
        <v>44</v>
      </c>
      <c r="K44" t="str">
        <f t="shared" si="2"/>
        <v>234-201434</v>
      </c>
      <c r="L44" t="str">
        <f>IF(VLOOKUP(B44,Results!$D$2:$F$972,3,FALSE())&gt;1,"yes","no")</f>
        <v>yes</v>
      </c>
      <c r="M44" t="s">
        <v>23</v>
      </c>
      <c r="N44" t="str">
        <f t="shared" si="3"/>
        <v>234.LSU.2014.3.4.11.26</v>
      </c>
      <c r="O44" s="15"/>
    </row>
    <row r="45" spans="1:15">
      <c r="A45">
        <v>14</v>
      </c>
      <c r="B45" t="s">
        <v>73</v>
      </c>
      <c r="C45">
        <v>234</v>
      </c>
      <c r="E45" t="s">
        <v>23</v>
      </c>
      <c r="F45" t="str">
        <f>IF(VLOOKUP(K45,'bird weight list'!$D$2:$E$1500,2,FALSE())=0,"no weight",VLOOKUP(K45,'bird weight list'!$D$2:$E$1500,2,FALSE()))</f>
        <v>no weight</v>
      </c>
      <c r="G45">
        <v>6.37</v>
      </c>
      <c r="H45" s="36">
        <v>41703.3981481482</v>
      </c>
      <c r="I45" s="37">
        <v>41703.3981481482</v>
      </c>
      <c r="J45" t="s">
        <v>44</v>
      </c>
      <c r="K45" t="str">
        <f t="shared" si="2"/>
        <v>234-201435</v>
      </c>
      <c r="L45" t="str">
        <f>IF(VLOOKUP(B45,Results!$D$2:$F$972,3,FALSE())&gt;1,"yes","no")</f>
        <v>yes</v>
      </c>
      <c r="M45" t="s">
        <v>23</v>
      </c>
      <c r="N45" t="str">
        <f t="shared" si="3"/>
        <v>234.LSU.2014.3.5.9.33</v>
      </c>
      <c r="O45" s="15"/>
    </row>
    <row r="46" spans="1:15">
      <c r="A46">
        <v>19</v>
      </c>
      <c r="B46" t="s">
        <v>74</v>
      </c>
      <c r="C46">
        <v>234</v>
      </c>
      <c r="E46" t="s">
        <v>23</v>
      </c>
      <c r="F46" t="str">
        <f>IF(VLOOKUP(K46,'bird weight list'!$D$2:$E$1500,2,FALSE())=0,"no weight",VLOOKUP(K46,'bird weight list'!$D$2:$E$1500,2,FALSE()))</f>
        <v>no weight</v>
      </c>
      <c r="G46">
        <v>6.37</v>
      </c>
      <c r="H46" s="36">
        <v>41706.4653935185</v>
      </c>
      <c r="I46" s="37">
        <v>41706.4653935185</v>
      </c>
      <c r="J46" t="s">
        <v>24</v>
      </c>
      <c r="K46" t="str">
        <f t="shared" si="2"/>
        <v>234-201438</v>
      </c>
      <c r="L46" t="str">
        <f>IF(VLOOKUP(B46,Results!$D$2:$F$972,3,FALSE())&gt;1,"yes","no")</f>
        <v>yes</v>
      </c>
      <c r="M46" t="s">
        <v>23</v>
      </c>
      <c r="N46" t="str">
        <f t="shared" si="3"/>
        <v>234.LOC.2014.3.8.11.10</v>
      </c>
      <c r="O46" s="15"/>
    </row>
    <row r="47" spans="1:15">
      <c r="A47">
        <v>4</v>
      </c>
      <c r="B47" t="s">
        <v>75</v>
      </c>
      <c r="C47">
        <v>235</v>
      </c>
      <c r="E47" t="s">
        <v>23</v>
      </c>
      <c r="F47">
        <f>IF(VLOOKUP(K47,'bird weight list'!$D$2:$E$1500,2,FALSE())=0,"no weight",VLOOKUP(K47,'bird weight list'!$D$2:$E$1500,2,FALSE()))</f>
        <v>6.83</v>
      </c>
      <c r="H47" s="36">
        <v>41702.3407407407</v>
      </c>
      <c r="I47" s="37">
        <v>41702.3407407407</v>
      </c>
      <c r="J47" t="s">
        <v>44</v>
      </c>
      <c r="K47" t="str">
        <f t="shared" si="2"/>
        <v>235-201434</v>
      </c>
      <c r="L47" t="str">
        <f>IF(VLOOKUP(B47,Results!$D$2:$F$972,3,FALSE())&gt;1,"yes","no")</f>
        <v>yes</v>
      </c>
      <c r="M47" t="s">
        <v>23</v>
      </c>
      <c r="N47" t="str">
        <f t="shared" si="3"/>
        <v>235.LSU.2014.3.4.8.10</v>
      </c>
      <c r="O47" s="15"/>
    </row>
    <row r="48" spans="1:15">
      <c r="A48">
        <v>5</v>
      </c>
      <c r="B48" t="s">
        <v>76</v>
      </c>
      <c r="C48">
        <v>235</v>
      </c>
      <c r="E48" t="s">
        <v>23</v>
      </c>
      <c r="F48">
        <f>IF(VLOOKUP(K48,'bird weight list'!$D$2:$E$1500,2,FALSE())=0,"no weight",VLOOKUP(K48,'bird weight list'!$D$2:$E$1500,2,FALSE()))</f>
        <v>6.83</v>
      </c>
      <c r="H48" s="36">
        <v>41702.3572453704</v>
      </c>
      <c r="I48" s="37">
        <v>41702.3572453704</v>
      </c>
      <c r="J48" t="s">
        <v>44</v>
      </c>
      <c r="K48" t="str">
        <f t="shared" si="2"/>
        <v>235-201434</v>
      </c>
      <c r="L48" t="str">
        <f>IF(VLOOKUP(B48,Results!$D$2:$F$972,3,FALSE())&gt;1,"yes","no")</f>
        <v>yes</v>
      </c>
      <c r="M48" t="s">
        <v>23</v>
      </c>
      <c r="N48" t="str">
        <f t="shared" si="3"/>
        <v>235.LSU.2014.3.4.8.34</v>
      </c>
      <c r="O48" s="15"/>
    </row>
    <row r="49" spans="1:15">
      <c r="A49">
        <v>96</v>
      </c>
      <c r="B49" t="s">
        <v>77</v>
      </c>
      <c r="C49">
        <v>236</v>
      </c>
      <c r="E49">
        <v>15</v>
      </c>
      <c r="F49">
        <f>IF(VLOOKUP(K49,'bird weight list'!$D$2:$E$1500,2,FALSE())=0,"no weight",VLOOKUP(K49,'bird weight list'!$D$2:$E$1500,2,FALSE()))</f>
        <v>5.88</v>
      </c>
      <c r="H49" s="36">
        <v>41744.3355092593</v>
      </c>
      <c r="I49" s="37">
        <v>41744.3355092593</v>
      </c>
      <c r="J49" t="s">
        <v>42</v>
      </c>
      <c r="K49" t="str">
        <f t="shared" si="2"/>
        <v>236-2014415</v>
      </c>
      <c r="L49" t="str">
        <f>IF(VLOOKUP(B49,Results!$D$2:$F$972,3,FALSE())&gt;1,"yes","no")</f>
        <v>yes</v>
      </c>
      <c r="N49" t="str">
        <f t="shared" si="3"/>
        <v>236.CCL.2014.4.15.8.3</v>
      </c>
      <c r="O49" s="15"/>
    </row>
    <row r="50" spans="1:15">
      <c r="A50">
        <v>104</v>
      </c>
      <c r="B50" t="s">
        <v>78</v>
      </c>
      <c r="C50">
        <v>236</v>
      </c>
      <c r="E50">
        <v>15</v>
      </c>
      <c r="F50">
        <f>IF(VLOOKUP(K50,'bird weight list'!$D$2:$E$1500,2,FALSE())=0,"no weight",VLOOKUP(K50,'bird weight list'!$D$2:$E$1500,2,FALSE()))</f>
        <v>6.12</v>
      </c>
      <c r="H50" s="36">
        <v>41745.3740509259</v>
      </c>
      <c r="I50" s="37">
        <v>41745.3740509259</v>
      </c>
      <c r="J50" t="s">
        <v>42</v>
      </c>
      <c r="K50" t="str">
        <f t="shared" si="2"/>
        <v>236-2014416</v>
      </c>
      <c r="L50" t="str">
        <f>IF(VLOOKUP(B50,Results!$D$2:$F$972,3,FALSE())&gt;1,"yes","no")</f>
        <v>yes</v>
      </c>
      <c r="N50" t="str">
        <f t="shared" si="3"/>
        <v>236.CCL.2014.4.16.8.58</v>
      </c>
      <c r="O50" s="15"/>
    </row>
    <row r="51" spans="1:15">
      <c r="A51">
        <v>110</v>
      </c>
      <c r="B51" t="s">
        <v>79</v>
      </c>
      <c r="C51">
        <v>236</v>
      </c>
      <c r="D51" s="15"/>
      <c r="E51">
        <v>15</v>
      </c>
      <c r="F51">
        <f>IF(VLOOKUP(K51,'bird weight list'!$D$2:$E$1500,2,FALSE())=0,"no weight",VLOOKUP(K51,'bird weight list'!$D$2:$E$1500,2,FALSE()))</f>
        <v>6.18</v>
      </c>
      <c r="H51" s="36">
        <v>41747</v>
      </c>
      <c r="I51" s="37">
        <v>10.4236111111111</v>
      </c>
      <c r="J51" t="s">
        <v>42</v>
      </c>
      <c r="K51" t="str">
        <f t="shared" si="2"/>
        <v>236-2014418</v>
      </c>
      <c r="L51" t="str">
        <f>IF(VLOOKUP(B51,Results!$D$2:$F$972,3,FALSE())&gt;1,"yes","no")</f>
        <v>yes</v>
      </c>
      <c r="N51" t="str">
        <f t="shared" si="3"/>
        <v>236.CCL.2014.4.18.10.10</v>
      </c>
      <c r="O51" s="15"/>
    </row>
    <row r="52" spans="1:15">
      <c r="A52">
        <v>1</v>
      </c>
      <c r="B52" t="s">
        <v>80</v>
      </c>
      <c r="C52">
        <v>241</v>
      </c>
      <c r="E52" t="s">
        <v>23</v>
      </c>
      <c r="F52">
        <f>IF(VLOOKUP(K52,'bird weight list'!$D$2:$E$1500,2,FALSE())=0,"no weight",VLOOKUP(K52,'bird weight list'!$D$2:$E$1500,2,FALSE()))</f>
        <v>6.33</v>
      </c>
      <c r="H52" s="36">
        <v>41701.3546527778</v>
      </c>
      <c r="I52" s="37">
        <v>41701.3546527778</v>
      </c>
      <c r="J52" t="s">
        <v>16</v>
      </c>
      <c r="K52" t="str">
        <f t="shared" si="2"/>
        <v>241-201433</v>
      </c>
      <c r="L52" t="str">
        <f>IF(VLOOKUP(B52,Results!$D$2:$F$972,3,FALSE())&gt;1,"yes","no")</f>
        <v>yes</v>
      </c>
      <c r="M52" t="s">
        <v>23</v>
      </c>
      <c r="N52" t="str">
        <f t="shared" si="3"/>
        <v>241.SUR.2014.3.3.8.30</v>
      </c>
      <c r="O52" s="15"/>
    </row>
    <row r="53" spans="1:15">
      <c r="A53">
        <v>88</v>
      </c>
      <c r="B53" t="s">
        <v>81</v>
      </c>
      <c r="C53">
        <v>241</v>
      </c>
      <c r="E53">
        <v>15</v>
      </c>
      <c r="F53">
        <f>IF(VLOOKUP(K53,'bird weight list'!$D$2:$E$1500,2,FALSE())=0,"no weight",VLOOKUP(K53,'bird weight list'!$D$2:$E$1500,2,FALSE()))</f>
        <v>6.19</v>
      </c>
      <c r="H53" s="36">
        <v>41734.4307407407</v>
      </c>
      <c r="I53" s="37">
        <v>41734.4307407407</v>
      </c>
      <c r="J53" t="s">
        <v>16</v>
      </c>
      <c r="K53" t="str">
        <f t="shared" si="2"/>
        <v>241-201445</v>
      </c>
      <c r="L53" t="str">
        <f>IF(VLOOKUP(B53,Results!$D$2:$F$972,3,FALSE())&gt;1,"yes","no")</f>
        <v>yes</v>
      </c>
      <c r="N53" t="str">
        <f t="shared" si="3"/>
        <v>241.SUR.2014.4.5.10.20</v>
      </c>
      <c r="O53" s="15"/>
    </row>
    <row r="54" spans="1:15">
      <c r="A54">
        <v>38</v>
      </c>
      <c r="B54" t="s">
        <v>82</v>
      </c>
      <c r="C54">
        <v>245</v>
      </c>
      <c r="E54">
        <v>15</v>
      </c>
      <c r="F54">
        <f>IF(VLOOKUP(K54,'bird weight list'!$D$2:$E$1500,2,FALSE())=0,"no weight",VLOOKUP(K54,'bird weight list'!$D$2:$E$1500,2,FALSE()))</f>
        <v>5.94</v>
      </c>
      <c r="H54" s="36">
        <v>41717.3581481482</v>
      </c>
      <c r="I54" s="37">
        <v>41717.3581481482</v>
      </c>
      <c r="J54" t="s">
        <v>27</v>
      </c>
      <c r="K54" t="str">
        <f t="shared" si="2"/>
        <v>245-2014319</v>
      </c>
      <c r="L54" t="str">
        <f>IF(VLOOKUP(B54,Results!$D$2:$F$972,3,FALSE())&gt;1,"yes","no")</f>
        <v>yes</v>
      </c>
      <c r="N54" t="str">
        <f t="shared" si="3"/>
        <v>245.SJA.2014.3.19.8.35</v>
      </c>
      <c r="O54" s="15"/>
    </row>
    <row r="55" spans="1:15">
      <c r="A55">
        <v>45</v>
      </c>
      <c r="B55" t="s">
        <v>83</v>
      </c>
      <c r="C55">
        <v>245</v>
      </c>
      <c r="E55">
        <v>15</v>
      </c>
      <c r="F55" t="str">
        <f>IF(VLOOKUP(K55,'bird weight list'!$D$2:$E$1500,2,FALSE())=0,"no weight",VLOOKUP(K55,'bird weight list'!$D$2:$E$1500,2,FALSE()))</f>
        <v>no weight</v>
      </c>
      <c r="G55">
        <v>5.94</v>
      </c>
      <c r="H55" s="36">
        <v>41721.4</v>
      </c>
      <c r="I55" s="37">
        <v>41721.4</v>
      </c>
      <c r="J55" t="s">
        <v>27</v>
      </c>
      <c r="K55" t="str">
        <f t="shared" si="2"/>
        <v>245-2014323</v>
      </c>
      <c r="L55" t="str">
        <f>IF(VLOOKUP(B55,Results!$D$2:$F$972,3,FALSE())&gt;1,"yes","no")</f>
        <v>yes</v>
      </c>
      <c r="N55" t="str">
        <f t="shared" si="3"/>
        <v>245.SJA.2014.3.23.9.36</v>
      </c>
      <c r="O55" s="15"/>
    </row>
    <row r="56" spans="1:15">
      <c r="A56">
        <v>42</v>
      </c>
      <c r="B56" t="s">
        <v>84</v>
      </c>
      <c r="C56">
        <v>246</v>
      </c>
      <c r="E56">
        <v>15</v>
      </c>
      <c r="F56">
        <f>IF(VLOOKUP(K56,'bird weight list'!$D$2:$E$1500,2,FALSE())=0,"no weight",VLOOKUP(K56,'bird weight list'!$D$2:$E$1500,2,FALSE()))</f>
        <v>5.21</v>
      </c>
      <c r="H56" s="36">
        <v>41719.383287037</v>
      </c>
      <c r="I56" s="37">
        <v>41719.383287037</v>
      </c>
      <c r="J56" t="s">
        <v>27</v>
      </c>
      <c r="K56" t="str">
        <f t="shared" si="2"/>
        <v>246-2014321</v>
      </c>
      <c r="L56" t="str">
        <f>IF(VLOOKUP(B56,Results!$D$2:$F$972,3,FALSE())&gt;1,"yes","no")</f>
        <v>yes</v>
      </c>
      <c r="N56" t="str">
        <f t="shared" si="3"/>
        <v>246.SJA.2014.3.21.9.11</v>
      </c>
      <c r="O56" s="15"/>
    </row>
    <row r="57" spans="1:15">
      <c r="A57">
        <v>32</v>
      </c>
      <c r="B57" t="s">
        <v>85</v>
      </c>
      <c r="C57">
        <v>250</v>
      </c>
      <c r="E57">
        <v>15</v>
      </c>
      <c r="F57">
        <f>IF(VLOOKUP(K57,'bird weight list'!$D$2:$E$1500,2,FALSE())=0,"no weight",VLOOKUP(K57,'bird weight list'!$D$2:$E$1500,2,FALSE()))</f>
        <v>6.26</v>
      </c>
      <c r="H57" s="36">
        <v>41715.352662037</v>
      </c>
      <c r="I57" s="37">
        <v>41715.352662037</v>
      </c>
      <c r="J57" t="s">
        <v>27</v>
      </c>
      <c r="K57" t="str">
        <f t="shared" si="2"/>
        <v>250-2014317</v>
      </c>
      <c r="L57" t="str">
        <f>IF(VLOOKUP(B57,Results!$D$2:$F$972,3,FALSE())&gt;1,"yes","no")</f>
        <v>yes</v>
      </c>
      <c r="N57" t="str">
        <f t="shared" si="3"/>
        <v>250.SJA.2014.3.17.8.27</v>
      </c>
      <c r="O57" s="15" t="s">
        <v>86</v>
      </c>
    </row>
    <row r="58" spans="1:15">
      <c r="A58">
        <v>33</v>
      </c>
      <c r="B58" t="s">
        <v>87</v>
      </c>
      <c r="C58">
        <v>250</v>
      </c>
      <c r="E58">
        <v>15</v>
      </c>
      <c r="F58">
        <f>IF(VLOOKUP(K58,'bird weight list'!$D$2:$E$1500,2,FALSE())=0,"no weight",VLOOKUP(K58,'bird weight list'!$D$2:$E$1500,2,FALSE()))</f>
        <v>6.26</v>
      </c>
      <c r="H58" s="36">
        <v>41715.3550462963</v>
      </c>
      <c r="I58" s="37">
        <v>41715.3550462963</v>
      </c>
      <c r="J58" t="s">
        <v>27</v>
      </c>
      <c r="K58" t="str">
        <f t="shared" si="2"/>
        <v>250-2014317</v>
      </c>
      <c r="L58" t="s">
        <v>20</v>
      </c>
      <c r="N58" t="str">
        <f t="shared" si="3"/>
        <v>250.SJA.2014.3.17.8.31</v>
      </c>
      <c r="O58" s="15" t="s">
        <v>86</v>
      </c>
    </row>
    <row r="59" spans="1:15">
      <c r="A59">
        <v>52</v>
      </c>
      <c r="B59" t="s">
        <v>88</v>
      </c>
      <c r="C59">
        <v>250</v>
      </c>
      <c r="E59">
        <v>15</v>
      </c>
      <c r="F59">
        <f>IF(VLOOKUP(K59,'bird weight list'!$D$2:$E$1500,2,FALSE())=0,"no weight",VLOOKUP(K59,'bird weight list'!$D$2:$E$1500,2,FALSE()))</f>
        <v>6.23</v>
      </c>
      <c r="H59" s="36">
        <v>41724.3303009259</v>
      </c>
      <c r="I59" s="37">
        <v>41724.3303009259</v>
      </c>
      <c r="J59" t="s">
        <v>27</v>
      </c>
      <c r="K59" t="str">
        <f t="shared" si="2"/>
        <v>250-2014326</v>
      </c>
      <c r="L59" t="str">
        <f>IF(VLOOKUP(B59,Results!$D$2:$F$972,3,FALSE())&gt;1,"yes","no")</f>
        <v>yes</v>
      </c>
      <c r="N59" t="str">
        <f t="shared" si="3"/>
        <v>250.SJA.2014.3.26.7.55</v>
      </c>
      <c r="O59" s="15"/>
    </row>
    <row r="60" spans="1:15">
      <c r="A60">
        <v>41</v>
      </c>
      <c r="B60" t="s">
        <v>89</v>
      </c>
      <c r="C60">
        <v>253</v>
      </c>
      <c r="E60">
        <v>15</v>
      </c>
      <c r="F60">
        <f>IF(VLOOKUP(K60,'bird weight list'!$D$2:$E$1500,2,FALSE())=0,"no weight",VLOOKUP(K60,'bird weight list'!$D$2:$E$1500,2,FALSE()))</f>
        <v>5.72</v>
      </c>
      <c r="H60" s="36">
        <v>41719.3574305556</v>
      </c>
      <c r="I60" s="37">
        <v>41719.3574305556</v>
      </c>
      <c r="J60" t="s">
        <v>27</v>
      </c>
      <c r="K60" t="str">
        <f t="shared" si="2"/>
        <v>253-2014321</v>
      </c>
      <c r="L60" t="str">
        <f>IF(VLOOKUP(B60,Results!$D$2:$F$972,3,FALSE())&gt;1,"yes","no")</f>
        <v>yes</v>
      </c>
      <c r="N60" t="str">
        <f t="shared" si="3"/>
        <v>253.SJA.2014.3.21.8.34</v>
      </c>
      <c r="O60" s="15"/>
    </row>
    <row r="61" spans="1:15">
      <c r="A61">
        <v>31</v>
      </c>
      <c r="B61" t="s">
        <v>90</v>
      </c>
      <c r="C61">
        <v>254</v>
      </c>
      <c r="E61">
        <v>15</v>
      </c>
      <c r="F61">
        <f>IF(VLOOKUP(K61,'bird weight list'!$D$2:$E$1500,2,FALSE())=0,"no weight",VLOOKUP(K61,'bird weight list'!$D$2:$E$1500,2,FALSE()))</f>
        <v>5.58</v>
      </c>
      <c r="H61" s="36">
        <v>41715.3433796296</v>
      </c>
      <c r="I61" s="37">
        <v>41715.3433796296</v>
      </c>
      <c r="J61" t="s">
        <v>27</v>
      </c>
      <c r="K61" t="str">
        <f t="shared" si="2"/>
        <v>254-2014317</v>
      </c>
      <c r="L61" t="str">
        <f>IF(VLOOKUP(B61,Results!$D$2:$F$972,3,FALSE())&gt;1,"yes","no")</f>
        <v>yes</v>
      </c>
      <c r="N61" t="str">
        <f t="shared" si="3"/>
        <v>254.SJA.2014.3.17.8.14</v>
      </c>
      <c r="O61" s="15"/>
    </row>
    <row r="62" spans="1:15">
      <c r="A62">
        <v>22</v>
      </c>
      <c r="B62" t="s">
        <v>91</v>
      </c>
      <c r="C62">
        <v>255</v>
      </c>
      <c r="E62" t="s">
        <v>23</v>
      </c>
      <c r="F62">
        <f>IF(VLOOKUP(K62,'bird weight list'!$D$2:$E$1500,2,FALSE())=0,"no weight",VLOOKUP(K62,'bird weight list'!$D$2:$E$1500,2,FALSE()))</f>
        <v>5.7</v>
      </c>
      <c r="H62" s="36">
        <v>41708.3638888889</v>
      </c>
      <c r="I62" s="37">
        <v>41708.3638888889</v>
      </c>
      <c r="J62" t="s">
        <v>24</v>
      </c>
      <c r="K62" t="str">
        <f t="shared" si="2"/>
        <v>255-2014310</v>
      </c>
      <c r="L62" t="str">
        <f>IF(VLOOKUP(B62,Results!$D$2:$F$972,3,FALSE())&gt;1,"yes","no")</f>
        <v>yes</v>
      </c>
      <c r="M62" t="s">
        <v>23</v>
      </c>
      <c r="N62" t="str">
        <f t="shared" si="3"/>
        <v>255.LOC.2014.3.10.8.44</v>
      </c>
      <c r="O62" s="15"/>
    </row>
    <row r="63" spans="1:15">
      <c r="A63">
        <v>17</v>
      </c>
      <c r="B63" t="s">
        <v>92</v>
      </c>
      <c r="C63">
        <v>257</v>
      </c>
      <c r="E63" t="s">
        <v>23</v>
      </c>
      <c r="F63">
        <f>IF(VLOOKUP(K63,'bird weight list'!$D$2:$E$1500,2,FALSE())=0,"no weight",VLOOKUP(K63,'bird weight list'!$D$2:$E$1500,2,FALSE()))</f>
        <v>5.96</v>
      </c>
      <c r="H63" s="36">
        <v>41706.3717824074</v>
      </c>
      <c r="I63" s="37">
        <v>41706.3717824074</v>
      </c>
      <c r="J63" t="s">
        <v>24</v>
      </c>
      <c r="K63" t="str">
        <f t="shared" si="2"/>
        <v>257-201438</v>
      </c>
      <c r="L63" t="str">
        <f>IF(VLOOKUP(B63,Results!$D$2:$F$972,3,FALSE())&gt;1,"yes","no")</f>
        <v>yes</v>
      </c>
      <c r="M63" t="s">
        <v>23</v>
      </c>
      <c r="N63" t="str">
        <f t="shared" si="3"/>
        <v>257.LOC.2014.3.8.8.55</v>
      </c>
      <c r="O63" s="15"/>
    </row>
    <row r="64" spans="1:15">
      <c r="A64">
        <v>16</v>
      </c>
      <c r="B64" t="s">
        <v>93</v>
      </c>
      <c r="C64">
        <v>258</v>
      </c>
      <c r="E64" t="s">
        <v>23</v>
      </c>
      <c r="F64">
        <f>IF(VLOOKUP(K64,'bird weight list'!$D$2:$E$1500,2,FALSE())=0,"no weight",VLOOKUP(K64,'bird weight list'!$D$2:$E$1500,2,FALSE()))</f>
        <v>6.03</v>
      </c>
      <c r="H64" s="36">
        <v>41706.3629398148</v>
      </c>
      <c r="I64" s="37">
        <v>41706.3629398148</v>
      </c>
      <c r="J64" t="s">
        <v>24</v>
      </c>
      <c r="K64" t="str">
        <f t="shared" si="2"/>
        <v>258-201438</v>
      </c>
      <c r="L64" t="str">
        <f>IF(VLOOKUP(B64,Results!$D$2:$F$972,3,FALSE())&gt;1,"yes","no")</f>
        <v>yes</v>
      </c>
      <c r="M64" t="s">
        <v>23</v>
      </c>
      <c r="N64" t="str">
        <f t="shared" si="3"/>
        <v>258.LOC.2014.3.8.8.42</v>
      </c>
      <c r="O64" s="15"/>
    </row>
    <row r="65" spans="1:15">
      <c r="A65">
        <v>25</v>
      </c>
      <c r="B65" t="s">
        <v>94</v>
      </c>
      <c r="C65">
        <v>258</v>
      </c>
      <c r="E65" t="s">
        <v>23</v>
      </c>
      <c r="F65" t="str">
        <f>IF(VLOOKUP(K65,'bird weight list'!$D$2:$E$1500,2,FALSE())=0,"no weight",VLOOKUP(K65,'bird weight list'!$D$2:$E$1500,2,FALSE()))</f>
        <v>no weight</v>
      </c>
      <c r="G65">
        <v>6.03</v>
      </c>
      <c r="H65" s="36">
        <v>41708.4019907407</v>
      </c>
      <c r="I65" s="37">
        <v>41708.4019907407</v>
      </c>
      <c r="J65" t="s">
        <v>24</v>
      </c>
      <c r="K65" t="str">
        <f t="shared" si="2"/>
        <v>258-2014310</v>
      </c>
      <c r="L65" t="str">
        <f>IF(VLOOKUP(B65,Results!$D$2:$F$972,3,FALSE())&gt;1,"yes","no")</f>
        <v>yes</v>
      </c>
      <c r="M65" t="s">
        <v>23</v>
      </c>
      <c r="N65" t="str">
        <f t="shared" si="3"/>
        <v>258.LOC.2014.3.10.9.38</v>
      </c>
      <c r="O65" s="15"/>
    </row>
    <row r="66" spans="1:15">
      <c r="A66">
        <v>27</v>
      </c>
      <c r="B66" t="s">
        <v>95</v>
      </c>
      <c r="C66">
        <v>258</v>
      </c>
      <c r="E66" t="s">
        <v>23</v>
      </c>
      <c r="F66" t="str">
        <f>IF(VLOOKUP(K66,'bird weight list'!$D$2:$E$1500,2,FALSE())=0,"no weight",VLOOKUP(K66,'bird weight list'!$D$2:$E$1500,2,FALSE()))</f>
        <v>no weight</v>
      </c>
      <c r="G66">
        <v>6.03</v>
      </c>
      <c r="H66" s="36">
        <v>41709.4019444444</v>
      </c>
      <c r="I66" s="37">
        <v>41709.4019444444</v>
      </c>
      <c r="J66" t="s">
        <v>24</v>
      </c>
      <c r="K66" t="str">
        <f t="shared" ref="K66:K97" si="4">CONCATENATE(C66,"-",YEAR(H66),MONTH(H66),DAY(H66))</f>
        <v>258-2014311</v>
      </c>
      <c r="L66" t="str">
        <f>IF(VLOOKUP(B66,Results!$D$2:$F$972,3,FALSE())&gt;1,"yes","no")</f>
        <v>yes</v>
      </c>
      <c r="M66" t="s">
        <v>23</v>
      </c>
      <c r="N66" t="str">
        <f t="shared" ref="N66:N97" si="5">CONCATENATE(C66,".",J66,".",YEAR(H66),".",MONTH(H66),".",DAY(H66),".",HOUR(I66),".",MINUTE(I66))</f>
        <v>258.LOC.2014.3.11.9.38</v>
      </c>
      <c r="O66" s="15"/>
    </row>
    <row r="67" spans="1:15">
      <c r="A67">
        <v>18</v>
      </c>
      <c r="B67" t="s">
        <v>96</v>
      </c>
      <c r="C67">
        <v>263</v>
      </c>
      <c r="E67" t="s">
        <v>23</v>
      </c>
      <c r="F67">
        <f>IF(VLOOKUP(K67,'bird weight list'!$D$2:$E$1500,2,FALSE())=0,"no weight",VLOOKUP(K67,'bird weight list'!$D$2:$E$1500,2,FALSE()))</f>
        <v>5.4</v>
      </c>
      <c r="H67" s="36">
        <v>41706.3846759259</v>
      </c>
      <c r="I67" s="37">
        <v>41706.3846759259</v>
      </c>
      <c r="J67" t="s">
        <v>24</v>
      </c>
      <c r="K67" t="str">
        <f t="shared" si="4"/>
        <v>263-201438</v>
      </c>
      <c r="L67" t="str">
        <f>IF(VLOOKUP(B67,Results!$D$2:$F$972,3,FALSE())&gt;1,"yes","no")</f>
        <v>yes</v>
      </c>
      <c r="M67" t="s">
        <v>23</v>
      </c>
      <c r="N67" t="str">
        <f t="shared" si="5"/>
        <v>263.LOC.2014.3.8.9.13</v>
      </c>
      <c r="O67" s="15"/>
    </row>
    <row r="68" spans="1:15">
      <c r="A68">
        <v>127</v>
      </c>
      <c r="B68" t="s">
        <v>97</v>
      </c>
      <c r="C68">
        <v>269</v>
      </c>
      <c r="D68" s="15" t="s">
        <v>98</v>
      </c>
      <c r="E68">
        <v>15</v>
      </c>
      <c r="F68">
        <f>IF(VLOOKUP(K68,'bird weight list'!$D$2:$E$1500,2,FALSE())=0,"no weight",VLOOKUP(K68,'bird weight list'!$D$2:$E$1500,2,FALSE()))</f>
        <v>5.88</v>
      </c>
      <c r="H68" s="36">
        <v>41759</v>
      </c>
      <c r="I68" s="37">
        <v>0.380555555555556</v>
      </c>
      <c r="J68" t="s">
        <v>99</v>
      </c>
      <c r="K68" t="str">
        <f t="shared" si="4"/>
        <v>269-2014430</v>
      </c>
      <c r="L68" t="str">
        <f>IF(VLOOKUP(B68,Results!$D$2:$F$972,3,FALSE())&gt;1,"yes","no")</f>
        <v>yes</v>
      </c>
      <c r="N68" t="str">
        <f t="shared" si="5"/>
        <v>269.STR.2014.4.30.9.8</v>
      </c>
      <c r="O68" s="15"/>
    </row>
    <row r="69" spans="1:15">
      <c r="A69">
        <v>133</v>
      </c>
      <c r="B69" t="s">
        <v>100</v>
      </c>
      <c r="C69">
        <v>269</v>
      </c>
      <c r="D69" s="15" t="s">
        <v>98</v>
      </c>
      <c r="E69">
        <v>15</v>
      </c>
      <c r="F69">
        <f>IF(VLOOKUP(K69,'bird weight list'!$D$2:$E$1500,2,FALSE())=0,"no weight",VLOOKUP(K69,'bird weight list'!$D$2:$E$1500,2,FALSE()))</f>
        <v>5.88</v>
      </c>
      <c r="H69" s="36">
        <v>41761</v>
      </c>
      <c r="I69" s="37">
        <v>0.38125</v>
      </c>
      <c r="J69" t="s">
        <v>99</v>
      </c>
      <c r="K69" t="str">
        <f t="shared" si="4"/>
        <v>269-201452</v>
      </c>
      <c r="L69" t="str">
        <f>IF(VLOOKUP(B69,Results!$D$2:$F$972,3,FALSE())&gt;1,"yes","no")</f>
        <v>yes</v>
      </c>
      <c r="N69" t="str">
        <f t="shared" si="5"/>
        <v>269.STR.2014.5.2.9.9</v>
      </c>
      <c r="O69" s="15"/>
    </row>
    <row r="70" spans="1:15">
      <c r="A70">
        <v>70</v>
      </c>
      <c r="B70" t="s">
        <v>101</v>
      </c>
      <c r="C70">
        <v>271</v>
      </c>
      <c r="E70">
        <v>15</v>
      </c>
      <c r="F70">
        <f>IF(VLOOKUP(K70,'bird weight list'!$D$2:$E$1500,2,FALSE())=0,"no weight",VLOOKUP(K70,'bird weight list'!$D$2:$E$1500,2,FALSE()))</f>
        <v>6.05</v>
      </c>
      <c r="H70" s="36">
        <v>41733.3188657407</v>
      </c>
      <c r="I70" s="37">
        <v>41733.3188657407</v>
      </c>
      <c r="J70" t="s">
        <v>16</v>
      </c>
      <c r="K70" t="str">
        <f t="shared" si="4"/>
        <v>271-201444</v>
      </c>
      <c r="L70" t="str">
        <f>IF(VLOOKUP(B70,Results!$D$2:$F$972,3,FALSE())&gt;1,"yes","no")</f>
        <v>yes</v>
      </c>
      <c r="N70" t="str">
        <f t="shared" si="5"/>
        <v>271.SUR.2014.4.4.7.39</v>
      </c>
      <c r="O70" s="15"/>
    </row>
    <row r="71" spans="1:15">
      <c r="A71">
        <v>92</v>
      </c>
      <c r="B71" t="s">
        <v>102</v>
      </c>
      <c r="C71">
        <v>271</v>
      </c>
      <c r="E71">
        <v>15</v>
      </c>
      <c r="F71">
        <f>IF(VLOOKUP(K71,'bird weight list'!$D$2:$E$1500,2,FALSE())=0,"no weight",VLOOKUP(K71,'bird weight list'!$D$2:$E$1500,2,FALSE()))</f>
        <v>6.01</v>
      </c>
      <c r="H71" s="36">
        <v>41737.3400462963</v>
      </c>
      <c r="I71" s="37">
        <v>41737.3400462963</v>
      </c>
      <c r="J71" t="s">
        <v>16</v>
      </c>
      <c r="K71" t="str">
        <f t="shared" si="4"/>
        <v>271-201448</v>
      </c>
      <c r="L71" t="str">
        <f>IF(VLOOKUP(B71,Results!$D$2:$F$972,3,FALSE())&gt;1,"yes","no")</f>
        <v>yes</v>
      </c>
      <c r="N71" t="str">
        <f t="shared" si="5"/>
        <v>271.SUR.2014.4.8.8.9</v>
      </c>
      <c r="O71" s="15"/>
    </row>
    <row r="72" spans="1:15">
      <c r="A72">
        <v>2</v>
      </c>
      <c r="B72" t="s">
        <v>103</v>
      </c>
      <c r="C72">
        <v>291</v>
      </c>
      <c r="E72" t="s">
        <v>23</v>
      </c>
      <c r="F72">
        <f>IF(VLOOKUP(K72,'bird weight list'!$D$2:$E$1500,2,FALSE())=0,"no weight",VLOOKUP(K72,'bird weight list'!$D$2:$E$1500,2,FALSE()))</f>
        <v>6.11</v>
      </c>
      <c r="H72" s="36">
        <v>41701.3616203704</v>
      </c>
      <c r="I72" s="37">
        <v>41701.3616203704</v>
      </c>
      <c r="J72" t="s">
        <v>16</v>
      </c>
      <c r="K72" t="str">
        <f t="shared" si="4"/>
        <v>291-201433</v>
      </c>
      <c r="L72" t="str">
        <f>IF(VLOOKUP(B72,Results!$D$2:$F$972,3,FALSE())&gt;1,"yes","no")</f>
        <v>yes</v>
      </c>
      <c r="M72" s="15" t="s">
        <v>23</v>
      </c>
      <c r="N72" t="str">
        <f t="shared" si="5"/>
        <v>291.SUR.2014.3.3.8.40</v>
      </c>
      <c r="O72" s="15"/>
    </row>
    <row r="73" spans="1:15">
      <c r="A73">
        <v>76</v>
      </c>
      <c r="B73" t="s">
        <v>104</v>
      </c>
      <c r="C73">
        <v>291</v>
      </c>
      <c r="E73">
        <v>15</v>
      </c>
      <c r="F73">
        <f>IF(VLOOKUP(K73,'bird weight list'!$D$2:$E$1500,2,FALSE())=0,"no weight",VLOOKUP(K73,'bird weight list'!$D$2:$E$1500,2,FALSE()))</f>
        <v>5.34</v>
      </c>
      <c r="H73" s="36">
        <v>41733.3849537037</v>
      </c>
      <c r="I73" s="37">
        <v>41733.3849537037</v>
      </c>
      <c r="J73" t="s">
        <v>16</v>
      </c>
      <c r="K73" t="str">
        <f t="shared" si="4"/>
        <v>291-201444</v>
      </c>
      <c r="L73" t="str">
        <f>IF(VLOOKUP(B73,Results!$D$2:$F$972,3,FALSE())&gt;1,"yes","no")</f>
        <v>yes</v>
      </c>
      <c r="M73" t="s">
        <v>105</v>
      </c>
      <c r="N73" t="str">
        <f t="shared" si="5"/>
        <v>291.SUR.2014.4.4.9.14</v>
      </c>
      <c r="O73" s="15"/>
    </row>
    <row r="74" spans="1:15">
      <c r="A74">
        <v>3</v>
      </c>
      <c r="B74" t="s">
        <v>106</v>
      </c>
      <c r="C74">
        <v>292</v>
      </c>
      <c r="E74" t="s">
        <v>23</v>
      </c>
      <c r="F74">
        <f>IF(VLOOKUP(K74,'bird weight list'!$D$2:$E$1500,2,FALSE())=0,"no weight",VLOOKUP(K74,'bird weight list'!$D$2:$E$1500,2,FALSE()))</f>
        <v>6.08</v>
      </c>
      <c r="H74" s="36">
        <v>41701.3807638889</v>
      </c>
      <c r="I74" s="37">
        <v>41701.3807638889</v>
      </c>
      <c r="J74" t="s">
        <v>16</v>
      </c>
      <c r="K74" t="str">
        <f t="shared" si="4"/>
        <v>292-201433</v>
      </c>
      <c r="L74" t="str">
        <f>IF(VLOOKUP(B74,Results!$D$2:$F$972,3,FALSE())&gt;1,"yes","no")</f>
        <v>yes</v>
      </c>
      <c r="M74" s="15" t="s">
        <v>23</v>
      </c>
      <c r="N74" t="str">
        <f t="shared" si="5"/>
        <v>292.SUR.2014.3.3.9.8</v>
      </c>
      <c r="O74" s="15"/>
    </row>
    <row r="75" spans="1:15">
      <c r="A75">
        <v>71</v>
      </c>
      <c r="B75" t="s">
        <v>107</v>
      </c>
      <c r="C75">
        <v>292</v>
      </c>
      <c r="E75">
        <v>15</v>
      </c>
      <c r="F75">
        <f>IF(VLOOKUP(K75,'bird weight list'!$D$2:$E$1500,2,FALSE())=0,"no weight",VLOOKUP(K75,'bird weight list'!$D$2:$E$1500,2,FALSE()))</f>
        <v>6.04</v>
      </c>
      <c r="H75" s="36">
        <v>41733.3450462963</v>
      </c>
      <c r="I75" s="37">
        <v>41733.3450462963</v>
      </c>
      <c r="J75" t="s">
        <v>16</v>
      </c>
      <c r="K75" t="str">
        <f t="shared" si="4"/>
        <v>292-201444</v>
      </c>
      <c r="L75" t="str">
        <f>IF(VLOOKUP(B75,Results!$D$2:$F$972,3,FALSE())&gt;1,"yes","no")</f>
        <v>yes</v>
      </c>
      <c r="N75" t="str">
        <f t="shared" si="5"/>
        <v>292.SUR.2014.4.4.8.16</v>
      </c>
      <c r="O75" s="15"/>
    </row>
    <row r="76" spans="1:15">
      <c r="A76">
        <v>86</v>
      </c>
      <c r="B76" t="s">
        <v>108</v>
      </c>
      <c r="C76">
        <v>292</v>
      </c>
      <c r="E76">
        <v>15</v>
      </c>
      <c r="F76">
        <f>IF(VLOOKUP(K76,'bird weight list'!$D$2:$E$1500,2,FALSE())=0,"no weight",VLOOKUP(K76,'bird weight list'!$D$2:$E$1500,2,FALSE()))</f>
        <v>5.92</v>
      </c>
      <c r="H76" s="36">
        <v>41734.4102546296</v>
      </c>
      <c r="I76" s="37">
        <v>41734.4102546296</v>
      </c>
      <c r="J76" t="s">
        <v>16</v>
      </c>
      <c r="K76" t="str">
        <f t="shared" si="4"/>
        <v>292-201445</v>
      </c>
      <c r="L76" t="str">
        <f>IF(VLOOKUP(B76,Results!$D$2:$F$972,3,FALSE())&gt;1,"yes","no")</f>
        <v>yes</v>
      </c>
      <c r="N76" t="str">
        <f t="shared" si="5"/>
        <v>292.SUR.2014.4.5.9.50</v>
      </c>
      <c r="O76" s="15"/>
    </row>
    <row r="77" spans="1:15">
      <c r="A77">
        <v>93</v>
      </c>
      <c r="B77" t="s">
        <v>109</v>
      </c>
      <c r="C77">
        <v>292</v>
      </c>
      <c r="E77">
        <v>15</v>
      </c>
      <c r="F77" t="str">
        <f>IF(VLOOKUP(K77,'bird weight list'!$D$2:$E$1500,2,FALSE())=0,"no weight",VLOOKUP(K77,'bird weight list'!$D$2:$E$1500,2,FALSE()))</f>
        <v>no weight</v>
      </c>
      <c r="G77">
        <v>6.01</v>
      </c>
      <c r="H77" s="36">
        <v>41737.345462963</v>
      </c>
      <c r="I77" s="37">
        <v>41737.345462963</v>
      </c>
      <c r="J77" t="s">
        <v>16</v>
      </c>
      <c r="K77" t="str">
        <f t="shared" si="4"/>
        <v>292-201448</v>
      </c>
      <c r="L77" t="str">
        <f>IF(VLOOKUP(B77,Results!$D$2:$F$972,3,FALSE())&gt;1,"yes","no")</f>
        <v>yes</v>
      </c>
      <c r="N77" t="str">
        <f t="shared" si="5"/>
        <v>292.SUR.2014.4.8.8.17</v>
      </c>
      <c r="O77" s="15"/>
    </row>
    <row r="78" spans="1:15">
      <c r="A78">
        <v>6</v>
      </c>
      <c r="B78" t="s">
        <v>110</v>
      </c>
      <c r="C78">
        <v>293</v>
      </c>
      <c r="E78" t="s">
        <v>23</v>
      </c>
      <c r="F78">
        <f>IF(VLOOKUP(K78,'bird weight list'!$D$2:$E$1500,2,FALSE())=0,"no weight",VLOOKUP(K78,'bird weight list'!$D$2:$E$1500,2,FALSE()))</f>
        <v>5.88</v>
      </c>
      <c r="H78" s="36">
        <v>41702.3711574074</v>
      </c>
      <c r="I78" s="37">
        <v>41702.3711574074</v>
      </c>
      <c r="J78" t="s">
        <v>44</v>
      </c>
      <c r="K78" t="str">
        <f t="shared" si="4"/>
        <v>293-201434</v>
      </c>
      <c r="L78" t="str">
        <f>IF(VLOOKUP(B78,Results!$D$2:$F$972,3,FALSE())&gt;1,"yes","no")</f>
        <v>yes</v>
      </c>
      <c r="M78" s="15" t="s">
        <v>23</v>
      </c>
      <c r="N78" t="str">
        <f t="shared" si="5"/>
        <v>293.LSU.2014.3.4.8.54</v>
      </c>
      <c r="O78" s="15"/>
    </row>
    <row r="79" spans="1:15">
      <c r="A79">
        <v>12</v>
      </c>
      <c r="B79" t="s">
        <v>111</v>
      </c>
      <c r="C79">
        <v>293</v>
      </c>
      <c r="E79" t="s">
        <v>23</v>
      </c>
      <c r="F79" t="str">
        <f>IF(VLOOKUP(K79,'bird weight list'!$D$2:$E$1500,2,FALSE())=0,"no weight",VLOOKUP(K79,'bird weight list'!$D$2:$E$1500,2,FALSE()))</f>
        <v>no weight</v>
      </c>
      <c r="G79">
        <v>5.88</v>
      </c>
      <c r="H79" s="36">
        <v>41703.3753935185</v>
      </c>
      <c r="I79" s="37">
        <v>41703.3753935185</v>
      </c>
      <c r="J79" t="s">
        <v>44</v>
      </c>
      <c r="K79" t="str">
        <f t="shared" si="4"/>
        <v>293-201435</v>
      </c>
      <c r="L79" t="str">
        <f>IF(VLOOKUP(B79,Results!$D$2:$F$972,3,FALSE())&gt;1,"yes","no")</f>
        <v>yes</v>
      </c>
      <c r="M79" s="15" t="s">
        <v>23</v>
      </c>
      <c r="N79" t="str">
        <f t="shared" si="5"/>
        <v>293.LSU.2014.3.5.9.0</v>
      </c>
      <c r="O79" s="15"/>
    </row>
    <row r="80" spans="1:15">
      <c r="A80">
        <v>13</v>
      </c>
      <c r="B80" t="s">
        <v>112</v>
      </c>
      <c r="C80">
        <v>293</v>
      </c>
      <c r="E80" t="s">
        <v>23</v>
      </c>
      <c r="F80" t="str">
        <f>IF(VLOOKUP(K80,'bird weight list'!$D$2:$E$1500,2,FALSE())=0,"no weight",VLOOKUP(K80,'bird weight list'!$D$2:$E$1500,2,FALSE()))</f>
        <v>no weight</v>
      </c>
      <c r="G80">
        <v>5.88</v>
      </c>
      <c r="H80" s="36">
        <v>41703.3753935185</v>
      </c>
      <c r="I80" s="37">
        <v>41703.3753935185</v>
      </c>
      <c r="J80" t="s">
        <v>44</v>
      </c>
      <c r="K80" t="str">
        <f t="shared" si="4"/>
        <v>293-201435</v>
      </c>
      <c r="L80" t="str">
        <f>IF(VLOOKUP(B80,Results!$D$2:$F$972,3,FALSE())&gt;1,"yes","no")</f>
        <v>yes</v>
      </c>
      <c r="M80" s="15" t="s">
        <v>23</v>
      </c>
      <c r="N80" t="str">
        <f t="shared" si="5"/>
        <v>293.LSU.2014.3.5.9.0</v>
      </c>
      <c r="O80" s="15"/>
    </row>
    <row r="81" spans="1:15">
      <c r="A81">
        <v>7</v>
      </c>
      <c r="B81" t="s">
        <v>113</v>
      </c>
      <c r="C81">
        <v>294</v>
      </c>
      <c r="E81" t="s">
        <v>23</v>
      </c>
      <c r="F81">
        <f>IF(VLOOKUP(K81,'bird weight list'!$D$2:$E$1500,2,FALSE())=0,"no weight",VLOOKUP(K81,'bird weight list'!$D$2:$E$1500,2,FALSE()))</f>
        <v>6.57</v>
      </c>
      <c r="H81" s="36">
        <v>41702.43</v>
      </c>
      <c r="I81" s="37">
        <v>41702.43</v>
      </c>
      <c r="J81" t="s">
        <v>44</v>
      </c>
      <c r="K81" t="str">
        <f t="shared" si="4"/>
        <v>294-201434</v>
      </c>
      <c r="L81" t="str">
        <f>IF(VLOOKUP(B81,Results!$D$2:$F$972,3,FALSE())&gt;1,"yes","no")</f>
        <v>yes</v>
      </c>
      <c r="M81" s="15" t="s">
        <v>23</v>
      </c>
      <c r="N81" t="str">
        <f t="shared" si="5"/>
        <v>294.LSU.2014.3.4.10.19</v>
      </c>
      <c r="O81" s="15"/>
    </row>
    <row r="82" spans="1:15">
      <c r="A82">
        <v>20</v>
      </c>
      <c r="B82" t="s">
        <v>114</v>
      </c>
      <c r="C82">
        <v>295</v>
      </c>
      <c r="E82" t="s">
        <v>23</v>
      </c>
      <c r="F82">
        <f>IF(VLOOKUP(K82,'bird weight list'!$D$2:$E$1500,2,FALSE())=0,"no weight",VLOOKUP(K82,'bird weight list'!$D$2:$E$1500,2,FALSE()))</f>
        <v>5.71</v>
      </c>
      <c r="H82" s="36">
        <v>41706.4653935185</v>
      </c>
      <c r="I82" s="37">
        <v>41706.4653935185</v>
      </c>
      <c r="J82" t="s">
        <v>24</v>
      </c>
      <c r="K82" t="str">
        <f t="shared" si="4"/>
        <v>295-201438</v>
      </c>
      <c r="L82" t="str">
        <f>IF(VLOOKUP(B82,Results!$D$2:$F$972,3,FALSE())&gt;1,"yes","no")</f>
        <v>yes</v>
      </c>
      <c r="M82" s="15" t="s">
        <v>23</v>
      </c>
      <c r="N82" t="str">
        <f t="shared" si="5"/>
        <v>295.LOC.2014.3.8.11.10</v>
      </c>
      <c r="O82" s="15"/>
    </row>
    <row r="83" spans="1:15">
      <c r="A83">
        <v>28</v>
      </c>
      <c r="B83" t="s">
        <v>115</v>
      </c>
      <c r="C83">
        <v>295</v>
      </c>
      <c r="E83" t="s">
        <v>23</v>
      </c>
      <c r="F83" t="str">
        <f>IF(VLOOKUP(K83,'bird weight list'!$D$2:$E$1500,2,FALSE())=0,"no weight",VLOOKUP(K83,'bird weight list'!$D$2:$E$1500,2,FALSE()))</f>
        <v>no weight</v>
      </c>
      <c r="G83">
        <v>5.71</v>
      </c>
      <c r="H83" s="36">
        <v>41710.3645601852</v>
      </c>
      <c r="I83" s="37">
        <v>41710.3645601852</v>
      </c>
      <c r="J83" t="s">
        <v>24</v>
      </c>
      <c r="K83" t="str">
        <f t="shared" si="4"/>
        <v>295-2014312</v>
      </c>
      <c r="L83" t="str">
        <f>IF(VLOOKUP(B83,Results!$D$2:$F$972,3,FALSE())&gt;1,"yes","no")</f>
        <v>yes</v>
      </c>
      <c r="M83" s="15" t="s">
        <v>23</v>
      </c>
      <c r="N83" t="str">
        <f t="shared" si="5"/>
        <v>295.LOC.2014.3.12.8.44</v>
      </c>
      <c r="O83" s="15"/>
    </row>
    <row r="84" spans="1:15">
      <c r="A84">
        <v>34</v>
      </c>
      <c r="B84" t="s">
        <v>116</v>
      </c>
      <c r="C84">
        <v>296</v>
      </c>
      <c r="E84">
        <v>15</v>
      </c>
      <c r="F84">
        <f>IF(VLOOKUP(K84,'bird weight list'!$D$2:$E$1500,2,FALSE())=0,"no weight",VLOOKUP(K84,'bird weight list'!$D$2:$E$1500,2,FALSE()))</f>
        <v>5.8</v>
      </c>
      <c r="H84" s="36">
        <v>41715.3623842593</v>
      </c>
      <c r="I84" s="37">
        <v>41715.3623842593</v>
      </c>
      <c r="J84" t="s">
        <v>27</v>
      </c>
      <c r="K84" t="str">
        <f t="shared" si="4"/>
        <v>296-2014317</v>
      </c>
      <c r="L84" t="str">
        <f>IF(VLOOKUP(B84,Results!$D$2:$F$972,3,FALSE())&gt;1,"yes","no")</f>
        <v>yes</v>
      </c>
      <c r="N84" t="str">
        <f t="shared" si="5"/>
        <v>296.SJA.2014.3.17.8.41</v>
      </c>
      <c r="O84" s="15"/>
    </row>
    <row r="85" spans="1:15">
      <c r="A85">
        <v>64</v>
      </c>
      <c r="B85" t="s">
        <v>117</v>
      </c>
      <c r="C85">
        <v>296</v>
      </c>
      <c r="E85">
        <v>15</v>
      </c>
      <c r="F85" t="str">
        <f>IF(VLOOKUP(K85,'bird weight list'!$D$2:$E$1500,2,FALSE())=0,"no weight",VLOOKUP(K85,'bird weight list'!$D$2:$E$1500,2,FALSE()))</f>
        <v>no weight</v>
      </c>
      <c r="G85">
        <v>5.8</v>
      </c>
      <c r="H85" s="36">
        <v>41726.3934027778</v>
      </c>
      <c r="I85" s="37">
        <v>41726.3934027778</v>
      </c>
      <c r="J85" t="s">
        <v>27</v>
      </c>
      <c r="K85" t="str">
        <f t="shared" si="4"/>
        <v>296-2014328</v>
      </c>
      <c r="L85" t="str">
        <f>IF(VLOOKUP(B85,Results!$D$2:$F$972,3,FALSE())&gt;1,"yes","no")</f>
        <v>yes</v>
      </c>
      <c r="N85" t="str">
        <f t="shared" si="5"/>
        <v>296.SJA.2014.3.28.9.26</v>
      </c>
      <c r="O85" s="15"/>
    </row>
    <row r="86" spans="1:15">
      <c r="A86">
        <v>135</v>
      </c>
      <c r="B86" t="s">
        <v>118</v>
      </c>
      <c r="C86">
        <v>296</v>
      </c>
      <c r="D86" s="39" t="s">
        <v>119</v>
      </c>
      <c r="E86">
        <v>15</v>
      </c>
      <c r="F86">
        <f>IF(VLOOKUP(K86,'bird weight list'!$D$2:$E$1500,2,FALSE())=0,"no weight",VLOOKUP(K86,'bird weight list'!$D$2:$E$1500,2,FALSE()))</f>
        <v>5.8</v>
      </c>
      <c r="H86" s="36">
        <v>41762</v>
      </c>
      <c r="I86" s="37">
        <v>0.402777777777778</v>
      </c>
      <c r="J86" t="s">
        <v>99</v>
      </c>
      <c r="K86" t="str">
        <f t="shared" si="4"/>
        <v>296-201453</v>
      </c>
      <c r="L86" t="str">
        <f>IF(VLOOKUP(B86,Results!$D$2:$F$972,3,FALSE())&gt;1,"yes","no")</f>
        <v>yes</v>
      </c>
      <c r="N86" t="str">
        <f t="shared" si="5"/>
        <v>296.STR.2014.5.3.9.40</v>
      </c>
      <c r="O86" s="15"/>
    </row>
    <row r="87" spans="1:15">
      <c r="A87">
        <v>43</v>
      </c>
      <c r="B87" t="s">
        <v>120</v>
      </c>
      <c r="C87">
        <v>297</v>
      </c>
      <c r="E87">
        <v>15</v>
      </c>
      <c r="F87">
        <f>IF(VLOOKUP(K87,'bird weight list'!$D$2:$E$1500,2,FALSE())=0,"no weight",VLOOKUP(K87,'bird weight list'!$D$2:$E$1500,2,FALSE()))</f>
        <v>5.73</v>
      </c>
      <c r="H87" s="36">
        <v>41719.4169444444</v>
      </c>
      <c r="I87" s="37">
        <v>41719.4169444444</v>
      </c>
      <c r="J87" t="s">
        <v>27</v>
      </c>
      <c r="K87" t="str">
        <f t="shared" si="4"/>
        <v>297-2014321</v>
      </c>
      <c r="L87" t="str">
        <f>IF(VLOOKUP(B87,Results!$D$2:$F$972,3,FALSE())&gt;1,"yes","no")</f>
        <v>yes</v>
      </c>
      <c r="N87" t="str">
        <f t="shared" si="5"/>
        <v>297.SJA.2014.3.21.10.0</v>
      </c>
      <c r="O87" s="15"/>
    </row>
    <row r="88" spans="1:15">
      <c r="A88">
        <v>49</v>
      </c>
      <c r="B88" t="s">
        <v>121</v>
      </c>
      <c r="C88">
        <v>298</v>
      </c>
      <c r="E88">
        <v>15</v>
      </c>
      <c r="F88">
        <f>IF(VLOOKUP(K88,'bird weight list'!$D$2:$E$1500,2,FALSE())=0,"no weight",VLOOKUP(K88,'bird weight list'!$D$2:$E$1500,2,FALSE()))</f>
        <v>5.89</v>
      </c>
      <c r="H88" s="36">
        <v>41723.3001157407</v>
      </c>
      <c r="I88" s="37">
        <v>41723.3001157407</v>
      </c>
      <c r="J88" t="s">
        <v>27</v>
      </c>
      <c r="K88" t="str">
        <f t="shared" si="4"/>
        <v>298-2014325</v>
      </c>
      <c r="L88" t="str">
        <f>IF(VLOOKUP(B88,Results!$D$2:$F$972,3,FALSE())&gt;1,"yes","no")</f>
        <v>yes</v>
      </c>
      <c r="N88" t="str">
        <f t="shared" si="5"/>
        <v>298.SJA.2014.3.25.7.12</v>
      </c>
      <c r="O88" s="15" t="s">
        <v>122</v>
      </c>
    </row>
    <row r="89" spans="1:15">
      <c r="A89">
        <v>50</v>
      </c>
      <c r="B89" t="s">
        <v>123</v>
      </c>
      <c r="C89">
        <v>298</v>
      </c>
      <c r="E89">
        <v>15</v>
      </c>
      <c r="F89">
        <f>IF(VLOOKUP(K89,'bird weight list'!$D$2:$E$1500,2,FALSE())=0,"no weight",VLOOKUP(K89,'bird weight list'!$D$2:$E$1500,2,FALSE()))</f>
        <v>5.89</v>
      </c>
      <c r="H89" s="36">
        <v>41723.3001157407</v>
      </c>
      <c r="I89" s="37">
        <v>41723.3001157407</v>
      </c>
      <c r="J89" t="s">
        <v>27</v>
      </c>
      <c r="K89" t="str">
        <f t="shared" si="4"/>
        <v>298-2014325</v>
      </c>
      <c r="L89" t="str">
        <f>IF(VLOOKUP(B89,Results!$D$2:$F$972,3,FALSE())&gt;1,"yes","no")</f>
        <v>yes</v>
      </c>
      <c r="N89" t="str">
        <f t="shared" si="5"/>
        <v>298.SJA.2014.3.25.7.12</v>
      </c>
      <c r="O89" s="15" t="s">
        <v>122</v>
      </c>
    </row>
    <row r="90" spans="1:15">
      <c r="A90">
        <v>62</v>
      </c>
      <c r="B90" t="s">
        <v>124</v>
      </c>
      <c r="C90">
        <v>299</v>
      </c>
      <c r="E90">
        <v>15</v>
      </c>
      <c r="F90">
        <f>IF(VLOOKUP(K90,'bird weight list'!$D$2:$E$1500,2,FALSE())=0,"no weight",VLOOKUP(K90,'bird weight list'!$D$2:$E$1500,2,FALSE()))</f>
        <v>6.21</v>
      </c>
      <c r="H90" s="36">
        <v>41726.3601851852</v>
      </c>
      <c r="I90" s="37">
        <v>41726.3601851852</v>
      </c>
      <c r="J90" t="s">
        <v>27</v>
      </c>
      <c r="K90" t="str">
        <f t="shared" si="4"/>
        <v>299-2014328</v>
      </c>
      <c r="L90" t="str">
        <f>IF(VLOOKUP(B90,Results!$D$2:$F$972,3,FALSE())&gt;1,"yes","no")</f>
        <v>yes</v>
      </c>
      <c r="N90" t="str">
        <f t="shared" si="5"/>
        <v>299.SJA.2014.3.28.8.38</v>
      </c>
      <c r="O90" s="15" t="s">
        <v>125</v>
      </c>
    </row>
    <row r="91" spans="1:15">
      <c r="A91">
        <v>63</v>
      </c>
      <c r="B91" t="s">
        <v>126</v>
      </c>
      <c r="C91">
        <v>299</v>
      </c>
      <c r="E91">
        <v>15</v>
      </c>
      <c r="F91">
        <f>IF(VLOOKUP(K91,'bird weight list'!$D$2:$E$1500,2,FALSE())=0,"no weight",VLOOKUP(K91,'bird weight list'!$D$2:$E$1500,2,FALSE()))</f>
        <v>6.21</v>
      </c>
      <c r="H91" s="36">
        <v>41726.3601851852</v>
      </c>
      <c r="I91" s="37">
        <v>41726.3601851852</v>
      </c>
      <c r="J91" t="s">
        <v>27</v>
      </c>
      <c r="K91" t="str">
        <f t="shared" si="4"/>
        <v>299-2014328</v>
      </c>
      <c r="L91" t="str">
        <f>IF(VLOOKUP(B91,Results!$D$2:$F$972,3,FALSE())&gt;1,"yes","no")</f>
        <v>yes</v>
      </c>
      <c r="N91" t="str">
        <f t="shared" si="5"/>
        <v>299.SJA.2014.3.28.8.38</v>
      </c>
      <c r="O91" s="15" t="s">
        <v>125</v>
      </c>
    </row>
    <row r="92" spans="1:15">
      <c r="A92">
        <v>72</v>
      </c>
      <c r="B92" t="s">
        <v>127</v>
      </c>
      <c r="C92">
        <v>300</v>
      </c>
      <c r="E92">
        <v>15</v>
      </c>
      <c r="F92">
        <f>IF(VLOOKUP(K92,'bird weight list'!$D$2:$E$1500,2,FALSE())=0,"no weight",VLOOKUP(K92,'bird weight list'!$D$2:$E$1500,2,FALSE()))</f>
        <v>5.86</v>
      </c>
      <c r="H92" s="36">
        <v>41733.3521759259</v>
      </c>
      <c r="I92" s="37">
        <v>41733.3521759259</v>
      </c>
      <c r="J92" t="s">
        <v>16</v>
      </c>
      <c r="K92" t="str">
        <f t="shared" si="4"/>
        <v>300-201444</v>
      </c>
      <c r="L92" t="str">
        <f>IF(VLOOKUP(B92,Results!$D$2:$F$972,3,FALSE())&gt;1,"yes","no")</f>
        <v>yes</v>
      </c>
      <c r="N92" t="str">
        <f t="shared" si="5"/>
        <v>300.SUR.2014.4.4.8.27</v>
      </c>
      <c r="O92" s="15"/>
    </row>
    <row r="93" spans="1:15">
      <c r="A93">
        <v>90</v>
      </c>
      <c r="B93" t="s">
        <v>128</v>
      </c>
      <c r="C93">
        <v>300</v>
      </c>
      <c r="E93">
        <v>15</v>
      </c>
      <c r="F93">
        <f>IF(VLOOKUP(K93,'bird weight list'!$D$2:$E$1500,2,FALSE())=0,"no weight",VLOOKUP(K93,'bird weight list'!$D$2:$E$1500,2,FALSE()))</f>
        <v>5.8</v>
      </c>
      <c r="H93" s="36">
        <v>41737.332337963</v>
      </c>
      <c r="I93" s="37">
        <v>41737.332337963</v>
      </c>
      <c r="J93" t="s">
        <v>16</v>
      </c>
      <c r="K93" t="str">
        <f t="shared" si="4"/>
        <v>300-201448</v>
      </c>
      <c r="L93" t="str">
        <f>IF(VLOOKUP(B93,Results!$D$2:$F$972,3,FALSE())&gt;1,"yes","no")</f>
        <v>yes</v>
      </c>
      <c r="N93" t="str">
        <f t="shared" si="5"/>
        <v>300.SUR.2014.4.8.7.58</v>
      </c>
      <c r="O93" s="15"/>
    </row>
    <row r="94" spans="1:15">
      <c r="A94">
        <v>77</v>
      </c>
      <c r="B94" t="s">
        <v>129</v>
      </c>
      <c r="C94">
        <v>301</v>
      </c>
      <c r="E94">
        <v>15</v>
      </c>
      <c r="F94">
        <f>IF(VLOOKUP(K94,'bird weight list'!$D$2:$E$1500,2,FALSE())=0,"no weight",VLOOKUP(K94,'bird weight list'!$D$2:$E$1500,2,FALSE()))</f>
        <v>5.61</v>
      </c>
      <c r="H94" s="36">
        <v>41733.3923842593</v>
      </c>
      <c r="I94" s="37">
        <v>41733.3923842593</v>
      </c>
      <c r="J94" t="s">
        <v>16</v>
      </c>
      <c r="K94" t="str">
        <f t="shared" si="4"/>
        <v>301-201444</v>
      </c>
      <c r="L94" t="s">
        <v>20</v>
      </c>
      <c r="N94" t="str">
        <f t="shared" si="5"/>
        <v>301.SUR.2014.4.4.9.25</v>
      </c>
      <c r="O94" s="15"/>
    </row>
    <row r="95" spans="1:15">
      <c r="A95">
        <v>78</v>
      </c>
      <c r="B95" t="s">
        <v>130</v>
      </c>
      <c r="C95">
        <v>302</v>
      </c>
      <c r="E95">
        <v>15</v>
      </c>
      <c r="F95">
        <f>IF(VLOOKUP(K95,'bird weight list'!$D$2:$E$1500,2,FALSE())=0,"no weight",VLOOKUP(K95,'bird weight list'!$D$2:$E$1500,2,FALSE()))</f>
        <v>5.13</v>
      </c>
      <c r="H95" s="36">
        <v>41733.4022453704</v>
      </c>
      <c r="I95" s="37">
        <v>41733.4022453704</v>
      </c>
      <c r="J95" t="s">
        <v>16</v>
      </c>
      <c r="K95" t="str">
        <f t="shared" si="4"/>
        <v>302-201444</v>
      </c>
      <c r="L95" t="str">
        <f>IF(VLOOKUP(B95,Results!$D$2:$F$972,3,FALSE())&gt;1,"yes","no")</f>
        <v>yes</v>
      </c>
      <c r="M95" t="s">
        <v>131</v>
      </c>
      <c r="N95" t="str">
        <f t="shared" si="5"/>
        <v>302.SUR.2014.4.4.9.39</v>
      </c>
      <c r="O95" s="15"/>
    </row>
    <row r="96" spans="1:15">
      <c r="A96">
        <v>79</v>
      </c>
      <c r="B96" t="s">
        <v>132</v>
      </c>
      <c r="C96">
        <v>303</v>
      </c>
      <c r="E96">
        <v>15</v>
      </c>
      <c r="F96">
        <f>IF(VLOOKUP(K96,'bird weight list'!$D$2:$E$1500,2,FALSE())=0,"no weight",VLOOKUP(K96,'bird weight list'!$D$2:$E$1500,2,FALSE()))</f>
        <v>5.72</v>
      </c>
      <c r="H96" s="36">
        <v>41733.4119675926</v>
      </c>
      <c r="I96" s="37">
        <v>41733.4119675926</v>
      </c>
      <c r="J96" t="s">
        <v>16</v>
      </c>
      <c r="K96" t="str">
        <f t="shared" si="4"/>
        <v>303-201444</v>
      </c>
      <c r="L96" t="str">
        <f>IF(VLOOKUP(B96,Results!$D$2:$F$972,3,FALSE())&gt;1,"yes","no")</f>
        <v>yes</v>
      </c>
      <c r="N96" t="str">
        <f t="shared" si="5"/>
        <v>303.SUR.2014.4.4.9.53</v>
      </c>
      <c r="O96" s="15"/>
    </row>
    <row r="97" spans="1:15">
      <c r="A97">
        <v>89</v>
      </c>
      <c r="B97" t="s">
        <v>133</v>
      </c>
      <c r="C97">
        <v>303</v>
      </c>
      <c r="E97">
        <v>15</v>
      </c>
      <c r="F97">
        <f>IF(VLOOKUP(K97,'bird weight list'!$D$2:$E$1500,2,FALSE())=0,"no weight",VLOOKUP(K97,'bird weight list'!$D$2:$E$1500,2,FALSE()))</f>
        <v>6.14</v>
      </c>
      <c r="H97" s="36">
        <v>41737.327037037</v>
      </c>
      <c r="I97" s="37">
        <v>41737.327037037</v>
      </c>
      <c r="J97" t="s">
        <v>16</v>
      </c>
      <c r="K97" t="str">
        <f t="shared" si="4"/>
        <v>303-201448</v>
      </c>
      <c r="L97" t="str">
        <f>IF(VLOOKUP(B97,Results!$D$2:$F$972,3,FALSE())&gt;1,"yes","no")</f>
        <v>yes</v>
      </c>
      <c r="N97" t="str">
        <f t="shared" si="5"/>
        <v>303.SUR.2014.4.8.7.50</v>
      </c>
      <c r="O97" s="15"/>
    </row>
    <row r="98" spans="1:15">
      <c r="A98">
        <v>80</v>
      </c>
      <c r="B98" t="s">
        <v>134</v>
      </c>
      <c r="C98">
        <v>304</v>
      </c>
      <c r="E98">
        <v>15</v>
      </c>
      <c r="F98">
        <f>IF(VLOOKUP(K98,'bird weight list'!$D$2:$E$1500,2,FALSE())=0,"no weight",VLOOKUP(K98,'bird weight list'!$D$2:$E$1500,2,FALSE()))</f>
        <v>6</v>
      </c>
      <c r="H98" s="36">
        <v>41733.4297916667</v>
      </c>
      <c r="I98" s="37">
        <v>41733.4297916667</v>
      </c>
      <c r="J98" t="s">
        <v>16</v>
      </c>
      <c r="K98" t="str">
        <f t="shared" ref="K98:K129" si="6">CONCATENATE(C98,"-",YEAR(H98),MONTH(H98),DAY(H98))</f>
        <v>304-201444</v>
      </c>
      <c r="L98" t="str">
        <f>IF(VLOOKUP(B98,Results!$D$2:$F$972,3,FALSE())&gt;1,"yes","no")</f>
        <v>yes</v>
      </c>
      <c r="M98" t="s">
        <v>135</v>
      </c>
      <c r="N98" t="str">
        <f t="shared" ref="N98:N129" si="7">CONCATENATE(C98,".",J98,".",YEAR(H98),".",MONTH(H98),".",DAY(H98),".",HOUR(I98),".",MINUTE(I98))</f>
        <v>304.SUR.2014.4.4.10.18</v>
      </c>
      <c r="O98" s="15"/>
    </row>
    <row r="99" spans="1:15">
      <c r="A99">
        <v>81</v>
      </c>
      <c r="B99" t="s">
        <v>136</v>
      </c>
      <c r="C99">
        <v>305</v>
      </c>
      <c r="E99">
        <v>15</v>
      </c>
      <c r="F99">
        <f>IF(VLOOKUP(K99,'bird weight list'!$D$2:$E$1500,2,FALSE())=0,"no weight",VLOOKUP(K99,'bird weight list'!$D$2:$E$1500,2,FALSE()))</f>
        <v>6.37</v>
      </c>
      <c r="H99" s="36">
        <v>41733.4430324074</v>
      </c>
      <c r="I99" s="37">
        <v>41733.4430324074</v>
      </c>
      <c r="J99" t="s">
        <v>16</v>
      </c>
      <c r="K99" t="str">
        <f t="shared" si="6"/>
        <v>305-201444</v>
      </c>
      <c r="L99" t="str">
        <f>IF(VLOOKUP(B99,Results!$D$2:$F$972,3,FALSE())&gt;1,"yes","no")</f>
        <v>yes</v>
      </c>
      <c r="N99" t="str">
        <f t="shared" si="7"/>
        <v>305.SUR.2014.4.4.10.37</v>
      </c>
      <c r="O99" s="15"/>
    </row>
    <row r="100" spans="1:15">
      <c r="A100">
        <v>82</v>
      </c>
      <c r="B100" t="s">
        <v>137</v>
      </c>
      <c r="C100">
        <v>306</v>
      </c>
      <c r="E100">
        <v>15</v>
      </c>
      <c r="F100">
        <f>IF(VLOOKUP(K100,'bird weight list'!$D$2:$E$1500,2,FALSE())=0,"no weight",VLOOKUP(K100,'bird weight list'!$D$2:$E$1500,2,FALSE()))</f>
        <v>6.18</v>
      </c>
      <c r="H100" s="36">
        <v>41733.4816435185</v>
      </c>
      <c r="I100" s="37">
        <v>41733.4816435185</v>
      </c>
      <c r="J100" t="s">
        <v>16</v>
      </c>
      <c r="K100" t="str">
        <f t="shared" si="6"/>
        <v>306-201444</v>
      </c>
      <c r="L100" t="str">
        <f>IF(VLOOKUP(B100,Results!$D$2:$F$972,3,FALSE())&gt;1,"yes","no")</f>
        <v>yes</v>
      </c>
      <c r="N100" t="str">
        <f t="shared" si="7"/>
        <v>306.SUR.2014.4.4.11.33</v>
      </c>
      <c r="O100" s="15"/>
    </row>
    <row r="101" spans="1:15">
      <c r="A101">
        <v>97</v>
      </c>
      <c r="B101" t="s">
        <v>138</v>
      </c>
      <c r="C101">
        <v>306</v>
      </c>
      <c r="E101">
        <v>15</v>
      </c>
      <c r="F101">
        <f>IF(VLOOKUP(K101,'bird weight list'!$D$2:$E$1500,2,FALSE())=0,"no weight",VLOOKUP(K101,'bird weight list'!$D$2:$E$1500,2,FALSE()))</f>
        <v>6.27</v>
      </c>
      <c r="H101" s="36">
        <v>41744.3440972222</v>
      </c>
      <c r="I101" s="37">
        <v>41744.3440972222</v>
      </c>
      <c r="J101" t="s">
        <v>42</v>
      </c>
      <c r="K101" t="str">
        <f t="shared" si="6"/>
        <v>306-2014415</v>
      </c>
      <c r="L101" t="str">
        <f>IF(VLOOKUP(B101,Results!$D$2:$F$972,3,FALSE())&gt;1,"yes","no")</f>
        <v>yes</v>
      </c>
      <c r="N101" t="str">
        <f t="shared" si="7"/>
        <v>306.CCL.2014.4.15.8.15</v>
      </c>
      <c r="O101" s="15"/>
    </row>
    <row r="102" spans="1:15">
      <c r="A102">
        <v>108</v>
      </c>
      <c r="B102" t="s">
        <v>139</v>
      </c>
      <c r="C102">
        <v>306</v>
      </c>
      <c r="E102">
        <v>15</v>
      </c>
      <c r="F102">
        <f>IF(VLOOKUP(K102,'bird weight list'!$D$2:$E$1500,2,FALSE())=0,"no weight",VLOOKUP(K102,'bird weight list'!$D$2:$E$1500,2,FALSE()))</f>
        <v>6.07</v>
      </c>
      <c r="H102" s="36">
        <v>41745.4162037037</v>
      </c>
      <c r="I102" s="37">
        <v>41745.4162037037</v>
      </c>
      <c r="J102" t="s">
        <v>42</v>
      </c>
      <c r="K102" t="str">
        <f t="shared" si="6"/>
        <v>306-2014416</v>
      </c>
      <c r="L102" t="str">
        <f>IF(VLOOKUP(B102,Results!$D$2:$F$972,3,FALSE())&gt;1,"yes","no")</f>
        <v>yes</v>
      </c>
      <c r="N102" t="str">
        <f t="shared" si="7"/>
        <v>306.CCL.2014.4.16.9.59</v>
      </c>
      <c r="O102" s="15"/>
    </row>
    <row r="103" spans="1:15">
      <c r="A103">
        <v>85</v>
      </c>
      <c r="B103" t="s">
        <v>140</v>
      </c>
      <c r="C103">
        <v>307</v>
      </c>
      <c r="E103">
        <v>15</v>
      </c>
      <c r="F103">
        <f>IF(VLOOKUP(K103,'bird weight list'!$D$2:$E$1500,2,FALSE())=0,"no weight",VLOOKUP(K103,'bird weight list'!$D$2:$E$1500,2,FALSE()))</f>
        <v>5.44</v>
      </c>
      <c r="H103" s="36">
        <v>41734.3972453704</v>
      </c>
      <c r="I103" s="37">
        <v>41734.3972453704</v>
      </c>
      <c r="J103" t="s">
        <v>16</v>
      </c>
      <c r="K103" t="str">
        <f t="shared" si="6"/>
        <v>307-201445</v>
      </c>
      <c r="L103" t="str">
        <f>IF(VLOOKUP(B103,Results!$D$2:$F$972,3,FALSE())&gt;1,"yes","no")</f>
        <v>yes</v>
      </c>
      <c r="N103" t="str">
        <f t="shared" si="7"/>
        <v>307.SUR.2014.4.5.9.32</v>
      </c>
      <c r="O103" s="15"/>
    </row>
    <row r="104" spans="1:15">
      <c r="A104">
        <v>94</v>
      </c>
      <c r="B104" t="s">
        <v>141</v>
      </c>
      <c r="C104">
        <v>308</v>
      </c>
      <c r="E104">
        <v>15</v>
      </c>
      <c r="F104">
        <f>IF(VLOOKUP(K104,'bird weight list'!$D$2:$E$1500,2,FALSE())=0,"no weight",VLOOKUP(K104,'bird weight list'!$D$2:$E$1500,2,FALSE()))</f>
        <v>6.43</v>
      </c>
      <c r="H104" s="36">
        <v>41737.3533564815</v>
      </c>
      <c r="I104" s="37">
        <v>41737.3533564815</v>
      </c>
      <c r="J104" t="s">
        <v>16</v>
      </c>
      <c r="K104" t="str">
        <f t="shared" si="6"/>
        <v>308-201448</v>
      </c>
      <c r="L104" t="str">
        <f>IF(VLOOKUP(B104,Results!$D$2:$F$972,3,FALSE())&gt;1,"yes","no")</f>
        <v>yes</v>
      </c>
      <c r="N104" t="str">
        <f t="shared" si="7"/>
        <v>308.SUR.2014.4.8.8.28</v>
      </c>
      <c r="O104" s="15"/>
    </row>
    <row r="105" spans="1:15">
      <c r="A105">
        <v>119</v>
      </c>
      <c r="B105" t="s">
        <v>142</v>
      </c>
      <c r="C105">
        <v>308</v>
      </c>
      <c r="D105" s="15" t="s">
        <v>143</v>
      </c>
      <c r="E105">
        <v>15</v>
      </c>
      <c r="F105">
        <f>IF(VLOOKUP(K105,'bird weight list'!$D$2:$E$1500,2,FALSE())=0,"no weight",VLOOKUP(K105,'bird weight list'!$D$2:$E$1500,2,FALSE()))</f>
        <v>6.56</v>
      </c>
      <c r="H105" s="36">
        <v>41753</v>
      </c>
      <c r="I105" s="37">
        <v>0.327777777777778</v>
      </c>
      <c r="J105" t="s">
        <v>16</v>
      </c>
      <c r="K105" t="str">
        <f t="shared" si="6"/>
        <v>308-2014424</v>
      </c>
      <c r="L105" t="str">
        <f>IF(VLOOKUP(B105,Results!$D$2:$F$972,3,FALSE())&gt;1,"yes","no")</f>
        <v>yes</v>
      </c>
      <c r="N105" t="str">
        <f t="shared" si="7"/>
        <v>308.SUR.2014.4.24.7.52</v>
      </c>
      <c r="O105" s="15"/>
    </row>
    <row r="106" spans="1:15">
      <c r="A106">
        <v>95</v>
      </c>
      <c r="B106" t="s">
        <v>144</v>
      </c>
      <c r="C106">
        <v>310</v>
      </c>
      <c r="E106">
        <v>15</v>
      </c>
      <c r="F106">
        <f>IF(VLOOKUP(K106,'bird weight list'!$D$2:$E$1500,2,FALSE())=0,"no weight",VLOOKUP(K106,'bird weight list'!$D$2:$E$1500,2,FALSE()))</f>
        <v>6</v>
      </c>
      <c r="H106" s="36">
        <v>41744.3132175926</v>
      </c>
      <c r="I106" s="37">
        <v>41744.3132175926</v>
      </c>
      <c r="J106" t="s">
        <v>42</v>
      </c>
      <c r="K106" t="str">
        <f t="shared" si="6"/>
        <v>310-2014415</v>
      </c>
      <c r="L106" t="str">
        <f>IF(VLOOKUP(B106,Results!$D$2:$F$972,3,FALSE())&gt;1,"yes","no")</f>
        <v>yes</v>
      </c>
      <c r="M106" t="s">
        <v>145</v>
      </c>
      <c r="N106" t="str">
        <f t="shared" si="7"/>
        <v>310.CCL.2014.4.15.7.31</v>
      </c>
      <c r="O106" s="15"/>
    </row>
    <row r="107" spans="1:15">
      <c r="A107">
        <v>105</v>
      </c>
      <c r="B107" t="s">
        <v>146</v>
      </c>
      <c r="C107">
        <v>310</v>
      </c>
      <c r="E107">
        <v>15</v>
      </c>
      <c r="F107">
        <f>IF(VLOOKUP(K107,'bird weight list'!$D$2:$E$1500,2,FALSE())=0,"no weight",VLOOKUP(K107,'bird weight list'!$D$2:$E$1500,2,FALSE()))</f>
        <v>5.87</v>
      </c>
      <c r="H107" s="36">
        <v>41745.3878240741</v>
      </c>
      <c r="I107" s="37">
        <v>41745.3878240741</v>
      </c>
      <c r="J107" t="s">
        <v>42</v>
      </c>
      <c r="K107" t="str">
        <f t="shared" si="6"/>
        <v>310-2014416</v>
      </c>
      <c r="L107" t="s">
        <v>20</v>
      </c>
      <c r="N107" t="str">
        <f t="shared" si="7"/>
        <v>310.CCL.2014.4.16.9.18</v>
      </c>
      <c r="O107" s="15"/>
    </row>
    <row r="108" spans="1:15">
      <c r="A108">
        <v>98</v>
      </c>
      <c r="B108" t="s">
        <v>147</v>
      </c>
      <c r="C108">
        <v>311</v>
      </c>
      <c r="E108">
        <v>15</v>
      </c>
      <c r="F108">
        <f>IF(VLOOKUP(K108,'bird weight list'!$D$2:$E$1500,2,FALSE())=0,"no weight",VLOOKUP(K108,'bird weight list'!$D$2:$E$1500,2,FALSE()))</f>
        <v>5.9</v>
      </c>
      <c r="H108" s="36">
        <v>41744.3488657407</v>
      </c>
      <c r="I108" s="37">
        <v>41744.3488657407</v>
      </c>
      <c r="J108" t="s">
        <v>42</v>
      </c>
      <c r="K108" t="str">
        <f t="shared" si="6"/>
        <v>311-2014415</v>
      </c>
      <c r="L108" t="s">
        <v>20</v>
      </c>
      <c r="N108" t="str">
        <f t="shared" si="7"/>
        <v>311.CCL.2014.4.15.8.22</v>
      </c>
      <c r="O108" s="15"/>
    </row>
    <row r="109" spans="1:15">
      <c r="A109">
        <v>99</v>
      </c>
      <c r="B109" t="s">
        <v>148</v>
      </c>
      <c r="C109">
        <v>312</v>
      </c>
      <c r="E109">
        <v>15</v>
      </c>
      <c r="F109">
        <f>IF(VLOOKUP(K109,'bird weight list'!$D$2:$E$1500,2,FALSE())=0,"no weight",VLOOKUP(K109,'bird weight list'!$D$2:$E$1500,2,FALSE()))</f>
        <v>5.79</v>
      </c>
      <c r="H109" s="36">
        <v>41744.3532638889</v>
      </c>
      <c r="I109" s="37">
        <v>41744.3532638889</v>
      </c>
      <c r="J109" t="s">
        <v>42</v>
      </c>
      <c r="K109" t="str">
        <f t="shared" si="6"/>
        <v>312-2014415</v>
      </c>
      <c r="L109" t="s">
        <v>20</v>
      </c>
      <c r="N109" t="str">
        <f t="shared" si="7"/>
        <v>312.CCL.2014.4.15.8.28</v>
      </c>
      <c r="O109" s="15"/>
    </row>
    <row r="110" spans="1:15">
      <c r="A110">
        <v>100</v>
      </c>
      <c r="B110" t="s">
        <v>149</v>
      </c>
      <c r="C110">
        <v>313</v>
      </c>
      <c r="E110">
        <v>15</v>
      </c>
      <c r="F110">
        <f>IF(VLOOKUP(K110,'bird weight list'!$D$2:$E$1500,2,FALSE())=0,"no weight",VLOOKUP(K110,'bird weight list'!$D$2:$E$1500,2,FALSE()))</f>
        <v>5.69</v>
      </c>
      <c r="H110" s="36">
        <v>41744.3572685185</v>
      </c>
      <c r="I110" s="37">
        <v>41744.3572685185</v>
      </c>
      <c r="J110" t="s">
        <v>42</v>
      </c>
      <c r="K110" t="str">
        <f t="shared" si="6"/>
        <v>313-2014415</v>
      </c>
      <c r="L110" t="s">
        <v>20</v>
      </c>
      <c r="N110" t="str">
        <f t="shared" si="7"/>
        <v>313.CCL.2014.4.15.8.34</v>
      </c>
      <c r="O110" s="15"/>
    </row>
    <row r="111" spans="1:15">
      <c r="A111">
        <v>112</v>
      </c>
      <c r="B111" t="s">
        <v>150</v>
      </c>
      <c r="C111">
        <v>313</v>
      </c>
      <c r="D111" s="15" t="s">
        <v>151</v>
      </c>
      <c r="E111">
        <v>15</v>
      </c>
      <c r="F111">
        <f>IF(VLOOKUP(K111,'bird weight list'!$D$2:$E$1500,2,FALSE())=0,"no weight",VLOOKUP(K111,'bird weight list'!$D$2:$E$1500,2,FALSE()))</f>
        <v>5.81</v>
      </c>
      <c r="H111" s="36">
        <v>41748</v>
      </c>
      <c r="I111" s="37">
        <v>7.31736111111111</v>
      </c>
      <c r="J111" t="s">
        <v>42</v>
      </c>
      <c r="K111" t="str">
        <f t="shared" si="6"/>
        <v>313-2014419</v>
      </c>
      <c r="L111" t="s">
        <v>20</v>
      </c>
      <c r="N111" t="str">
        <f t="shared" si="7"/>
        <v>313.CCL.2014.4.19.7.37</v>
      </c>
      <c r="O111" s="15"/>
    </row>
    <row r="112" spans="1:15">
      <c r="A112">
        <v>101</v>
      </c>
      <c r="B112" t="s">
        <v>152</v>
      </c>
      <c r="C112">
        <v>314</v>
      </c>
      <c r="E112">
        <v>15</v>
      </c>
      <c r="F112">
        <f>IF(VLOOKUP(K112,'bird weight list'!$D$2:$E$1500,2,FALSE())=0,"no weight",VLOOKUP(K112,'bird weight list'!$D$2:$E$1500,2,FALSE()))</f>
        <v>6.24</v>
      </c>
      <c r="H112" s="36">
        <v>41744.36125</v>
      </c>
      <c r="I112" s="37">
        <v>41744.36125</v>
      </c>
      <c r="J112" t="s">
        <v>42</v>
      </c>
      <c r="K112" t="str">
        <f t="shared" si="6"/>
        <v>314-2014415</v>
      </c>
      <c r="L112" t="s">
        <v>20</v>
      </c>
      <c r="N112" t="str">
        <f t="shared" si="7"/>
        <v>314.CCL.2014.4.15.8.40</v>
      </c>
      <c r="O112" s="15"/>
    </row>
    <row r="113" spans="1:15">
      <c r="A113">
        <v>111</v>
      </c>
      <c r="B113" t="s">
        <v>153</v>
      </c>
      <c r="C113">
        <v>314</v>
      </c>
      <c r="D113" s="15"/>
      <c r="E113">
        <v>15</v>
      </c>
      <c r="F113">
        <f>IF(VLOOKUP(K113,'bird weight list'!$D$2:$E$1500,2,FALSE())=0,"no weight",VLOOKUP(K113,'bird weight list'!$D$2:$E$1500,2,FALSE()))</f>
        <v>6.25</v>
      </c>
      <c r="H113" s="36">
        <v>41747</v>
      </c>
      <c r="I113" s="37">
        <v>10.4284722222222</v>
      </c>
      <c r="J113" t="s">
        <v>42</v>
      </c>
      <c r="K113" t="str">
        <f t="shared" si="6"/>
        <v>314-2014418</v>
      </c>
      <c r="L113" t="s">
        <v>20</v>
      </c>
      <c r="N113" t="str">
        <f t="shared" si="7"/>
        <v>314.CCL.2014.4.18.10.17</v>
      </c>
      <c r="O113" s="15"/>
    </row>
    <row r="114" spans="1:15">
      <c r="A114">
        <v>102</v>
      </c>
      <c r="B114" t="s">
        <v>154</v>
      </c>
      <c r="C114">
        <v>315</v>
      </c>
      <c r="E114">
        <v>15</v>
      </c>
      <c r="F114">
        <f>IF(VLOOKUP(K114,'bird weight list'!$D$2:$E$1500,2,FALSE())=0,"no weight",VLOOKUP(K114,'bird weight list'!$D$2:$E$1500,2,FALSE()))</f>
        <v>5.66</v>
      </c>
      <c r="H114" s="36">
        <v>41744.3655324074</v>
      </c>
      <c r="I114" s="37">
        <v>41744.3655324074</v>
      </c>
      <c r="J114" t="s">
        <v>42</v>
      </c>
      <c r="K114" t="str">
        <f t="shared" si="6"/>
        <v>315-2014415</v>
      </c>
      <c r="L114" t="s">
        <v>20</v>
      </c>
      <c r="M114" t="s">
        <v>155</v>
      </c>
      <c r="N114" t="str">
        <f t="shared" si="7"/>
        <v>315.CCL.2014.4.15.8.46</v>
      </c>
      <c r="O114" s="15"/>
    </row>
    <row r="115" spans="1:15">
      <c r="A115">
        <v>103</v>
      </c>
      <c r="B115" t="s">
        <v>156</v>
      </c>
      <c r="C115">
        <v>316</v>
      </c>
      <c r="E115">
        <v>15</v>
      </c>
      <c r="F115">
        <f>IF(VLOOKUP(K115,'bird weight list'!$D$2:$E$1500,2,FALSE())=0,"no weight",VLOOKUP(K115,'bird weight list'!$D$2:$E$1500,2,FALSE()))</f>
        <v>6.01</v>
      </c>
      <c r="H115" s="36">
        <v>41744.3706712963</v>
      </c>
      <c r="I115" s="37">
        <v>41744.3706712963</v>
      </c>
      <c r="J115" t="s">
        <v>42</v>
      </c>
      <c r="K115" t="str">
        <f t="shared" si="6"/>
        <v>316-2014415</v>
      </c>
      <c r="L115" t="s">
        <v>20</v>
      </c>
      <c r="M115" t="s">
        <v>157</v>
      </c>
      <c r="N115" t="str">
        <f t="shared" si="7"/>
        <v>316.CCL.2014.4.15.8.53</v>
      </c>
      <c r="O115" s="15"/>
    </row>
    <row r="116" spans="1:15">
      <c r="A116">
        <v>107</v>
      </c>
      <c r="B116" t="s">
        <v>158</v>
      </c>
      <c r="C116">
        <v>317</v>
      </c>
      <c r="E116">
        <v>15</v>
      </c>
      <c r="F116">
        <f>IF(VLOOKUP(K116,'bird weight list'!$D$2:$E$1500,2,FALSE())=0,"no weight",VLOOKUP(K116,'bird weight list'!$D$2:$E$1500,2,FALSE()))</f>
        <v>5.79</v>
      </c>
      <c r="H116" s="36">
        <v>41745.4023842593</v>
      </c>
      <c r="I116" s="37">
        <v>41745.4023842593</v>
      </c>
      <c r="J116" t="s">
        <v>42</v>
      </c>
      <c r="K116" t="str">
        <f t="shared" si="6"/>
        <v>317-2014416</v>
      </c>
      <c r="L116" t="s">
        <v>20</v>
      </c>
      <c r="N116" t="str">
        <f t="shared" si="7"/>
        <v>317.CCL.2014.4.16.9.39</v>
      </c>
      <c r="O116" s="15"/>
    </row>
    <row r="117" spans="1:15">
      <c r="A117">
        <v>109</v>
      </c>
      <c r="B117" t="s">
        <v>159</v>
      </c>
      <c r="C117">
        <v>318</v>
      </c>
      <c r="E117">
        <v>15</v>
      </c>
      <c r="F117">
        <f>IF(VLOOKUP(K117,'bird weight list'!$D$2:$E$1500,2,FALSE())=0,"no weight",VLOOKUP(K117,'bird weight list'!$D$2:$E$1500,2,FALSE()))</f>
        <v>5.97</v>
      </c>
      <c r="H117" s="36">
        <v>41747</v>
      </c>
      <c r="I117" s="37">
        <v>8.35555555555556</v>
      </c>
      <c r="J117" t="s">
        <v>42</v>
      </c>
      <c r="K117" t="str">
        <f t="shared" si="6"/>
        <v>318-2014418</v>
      </c>
      <c r="L117" t="s">
        <v>20</v>
      </c>
      <c r="N117" t="str">
        <f t="shared" si="7"/>
        <v>318.CCL.2014.4.18.8.32</v>
      </c>
      <c r="O117" s="15"/>
    </row>
    <row r="118" spans="1:15">
      <c r="A118">
        <v>113</v>
      </c>
      <c r="B118" t="s">
        <v>160</v>
      </c>
      <c r="C118">
        <v>319</v>
      </c>
      <c r="D118" t="s">
        <v>161</v>
      </c>
      <c r="E118">
        <v>15</v>
      </c>
      <c r="F118">
        <f>IF(VLOOKUP(K118,'bird weight list'!$D$2:$E$1500,2,FALSE())=0,"no weight",VLOOKUP(K118,'bird weight list'!$D$2:$E$1500,2,FALSE()))</f>
        <v>6.06</v>
      </c>
      <c r="H118" s="36">
        <v>41748</v>
      </c>
      <c r="I118" s="37">
        <v>0.348611111111111</v>
      </c>
      <c r="J118" t="s">
        <v>42</v>
      </c>
      <c r="K118" t="str">
        <f t="shared" si="6"/>
        <v>319-2014419</v>
      </c>
      <c r="L118" t="s">
        <v>20</v>
      </c>
      <c r="N118" t="str">
        <f t="shared" si="7"/>
        <v>319.CCL.2014.4.19.8.22</v>
      </c>
      <c r="O118" s="15"/>
    </row>
    <row r="119" spans="1:15">
      <c r="A119">
        <v>114</v>
      </c>
      <c r="B119" t="s">
        <v>162</v>
      </c>
      <c r="C119">
        <v>320</v>
      </c>
      <c r="D119" t="s">
        <v>163</v>
      </c>
      <c r="E119">
        <v>15</v>
      </c>
      <c r="F119">
        <f>IF(VLOOKUP(K119,'bird weight list'!$D$2:$E$1500,2,FALSE())=0,"no weight",VLOOKUP(K119,'bird weight list'!$D$2:$E$1500,2,FALSE()))</f>
        <v>5.79</v>
      </c>
      <c r="H119" s="36">
        <v>41749</v>
      </c>
      <c r="I119" s="37">
        <v>0.336805555555556</v>
      </c>
      <c r="J119" t="s">
        <v>42</v>
      </c>
      <c r="K119" t="str">
        <f t="shared" si="6"/>
        <v>320-2014420</v>
      </c>
      <c r="L119" t="s">
        <v>20</v>
      </c>
      <c r="N119" t="str">
        <f t="shared" si="7"/>
        <v>320.CCL.2014.4.20.8.5</v>
      </c>
      <c r="O119" s="15"/>
    </row>
    <row r="120" spans="1:15">
      <c r="A120">
        <v>115</v>
      </c>
      <c r="B120" t="s">
        <v>164</v>
      </c>
      <c r="C120">
        <v>321</v>
      </c>
      <c r="D120" t="s">
        <v>165</v>
      </c>
      <c r="E120">
        <v>15</v>
      </c>
      <c r="F120">
        <f>IF(VLOOKUP(K120,'bird weight list'!$D$2:$E$1500,2,FALSE())=0,"no weight",VLOOKUP(K120,'bird weight list'!$D$2:$E$1500,2,FALSE()))</f>
        <v>6.18</v>
      </c>
      <c r="H120" s="36">
        <v>41749</v>
      </c>
      <c r="I120" s="37">
        <v>0.353472222222222</v>
      </c>
      <c r="J120" t="s">
        <v>42</v>
      </c>
      <c r="K120" t="str">
        <f t="shared" si="6"/>
        <v>321-2014420</v>
      </c>
      <c r="L120" t="s">
        <v>20</v>
      </c>
      <c r="N120" t="str">
        <f t="shared" si="7"/>
        <v>321.CCL.2014.4.20.8.29</v>
      </c>
      <c r="O120" s="15"/>
    </row>
    <row r="121" spans="1:15">
      <c r="A121">
        <v>116</v>
      </c>
      <c r="B121" t="s">
        <v>166</v>
      </c>
      <c r="C121">
        <v>322</v>
      </c>
      <c r="D121" t="s">
        <v>167</v>
      </c>
      <c r="E121">
        <v>15</v>
      </c>
      <c r="F121">
        <f>IF(VLOOKUP(K121,'bird weight list'!$D$2:$E$1500,2,FALSE())=0,"no weight",VLOOKUP(K121,'bird weight list'!$D$2:$E$1500,2,FALSE()))</f>
        <v>5.88</v>
      </c>
      <c r="H121" s="36">
        <v>41749</v>
      </c>
      <c r="I121" s="37">
        <v>0.36875</v>
      </c>
      <c r="J121" t="s">
        <v>42</v>
      </c>
      <c r="K121" t="str">
        <f t="shared" si="6"/>
        <v>322-2014420</v>
      </c>
      <c r="L121" t="s">
        <v>20</v>
      </c>
      <c r="N121" t="str">
        <f t="shared" si="7"/>
        <v>322.CCL.2014.4.20.8.51</v>
      </c>
      <c r="O121" s="15"/>
    </row>
    <row r="122" spans="1:15">
      <c r="A122">
        <v>117</v>
      </c>
      <c r="B122" t="s">
        <v>168</v>
      </c>
      <c r="C122">
        <v>323</v>
      </c>
      <c r="D122" t="s">
        <v>169</v>
      </c>
      <c r="E122">
        <v>15</v>
      </c>
      <c r="F122">
        <f>IF(VLOOKUP(K122,'bird weight list'!$D$2:$E$1500,2,FALSE())=0,"no weight",VLOOKUP(K122,'bird weight list'!$D$2:$E$1500,2,FALSE()))</f>
        <v>5.59</v>
      </c>
      <c r="H122" s="36">
        <v>41751</v>
      </c>
      <c r="I122" s="37">
        <v>0.343055555555555</v>
      </c>
      <c r="J122" t="s">
        <v>16</v>
      </c>
      <c r="K122" t="str">
        <f t="shared" si="6"/>
        <v>323-2014422</v>
      </c>
      <c r="L122" t="str">
        <f>IF(VLOOKUP(B122,Results!$D$2:$F$972,3,FALSE())&gt;1,"yes","no")</f>
        <v>yes</v>
      </c>
      <c r="M122" t="s">
        <v>170</v>
      </c>
      <c r="N122" t="str">
        <f t="shared" si="7"/>
        <v>323.SUR.2014.4.22.8.14</v>
      </c>
      <c r="O122" s="15"/>
    </row>
    <row r="123" spans="1:15">
      <c r="A123">
        <v>120</v>
      </c>
      <c r="B123" t="s">
        <v>171</v>
      </c>
      <c r="C123">
        <v>324</v>
      </c>
      <c r="D123" t="s">
        <v>172</v>
      </c>
      <c r="E123">
        <v>15</v>
      </c>
      <c r="F123">
        <f>IF(VLOOKUP(K123,'bird weight list'!$D$2:$E$1500,2,FALSE())=0,"no weight",VLOOKUP(K123,'bird weight list'!$D$2:$E$1500,2,FALSE()))</f>
        <v>5.71</v>
      </c>
      <c r="H123" s="36">
        <v>41753</v>
      </c>
      <c r="I123" s="37">
        <v>0.350694444444444</v>
      </c>
      <c r="J123" t="s">
        <v>16</v>
      </c>
      <c r="K123" t="str">
        <f t="shared" si="6"/>
        <v>324-2014424</v>
      </c>
      <c r="L123" t="str">
        <f>IF(VLOOKUP(B123,Results!$D$2:$F$972,3,FALSE())&gt;1,"yes","no")</f>
        <v>yes</v>
      </c>
      <c r="N123" t="str">
        <f t="shared" si="7"/>
        <v>324.SUR.2014.4.24.8.25</v>
      </c>
      <c r="O123" s="15"/>
    </row>
    <row r="124" spans="1:15">
      <c r="A124">
        <v>121</v>
      </c>
      <c r="B124" t="s">
        <v>173</v>
      </c>
      <c r="C124">
        <v>325</v>
      </c>
      <c r="D124" t="s">
        <v>174</v>
      </c>
      <c r="E124">
        <v>15</v>
      </c>
      <c r="F124">
        <f>IF(VLOOKUP(K124,'bird weight list'!$D$2:$E$1500,2,FALSE())=0,"no weight",VLOOKUP(K124,'bird weight list'!$D$2:$E$1500,2,FALSE()))</f>
        <v>5.89</v>
      </c>
      <c r="H124" s="36">
        <v>41753</v>
      </c>
      <c r="I124" s="37">
        <v>0.397222222222222</v>
      </c>
      <c r="J124" t="s">
        <v>16</v>
      </c>
      <c r="K124" t="str">
        <f t="shared" si="6"/>
        <v>325-2014424</v>
      </c>
      <c r="L124" t="str">
        <f>IF(VLOOKUP(B124,Results!$D$2:$F$972,3,FALSE())&gt;1,"yes","no")</f>
        <v>yes</v>
      </c>
      <c r="N124" t="str">
        <f t="shared" si="7"/>
        <v>325.SUR.2014.4.24.9.32</v>
      </c>
      <c r="O124" s="15"/>
    </row>
    <row r="125" spans="1:15">
      <c r="A125">
        <v>122</v>
      </c>
      <c r="B125" t="s">
        <v>175</v>
      </c>
      <c r="C125">
        <v>326</v>
      </c>
      <c r="D125" t="s">
        <v>176</v>
      </c>
      <c r="E125">
        <v>15</v>
      </c>
      <c r="F125">
        <f>IF(VLOOKUP(K125,'bird weight list'!$D$2:$E$1500,2,FALSE())=0,"no weight",VLOOKUP(K125,'bird weight list'!$D$2:$E$1500,2,FALSE()))</f>
        <v>5.88</v>
      </c>
      <c r="H125" s="36">
        <v>41753</v>
      </c>
      <c r="I125" s="37">
        <v>0.423611111111111</v>
      </c>
      <c r="J125" t="s">
        <v>16</v>
      </c>
      <c r="K125" t="str">
        <f t="shared" si="6"/>
        <v>326-2014424</v>
      </c>
      <c r="L125" t="str">
        <f>IF(VLOOKUP(B125,Results!$D$2:$F$972,3,FALSE())&gt;1,"yes","no")</f>
        <v>yes</v>
      </c>
      <c r="N125" t="str">
        <f t="shared" si="7"/>
        <v>326.SUR.2014.4.24.10.10</v>
      </c>
      <c r="O125" s="15"/>
    </row>
    <row r="126" spans="1:15">
      <c r="A126">
        <v>123</v>
      </c>
      <c r="B126" t="s">
        <v>177</v>
      </c>
      <c r="C126">
        <v>327</v>
      </c>
      <c r="D126" t="s">
        <v>178</v>
      </c>
      <c r="E126">
        <v>15</v>
      </c>
      <c r="F126">
        <f>IF(VLOOKUP(K126,'bird weight list'!$D$2:$E$1500,2,FALSE())=0,"no weight",VLOOKUP(K126,'bird weight list'!$D$2:$E$1500,2,FALSE()))</f>
        <v>6.24</v>
      </c>
      <c r="H126" s="36">
        <v>41753</v>
      </c>
      <c r="I126" s="37">
        <v>6.45208333333333</v>
      </c>
      <c r="J126" t="s">
        <v>16</v>
      </c>
      <c r="K126" t="str">
        <f t="shared" si="6"/>
        <v>327-2014424</v>
      </c>
      <c r="L126" t="str">
        <f>IF(VLOOKUP(B126,Results!$D$2:$F$972,3,FALSE())&gt;1,"yes","no")</f>
        <v>yes</v>
      </c>
      <c r="N126" t="str">
        <f t="shared" si="7"/>
        <v>327.SUR.2014.4.24.10.51</v>
      </c>
      <c r="O126" s="15"/>
    </row>
    <row r="127" spans="1:15">
      <c r="A127">
        <v>124</v>
      </c>
      <c r="B127" t="s">
        <v>179</v>
      </c>
      <c r="C127">
        <v>328</v>
      </c>
      <c r="D127" t="s">
        <v>180</v>
      </c>
      <c r="E127">
        <v>15</v>
      </c>
      <c r="F127">
        <f>IF(VLOOKUP(K127,'bird weight list'!$D$2:$E$1500,2,FALSE())=0,"no weight",VLOOKUP(K127,'bird weight list'!$D$2:$E$1500,2,FALSE()))</f>
        <v>5.94</v>
      </c>
      <c r="H127" s="36">
        <v>41753</v>
      </c>
      <c r="I127" s="37">
        <v>0.473611111111111</v>
      </c>
      <c r="J127" t="s">
        <v>16</v>
      </c>
      <c r="K127" t="str">
        <f t="shared" si="6"/>
        <v>328-2014424</v>
      </c>
      <c r="L127" t="str">
        <f>IF(VLOOKUP(B127,Results!$D$2:$F$972,3,FALSE())&gt;1,"yes","no")</f>
        <v>yes</v>
      </c>
      <c r="N127" t="str">
        <f t="shared" si="7"/>
        <v>328.SUR.2014.4.24.11.22</v>
      </c>
      <c r="O127" s="15"/>
    </row>
    <row r="128" spans="1:15">
      <c r="A128">
        <v>125</v>
      </c>
      <c r="B128" s="27" t="s">
        <v>181</v>
      </c>
      <c r="C128">
        <v>329</v>
      </c>
      <c r="D128" s="15" t="s">
        <v>182</v>
      </c>
      <c r="E128">
        <v>15</v>
      </c>
      <c r="F128">
        <f>IF(VLOOKUP(K128,'bird weight list'!$D$2:$E$1500,2,FALSE())=0,"no weight",VLOOKUP(K128,'bird weight list'!$D$2:$E$1500,2,FALSE()))</f>
        <v>6.47</v>
      </c>
      <c r="H128" s="36">
        <v>41759</v>
      </c>
      <c r="I128" s="37">
        <v>0.338888888888889</v>
      </c>
      <c r="J128" t="s">
        <v>99</v>
      </c>
      <c r="K128" t="str">
        <f t="shared" si="6"/>
        <v>329-2014430</v>
      </c>
      <c r="L128" t="str">
        <f>IF(VLOOKUP(B128,Results!$D$2:$F$972,3,FALSE())&gt;1,"yes","no")</f>
        <v>yes</v>
      </c>
      <c r="N128" t="str">
        <f t="shared" si="7"/>
        <v>329.STR.2014.4.30.8.8</v>
      </c>
      <c r="O128" s="15"/>
    </row>
    <row r="129" spans="1:15">
      <c r="A129">
        <v>126</v>
      </c>
      <c r="B129" t="s">
        <v>183</v>
      </c>
      <c r="C129">
        <v>330</v>
      </c>
      <c r="D129" s="15" t="s">
        <v>184</v>
      </c>
      <c r="E129">
        <v>15</v>
      </c>
      <c r="F129">
        <f>IF(VLOOKUP(K129,'bird weight list'!$D$2:$E$1500,2,FALSE())=0,"no weight",VLOOKUP(K129,'bird weight list'!$D$2:$E$1500,2,FALSE()))</f>
        <v>5.72</v>
      </c>
      <c r="H129" s="36">
        <v>41759</v>
      </c>
      <c r="I129" s="37">
        <v>0.354861111111111</v>
      </c>
      <c r="J129" t="s">
        <v>99</v>
      </c>
      <c r="K129" t="str">
        <f t="shared" si="6"/>
        <v>330-2014430</v>
      </c>
      <c r="L129" t="str">
        <f>IF(VLOOKUP(B129,Results!$D$2:$F$972,3,FALSE())&gt;1,"yes","no")</f>
        <v>yes</v>
      </c>
      <c r="N129" t="str">
        <f t="shared" si="7"/>
        <v>330.STR.2014.4.30.8.31</v>
      </c>
      <c r="O129" s="15"/>
    </row>
    <row r="130" spans="1:15">
      <c r="A130">
        <v>134</v>
      </c>
      <c r="B130" t="s">
        <v>185</v>
      </c>
      <c r="C130">
        <v>330</v>
      </c>
      <c r="D130" s="39" t="s">
        <v>184</v>
      </c>
      <c r="E130">
        <v>15</v>
      </c>
      <c r="F130">
        <f>IF(VLOOKUP(K130,'bird weight list'!$D$2:$E$1500,2,FALSE())=0,"no weight",VLOOKUP(K130,'bird weight list'!$D$2:$E$1500,2,FALSE()))</f>
        <v>5.89</v>
      </c>
      <c r="H130" s="36">
        <v>41762</v>
      </c>
      <c r="I130" s="37">
        <v>0.379166666666667</v>
      </c>
      <c r="J130" t="s">
        <v>99</v>
      </c>
      <c r="K130" t="str">
        <f t="shared" ref="K130:K149" si="8">CONCATENATE(C130,"-",YEAR(H130),MONTH(H130),DAY(H130))</f>
        <v>330-201453</v>
      </c>
      <c r="L130" t="str">
        <f>IF(VLOOKUP(B130,Results!$D$2:$F$972,3,FALSE())&gt;1,"yes","no")</f>
        <v>yes</v>
      </c>
      <c r="N130" t="str">
        <f t="shared" ref="N130:N161" si="9">CONCATENATE(C130,".",J130,".",YEAR(H130),".",MONTH(H130),".",DAY(H130),".",HOUR(I130),".",MINUTE(I130))</f>
        <v>330.STR.2014.5.3.9.6</v>
      </c>
      <c r="O130" s="15"/>
    </row>
    <row r="131" spans="1:15">
      <c r="A131">
        <v>128</v>
      </c>
      <c r="B131" t="s">
        <v>186</v>
      </c>
      <c r="C131">
        <v>331</v>
      </c>
      <c r="D131" s="15" t="s">
        <v>187</v>
      </c>
      <c r="E131">
        <v>15</v>
      </c>
      <c r="F131">
        <f>IF(VLOOKUP(K131,'bird weight list'!$D$2:$E$1500,2,FALSE())=0,"no weight",VLOOKUP(K131,'bird weight list'!$D$2:$E$1500,2,FALSE()))</f>
        <v>5.7</v>
      </c>
      <c r="H131" s="36">
        <v>41759</v>
      </c>
      <c r="I131" s="37">
        <v>0.430555555555556</v>
      </c>
      <c r="J131" t="s">
        <v>99</v>
      </c>
      <c r="K131" t="str">
        <f t="shared" si="8"/>
        <v>331-2014430</v>
      </c>
      <c r="L131" t="str">
        <f>IF(VLOOKUP(B131,Results!$D$2:$F$972,3,FALSE())&gt;1,"yes","no")</f>
        <v>yes</v>
      </c>
      <c r="N131" t="str">
        <f t="shared" si="9"/>
        <v>331.STR.2014.4.30.10.20</v>
      </c>
      <c r="O131" s="15"/>
    </row>
    <row r="132" spans="1:15">
      <c r="A132">
        <v>129</v>
      </c>
      <c r="B132" s="27" t="s">
        <v>188</v>
      </c>
      <c r="C132">
        <v>332</v>
      </c>
      <c r="D132" s="15" t="s">
        <v>189</v>
      </c>
      <c r="E132">
        <v>15</v>
      </c>
      <c r="F132">
        <f>IF(VLOOKUP(K132,'bird weight list'!$D$2:$E$1500,2,FALSE())=0,"no weight",VLOOKUP(K132,'bird weight list'!$D$2:$E$1500,2,FALSE()))</f>
        <v>5.4</v>
      </c>
      <c r="H132" s="36">
        <v>41760</v>
      </c>
      <c r="I132" s="37">
        <v>0.378472222222222</v>
      </c>
      <c r="J132" t="s">
        <v>99</v>
      </c>
      <c r="K132" t="str">
        <f t="shared" si="8"/>
        <v>332-201451</v>
      </c>
      <c r="L132" t="str">
        <f>IF(VLOOKUP(B132,Results!$D$2:$F$972,3,FALSE())&gt;1,"yes","no")</f>
        <v>yes</v>
      </c>
      <c r="N132" t="str">
        <f t="shared" si="9"/>
        <v>332.STR.2014.5.1.9.5</v>
      </c>
      <c r="O132" s="15"/>
    </row>
    <row r="133" spans="1:15">
      <c r="A133">
        <v>130</v>
      </c>
      <c r="B133" s="27" t="s">
        <v>190</v>
      </c>
      <c r="C133">
        <v>333</v>
      </c>
      <c r="D133" s="15" t="s">
        <v>191</v>
      </c>
      <c r="E133">
        <v>15</v>
      </c>
      <c r="F133">
        <f>IF(VLOOKUP(K133,'bird weight list'!$D$2:$E$1500,2,FALSE())=0,"no weight",VLOOKUP(K133,'bird weight list'!$D$2:$E$1500,2,FALSE()))</f>
        <v>6.02</v>
      </c>
      <c r="H133" s="36">
        <v>41760</v>
      </c>
      <c r="I133" s="37">
        <v>0.251388888888889</v>
      </c>
      <c r="J133" t="s">
        <v>99</v>
      </c>
      <c r="K133" t="str">
        <f t="shared" si="8"/>
        <v>333-201451</v>
      </c>
      <c r="L133" t="str">
        <f>IF(VLOOKUP(B133,Results!$D$2:$F$972,3,FALSE())&gt;1,"yes","no")</f>
        <v>yes</v>
      </c>
      <c r="N133" t="str">
        <f t="shared" si="9"/>
        <v>333.STR.2014.5.1.6.2</v>
      </c>
      <c r="O133" s="15"/>
    </row>
    <row r="134" spans="1:15">
      <c r="A134">
        <v>131</v>
      </c>
      <c r="B134" s="27" t="s">
        <v>192</v>
      </c>
      <c r="C134">
        <v>334</v>
      </c>
      <c r="D134" s="40" t="s">
        <v>193</v>
      </c>
      <c r="E134">
        <v>15</v>
      </c>
      <c r="F134">
        <f>IF(VLOOKUP(K134,'bird weight list'!$D$2:$E$1500,2,FALSE())=0,"no weight",VLOOKUP(K134,'bird weight list'!$D$2:$E$1500,2,FALSE()))</f>
        <v>6.05</v>
      </c>
      <c r="H134" s="36">
        <v>41760</v>
      </c>
      <c r="I134" s="37">
        <v>0.445138888888889</v>
      </c>
      <c r="J134" t="s">
        <v>99</v>
      </c>
      <c r="K134" t="str">
        <f t="shared" si="8"/>
        <v>334-201451</v>
      </c>
      <c r="L134" t="str">
        <f>IF(VLOOKUP(B134,Results!$D$2:$F$972,3,FALSE())&gt;1,"yes","no")</f>
        <v>yes</v>
      </c>
      <c r="N134" t="str">
        <f t="shared" si="9"/>
        <v>334.STR.2014.5.1.10.41</v>
      </c>
      <c r="O134" s="15"/>
    </row>
    <row r="135" spans="1:15">
      <c r="A135">
        <v>132</v>
      </c>
      <c r="B135" t="s">
        <v>194</v>
      </c>
      <c r="C135">
        <v>335</v>
      </c>
      <c r="D135" s="15" t="s">
        <v>195</v>
      </c>
      <c r="E135">
        <v>15</v>
      </c>
      <c r="F135">
        <f>IF(VLOOKUP(K135,'bird weight list'!$D$2:$E$1500,2,FALSE())=0,"no weight",VLOOKUP(K135,'bird weight list'!$D$2:$E$1500,2,FALSE()))</f>
        <v>5.56</v>
      </c>
      <c r="H135" s="36">
        <v>41761</v>
      </c>
      <c r="I135" s="37">
        <v>0.336805555555556</v>
      </c>
      <c r="J135" t="s">
        <v>99</v>
      </c>
      <c r="K135" t="str">
        <f t="shared" si="8"/>
        <v>335-201452</v>
      </c>
      <c r="L135" t="str">
        <f>IF(VLOOKUP(B135,Results!$D$2:$F$972,3,FALSE())&gt;1,"yes","no")</f>
        <v>yes</v>
      </c>
      <c r="N135" t="str">
        <f t="shared" si="9"/>
        <v>335.STR.2014.5.2.8.5</v>
      </c>
      <c r="O135" s="15"/>
    </row>
    <row r="136" spans="1:15">
      <c r="A136">
        <v>133</v>
      </c>
      <c r="B136" s="27" t="s">
        <v>196</v>
      </c>
      <c r="C136">
        <v>267</v>
      </c>
      <c r="D136" s="15" t="s">
        <v>197</v>
      </c>
      <c r="E136">
        <v>15</v>
      </c>
      <c r="F136">
        <f>IF(VLOOKUP(K136,'bird weight list'!$D$2:$E$1500,2,FALSE())=0,"no weight",VLOOKUP(K136,'bird weight list'!$D$2:$E$1500,2,FALSE()))</f>
        <v>6.18</v>
      </c>
      <c r="H136" s="36">
        <v>41767</v>
      </c>
      <c r="I136" s="37">
        <v>0.33125</v>
      </c>
      <c r="J136" t="s">
        <v>198</v>
      </c>
      <c r="K136" t="str">
        <f t="shared" si="8"/>
        <v>267-201458</v>
      </c>
      <c r="L136" t="str">
        <f>IF(VLOOKUP(B136,Results!$D$2:$F$972,3,FALSE())&gt;1,"yes","no")</f>
        <v>yes</v>
      </c>
      <c r="N136" t="str">
        <f t="shared" si="9"/>
        <v>267.SAT.2014.5.8.7.57</v>
      </c>
      <c r="O136" s="15"/>
    </row>
    <row r="137" spans="1:15">
      <c r="A137">
        <v>134</v>
      </c>
      <c r="B137" s="27" t="s">
        <v>199</v>
      </c>
      <c r="C137">
        <v>336</v>
      </c>
      <c r="D137" s="15" t="s">
        <v>200</v>
      </c>
      <c r="E137">
        <v>15</v>
      </c>
      <c r="F137">
        <f>IF(VLOOKUP(K137,'bird weight list'!$D$2:$E$1500,2,FALSE())=0,"no weight",VLOOKUP(K137,'bird weight list'!$D$2:$E$1500,2,FALSE()))</f>
        <v>5.51</v>
      </c>
      <c r="H137" s="36">
        <v>41767</v>
      </c>
      <c r="I137" s="37">
        <v>0.352777777777778</v>
      </c>
      <c r="J137" t="s">
        <v>198</v>
      </c>
      <c r="K137" t="str">
        <f t="shared" si="8"/>
        <v>336-201458</v>
      </c>
      <c r="L137" t="str">
        <f>IF(VLOOKUP(B137,Results!$D$2:$F$972,3,FALSE())&gt;1,"yes","no")</f>
        <v>yes</v>
      </c>
      <c r="N137" t="str">
        <f t="shared" si="9"/>
        <v>336.SAT.2014.5.8.8.28</v>
      </c>
      <c r="O137" s="15"/>
    </row>
    <row r="138" spans="1:15">
      <c r="A138">
        <v>135</v>
      </c>
      <c r="B138" s="27" t="s">
        <v>201</v>
      </c>
      <c r="C138">
        <v>337</v>
      </c>
      <c r="D138" s="15" t="s">
        <v>202</v>
      </c>
      <c r="E138">
        <v>15</v>
      </c>
      <c r="F138">
        <f>IF(VLOOKUP(K138,'bird weight list'!$D$2:$E$1500,2,FALSE())=0,"no weight",VLOOKUP(K138,'bird weight list'!$D$2:$E$1500,2,FALSE()))</f>
        <v>6.25</v>
      </c>
      <c r="H138" s="36">
        <v>41767</v>
      </c>
      <c r="I138" s="37">
        <v>0.374305555555555</v>
      </c>
      <c r="J138" t="s">
        <v>198</v>
      </c>
      <c r="K138" t="str">
        <f t="shared" si="8"/>
        <v>337-201458</v>
      </c>
      <c r="L138" t="str">
        <f>IF(VLOOKUP(B138,Results!$D$2:$F$972,3,FALSE())&gt;1,"yes","no")</f>
        <v>yes</v>
      </c>
      <c r="N138" t="str">
        <f t="shared" si="9"/>
        <v>337.SAT.2014.5.8.8.59</v>
      </c>
      <c r="O138" s="15"/>
    </row>
    <row r="139" spans="1:15">
      <c r="A139">
        <v>136</v>
      </c>
      <c r="B139" t="s">
        <v>203</v>
      </c>
      <c r="C139">
        <v>338</v>
      </c>
      <c r="D139" s="15" t="s">
        <v>204</v>
      </c>
      <c r="E139">
        <v>15</v>
      </c>
      <c r="F139">
        <f>IF(VLOOKUP(K139,'bird weight list'!$D$2:$E$1500,2,FALSE())=0,"no weight",VLOOKUP(K139,'bird weight list'!$D$2:$E$1500,2,FALSE()))</f>
        <v>5.79</v>
      </c>
      <c r="H139" s="36">
        <v>41767</v>
      </c>
      <c r="I139" s="37">
        <v>0.418055555555556</v>
      </c>
      <c r="J139" t="s">
        <v>198</v>
      </c>
      <c r="K139" t="str">
        <f t="shared" si="8"/>
        <v>338-201458</v>
      </c>
      <c r="L139" t="str">
        <f>IF(VLOOKUP(B139,Results!$D$2:$F$972,3,FALSE())&gt;1,"yes","no")</f>
        <v>yes</v>
      </c>
      <c r="N139" t="str">
        <f t="shared" si="9"/>
        <v>338.SAT.2014.5.8.10.2</v>
      </c>
      <c r="O139" s="15"/>
    </row>
    <row r="140" spans="1:15">
      <c r="A140">
        <v>137</v>
      </c>
      <c r="B140" s="27" t="s">
        <v>205</v>
      </c>
      <c r="C140">
        <v>227</v>
      </c>
      <c r="D140" s="15" t="s">
        <v>206</v>
      </c>
      <c r="E140">
        <v>15</v>
      </c>
      <c r="F140">
        <f>IF(VLOOKUP(K140,'bird weight list'!$D$2:$E$1500,2,FALSE())=0,"no weight",VLOOKUP(K140,'bird weight list'!$D$2:$E$1500,2,FALSE()))</f>
        <v>6.06</v>
      </c>
      <c r="H140" s="36">
        <v>41767</v>
      </c>
      <c r="I140" s="37">
        <v>0.431944444444444</v>
      </c>
      <c r="J140" t="s">
        <v>198</v>
      </c>
      <c r="K140" t="str">
        <f t="shared" si="8"/>
        <v>227-201458</v>
      </c>
      <c r="L140" t="str">
        <f>IF(VLOOKUP(B140,Results!$D$2:$F$972,3,FALSE())&gt;1,"yes","no")</f>
        <v>yes</v>
      </c>
      <c r="N140" t="str">
        <f t="shared" si="9"/>
        <v>227.SAT.2014.5.8.10.22</v>
      </c>
      <c r="O140" s="15"/>
    </row>
    <row r="141" spans="1:15">
      <c r="A141">
        <v>138</v>
      </c>
      <c r="B141" t="s">
        <v>207</v>
      </c>
      <c r="C141">
        <v>231</v>
      </c>
      <c r="D141" s="15" t="s">
        <v>208</v>
      </c>
      <c r="E141">
        <v>15</v>
      </c>
      <c r="F141">
        <f>IF(VLOOKUP(K141,'bird weight list'!$D$2:$E$1500,2,FALSE())=0,"no weight",VLOOKUP(K141,'bird weight list'!$D$2:$E$1500,2,FALSE()))</f>
        <v>5.74</v>
      </c>
      <c r="H141" s="36">
        <v>41767</v>
      </c>
      <c r="I141" s="37">
        <v>0.445138888888889</v>
      </c>
      <c r="J141" t="s">
        <v>198</v>
      </c>
      <c r="K141" t="str">
        <f t="shared" si="8"/>
        <v>231-201458</v>
      </c>
      <c r="L141" t="str">
        <f>IF(VLOOKUP(B141,Results!$D$2:$F$972,3,FALSE())&gt;1,"yes","no")</f>
        <v>yes</v>
      </c>
      <c r="N141" t="str">
        <f t="shared" si="9"/>
        <v>231.SAT.2014.5.8.10.41</v>
      </c>
      <c r="O141" s="15"/>
    </row>
    <row r="142" spans="1:15">
      <c r="A142">
        <v>139</v>
      </c>
      <c r="B142" s="27" t="s">
        <v>209</v>
      </c>
      <c r="C142">
        <v>227</v>
      </c>
      <c r="D142" s="15" t="s">
        <v>206</v>
      </c>
      <c r="E142">
        <v>15</v>
      </c>
      <c r="F142">
        <f>IF(VLOOKUP(K142,'bird weight list'!$D$2:$E$1500,2,FALSE())=0,"no weight",VLOOKUP(K142,'bird weight list'!$D$2:$E$1500,2,FALSE()))</f>
        <v>6.48</v>
      </c>
      <c r="H142" s="36">
        <v>41768</v>
      </c>
      <c r="I142" s="37">
        <v>0.364583333333333</v>
      </c>
      <c r="J142" t="s">
        <v>198</v>
      </c>
      <c r="K142" t="str">
        <f t="shared" si="8"/>
        <v>227-201459</v>
      </c>
      <c r="L142" t="str">
        <f>IF(VLOOKUP(B142,Results!$D$2:$F$972,3,FALSE())&gt;1,"yes","no")</f>
        <v>yes</v>
      </c>
      <c r="N142" t="str">
        <f t="shared" si="9"/>
        <v>227.SAT.2014.5.9.8.45</v>
      </c>
      <c r="O142" s="15"/>
    </row>
    <row r="143" spans="1:15">
      <c r="A143">
        <v>140</v>
      </c>
      <c r="B143" t="s">
        <v>210</v>
      </c>
      <c r="C143">
        <v>335</v>
      </c>
      <c r="D143" s="15" t="s">
        <v>195</v>
      </c>
      <c r="E143">
        <v>15</v>
      </c>
      <c r="F143">
        <f>IF(VLOOKUP(K143,'bird weight list'!$D$2:$E$1500,2,FALSE())=0,"no weight",VLOOKUP(K143,'bird weight list'!$D$2:$E$1500,2,FALSE()))</f>
        <v>5.77</v>
      </c>
      <c r="H143" s="36">
        <v>41768</v>
      </c>
      <c r="I143" s="37">
        <v>0.395833333333333</v>
      </c>
      <c r="J143" t="s">
        <v>198</v>
      </c>
      <c r="K143" t="str">
        <f t="shared" si="8"/>
        <v>335-201459</v>
      </c>
      <c r="L143" t="str">
        <f>IF(VLOOKUP(B143,Results!$D$2:$F$972,3,FALSE())&gt;1,"yes","no")</f>
        <v>yes</v>
      </c>
      <c r="N143" t="str">
        <f t="shared" si="9"/>
        <v>335.SAT.2014.5.9.9.30</v>
      </c>
      <c r="O143" s="15"/>
    </row>
    <row r="144" spans="1:15">
      <c r="A144">
        <v>141</v>
      </c>
      <c r="B144" t="s">
        <v>211</v>
      </c>
      <c r="C144">
        <v>338</v>
      </c>
      <c r="D144" s="15" t="s">
        <v>204</v>
      </c>
      <c r="E144">
        <v>15</v>
      </c>
      <c r="F144">
        <f>IF(VLOOKUP(K144,'bird weight list'!$D$2:$E$1500,2,FALSE())=0,"no weight",VLOOKUP(K144,'bird weight list'!$D$2:$E$1500,2,FALSE()))</f>
        <v>5.84</v>
      </c>
      <c r="H144" s="36">
        <v>41768</v>
      </c>
      <c r="I144" s="37">
        <v>0.422916666666667</v>
      </c>
      <c r="J144" t="s">
        <v>198</v>
      </c>
      <c r="K144" t="str">
        <f t="shared" si="8"/>
        <v>338-201459</v>
      </c>
      <c r="L144" t="str">
        <f>IF(VLOOKUP(B144,Results!$D$2:$F$972,3,FALSE())&gt;1,"yes","no")</f>
        <v>yes</v>
      </c>
      <c r="N144" t="str">
        <f t="shared" si="9"/>
        <v>338.SAT.2014.5.9.10.9</v>
      </c>
      <c r="O144" s="15"/>
    </row>
    <row r="145" spans="1:15">
      <c r="A145">
        <v>142</v>
      </c>
      <c r="B145" t="s">
        <v>212</v>
      </c>
      <c r="C145">
        <v>265</v>
      </c>
      <c r="D145" s="15" t="s">
        <v>213</v>
      </c>
      <c r="E145">
        <v>15</v>
      </c>
      <c r="F145" s="15">
        <v>5.63</v>
      </c>
      <c r="H145" s="36">
        <v>41769</v>
      </c>
      <c r="I145" s="37">
        <v>0.334027777777778</v>
      </c>
      <c r="J145" t="s">
        <v>198</v>
      </c>
      <c r="K145" t="str">
        <f t="shared" si="8"/>
        <v>265-2014510</v>
      </c>
      <c r="L145" s="15" t="str">
        <f>IF(VLOOKUP(B145,Results!$D$2:$F$972,3,FALSE())&gt;1,"yes","no")</f>
        <v>yes</v>
      </c>
      <c r="N145" t="str">
        <f t="shared" si="9"/>
        <v>265.SAT.2014.5.10.8.1</v>
      </c>
      <c r="O145" s="15"/>
    </row>
    <row r="146" spans="1:15">
      <c r="A146">
        <v>143</v>
      </c>
      <c r="B146" t="s">
        <v>214</v>
      </c>
      <c r="C146">
        <v>340</v>
      </c>
      <c r="D146" s="15" t="s">
        <v>215</v>
      </c>
      <c r="E146">
        <v>15</v>
      </c>
      <c r="F146" s="15">
        <v>6.25</v>
      </c>
      <c r="H146" s="36">
        <v>41799</v>
      </c>
      <c r="I146" s="37">
        <v>0.340277777777778</v>
      </c>
      <c r="J146" t="s">
        <v>16</v>
      </c>
      <c r="K146" s="15" t="str">
        <f t="shared" si="8"/>
        <v>340-201469</v>
      </c>
      <c r="L146" s="15" t="str">
        <f>IF(VLOOKUP(B146,Results!$D$2:$F$972,3,FALSE())&gt;1,"yes","no")</f>
        <v>yes</v>
      </c>
      <c r="M146" t="s">
        <v>216</v>
      </c>
      <c r="N146" s="15" t="str">
        <f t="shared" si="9"/>
        <v>340.SUR.2014.6.9.8.10</v>
      </c>
      <c r="O146" s="15"/>
    </row>
    <row r="147" spans="1:15">
      <c r="A147">
        <v>144</v>
      </c>
      <c r="B147" t="s">
        <v>217</v>
      </c>
      <c r="C147">
        <v>340</v>
      </c>
      <c r="D147" s="15" t="s">
        <v>215</v>
      </c>
      <c r="E147">
        <v>15</v>
      </c>
      <c r="F147" s="15">
        <v>6.25</v>
      </c>
      <c r="H147" s="36">
        <v>41799</v>
      </c>
      <c r="I147" s="37">
        <v>0.340277777777778</v>
      </c>
      <c r="J147" t="s">
        <v>16</v>
      </c>
      <c r="K147" s="15" t="str">
        <f t="shared" si="8"/>
        <v>340-201469</v>
      </c>
      <c r="L147" s="15" t="str">
        <f>IF(VLOOKUP(B147,Results!$D$2:$F$972,3,FALSE())&gt;1,"yes","no")</f>
        <v>yes</v>
      </c>
      <c r="N147" s="15" t="str">
        <f t="shared" si="9"/>
        <v>340.SUR.2014.6.9.8.10</v>
      </c>
      <c r="O147" s="15"/>
    </row>
    <row r="148" spans="1:15">
      <c r="A148">
        <v>145</v>
      </c>
      <c r="B148" t="s">
        <v>218</v>
      </c>
      <c r="C148">
        <v>341</v>
      </c>
      <c r="D148" s="15" t="s">
        <v>219</v>
      </c>
      <c r="E148">
        <v>15</v>
      </c>
      <c r="F148" s="15">
        <v>5.86</v>
      </c>
      <c r="H148" s="36">
        <v>41799</v>
      </c>
      <c r="I148" s="37">
        <v>0.431944444444444</v>
      </c>
      <c r="J148" t="s">
        <v>16</v>
      </c>
      <c r="K148" s="15" t="str">
        <f t="shared" si="8"/>
        <v>341-201469</v>
      </c>
      <c r="L148" s="15" t="str">
        <f>IF(VLOOKUP(B148,Results!$D$2:$F$972,3,FALSE())&gt;1,"yes","no")</f>
        <v>yes</v>
      </c>
      <c r="N148" s="15" t="str">
        <f t="shared" si="9"/>
        <v>341.SUR.2014.6.9.10.22</v>
      </c>
      <c r="O148" s="15"/>
    </row>
    <row r="149" spans="1:15">
      <c r="A149">
        <v>146</v>
      </c>
      <c r="B149" t="s">
        <v>220</v>
      </c>
      <c r="C149">
        <v>342</v>
      </c>
      <c r="D149" s="15" t="s">
        <v>221</v>
      </c>
      <c r="E149">
        <v>15</v>
      </c>
      <c r="F149" s="15">
        <v>5.33</v>
      </c>
      <c r="H149" s="36">
        <v>41801</v>
      </c>
      <c r="I149" s="37">
        <v>0.368055555555556</v>
      </c>
      <c r="J149" t="s">
        <v>16</v>
      </c>
      <c r="K149" s="15" t="str">
        <f t="shared" si="8"/>
        <v>342-2014611</v>
      </c>
      <c r="L149" s="15" t="str">
        <f>IF(VLOOKUP(B149,Results!$D$2:$F$972,3,FALSE())&gt;1,"yes","no")</f>
        <v>yes</v>
      </c>
      <c r="N149" s="15" t="str">
        <f t="shared" si="9"/>
        <v>342.SUR.2014.6.11.8.50</v>
      </c>
      <c r="O149" s="15"/>
    </row>
    <row r="150" spans="1:14">
      <c r="A150">
        <v>147</v>
      </c>
      <c r="B150" t="s">
        <v>222</v>
      </c>
      <c r="C150">
        <v>340</v>
      </c>
      <c r="D150" t="s">
        <v>215</v>
      </c>
      <c r="E150">
        <v>15</v>
      </c>
      <c r="F150">
        <v>6.18</v>
      </c>
      <c r="H150" s="36">
        <v>41806</v>
      </c>
      <c r="I150" s="37">
        <v>0.325694444444444</v>
      </c>
      <c r="J150" t="s">
        <v>16</v>
      </c>
      <c r="K150" t="s">
        <v>223</v>
      </c>
      <c r="L150" t="s">
        <v>20</v>
      </c>
      <c r="N150" s="15" t="str">
        <f t="shared" si="9"/>
        <v>340.SUR.2014.6.16.7.49</v>
      </c>
    </row>
    <row r="151" spans="1:15">
      <c r="A151">
        <v>148</v>
      </c>
      <c r="B151" t="s">
        <v>224</v>
      </c>
      <c r="C151">
        <v>344</v>
      </c>
      <c r="D151" s="15" t="s">
        <v>225</v>
      </c>
      <c r="E151">
        <v>15</v>
      </c>
      <c r="F151" s="15">
        <v>5.94</v>
      </c>
      <c r="H151" s="36">
        <v>41823</v>
      </c>
      <c r="I151" s="37">
        <v>0.340277777777778</v>
      </c>
      <c r="J151" t="s">
        <v>226</v>
      </c>
      <c r="K151" t="s">
        <v>227</v>
      </c>
      <c r="L151" s="15" t="s">
        <v>20</v>
      </c>
      <c r="N151" s="15" t="str">
        <f t="shared" si="9"/>
        <v>344.CCE.2014.7.3.8.10</v>
      </c>
      <c r="O151" s="15"/>
    </row>
    <row r="152" spans="1:15">
      <c r="A152">
        <v>149</v>
      </c>
      <c r="B152" t="s">
        <v>228</v>
      </c>
      <c r="C152">
        <v>132</v>
      </c>
      <c r="D152" s="15" t="s">
        <v>229</v>
      </c>
      <c r="E152">
        <v>15</v>
      </c>
      <c r="F152" s="15">
        <v>6.35</v>
      </c>
      <c r="H152" s="36">
        <v>41823</v>
      </c>
      <c r="I152" s="37">
        <v>0.375</v>
      </c>
      <c r="J152" t="s">
        <v>226</v>
      </c>
      <c r="K152" t="s">
        <v>230</v>
      </c>
      <c r="L152" s="15" t="s">
        <v>20</v>
      </c>
      <c r="N152" s="15" t="str">
        <f t="shared" si="9"/>
        <v>132.CCE.2014.7.3.9.0</v>
      </c>
      <c r="O152" s="15"/>
    </row>
    <row r="153" spans="1:15">
      <c r="A153">
        <v>150</v>
      </c>
      <c r="B153" t="s">
        <v>231</v>
      </c>
      <c r="C153">
        <v>345</v>
      </c>
      <c r="D153" s="15" t="s">
        <v>232</v>
      </c>
      <c r="E153">
        <v>15</v>
      </c>
      <c r="F153" s="15">
        <v>6.09</v>
      </c>
      <c r="H153" s="36">
        <v>41823</v>
      </c>
      <c r="I153" s="37">
        <v>0.388888888888889</v>
      </c>
      <c r="J153" t="s">
        <v>226</v>
      </c>
      <c r="K153" t="s">
        <v>233</v>
      </c>
      <c r="L153" s="15" t="s">
        <v>20</v>
      </c>
      <c r="N153" s="15" t="str">
        <f t="shared" si="9"/>
        <v>345.CCE.2014.7.3.9.20</v>
      </c>
      <c r="O153" s="15"/>
    </row>
    <row r="154" spans="1:15">
      <c r="A154">
        <v>151</v>
      </c>
      <c r="B154" t="s">
        <v>234</v>
      </c>
      <c r="C154">
        <v>346</v>
      </c>
      <c r="D154" s="15" t="s">
        <v>235</v>
      </c>
      <c r="E154">
        <v>15</v>
      </c>
      <c r="F154" s="15">
        <v>5.78</v>
      </c>
      <c r="H154" s="36">
        <v>41824</v>
      </c>
      <c r="I154" s="37">
        <v>0.354166666666667</v>
      </c>
      <c r="J154" t="s">
        <v>226</v>
      </c>
      <c r="K154" t="s">
        <v>236</v>
      </c>
      <c r="L154" s="15" t="s">
        <v>20</v>
      </c>
      <c r="N154" s="15" t="str">
        <f t="shared" si="9"/>
        <v>346.CCE.2014.7.4.8.30</v>
      </c>
      <c r="O154" s="15"/>
    </row>
    <row r="155" spans="1:15">
      <c r="A155">
        <v>152</v>
      </c>
      <c r="B155" t="s">
        <v>237</v>
      </c>
      <c r="C155">
        <v>347</v>
      </c>
      <c r="D155" s="15" t="s">
        <v>238</v>
      </c>
      <c r="E155">
        <v>15</v>
      </c>
      <c r="F155" s="15">
        <v>6.1</v>
      </c>
      <c r="H155" s="36">
        <v>41825</v>
      </c>
      <c r="I155" s="37">
        <v>0.361111111111111</v>
      </c>
      <c r="J155" t="s">
        <v>226</v>
      </c>
      <c r="K155" t="s">
        <v>239</v>
      </c>
      <c r="L155" s="15" t="s">
        <v>20</v>
      </c>
      <c r="N155" s="15" t="str">
        <f t="shared" si="9"/>
        <v>347.CCE.2014.7.5.8.40</v>
      </c>
      <c r="O155" s="15"/>
    </row>
    <row r="156" spans="1:15">
      <c r="A156">
        <v>153</v>
      </c>
      <c r="B156" t="s">
        <v>240</v>
      </c>
      <c r="C156">
        <v>348</v>
      </c>
      <c r="D156" s="15" t="s">
        <v>241</v>
      </c>
      <c r="E156">
        <v>15</v>
      </c>
      <c r="F156" s="15">
        <v>5.96</v>
      </c>
      <c r="H156" s="36">
        <v>41825</v>
      </c>
      <c r="I156" s="37">
        <v>0.371527777777778</v>
      </c>
      <c r="J156" t="s">
        <v>226</v>
      </c>
      <c r="K156" t="s">
        <v>242</v>
      </c>
      <c r="L156" s="15" t="s">
        <v>20</v>
      </c>
      <c r="N156" s="15" t="str">
        <f t="shared" si="9"/>
        <v>348.CCE.2014.7.5.8.55</v>
      </c>
      <c r="O156" s="15"/>
    </row>
    <row r="157" spans="1:15">
      <c r="A157">
        <v>154</v>
      </c>
      <c r="B157" t="s">
        <v>243</v>
      </c>
      <c r="C157">
        <v>279</v>
      </c>
      <c r="D157" s="15" t="s">
        <v>244</v>
      </c>
      <c r="E157">
        <v>15</v>
      </c>
      <c r="F157" s="15">
        <v>4.75</v>
      </c>
      <c r="H157" s="36">
        <v>41826</v>
      </c>
      <c r="I157" s="37">
        <v>0.348611111111111</v>
      </c>
      <c r="J157" t="s">
        <v>226</v>
      </c>
      <c r="K157" t="s">
        <v>245</v>
      </c>
      <c r="L157" s="15" t="s">
        <v>20</v>
      </c>
      <c r="N157" s="15" t="str">
        <f t="shared" si="9"/>
        <v>279.CCE.2014.7.6.8.22</v>
      </c>
      <c r="O157" s="15"/>
    </row>
    <row r="158" spans="1:15">
      <c r="A158">
        <v>155</v>
      </c>
      <c r="B158" t="s">
        <v>246</v>
      </c>
      <c r="C158">
        <v>344</v>
      </c>
      <c r="D158" s="15" t="s">
        <v>225</v>
      </c>
      <c r="E158">
        <v>15</v>
      </c>
      <c r="F158" s="15">
        <v>5.99</v>
      </c>
      <c r="H158" s="36">
        <v>41827</v>
      </c>
      <c r="I158" s="37">
        <v>0.388888888888889</v>
      </c>
      <c r="J158" t="s">
        <v>226</v>
      </c>
      <c r="K158" t="s">
        <v>247</v>
      </c>
      <c r="L158" s="15" t="s">
        <v>20</v>
      </c>
      <c r="N158" s="15" t="str">
        <f t="shared" si="9"/>
        <v>344.CCE.2014.7.7.9.20</v>
      </c>
      <c r="O158" s="15"/>
    </row>
    <row r="159" spans="1:15">
      <c r="A159">
        <v>156</v>
      </c>
      <c r="B159" s="15" t="s">
        <v>248</v>
      </c>
      <c r="C159">
        <v>278</v>
      </c>
      <c r="D159" s="15" t="s">
        <v>249</v>
      </c>
      <c r="E159">
        <v>15</v>
      </c>
      <c r="F159" s="15">
        <v>6.7</v>
      </c>
      <c r="H159" s="36">
        <v>41827</v>
      </c>
      <c r="I159" s="37">
        <v>0.394444444444444</v>
      </c>
      <c r="J159" t="s">
        <v>226</v>
      </c>
      <c r="K159" t="s">
        <v>250</v>
      </c>
      <c r="L159" s="15" t="s">
        <v>20</v>
      </c>
      <c r="N159" s="15" t="str">
        <f t="shared" si="9"/>
        <v>278.CCE.2014.7.7.9.28</v>
      </c>
      <c r="O159" s="15"/>
    </row>
    <row r="160" spans="1:15">
      <c r="A160">
        <v>157</v>
      </c>
      <c r="B160" t="s">
        <v>251</v>
      </c>
      <c r="C160">
        <v>349</v>
      </c>
      <c r="D160" s="15" t="s">
        <v>252</v>
      </c>
      <c r="E160">
        <v>15</v>
      </c>
      <c r="F160" s="15">
        <v>6.14</v>
      </c>
      <c r="H160" s="36">
        <v>41829</v>
      </c>
      <c r="I160" s="37">
        <v>0.345138888888889</v>
      </c>
      <c r="J160" t="s">
        <v>226</v>
      </c>
      <c r="K160" t="s">
        <v>253</v>
      </c>
      <c r="L160" s="15" t="s">
        <v>20</v>
      </c>
      <c r="N160" s="15" t="str">
        <f t="shared" si="9"/>
        <v>349.CCE.2014.7.9.8.17</v>
      </c>
      <c r="O160" s="15"/>
    </row>
    <row r="161" spans="1:15">
      <c r="A161">
        <v>158</v>
      </c>
      <c r="B161" t="s">
        <v>254</v>
      </c>
      <c r="C161">
        <v>350</v>
      </c>
      <c r="D161" s="15" t="s">
        <v>255</v>
      </c>
      <c r="E161">
        <v>15</v>
      </c>
      <c r="F161" s="15">
        <v>6.31</v>
      </c>
      <c r="H161" s="36">
        <v>41829</v>
      </c>
      <c r="I161" s="37">
        <v>0.36875</v>
      </c>
      <c r="J161" t="s">
        <v>226</v>
      </c>
      <c r="K161" t="s">
        <v>256</v>
      </c>
      <c r="L161" s="15" t="s">
        <v>20</v>
      </c>
      <c r="N161" s="15" t="str">
        <f t="shared" si="9"/>
        <v>350.CCE.2014.7.9.8.51</v>
      </c>
      <c r="O161" s="15"/>
    </row>
    <row r="162" spans="1:15">
      <c r="A162">
        <v>159</v>
      </c>
      <c r="B162" t="s">
        <v>257</v>
      </c>
      <c r="C162">
        <v>351</v>
      </c>
      <c r="D162" s="15" t="s">
        <v>258</v>
      </c>
      <c r="E162">
        <v>15</v>
      </c>
      <c r="F162" s="15">
        <v>5.74</v>
      </c>
      <c r="H162" s="36">
        <v>41829</v>
      </c>
      <c r="I162" s="37">
        <v>0.379861111111111</v>
      </c>
      <c r="J162" t="s">
        <v>226</v>
      </c>
      <c r="K162" t="s">
        <v>259</v>
      </c>
      <c r="L162" s="15" t="s">
        <v>20</v>
      </c>
      <c r="N162" s="15" t="str">
        <f t="shared" ref="N162:N168" si="10">CONCATENATE(C162,".",J162,".",YEAR(H162),".",MONTH(H162),".",DAY(H162),".",HOUR(I162),".",MINUTE(I162))</f>
        <v>351.CCE.2014.7.9.9.7</v>
      </c>
      <c r="O162" s="15"/>
    </row>
    <row r="163" spans="1:15">
      <c r="A163">
        <v>160</v>
      </c>
      <c r="B163" s="15" t="s">
        <v>260</v>
      </c>
      <c r="C163">
        <v>70</v>
      </c>
      <c r="D163" s="15" t="s">
        <v>261</v>
      </c>
      <c r="E163">
        <v>15</v>
      </c>
      <c r="F163" s="15">
        <v>5.52</v>
      </c>
      <c r="H163" s="36">
        <v>41829</v>
      </c>
      <c r="I163" s="37">
        <v>0.41875</v>
      </c>
      <c r="J163" t="s">
        <v>226</v>
      </c>
      <c r="K163" t="s">
        <v>262</v>
      </c>
      <c r="L163" s="15" t="s">
        <v>20</v>
      </c>
      <c r="M163" t="s">
        <v>263</v>
      </c>
      <c r="N163" s="15" t="str">
        <f t="shared" si="10"/>
        <v>70.CCE.2014.7.9.10.3</v>
      </c>
      <c r="O163" s="15"/>
    </row>
    <row r="164" spans="1:15">
      <c r="A164">
        <v>161</v>
      </c>
      <c r="B164" t="s">
        <v>264</v>
      </c>
      <c r="C164">
        <v>349</v>
      </c>
      <c r="D164" s="15" t="s">
        <v>252</v>
      </c>
      <c r="E164">
        <v>15</v>
      </c>
      <c r="F164" s="15">
        <v>6.14</v>
      </c>
      <c r="H164" s="36">
        <v>41830</v>
      </c>
      <c r="I164" s="37">
        <v>0.390972222222222</v>
      </c>
      <c r="J164" t="s">
        <v>226</v>
      </c>
      <c r="K164" t="s">
        <v>265</v>
      </c>
      <c r="L164" s="15" t="s">
        <v>20</v>
      </c>
      <c r="N164" s="15" t="str">
        <f t="shared" si="10"/>
        <v>349.CCE.2014.7.10.9.23</v>
      </c>
      <c r="O164" s="15"/>
    </row>
    <row r="165" spans="1:15">
      <c r="A165">
        <v>162</v>
      </c>
      <c r="B165" t="s">
        <v>266</v>
      </c>
      <c r="C165">
        <v>352</v>
      </c>
      <c r="D165" s="15" t="s">
        <v>267</v>
      </c>
      <c r="E165">
        <v>15</v>
      </c>
      <c r="F165" s="15">
        <v>6.31</v>
      </c>
      <c r="H165" s="36">
        <v>41830</v>
      </c>
      <c r="I165" s="37">
        <v>0.398611111111111</v>
      </c>
      <c r="J165" t="s">
        <v>226</v>
      </c>
      <c r="K165" t="s">
        <v>268</v>
      </c>
      <c r="L165" s="15" t="s">
        <v>20</v>
      </c>
      <c r="N165" s="15" t="str">
        <f t="shared" si="10"/>
        <v>352.CCE.2014.7.10.9.34</v>
      </c>
      <c r="O165" s="15"/>
    </row>
    <row r="166" spans="1:15">
      <c r="A166">
        <v>163</v>
      </c>
      <c r="B166" t="s">
        <v>269</v>
      </c>
      <c r="C166">
        <v>346</v>
      </c>
      <c r="D166" s="15" t="s">
        <v>235</v>
      </c>
      <c r="E166">
        <v>15</v>
      </c>
      <c r="F166" s="15">
        <v>5.94</v>
      </c>
      <c r="H166" s="36">
        <v>41831</v>
      </c>
      <c r="I166" s="37">
        <v>0.382638888888889</v>
      </c>
      <c r="J166" t="s">
        <v>226</v>
      </c>
      <c r="K166" t="s">
        <v>270</v>
      </c>
      <c r="L166" s="15" t="s">
        <v>20</v>
      </c>
      <c r="N166" s="15" t="str">
        <f t="shared" si="10"/>
        <v>346.CCE.2014.7.11.9.11</v>
      </c>
      <c r="O166" s="15"/>
    </row>
    <row r="167" spans="1:15">
      <c r="A167">
        <v>164</v>
      </c>
      <c r="B167" t="s">
        <v>271</v>
      </c>
      <c r="C167">
        <v>245</v>
      </c>
      <c r="D167" s="15" t="s">
        <v>272</v>
      </c>
      <c r="E167">
        <v>15</v>
      </c>
      <c r="F167" s="15">
        <v>6.46</v>
      </c>
      <c r="H167" s="36">
        <v>41831</v>
      </c>
      <c r="I167" s="37">
        <v>0.390972222222222</v>
      </c>
      <c r="J167" t="s">
        <v>226</v>
      </c>
      <c r="K167" t="s">
        <v>273</v>
      </c>
      <c r="L167" s="15" t="s">
        <v>20</v>
      </c>
      <c r="M167" t="s">
        <v>274</v>
      </c>
      <c r="N167" s="15" t="str">
        <f t="shared" si="10"/>
        <v>245.CCE.2014.7.11.9.23</v>
      </c>
      <c r="O167" s="15"/>
    </row>
    <row r="168" spans="1:14">
      <c r="A168">
        <v>165</v>
      </c>
      <c r="B168" t="s">
        <v>275</v>
      </c>
      <c r="C168">
        <v>353</v>
      </c>
      <c r="D168" s="15" t="s">
        <v>276</v>
      </c>
      <c r="E168">
        <v>15</v>
      </c>
      <c r="F168">
        <v>6.63</v>
      </c>
      <c r="H168" s="36">
        <v>41845</v>
      </c>
      <c r="I168" s="37">
        <v>0.642361111111111</v>
      </c>
      <c r="J168" t="s">
        <v>16</v>
      </c>
      <c r="K168" t="s">
        <v>277</v>
      </c>
      <c r="L168" t="s">
        <v>20</v>
      </c>
      <c r="N168" s="15" t="str">
        <f t="shared" si="10"/>
        <v>353.SUR.2014.7.25.15.25</v>
      </c>
    </row>
    <row r="169" spans="1:14">
      <c r="A169">
        <v>166</v>
      </c>
      <c r="C169">
        <v>102</v>
      </c>
      <c r="D169" s="15" t="s">
        <v>278</v>
      </c>
      <c r="F169">
        <v>6.41</v>
      </c>
      <c r="H169" s="36">
        <v>41847</v>
      </c>
      <c r="J169" t="s">
        <v>226</v>
      </c>
      <c r="K169" t="s">
        <v>279</v>
      </c>
      <c r="M169" t="s">
        <v>280</v>
      </c>
      <c r="N169" s="15"/>
    </row>
    <row r="170" spans="1:14">
      <c r="A170">
        <v>167</v>
      </c>
      <c r="C170">
        <v>354</v>
      </c>
      <c r="D170" s="15" t="s">
        <v>281</v>
      </c>
      <c r="F170">
        <v>5.55</v>
      </c>
      <c r="H170" s="36">
        <v>41847</v>
      </c>
      <c r="J170" t="s">
        <v>226</v>
      </c>
      <c r="K170" t="s">
        <v>282</v>
      </c>
      <c r="M170" t="s">
        <v>280</v>
      </c>
      <c r="N170" s="15"/>
    </row>
    <row r="171" spans="1:14">
      <c r="A171">
        <v>168</v>
      </c>
      <c r="B171" t="s">
        <v>283</v>
      </c>
      <c r="C171">
        <v>353</v>
      </c>
      <c r="D171" s="15" t="s">
        <v>276</v>
      </c>
      <c r="E171">
        <v>15</v>
      </c>
      <c r="F171">
        <v>6.4</v>
      </c>
      <c r="H171" s="36">
        <v>42154</v>
      </c>
      <c r="I171" s="37">
        <v>0.353472222222222</v>
      </c>
      <c r="J171" t="s">
        <v>16</v>
      </c>
      <c r="K171" t="s">
        <v>284</v>
      </c>
      <c r="L171" t="s">
        <v>20</v>
      </c>
      <c r="N171" s="15" t="str">
        <f t="shared" ref="N171:N176" si="11">CONCATENATE(C171,".",J171,".",YEAR(H171),".",MONTH(H171),".",DAY(H171),".",HOUR(I171),".",MINUTE(I171))</f>
        <v>353.SUR.2015.5.30.8.29</v>
      </c>
    </row>
    <row r="172" spans="1:14">
      <c r="A172">
        <v>169</v>
      </c>
      <c r="B172" t="s">
        <v>285</v>
      </c>
      <c r="C172">
        <v>292</v>
      </c>
      <c r="D172" s="15" t="s">
        <v>286</v>
      </c>
      <c r="E172">
        <v>15</v>
      </c>
      <c r="F172">
        <v>6.12</v>
      </c>
      <c r="H172" s="36">
        <v>42154</v>
      </c>
      <c r="I172" s="37">
        <v>0.375</v>
      </c>
      <c r="J172" t="s">
        <v>16</v>
      </c>
      <c r="K172" t="s">
        <v>287</v>
      </c>
      <c r="L172" t="s">
        <v>20</v>
      </c>
      <c r="N172" s="15" t="str">
        <f t="shared" si="11"/>
        <v>292.SUR.2015.5.30.9.0</v>
      </c>
    </row>
    <row r="173" spans="1:14">
      <c r="A173">
        <v>170</v>
      </c>
      <c r="B173" t="s">
        <v>288</v>
      </c>
      <c r="C173">
        <v>356</v>
      </c>
      <c r="D173" s="15" t="s">
        <v>289</v>
      </c>
      <c r="E173">
        <v>15</v>
      </c>
      <c r="F173">
        <v>5.87</v>
      </c>
      <c r="H173" s="36">
        <v>42154</v>
      </c>
      <c r="I173" s="37">
        <v>0.393055555555556</v>
      </c>
      <c r="J173" t="s">
        <v>16</v>
      </c>
      <c r="K173" t="s">
        <v>290</v>
      </c>
      <c r="L173" t="s">
        <v>20</v>
      </c>
      <c r="N173" s="15" t="str">
        <f t="shared" si="11"/>
        <v>356.SUR.2015.5.30.9.26</v>
      </c>
    </row>
    <row r="174" spans="1:14">
      <c r="A174">
        <v>171</v>
      </c>
      <c r="B174" t="s">
        <v>291</v>
      </c>
      <c r="C174">
        <v>357</v>
      </c>
      <c r="D174" s="15" t="s">
        <v>292</v>
      </c>
      <c r="E174">
        <v>15</v>
      </c>
      <c r="F174">
        <v>5.87</v>
      </c>
      <c r="H174" s="36">
        <v>42154</v>
      </c>
      <c r="I174" s="37">
        <v>0.398611111111111</v>
      </c>
      <c r="J174" t="s">
        <v>16</v>
      </c>
      <c r="K174" t="s">
        <v>293</v>
      </c>
      <c r="L174" t="s">
        <v>20</v>
      </c>
      <c r="N174" s="15" t="str">
        <f t="shared" si="11"/>
        <v>357.SUR.2015.5.30.9.34</v>
      </c>
    </row>
    <row r="175" spans="1:14">
      <c r="A175">
        <v>172</v>
      </c>
      <c r="B175" t="s">
        <v>294</v>
      </c>
      <c r="C175">
        <v>357</v>
      </c>
      <c r="D175" s="15" t="s">
        <v>292</v>
      </c>
      <c r="E175">
        <v>15</v>
      </c>
      <c r="F175">
        <v>5.31</v>
      </c>
      <c r="H175" s="36">
        <v>42154</v>
      </c>
      <c r="I175" s="37">
        <v>0.398611111111111</v>
      </c>
      <c r="J175" t="s">
        <v>16</v>
      </c>
      <c r="K175" t="s">
        <v>293</v>
      </c>
      <c r="L175" t="s">
        <v>20</v>
      </c>
      <c r="N175" s="15" t="str">
        <f t="shared" si="11"/>
        <v>357.SUR.2015.5.30.9.34</v>
      </c>
    </row>
    <row r="176" spans="1:14">
      <c r="A176">
        <v>173</v>
      </c>
      <c r="B176" t="s">
        <v>295</v>
      </c>
      <c r="C176">
        <v>301</v>
      </c>
      <c r="D176" s="15" t="s">
        <v>296</v>
      </c>
      <c r="E176">
        <v>15</v>
      </c>
      <c r="F176">
        <v>6.06</v>
      </c>
      <c r="H176" s="36">
        <v>42154</v>
      </c>
      <c r="I176" s="37">
        <v>0.411805555555556</v>
      </c>
      <c r="J176" t="s">
        <v>16</v>
      </c>
      <c r="K176" t="s">
        <v>297</v>
      </c>
      <c r="L176" t="s">
        <v>20</v>
      </c>
      <c r="N176" s="15" t="str">
        <f t="shared" si="11"/>
        <v>301.SUR.2015.5.30.9.53</v>
      </c>
    </row>
    <row r="177" spans="1:15">
      <c r="A177" s="1">
        <v>174</v>
      </c>
      <c r="B177" s="1" t="s">
        <v>298</v>
      </c>
      <c r="C177" s="1">
        <v>358</v>
      </c>
      <c r="D177" s="5" t="s">
        <v>299</v>
      </c>
      <c r="E177" s="1">
        <v>15</v>
      </c>
      <c r="F177" s="1">
        <v>5.56</v>
      </c>
      <c r="G177" s="1"/>
      <c r="H177" s="41">
        <v>42155</v>
      </c>
      <c r="I177" s="42">
        <v>0.368055555555556</v>
      </c>
      <c r="J177" s="1" t="s">
        <v>16</v>
      </c>
      <c r="K177" s="1" t="s">
        <v>300</v>
      </c>
      <c r="L177" s="1" t="s">
        <v>20</v>
      </c>
      <c r="M177" s="1"/>
      <c r="N177" s="1" t="s">
        <v>298</v>
      </c>
      <c r="O177" s="1"/>
    </row>
    <row r="178" spans="1:15">
      <c r="A178" s="1">
        <v>175</v>
      </c>
      <c r="B178" s="1" t="s">
        <v>301</v>
      </c>
      <c r="C178" s="1">
        <v>308</v>
      </c>
      <c r="D178" s="5" t="s">
        <v>143</v>
      </c>
      <c r="E178" s="1">
        <v>15</v>
      </c>
      <c r="F178" s="1">
        <v>6.57</v>
      </c>
      <c r="G178" s="1"/>
      <c r="H178" s="41">
        <v>42156</v>
      </c>
      <c r="I178" s="42">
        <v>0.324305555555556</v>
      </c>
      <c r="J178" s="1" t="s">
        <v>16</v>
      </c>
      <c r="K178" s="1" t="s">
        <v>302</v>
      </c>
      <c r="L178" s="1" t="s">
        <v>20</v>
      </c>
      <c r="M178" s="1"/>
      <c r="N178" s="5" t="s">
        <v>301</v>
      </c>
      <c r="O178" s="1"/>
    </row>
    <row r="179" spans="1:15">
      <c r="A179" s="1">
        <v>176</v>
      </c>
      <c r="B179" s="1" t="s">
        <v>303</v>
      </c>
      <c r="C179" s="1">
        <v>359</v>
      </c>
      <c r="D179" s="5" t="s">
        <v>304</v>
      </c>
      <c r="E179" s="1">
        <v>15</v>
      </c>
      <c r="F179" s="1">
        <v>6.46</v>
      </c>
      <c r="G179" s="1"/>
      <c r="H179" s="41">
        <v>42156</v>
      </c>
      <c r="I179" s="42">
        <v>0.340972222222222</v>
      </c>
      <c r="J179" s="1" t="s">
        <v>16</v>
      </c>
      <c r="K179" s="1" t="s">
        <v>305</v>
      </c>
      <c r="L179" s="1" t="s">
        <v>20</v>
      </c>
      <c r="M179" s="1"/>
      <c r="N179" s="5" t="s">
        <v>303</v>
      </c>
      <c r="O179" s="1"/>
    </row>
    <row r="180" spans="1:15">
      <c r="A180" s="1">
        <v>177</v>
      </c>
      <c r="B180" s="1" t="s">
        <v>306</v>
      </c>
      <c r="C180" s="1">
        <v>360</v>
      </c>
      <c r="D180" s="5" t="s">
        <v>307</v>
      </c>
      <c r="E180" s="1">
        <v>15</v>
      </c>
      <c r="F180" s="1">
        <v>5.91</v>
      </c>
      <c r="G180" s="1"/>
      <c r="H180" s="41">
        <v>42156</v>
      </c>
      <c r="I180" s="42">
        <v>0.368055555555556</v>
      </c>
      <c r="J180" s="1" t="s">
        <v>16</v>
      </c>
      <c r="K180" s="1" t="s">
        <v>308</v>
      </c>
      <c r="L180" s="1" t="s">
        <v>20</v>
      </c>
      <c r="M180" s="1"/>
      <c r="N180" s="1" t="s">
        <v>306</v>
      </c>
      <c r="O180" s="1"/>
    </row>
    <row r="181" spans="1:15">
      <c r="A181" s="1">
        <v>178</v>
      </c>
      <c r="B181" s="1" t="s">
        <v>309</v>
      </c>
      <c r="C181" s="1">
        <v>361</v>
      </c>
      <c r="D181" s="5" t="s">
        <v>310</v>
      </c>
      <c r="E181" s="1">
        <v>15</v>
      </c>
      <c r="F181" s="1">
        <v>6.06</v>
      </c>
      <c r="G181" s="1"/>
      <c r="H181" s="41">
        <v>42156</v>
      </c>
      <c r="I181" s="42">
        <v>0.429861111111111</v>
      </c>
      <c r="J181" s="1" t="s">
        <v>16</v>
      </c>
      <c r="K181" s="1" t="s">
        <v>311</v>
      </c>
      <c r="L181" s="1" t="s">
        <v>20</v>
      </c>
      <c r="M181" s="1"/>
      <c r="N181" s="1" t="s">
        <v>309</v>
      </c>
      <c r="O181" s="1"/>
    </row>
    <row r="182" spans="1:15">
      <c r="A182" s="1">
        <v>179</v>
      </c>
      <c r="B182" s="1" t="s">
        <v>312</v>
      </c>
      <c r="C182" s="1">
        <v>357</v>
      </c>
      <c r="D182" s="5" t="s">
        <v>292</v>
      </c>
      <c r="E182" s="1">
        <v>15</v>
      </c>
      <c r="F182" s="1">
        <v>5.39</v>
      </c>
      <c r="G182" s="1"/>
      <c r="H182" s="41">
        <v>42157</v>
      </c>
      <c r="I182" s="42">
        <v>0.34375</v>
      </c>
      <c r="J182" s="1" t="s">
        <v>16</v>
      </c>
      <c r="K182" s="1" t="s">
        <v>313</v>
      </c>
      <c r="L182" s="1" t="s">
        <v>20</v>
      </c>
      <c r="M182" s="1"/>
      <c r="N182" s="1" t="s">
        <v>312</v>
      </c>
      <c r="O182" s="1"/>
    </row>
    <row r="183" spans="1:15">
      <c r="A183" s="1">
        <v>180</v>
      </c>
      <c r="B183" s="1" t="s">
        <v>314</v>
      </c>
      <c r="C183" s="1">
        <v>241</v>
      </c>
      <c r="D183" s="5" t="s">
        <v>315</v>
      </c>
      <c r="E183" s="1">
        <v>15</v>
      </c>
      <c r="F183" s="1">
        <v>6.72</v>
      </c>
      <c r="G183" s="1"/>
      <c r="H183" s="41">
        <v>42157</v>
      </c>
      <c r="I183" s="42">
        <v>0.377777777777778</v>
      </c>
      <c r="J183" s="1" t="s">
        <v>16</v>
      </c>
      <c r="K183" s="1" t="s">
        <v>316</v>
      </c>
      <c r="L183" s="1" t="s">
        <v>20</v>
      </c>
      <c r="M183" s="1"/>
      <c r="N183" s="1" t="s">
        <v>314</v>
      </c>
      <c r="O183" s="1"/>
    </row>
    <row r="184" spans="1:15">
      <c r="A184" s="1">
        <v>181</v>
      </c>
      <c r="B184" s="1" t="s">
        <v>317</v>
      </c>
      <c r="C184" s="1">
        <v>305</v>
      </c>
      <c r="D184" s="5" t="s">
        <v>318</v>
      </c>
      <c r="E184" s="1">
        <v>15</v>
      </c>
      <c r="F184" s="1">
        <v>6.4</v>
      </c>
      <c r="G184" s="1"/>
      <c r="H184" s="41">
        <v>42159</v>
      </c>
      <c r="I184" s="42">
        <v>0.322916666666667</v>
      </c>
      <c r="J184" s="1" t="s">
        <v>16</v>
      </c>
      <c r="K184" s="1" t="s">
        <v>319</v>
      </c>
      <c r="L184" s="1" t="s">
        <v>20</v>
      </c>
      <c r="M184" s="1"/>
      <c r="N184" s="5" t="s">
        <v>317</v>
      </c>
      <c r="O184" s="1"/>
    </row>
    <row r="185" spans="1:15">
      <c r="A185" s="1">
        <v>182</v>
      </c>
      <c r="B185" s="1" t="s">
        <v>320</v>
      </c>
      <c r="C185" s="1">
        <v>358</v>
      </c>
      <c r="D185" s="5" t="s">
        <v>299</v>
      </c>
      <c r="E185" s="1">
        <v>15</v>
      </c>
      <c r="F185" s="1">
        <v>5.53</v>
      </c>
      <c r="G185" s="1"/>
      <c r="H185" s="41">
        <v>42159</v>
      </c>
      <c r="I185" s="42">
        <v>0.326388888888889</v>
      </c>
      <c r="J185" s="1" t="s">
        <v>16</v>
      </c>
      <c r="K185" s="1" t="s">
        <v>321</v>
      </c>
      <c r="L185" s="1" t="s">
        <v>20</v>
      </c>
      <c r="M185" s="1"/>
      <c r="N185" s="1" t="s">
        <v>320</v>
      </c>
      <c r="O185" s="1"/>
    </row>
    <row r="186" spans="1:15">
      <c r="A186" s="1">
        <v>183</v>
      </c>
      <c r="B186" s="1" t="s">
        <v>322</v>
      </c>
      <c r="C186" s="1">
        <v>362</v>
      </c>
      <c r="D186" s="5" t="s">
        <v>323</v>
      </c>
      <c r="E186" s="1">
        <v>15</v>
      </c>
      <c r="F186" s="1">
        <v>5.56</v>
      </c>
      <c r="G186" s="1"/>
      <c r="H186" s="41">
        <v>42159</v>
      </c>
      <c r="I186" s="42">
        <v>0.35625</v>
      </c>
      <c r="J186" s="1" t="s">
        <v>16</v>
      </c>
      <c r="K186" s="1" t="s">
        <v>324</v>
      </c>
      <c r="L186" s="1" t="s">
        <v>20</v>
      </c>
      <c r="M186" s="1"/>
      <c r="N186" s="1" t="s">
        <v>322</v>
      </c>
      <c r="O186" s="1"/>
    </row>
    <row r="187" spans="1:15">
      <c r="A187" s="1">
        <v>184</v>
      </c>
      <c r="B187" s="1" t="s">
        <v>325</v>
      </c>
      <c r="C187" s="1">
        <v>363</v>
      </c>
      <c r="D187" s="5" t="s">
        <v>326</v>
      </c>
      <c r="E187" s="1">
        <v>15</v>
      </c>
      <c r="F187" s="1">
        <v>5.66</v>
      </c>
      <c r="G187" s="1"/>
      <c r="H187" s="41">
        <v>42159</v>
      </c>
      <c r="I187" s="42">
        <v>0.377083333333333</v>
      </c>
      <c r="J187" s="1" t="s">
        <v>16</v>
      </c>
      <c r="K187" s="1" t="s">
        <v>327</v>
      </c>
      <c r="L187" s="1" t="s">
        <v>20</v>
      </c>
      <c r="M187" s="1"/>
      <c r="N187" s="5" t="s">
        <v>325</v>
      </c>
      <c r="O187" s="1"/>
    </row>
    <row r="188" spans="1:15">
      <c r="A188" s="1">
        <v>185</v>
      </c>
      <c r="B188" s="1" t="s">
        <v>328</v>
      </c>
      <c r="C188" s="1">
        <v>36</v>
      </c>
      <c r="D188" s="5" t="s">
        <v>329</v>
      </c>
      <c r="E188" s="1">
        <v>15</v>
      </c>
      <c r="F188" s="1">
        <v>6.03</v>
      </c>
      <c r="G188" s="1"/>
      <c r="H188" s="41">
        <v>42160</v>
      </c>
      <c r="I188" s="42">
        <v>0.341666666666667</v>
      </c>
      <c r="J188" s="1" t="s">
        <v>16</v>
      </c>
      <c r="K188" s="1" t="s">
        <v>330</v>
      </c>
      <c r="L188" s="1" t="s">
        <v>20</v>
      </c>
      <c r="M188" s="1"/>
      <c r="N188" s="1" t="s">
        <v>328</v>
      </c>
      <c r="O188" s="1"/>
    </row>
    <row r="189" spans="1:15">
      <c r="A189" s="1">
        <v>186</v>
      </c>
      <c r="B189" s="1" t="s">
        <v>331</v>
      </c>
      <c r="C189" s="1">
        <v>292</v>
      </c>
      <c r="D189" s="5" t="s">
        <v>286</v>
      </c>
      <c r="E189" s="1">
        <v>15</v>
      </c>
      <c r="F189" s="1">
        <v>6.22</v>
      </c>
      <c r="G189" s="1"/>
      <c r="H189" s="41">
        <v>42160</v>
      </c>
      <c r="I189" s="42">
        <v>0.376388888888889</v>
      </c>
      <c r="J189" s="1" t="s">
        <v>16</v>
      </c>
      <c r="K189" s="1" t="s">
        <v>332</v>
      </c>
      <c r="L189" s="1" t="s">
        <v>20</v>
      </c>
      <c r="M189" s="1"/>
      <c r="N189" s="1" t="s">
        <v>331</v>
      </c>
      <c r="O189" s="1"/>
    </row>
    <row r="190" spans="1:15">
      <c r="A190" s="1">
        <v>187</v>
      </c>
      <c r="B190" s="1" t="s">
        <v>333</v>
      </c>
      <c r="C190" s="1">
        <v>308</v>
      </c>
      <c r="D190" s="5" t="s">
        <v>143</v>
      </c>
      <c r="E190" s="1">
        <v>15</v>
      </c>
      <c r="F190" s="1">
        <v>6.9</v>
      </c>
      <c r="G190" s="1"/>
      <c r="H190" s="41">
        <v>42160</v>
      </c>
      <c r="I190" s="42">
        <v>0.370833333333333</v>
      </c>
      <c r="J190" s="1" t="s">
        <v>16</v>
      </c>
      <c r="K190" s="1" t="s">
        <v>334</v>
      </c>
      <c r="L190" s="1" t="s">
        <v>20</v>
      </c>
      <c r="M190" s="1"/>
      <c r="N190" s="1" t="s">
        <v>333</v>
      </c>
      <c r="O190" s="1"/>
    </row>
    <row r="191" spans="1:15">
      <c r="A191" s="1">
        <v>188</v>
      </c>
      <c r="B191" s="1" t="s">
        <v>335</v>
      </c>
      <c r="C191" s="1">
        <v>364</v>
      </c>
      <c r="D191" s="5" t="s">
        <v>336</v>
      </c>
      <c r="E191" s="1">
        <v>15</v>
      </c>
      <c r="F191" s="1">
        <v>6.24</v>
      </c>
      <c r="G191" s="1"/>
      <c r="H191" s="41">
        <v>42161</v>
      </c>
      <c r="I191" s="42">
        <v>0.344444444444444</v>
      </c>
      <c r="J191" s="1" t="s">
        <v>16</v>
      </c>
      <c r="K191" s="1" t="s">
        <v>337</v>
      </c>
      <c r="L191" s="1" t="s">
        <v>20</v>
      </c>
      <c r="M191" s="1"/>
      <c r="N191" s="1" t="s">
        <v>335</v>
      </c>
      <c r="O191" s="1"/>
    </row>
    <row r="192" spans="1:15">
      <c r="A192" s="1">
        <v>189</v>
      </c>
      <c r="B192" s="1" t="s">
        <v>338</v>
      </c>
      <c r="C192" s="1">
        <v>324</v>
      </c>
      <c r="D192" s="5" t="s">
        <v>172</v>
      </c>
      <c r="E192" s="1">
        <v>15</v>
      </c>
      <c r="F192" s="1">
        <v>5.97</v>
      </c>
      <c r="G192" s="1"/>
      <c r="H192" s="41">
        <v>42162</v>
      </c>
      <c r="I192" s="42">
        <v>0.376388888888889</v>
      </c>
      <c r="J192" s="1" t="s">
        <v>16</v>
      </c>
      <c r="K192" s="1" t="s">
        <v>339</v>
      </c>
      <c r="L192" s="1" t="s">
        <v>20</v>
      </c>
      <c r="M192" s="1"/>
      <c r="N192" s="5" t="s">
        <v>338</v>
      </c>
      <c r="O192" s="1"/>
    </row>
    <row r="193" spans="1:15">
      <c r="A193" s="1">
        <v>190</v>
      </c>
      <c r="B193" s="1" t="s">
        <v>340</v>
      </c>
      <c r="C193" s="1">
        <v>143</v>
      </c>
      <c r="D193" s="5" t="s">
        <v>341</v>
      </c>
      <c r="E193" s="1">
        <v>15</v>
      </c>
      <c r="F193" s="1">
        <v>6.16</v>
      </c>
      <c r="G193" s="1"/>
      <c r="H193" s="41">
        <v>42162</v>
      </c>
      <c r="I193" s="42">
        <v>0.386111111111111</v>
      </c>
      <c r="J193" s="1" t="s">
        <v>16</v>
      </c>
      <c r="K193" s="1" t="s">
        <v>342</v>
      </c>
      <c r="L193" s="1" t="s">
        <v>20</v>
      </c>
      <c r="M193" s="1"/>
      <c r="N193" s="1" t="s">
        <v>340</v>
      </c>
      <c r="O193" s="1"/>
    </row>
    <row r="194" spans="1:15">
      <c r="A194" s="1">
        <v>191</v>
      </c>
      <c r="B194" s="1" t="s">
        <v>343</v>
      </c>
      <c r="C194" s="1">
        <v>365</v>
      </c>
      <c r="D194" s="5" t="s">
        <v>344</v>
      </c>
      <c r="E194" s="1">
        <v>15</v>
      </c>
      <c r="F194" s="1">
        <v>5.65</v>
      </c>
      <c r="G194" s="1"/>
      <c r="H194" s="41">
        <v>42162</v>
      </c>
      <c r="I194" s="42">
        <v>0.370138888888889</v>
      </c>
      <c r="J194" s="1" t="s">
        <v>16</v>
      </c>
      <c r="K194" s="1" t="s">
        <v>345</v>
      </c>
      <c r="L194" s="1" t="s">
        <v>20</v>
      </c>
      <c r="M194" s="1"/>
      <c r="N194" s="1" t="s">
        <v>343</v>
      </c>
      <c r="O194" s="1"/>
    </row>
    <row r="195" spans="1:15">
      <c r="A195" s="1">
        <v>192</v>
      </c>
      <c r="B195" s="1" t="s">
        <v>346</v>
      </c>
      <c r="C195" s="1">
        <v>203</v>
      </c>
      <c r="D195" s="5" t="s">
        <v>47</v>
      </c>
      <c r="E195" s="1">
        <v>15</v>
      </c>
      <c r="F195" s="1">
        <v>5.2</v>
      </c>
      <c r="G195" s="1"/>
      <c r="H195" s="41">
        <v>42162</v>
      </c>
      <c r="I195" s="42">
        <v>0.35</v>
      </c>
      <c r="J195" s="1" t="s">
        <v>16</v>
      </c>
      <c r="K195" s="1" t="s">
        <v>347</v>
      </c>
      <c r="L195" s="1" t="s">
        <v>20</v>
      </c>
      <c r="M195" s="1"/>
      <c r="N195" s="1" t="s">
        <v>346</v>
      </c>
      <c r="O195" s="1"/>
    </row>
    <row r="196" spans="1:15">
      <c r="A196" s="1">
        <v>193</v>
      </c>
      <c r="B196" s="1" t="s">
        <v>348</v>
      </c>
      <c r="C196" s="1">
        <v>366</v>
      </c>
      <c r="D196" s="5" t="s">
        <v>349</v>
      </c>
      <c r="E196" s="1">
        <v>15</v>
      </c>
      <c r="F196" s="1">
        <v>6.14</v>
      </c>
      <c r="G196" s="1"/>
      <c r="H196" s="41">
        <v>42165</v>
      </c>
      <c r="I196" s="42">
        <v>0.336111111111111</v>
      </c>
      <c r="J196" s="1" t="s">
        <v>42</v>
      </c>
      <c r="K196" s="1" t="s">
        <v>350</v>
      </c>
      <c r="L196" s="1" t="s">
        <v>20</v>
      </c>
      <c r="M196" s="1"/>
      <c r="N196" s="1" t="s">
        <v>348</v>
      </c>
      <c r="O196" s="1"/>
    </row>
    <row r="197" spans="1:15">
      <c r="A197" s="1">
        <v>194</v>
      </c>
      <c r="B197" s="1" t="s">
        <v>351</v>
      </c>
      <c r="C197" s="1">
        <v>366</v>
      </c>
      <c r="D197" s="5" t="s">
        <v>349</v>
      </c>
      <c r="E197" s="1">
        <v>15</v>
      </c>
      <c r="F197">
        <v>6.14</v>
      </c>
      <c r="G197" s="1"/>
      <c r="H197" s="41">
        <v>42165</v>
      </c>
      <c r="I197" s="42">
        <v>0.338194444444444</v>
      </c>
      <c r="J197" s="1" t="s">
        <v>42</v>
      </c>
      <c r="K197" s="1" t="s">
        <v>350</v>
      </c>
      <c r="L197" s="1" t="s">
        <v>20</v>
      </c>
      <c r="M197" s="1"/>
      <c r="N197" s="1" t="s">
        <v>351</v>
      </c>
      <c r="O197" s="1"/>
    </row>
    <row r="198" spans="1:15">
      <c r="A198" s="1">
        <v>195</v>
      </c>
      <c r="B198" s="1" t="s">
        <v>352</v>
      </c>
      <c r="C198" s="1">
        <v>306</v>
      </c>
      <c r="D198" s="5" t="s">
        <v>353</v>
      </c>
      <c r="E198" s="1">
        <v>15</v>
      </c>
      <c r="F198" s="1">
        <v>5.13</v>
      </c>
      <c r="G198" s="1"/>
      <c r="H198" s="41">
        <v>42165</v>
      </c>
      <c r="I198" s="42">
        <v>0.357638888888889</v>
      </c>
      <c r="J198" s="1" t="s">
        <v>42</v>
      </c>
      <c r="K198" s="1" t="s">
        <v>354</v>
      </c>
      <c r="L198" s="1" t="s">
        <v>20</v>
      </c>
      <c r="M198" s="1"/>
      <c r="N198" s="1" t="s">
        <v>352</v>
      </c>
      <c r="O198" s="1"/>
    </row>
    <row r="199" spans="1:15">
      <c r="A199" s="1">
        <v>196</v>
      </c>
      <c r="B199" s="1" t="s">
        <v>355</v>
      </c>
      <c r="C199" s="1">
        <v>367</v>
      </c>
      <c r="D199" s="5" t="s">
        <v>356</v>
      </c>
      <c r="E199" s="1">
        <v>15</v>
      </c>
      <c r="F199" s="1">
        <v>6.21</v>
      </c>
      <c r="G199" s="1"/>
      <c r="H199" s="41">
        <v>42165</v>
      </c>
      <c r="I199" s="42">
        <v>0.367361111111111</v>
      </c>
      <c r="J199" s="1" t="s">
        <v>42</v>
      </c>
      <c r="K199" s="1" t="s">
        <v>357</v>
      </c>
      <c r="L199" s="1" t="s">
        <v>20</v>
      </c>
      <c r="M199" s="1"/>
      <c r="N199" s="1" t="s">
        <v>355</v>
      </c>
      <c r="O199" s="1"/>
    </row>
    <row r="200" spans="1:15">
      <c r="A200" s="1">
        <v>197</v>
      </c>
      <c r="B200" s="1" t="s">
        <v>358</v>
      </c>
      <c r="C200" s="1">
        <v>368</v>
      </c>
      <c r="D200" s="5" t="s">
        <v>359</v>
      </c>
      <c r="E200" s="1">
        <v>15</v>
      </c>
      <c r="F200" s="1">
        <v>6.69</v>
      </c>
      <c r="G200" s="1"/>
      <c r="H200" s="41">
        <v>42165</v>
      </c>
      <c r="I200" s="42">
        <v>0.380555555555556</v>
      </c>
      <c r="J200" s="1" t="s">
        <v>42</v>
      </c>
      <c r="K200" s="1" t="s">
        <v>360</v>
      </c>
      <c r="L200" s="1" t="s">
        <v>20</v>
      </c>
      <c r="M200" s="1"/>
      <c r="N200" s="1" t="s">
        <v>358</v>
      </c>
      <c r="O200" s="1"/>
    </row>
    <row r="201" spans="1:15">
      <c r="A201" s="1">
        <v>198</v>
      </c>
      <c r="B201" s="1" t="s">
        <v>361</v>
      </c>
      <c r="C201" s="1">
        <v>369</v>
      </c>
      <c r="D201" s="5" t="s">
        <v>362</v>
      </c>
      <c r="E201" s="1">
        <v>15</v>
      </c>
      <c r="F201" s="1">
        <v>6.02</v>
      </c>
      <c r="G201" s="1"/>
      <c r="H201" s="41">
        <v>42166</v>
      </c>
      <c r="I201" s="42">
        <v>0.319444444444444</v>
      </c>
      <c r="J201" s="1" t="s">
        <v>42</v>
      </c>
      <c r="K201" s="1" t="s">
        <v>363</v>
      </c>
      <c r="L201" s="1" t="s">
        <v>20</v>
      </c>
      <c r="M201" s="1"/>
      <c r="N201" s="5" t="s">
        <v>361</v>
      </c>
      <c r="O201" s="1"/>
    </row>
    <row r="202" spans="1:15">
      <c r="A202" s="1">
        <v>199</v>
      </c>
      <c r="B202" s="1" t="s">
        <v>364</v>
      </c>
      <c r="C202" s="1">
        <v>320</v>
      </c>
      <c r="D202" s="5" t="s">
        <v>163</v>
      </c>
      <c r="E202" s="1">
        <v>15</v>
      </c>
      <c r="F202" s="1">
        <v>6.31</v>
      </c>
      <c r="G202" s="1"/>
      <c r="H202" s="41">
        <v>42166</v>
      </c>
      <c r="I202" s="42">
        <v>0.347222222222222</v>
      </c>
      <c r="J202" s="1" t="s">
        <v>42</v>
      </c>
      <c r="K202" s="1" t="s">
        <v>365</v>
      </c>
      <c r="L202" s="1" t="s">
        <v>20</v>
      </c>
      <c r="M202" s="1"/>
      <c r="N202" s="5" t="s">
        <v>364</v>
      </c>
      <c r="O202" s="1"/>
    </row>
    <row r="203" spans="1:15">
      <c r="A203" s="1">
        <v>200</v>
      </c>
      <c r="B203" s="1" t="s">
        <v>366</v>
      </c>
      <c r="C203" s="1">
        <v>310</v>
      </c>
      <c r="D203" s="5" t="s">
        <v>367</v>
      </c>
      <c r="E203" s="1">
        <v>15</v>
      </c>
      <c r="F203" s="1">
        <v>6.26</v>
      </c>
      <c r="G203" s="1"/>
      <c r="H203" s="41">
        <v>42167</v>
      </c>
      <c r="I203" s="42">
        <v>0.31875</v>
      </c>
      <c r="J203" s="1" t="s">
        <v>42</v>
      </c>
      <c r="K203" s="1" t="s">
        <v>368</v>
      </c>
      <c r="L203" s="1" t="s">
        <v>20</v>
      </c>
      <c r="M203" s="1"/>
      <c r="N203" s="1" t="s">
        <v>366</v>
      </c>
      <c r="O203" s="1"/>
    </row>
    <row r="204" spans="1:15">
      <c r="A204" s="1">
        <v>201</v>
      </c>
      <c r="B204" s="1" t="s">
        <v>369</v>
      </c>
      <c r="C204" s="1">
        <v>370</v>
      </c>
      <c r="D204" s="5" t="s">
        <v>370</v>
      </c>
      <c r="E204" s="1">
        <v>15</v>
      </c>
      <c r="F204" s="1">
        <v>6.54</v>
      </c>
      <c r="G204" s="1"/>
      <c r="H204" s="41">
        <v>42167</v>
      </c>
      <c r="I204" s="42">
        <v>0.35625</v>
      </c>
      <c r="J204" s="1" t="s">
        <v>42</v>
      </c>
      <c r="K204" s="1" t="s">
        <v>371</v>
      </c>
      <c r="L204" s="1" t="s">
        <v>20</v>
      </c>
      <c r="M204" s="1"/>
      <c r="N204" s="1" t="s">
        <v>369</v>
      </c>
      <c r="O204" s="1"/>
    </row>
    <row r="205" spans="1:15">
      <c r="A205" s="1">
        <v>202</v>
      </c>
      <c r="B205" s="1" t="s">
        <v>372</v>
      </c>
      <c r="C205" s="1">
        <v>371</v>
      </c>
      <c r="D205" s="5" t="s">
        <v>373</v>
      </c>
      <c r="E205" s="1">
        <v>15</v>
      </c>
      <c r="F205" s="1">
        <v>6.1</v>
      </c>
      <c r="G205" s="1"/>
      <c r="H205" s="41">
        <v>42168</v>
      </c>
      <c r="I205" s="42">
        <v>0.420138888888889</v>
      </c>
      <c r="J205" s="1" t="s">
        <v>42</v>
      </c>
      <c r="K205" s="1" t="s">
        <v>374</v>
      </c>
      <c r="L205" s="1" t="s">
        <v>20</v>
      </c>
      <c r="M205" s="1"/>
      <c r="N205" s="5" t="s">
        <v>372</v>
      </c>
      <c r="O205" s="1"/>
    </row>
    <row r="206" spans="1:15">
      <c r="A206" s="1">
        <v>203</v>
      </c>
      <c r="B206" s="1" t="s">
        <v>375</v>
      </c>
      <c r="C206" s="1">
        <v>313</v>
      </c>
      <c r="D206" s="5" t="s">
        <v>151</v>
      </c>
      <c r="E206" s="1">
        <v>15</v>
      </c>
      <c r="F206" s="1">
        <v>6.21</v>
      </c>
      <c r="G206" s="1"/>
      <c r="H206" s="41">
        <v>42169</v>
      </c>
      <c r="I206" s="42">
        <v>0.338888888888889</v>
      </c>
      <c r="J206" s="1" t="s">
        <v>42</v>
      </c>
      <c r="K206" s="1" t="s">
        <v>376</v>
      </c>
      <c r="L206" s="1" t="s">
        <v>20</v>
      </c>
      <c r="M206" s="1"/>
      <c r="N206" s="1" t="s">
        <v>375</v>
      </c>
      <c r="O206" s="1"/>
    </row>
    <row r="207" spans="1:15">
      <c r="A207" s="1">
        <v>204</v>
      </c>
      <c r="B207" s="1" t="s">
        <v>377</v>
      </c>
      <c r="C207" s="1">
        <v>188</v>
      </c>
      <c r="D207" s="5" t="s">
        <v>378</v>
      </c>
      <c r="E207" s="1">
        <v>15</v>
      </c>
      <c r="F207" s="1">
        <v>5.9</v>
      </c>
      <c r="G207" s="1"/>
      <c r="H207" s="41">
        <v>42175</v>
      </c>
      <c r="I207" s="42">
        <v>0.401388888888889</v>
      </c>
      <c r="J207" s="1" t="s">
        <v>42</v>
      </c>
      <c r="K207" s="1" t="s">
        <v>379</v>
      </c>
      <c r="L207" s="1" t="s">
        <v>20</v>
      </c>
      <c r="M207" s="1"/>
      <c r="N207" s="5" t="s">
        <v>377</v>
      </c>
      <c r="O207" s="1"/>
    </row>
    <row r="208" spans="1:14">
      <c r="A208" s="1">
        <v>205</v>
      </c>
      <c r="B208" t="s">
        <v>380</v>
      </c>
      <c r="C208" s="43">
        <v>388</v>
      </c>
      <c r="D208" s="44" t="s">
        <v>381</v>
      </c>
      <c r="F208" s="30">
        <v>6.22</v>
      </c>
      <c r="H208" s="46">
        <v>43630</v>
      </c>
      <c r="I208" s="50">
        <v>0.368055555555556</v>
      </c>
      <c r="J208" t="s">
        <v>16</v>
      </c>
      <c r="L208" t="s">
        <v>20</v>
      </c>
      <c r="N208" t="str">
        <f t="shared" ref="N208:N219" si="12">CONCATENATE(C208,".",J208,".",YEAR(H208),".",MONTH(H208),".",DAY(H208),".",HOUR(I208),".",MINUTE(I208))</f>
        <v>388.SUR.2019.6.14.8.50</v>
      </c>
    </row>
    <row r="209" spans="1:14">
      <c r="A209" s="1">
        <v>206</v>
      </c>
      <c r="B209" t="s">
        <v>382</v>
      </c>
      <c r="C209" s="43">
        <v>389</v>
      </c>
      <c r="D209" s="44" t="s">
        <v>383</v>
      </c>
      <c r="F209" s="30">
        <v>6.09</v>
      </c>
      <c r="H209" s="46">
        <v>43630</v>
      </c>
      <c r="I209" s="50">
        <v>0.388888888888889</v>
      </c>
      <c r="J209" t="s">
        <v>16</v>
      </c>
      <c r="L209" t="s">
        <v>20</v>
      </c>
      <c r="N209" t="str">
        <f t="shared" si="12"/>
        <v>389.SUR.2019.6.14.9.20</v>
      </c>
    </row>
    <row r="210" spans="1:14">
      <c r="A210" s="1">
        <v>207</v>
      </c>
      <c r="B210" t="s">
        <v>384</v>
      </c>
      <c r="C210" s="43">
        <v>203</v>
      </c>
      <c r="D210" s="44" t="s">
        <v>47</v>
      </c>
      <c r="F210" s="30">
        <v>6.67</v>
      </c>
      <c r="H210" s="46">
        <v>43630</v>
      </c>
      <c r="I210" s="50">
        <v>0.392361111111111</v>
      </c>
      <c r="J210" t="s">
        <v>16</v>
      </c>
      <c r="L210" t="s">
        <v>20</v>
      </c>
      <c r="N210" t="str">
        <f t="shared" si="12"/>
        <v>203.SUR.2019.6.14.9.25</v>
      </c>
    </row>
    <row r="211" spans="1:14">
      <c r="A211" s="1">
        <v>208</v>
      </c>
      <c r="B211" t="s">
        <v>385</v>
      </c>
      <c r="C211" s="43">
        <v>390</v>
      </c>
      <c r="D211" s="44" t="s">
        <v>386</v>
      </c>
      <c r="F211" s="30">
        <v>6.45</v>
      </c>
      <c r="H211" s="46">
        <v>43630</v>
      </c>
      <c r="I211" s="50">
        <v>0.427083333333333</v>
      </c>
      <c r="J211" t="s">
        <v>16</v>
      </c>
      <c r="L211" t="s">
        <v>20</v>
      </c>
      <c r="N211" t="str">
        <f t="shared" si="12"/>
        <v>390.SUR.2019.6.14.10.15</v>
      </c>
    </row>
    <row r="212" spans="1:14">
      <c r="A212" s="1">
        <v>209</v>
      </c>
      <c r="B212" t="s">
        <v>387</v>
      </c>
      <c r="C212" s="43">
        <v>391</v>
      </c>
      <c r="D212" s="44" t="s">
        <v>388</v>
      </c>
      <c r="F212" s="30">
        <v>6.21</v>
      </c>
      <c r="H212" s="46">
        <v>43630</v>
      </c>
      <c r="I212" s="50">
        <v>0.472222222222222</v>
      </c>
      <c r="J212" t="s">
        <v>16</v>
      </c>
      <c r="L212" t="s">
        <v>20</v>
      </c>
      <c r="N212" t="str">
        <f t="shared" si="12"/>
        <v>391.SUR.2019.6.14.11.20</v>
      </c>
    </row>
    <row r="213" spans="1:14">
      <c r="A213" s="1">
        <v>210</v>
      </c>
      <c r="B213" t="s">
        <v>389</v>
      </c>
      <c r="C213" s="43">
        <v>392</v>
      </c>
      <c r="D213" s="44" t="s">
        <v>390</v>
      </c>
      <c r="F213" s="47">
        <v>5.44</v>
      </c>
      <c r="H213" s="46">
        <v>43633</v>
      </c>
      <c r="I213" s="50">
        <v>0.395833333333333</v>
      </c>
      <c r="J213" t="s">
        <v>16</v>
      </c>
      <c r="L213" t="s">
        <v>20</v>
      </c>
      <c r="N213" t="str">
        <f t="shared" si="12"/>
        <v>392.SUR.2019.6.17.9.30</v>
      </c>
    </row>
    <row r="214" spans="1:14">
      <c r="A214" s="1">
        <v>211</v>
      </c>
      <c r="B214" t="s">
        <v>391</v>
      </c>
      <c r="C214" s="43">
        <v>393</v>
      </c>
      <c r="D214" s="44" t="s">
        <v>392</v>
      </c>
      <c r="F214" s="47">
        <v>5.74</v>
      </c>
      <c r="H214" s="46">
        <v>43634</v>
      </c>
      <c r="I214" s="50">
        <v>0.340277777777778</v>
      </c>
      <c r="J214" t="s">
        <v>16</v>
      </c>
      <c r="L214" t="s">
        <v>20</v>
      </c>
      <c r="N214" t="str">
        <f t="shared" si="12"/>
        <v>393.SUR.2019.6.18.8.10</v>
      </c>
    </row>
    <row r="215" spans="1:14">
      <c r="A215" s="1">
        <v>212</v>
      </c>
      <c r="B215" t="s">
        <v>393</v>
      </c>
      <c r="C215" s="43">
        <v>394</v>
      </c>
      <c r="D215" s="44" t="s">
        <v>394</v>
      </c>
      <c r="F215" s="47">
        <v>6.4</v>
      </c>
      <c r="H215" s="46">
        <v>43634</v>
      </c>
      <c r="I215" s="50">
        <v>0.366666666666667</v>
      </c>
      <c r="J215" t="s">
        <v>16</v>
      </c>
      <c r="L215" t="s">
        <v>20</v>
      </c>
      <c r="N215" t="str">
        <f t="shared" si="12"/>
        <v>394.SUR.2019.6.18.8.48</v>
      </c>
    </row>
    <row r="216" spans="1:14">
      <c r="A216" s="1">
        <v>213</v>
      </c>
      <c r="B216" t="s">
        <v>395</v>
      </c>
      <c r="C216" s="43">
        <v>388</v>
      </c>
      <c r="D216" s="44" t="s">
        <v>381</v>
      </c>
      <c r="F216" s="47">
        <v>6.4</v>
      </c>
      <c r="H216" s="46">
        <v>43634</v>
      </c>
      <c r="I216" s="50">
        <v>0.429166666666667</v>
      </c>
      <c r="J216" t="s">
        <v>16</v>
      </c>
      <c r="L216" t="s">
        <v>20</v>
      </c>
      <c r="N216" t="str">
        <f t="shared" si="12"/>
        <v>388.SUR.2019.6.18.10.18</v>
      </c>
    </row>
    <row r="217" spans="1:14">
      <c r="A217" s="1">
        <v>214</v>
      </c>
      <c r="B217" t="s">
        <v>396</v>
      </c>
      <c r="C217" s="43">
        <v>395</v>
      </c>
      <c r="D217" s="44" t="s">
        <v>397</v>
      </c>
      <c r="F217" s="47">
        <v>5.45</v>
      </c>
      <c r="H217" s="46">
        <v>43634</v>
      </c>
      <c r="I217" s="50">
        <v>0.430555555555556</v>
      </c>
      <c r="J217" t="s">
        <v>16</v>
      </c>
      <c r="L217" t="s">
        <v>20</v>
      </c>
      <c r="N217" t="str">
        <f t="shared" si="12"/>
        <v>395.SUR.2019.6.18.10.20</v>
      </c>
    </row>
    <row r="218" spans="1:14">
      <c r="A218" s="1">
        <v>215</v>
      </c>
      <c r="B218" t="s">
        <v>398</v>
      </c>
      <c r="C218" s="43">
        <v>396</v>
      </c>
      <c r="D218" s="44" t="s">
        <v>399</v>
      </c>
      <c r="F218" s="47">
        <v>6.05</v>
      </c>
      <c r="H218" s="46">
        <v>43634</v>
      </c>
      <c r="I218" s="50">
        <v>0.461805555555556</v>
      </c>
      <c r="J218" t="s">
        <v>16</v>
      </c>
      <c r="L218" t="s">
        <v>20</v>
      </c>
      <c r="N218" t="str">
        <f t="shared" si="12"/>
        <v>396.SUR.2019.6.18.11.5</v>
      </c>
    </row>
    <row r="219" spans="1:14">
      <c r="A219" s="1">
        <v>216</v>
      </c>
      <c r="B219" t="s">
        <v>400</v>
      </c>
      <c r="C219" s="43">
        <v>360</v>
      </c>
      <c r="D219" s="44" t="s">
        <v>307</v>
      </c>
      <c r="F219" s="47">
        <v>6.1</v>
      </c>
      <c r="H219" s="46">
        <v>43636</v>
      </c>
      <c r="I219" s="50">
        <v>0.435416666666667</v>
      </c>
      <c r="J219" t="s">
        <v>16</v>
      </c>
      <c r="L219" t="s">
        <v>20</v>
      </c>
      <c r="M219" t="s">
        <v>401</v>
      </c>
      <c r="N219" t="str">
        <f t="shared" si="12"/>
        <v>360.SUR.2019.6.20.10.27</v>
      </c>
    </row>
    <row r="220" spans="1:14">
      <c r="A220">
        <v>217</v>
      </c>
      <c r="B220" t="s">
        <v>402</v>
      </c>
      <c r="C220" s="43">
        <v>384</v>
      </c>
      <c r="D220" s="45" t="s">
        <v>403</v>
      </c>
      <c r="F220" s="32">
        <v>6.08</v>
      </c>
      <c r="H220" s="48">
        <v>43640</v>
      </c>
      <c r="I220" s="51">
        <v>0.329861111111111</v>
      </c>
      <c r="J220" t="s">
        <v>16</v>
      </c>
      <c r="L220" t="s">
        <v>20</v>
      </c>
      <c r="N220" t="s">
        <v>402</v>
      </c>
    </row>
    <row r="221" spans="1:14">
      <c r="A221">
        <v>218</v>
      </c>
      <c r="B221" t="s">
        <v>404</v>
      </c>
      <c r="C221" s="43">
        <v>397</v>
      </c>
      <c r="D221" s="45" t="s">
        <v>405</v>
      </c>
      <c r="F221" s="32">
        <v>5.99</v>
      </c>
      <c r="H221" s="48">
        <v>43640</v>
      </c>
      <c r="I221" s="51">
        <v>0.361111111111111</v>
      </c>
      <c r="J221" t="s">
        <v>16</v>
      </c>
      <c r="L221" t="s">
        <v>20</v>
      </c>
      <c r="N221" t="s">
        <v>406</v>
      </c>
    </row>
    <row r="222" spans="1:14">
      <c r="A222">
        <v>219</v>
      </c>
      <c r="B222" t="s">
        <v>407</v>
      </c>
      <c r="C222" s="43">
        <v>398</v>
      </c>
      <c r="D222" s="45" t="s">
        <v>408</v>
      </c>
      <c r="F222" s="32">
        <v>5.82</v>
      </c>
      <c r="H222" s="48">
        <v>43640</v>
      </c>
      <c r="I222" s="51">
        <v>0.39375</v>
      </c>
      <c r="J222" t="s">
        <v>16</v>
      </c>
      <c r="L222" t="s">
        <v>20</v>
      </c>
      <c r="M222" t="s">
        <v>409</v>
      </c>
      <c r="N222" t="s">
        <v>407</v>
      </c>
    </row>
    <row r="223" spans="1:14">
      <c r="A223">
        <v>220</v>
      </c>
      <c r="B223" t="s">
        <v>410</v>
      </c>
      <c r="C223" s="43">
        <v>399</v>
      </c>
      <c r="D223" s="45" t="s">
        <v>411</v>
      </c>
      <c r="F223" s="32">
        <v>5.46</v>
      </c>
      <c r="H223" s="48">
        <v>43640</v>
      </c>
      <c r="I223" s="51">
        <v>0.411111111111111</v>
      </c>
      <c r="J223" t="s">
        <v>16</v>
      </c>
      <c r="L223" t="s">
        <v>20</v>
      </c>
      <c r="N223" t="s">
        <v>410</v>
      </c>
    </row>
    <row r="224" spans="1:14">
      <c r="A224">
        <v>221</v>
      </c>
      <c r="B224" t="s">
        <v>412</v>
      </c>
      <c r="C224" s="43">
        <v>400</v>
      </c>
      <c r="D224" s="45" t="s">
        <v>413</v>
      </c>
      <c r="F224" s="32">
        <v>6.16</v>
      </c>
      <c r="H224" s="48">
        <v>43641</v>
      </c>
      <c r="I224" s="51">
        <v>0.354166666666667</v>
      </c>
      <c r="J224" t="s">
        <v>16</v>
      </c>
      <c r="L224" t="s">
        <v>20</v>
      </c>
      <c r="M224" t="s">
        <v>414</v>
      </c>
      <c r="N224" t="s">
        <v>412</v>
      </c>
    </row>
    <row r="225" spans="1:14">
      <c r="A225">
        <v>222</v>
      </c>
      <c r="B225" t="s">
        <v>415</v>
      </c>
      <c r="C225" s="43">
        <v>401</v>
      </c>
      <c r="D225" s="45" t="s">
        <v>416</v>
      </c>
      <c r="F225" s="32">
        <v>6.32</v>
      </c>
      <c r="H225" s="48">
        <v>43641</v>
      </c>
      <c r="I225" s="51">
        <v>0.370833333333333</v>
      </c>
      <c r="J225" t="s">
        <v>16</v>
      </c>
      <c r="L225" t="s">
        <v>20</v>
      </c>
      <c r="M225" t="s">
        <v>417</v>
      </c>
      <c r="N225" t="s">
        <v>415</v>
      </c>
    </row>
    <row r="226" spans="1:14">
      <c r="A226">
        <v>223</v>
      </c>
      <c r="B226" t="s">
        <v>418</v>
      </c>
      <c r="C226" s="43">
        <v>398</v>
      </c>
      <c r="D226" s="45" t="s">
        <v>408</v>
      </c>
      <c r="F226" s="32" t="s">
        <v>32</v>
      </c>
      <c r="H226" s="48">
        <v>43641</v>
      </c>
      <c r="I226" s="51">
        <v>0.377777777777778</v>
      </c>
      <c r="J226" t="s">
        <v>16</v>
      </c>
      <c r="L226" t="s">
        <v>20</v>
      </c>
      <c r="N226" t="s">
        <v>418</v>
      </c>
    </row>
    <row r="227" spans="1:14">
      <c r="A227">
        <v>224</v>
      </c>
      <c r="B227" t="s">
        <v>419</v>
      </c>
      <c r="C227" s="43">
        <v>403</v>
      </c>
      <c r="D227" s="45" t="s">
        <v>420</v>
      </c>
      <c r="F227" s="32">
        <v>6</v>
      </c>
      <c r="H227" s="48">
        <v>43641</v>
      </c>
      <c r="I227" s="51">
        <v>0.418055555555556</v>
      </c>
      <c r="J227" t="s">
        <v>16</v>
      </c>
      <c r="L227" t="s">
        <v>20</v>
      </c>
      <c r="N227" t="s">
        <v>419</v>
      </c>
    </row>
    <row r="228" spans="1:14">
      <c r="A228">
        <v>22</v>
      </c>
      <c r="B228" t="s">
        <v>421</v>
      </c>
      <c r="C228" s="43">
        <v>407</v>
      </c>
      <c r="D228" s="45" t="s">
        <v>422</v>
      </c>
      <c r="F228" s="32">
        <v>6.25</v>
      </c>
      <c r="H228" s="48">
        <v>43665</v>
      </c>
      <c r="I228" s="51">
        <v>0.361805555555556</v>
      </c>
      <c r="J228" t="s">
        <v>198</v>
      </c>
      <c r="L228" t="s">
        <v>20</v>
      </c>
      <c r="N228" t="str">
        <f t="shared" ref="N228:N237" si="13">CONCATENATE(C228,".",J228,".",YEAR(H228),".",MONTH(H228),".",DAY(H228),".",HOUR(I228),".",MINUTE(I228))</f>
        <v>407.SAT.2019.7.19.8.41</v>
      </c>
    </row>
    <row r="229" spans="1:14">
      <c r="A229">
        <v>226</v>
      </c>
      <c r="B229" t="s">
        <v>423</v>
      </c>
      <c r="C229" s="43">
        <v>408</v>
      </c>
      <c r="D229" s="45" t="s">
        <v>424</v>
      </c>
      <c r="F229" s="32">
        <v>6.26</v>
      </c>
      <c r="H229" s="48">
        <v>43665</v>
      </c>
      <c r="I229" s="51">
        <v>0.3875</v>
      </c>
      <c r="J229" t="s">
        <v>198</v>
      </c>
      <c r="L229" t="s">
        <v>20</v>
      </c>
      <c r="N229" t="str">
        <f t="shared" si="13"/>
        <v>408.SAT.2019.7.19.9.18</v>
      </c>
    </row>
    <row r="230" spans="1:14">
      <c r="A230">
        <v>227</v>
      </c>
      <c r="B230" t="s">
        <v>425</v>
      </c>
      <c r="C230" s="43">
        <v>409</v>
      </c>
      <c r="D230" s="45" t="s">
        <v>426</v>
      </c>
      <c r="F230" s="32">
        <v>5.68</v>
      </c>
      <c r="H230" s="48">
        <v>43665</v>
      </c>
      <c r="I230" s="51">
        <v>0.3875</v>
      </c>
      <c r="J230" t="s">
        <v>198</v>
      </c>
      <c r="L230" t="s">
        <v>20</v>
      </c>
      <c r="N230" t="str">
        <f t="shared" si="13"/>
        <v>409.SAT.2019.7.19.9.18</v>
      </c>
    </row>
    <row r="231" spans="1:14">
      <c r="A231">
        <v>228</v>
      </c>
      <c r="B231" t="s">
        <v>427</v>
      </c>
      <c r="C231" s="43">
        <v>410</v>
      </c>
      <c r="D231" s="45" t="s">
        <v>428</v>
      </c>
      <c r="F231" s="32">
        <v>5.98</v>
      </c>
      <c r="H231" s="48">
        <v>43665</v>
      </c>
      <c r="I231" s="51">
        <v>0.3875</v>
      </c>
      <c r="J231" t="s">
        <v>198</v>
      </c>
      <c r="L231" t="s">
        <v>20</v>
      </c>
      <c r="N231" t="str">
        <f t="shared" si="13"/>
        <v>410.SAT.2019.7.19.9.18</v>
      </c>
    </row>
    <row r="232" spans="1:14">
      <c r="A232">
        <v>229</v>
      </c>
      <c r="B232" t="s">
        <v>429</v>
      </c>
      <c r="C232" s="43">
        <v>411</v>
      </c>
      <c r="D232" s="45" t="s">
        <v>430</v>
      </c>
      <c r="F232" s="32">
        <v>5.61</v>
      </c>
      <c r="H232" s="48">
        <v>43665</v>
      </c>
      <c r="I232" s="51">
        <v>0.447916666666667</v>
      </c>
      <c r="J232" t="s">
        <v>198</v>
      </c>
      <c r="L232" t="s">
        <v>20</v>
      </c>
      <c r="N232" t="str">
        <f t="shared" si="13"/>
        <v>411.SAT.2019.7.19.10.45</v>
      </c>
    </row>
    <row r="233" spans="1:14">
      <c r="A233">
        <v>230</v>
      </c>
      <c r="B233" t="s">
        <v>431</v>
      </c>
      <c r="C233" s="43">
        <v>413</v>
      </c>
      <c r="D233" s="45" t="s">
        <v>432</v>
      </c>
      <c r="F233" s="32">
        <v>6.7</v>
      </c>
      <c r="H233" s="48">
        <v>43671</v>
      </c>
      <c r="I233" s="51">
        <v>0.373611111111111</v>
      </c>
      <c r="J233" t="s">
        <v>16</v>
      </c>
      <c r="L233" t="s">
        <v>20</v>
      </c>
      <c r="M233" t="s">
        <v>433</v>
      </c>
      <c r="N233" t="str">
        <f t="shared" si="13"/>
        <v>413.SUR.2019.7.25.8.58</v>
      </c>
    </row>
    <row r="234" spans="1:14">
      <c r="A234">
        <v>231</v>
      </c>
      <c r="B234" t="s">
        <v>434</v>
      </c>
      <c r="C234" s="43">
        <v>414</v>
      </c>
      <c r="D234" s="45" t="s">
        <v>435</v>
      </c>
      <c r="F234" s="32">
        <v>5.84</v>
      </c>
      <c r="H234" s="48">
        <v>43671</v>
      </c>
      <c r="I234" s="51">
        <v>0.402777777777778</v>
      </c>
      <c r="J234" t="s">
        <v>16</v>
      </c>
      <c r="L234" t="s">
        <v>20</v>
      </c>
      <c r="N234" t="str">
        <f t="shared" si="13"/>
        <v>414.SUR.2019.7.25.9.40</v>
      </c>
    </row>
    <row r="235" spans="1:15">
      <c r="A235">
        <v>232</v>
      </c>
      <c r="B235" t="s">
        <v>436</v>
      </c>
      <c r="C235" s="43">
        <v>415</v>
      </c>
      <c r="D235" s="45" t="s">
        <v>437</v>
      </c>
      <c r="E235" s="49"/>
      <c r="F235" s="32">
        <v>6.48</v>
      </c>
      <c r="G235" s="49"/>
      <c r="H235" s="48">
        <v>44217</v>
      </c>
      <c r="I235" s="51">
        <v>0.354166666666667</v>
      </c>
      <c r="J235" s="52" t="s">
        <v>16</v>
      </c>
      <c r="K235" s="51"/>
      <c r="L235" s="52" t="s">
        <v>20</v>
      </c>
      <c r="M235" s="51"/>
      <c r="N235" t="str">
        <f t="shared" si="13"/>
        <v>415.SUR.2021.1.21.8.30</v>
      </c>
      <c r="O235" s="51"/>
    </row>
    <row r="236" spans="1:15">
      <c r="A236">
        <v>234</v>
      </c>
      <c r="B236" t="s">
        <v>438</v>
      </c>
      <c r="C236" s="43">
        <v>416</v>
      </c>
      <c r="D236" s="45" t="s">
        <v>439</v>
      </c>
      <c r="E236" s="49"/>
      <c r="F236" s="32">
        <v>6.52</v>
      </c>
      <c r="G236" s="49"/>
      <c r="H236" s="48">
        <v>44217</v>
      </c>
      <c r="I236" s="51">
        <v>0.388888888888889</v>
      </c>
      <c r="J236" s="52" t="s">
        <v>16</v>
      </c>
      <c r="K236" s="51"/>
      <c r="L236" s="52" t="s">
        <v>20</v>
      </c>
      <c r="M236" s="51"/>
      <c r="N236" t="str">
        <f t="shared" si="13"/>
        <v>416.SUR.2021.1.21.9.20</v>
      </c>
      <c r="O236" s="51"/>
    </row>
    <row r="237" spans="1:15">
      <c r="A237">
        <v>235</v>
      </c>
      <c r="B237" t="s">
        <v>440</v>
      </c>
      <c r="C237" s="43">
        <v>398</v>
      </c>
      <c r="D237" s="45" t="s">
        <v>408</v>
      </c>
      <c r="E237" s="49"/>
      <c r="F237" s="32">
        <v>5.94</v>
      </c>
      <c r="G237" s="49"/>
      <c r="H237" s="48">
        <v>44217</v>
      </c>
      <c r="I237" s="51">
        <v>0.479166666666667</v>
      </c>
      <c r="J237" s="52" t="s">
        <v>16</v>
      </c>
      <c r="K237" s="51"/>
      <c r="L237" s="52" t="s">
        <v>441</v>
      </c>
      <c r="M237" s="51"/>
      <c r="N237" t="str">
        <f t="shared" si="13"/>
        <v>398.SUR.2021.1.21.11.30</v>
      </c>
      <c r="O237" s="51"/>
    </row>
    <row r="238" spans="1:15">
      <c r="A238">
        <v>236</v>
      </c>
      <c r="B238" t="s">
        <v>442</v>
      </c>
      <c r="C238" s="43">
        <v>403</v>
      </c>
      <c r="D238" s="45" t="s">
        <v>420</v>
      </c>
      <c r="E238" s="49"/>
      <c r="F238" s="32">
        <v>5.51</v>
      </c>
      <c r="G238" s="49"/>
      <c r="H238" s="48">
        <v>44218</v>
      </c>
      <c r="I238" s="51">
        <v>0.334722222222222</v>
      </c>
      <c r="J238" s="52" t="s">
        <v>16</v>
      </c>
      <c r="K238" s="51"/>
      <c r="L238" s="52" t="s">
        <v>20</v>
      </c>
      <c r="M238" s="51"/>
      <c r="N238" t="str">
        <f t="shared" ref="N238:N244" si="14">CONCATENATE(C238,".",J238,".",YEAR(H238),".",MONTH(H238),".",DAY(H238),".",HOUR(I238),".",MINUTE(I238))</f>
        <v>403.SUR.2021.1.22.8.2</v>
      </c>
      <c r="O238" s="51"/>
    </row>
    <row r="239" spans="1:15">
      <c r="A239">
        <v>237</v>
      </c>
      <c r="B239" t="s">
        <v>443</v>
      </c>
      <c r="C239" s="43">
        <v>417</v>
      </c>
      <c r="D239" s="45" t="s">
        <v>444</v>
      </c>
      <c r="E239" s="49"/>
      <c r="F239" s="32">
        <v>5.91</v>
      </c>
      <c r="G239" s="49"/>
      <c r="H239" s="48">
        <v>44218</v>
      </c>
      <c r="I239" s="51">
        <v>0.352083333333333</v>
      </c>
      <c r="J239" s="52" t="s">
        <v>16</v>
      </c>
      <c r="K239" s="51"/>
      <c r="L239" s="52" t="s">
        <v>20</v>
      </c>
      <c r="M239" s="51"/>
      <c r="N239" t="str">
        <f t="shared" si="14"/>
        <v>417.SUR.2021.1.22.8.27</v>
      </c>
      <c r="O239" s="51"/>
    </row>
    <row r="240" spans="1:15">
      <c r="A240">
        <v>238</v>
      </c>
      <c r="B240" t="s">
        <v>445</v>
      </c>
      <c r="C240" s="43">
        <v>418</v>
      </c>
      <c r="D240" s="45" t="s">
        <v>446</v>
      </c>
      <c r="E240" s="49"/>
      <c r="F240" s="32">
        <v>6.22</v>
      </c>
      <c r="G240" s="49"/>
      <c r="H240" s="48">
        <v>44218</v>
      </c>
      <c r="I240" s="51">
        <v>0.365972222222222</v>
      </c>
      <c r="J240" s="52" t="s">
        <v>16</v>
      </c>
      <c r="K240" s="51"/>
      <c r="L240" s="52" t="s">
        <v>441</v>
      </c>
      <c r="M240" s="51"/>
      <c r="N240" t="str">
        <f t="shared" si="14"/>
        <v>418.SUR.2021.1.22.8.47</v>
      </c>
      <c r="O240" s="51"/>
    </row>
    <row r="241" spans="1:15">
      <c r="A241">
        <v>239</v>
      </c>
      <c r="B241" t="s">
        <v>447</v>
      </c>
      <c r="C241" s="43">
        <v>419</v>
      </c>
      <c r="D241" s="45" t="s">
        <v>448</v>
      </c>
      <c r="E241" s="49"/>
      <c r="F241" s="32">
        <v>5.99</v>
      </c>
      <c r="G241" s="49"/>
      <c r="H241" s="48">
        <v>44218</v>
      </c>
      <c r="I241" s="51">
        <v>0.384722222222222</v>
      </c>
      <c r="J241" s="52" t="s">
        <v>16</v>
      </c>
      <c r="K241" s="51"/>
      <c r="L241" s="52" t="s">
        <v>20</v>
      </c>
      <c r="M241" s="51" t="s">
        <v>409</v>
      </c>
      <c r="N241" t="str">
        <f t="shared" si="14"/>
        <v>419.SUR.2021.1.22.9.14</v>
      </c>
      <c r="O241" s="51"/>
    </row>
    <row r="242" spans="1:15">
      <c r="A242">
        <v>240</v>
      </c>
      <c r="B242" t="s">
        <v>449</v>
      </c>
      <c r="C242" s="43">
        <v>420</v>
      </c>
      <c r="D242" s="45" t="s">
        <v>450</v>
      </c>
      <c r="E242" s="49"/>
      <c r="F242" s="32">
        <v>5.77</v>
      </c>
      <c r="G242" s="49"/>
      <c r="H242" s="48">
        <v>44218</v>
      </c>
      <c r="I242" s="51">
        <v>0.395138888888889</v>
      </c>
      <c r="J242" s="52" t="s">
        <v>16</v>
      </c>
      <c r="K242" s="51"/>
      <c r="L242" s="52" t="s">
        <v>441</v>
      </c>
      <c r="M242" s="51"/>
      <c r="N242" t="str">
        <f t="shared" si="14"/>
        <v>420.SUR.2021.1.22.9.29</v>
      </c>
      <c r="O242" s="51"/>
    </row>
    <row r="243" spans="1:15">
      <c r="A243">
        <v>241</v>
      </c>
      <c r="B243" t="s">
        <v>451</v>
      </c>
      <c r="C243" s="43">
        <v>400</v>
      </c>
      <c r="D243" s="45" t="s">
        <v>413</v>
      </c>
      <c r="E243" s="49"/>
      <c r="F243" s="32">
        <v>6.97</v>
      </c>
      <c r="G243" s="49"/>
      <c r="H243" s="48">
        <v>44218</v>
      </c>
      <c r="I243" s="51">
        <v>0.40625</v>
      </c>
      <c r="J243" s="52" t="s">
        <v>16</v>
      </c>
      <c r="K243" s="51"/>
      <c r="L243" s="52" t="s">
        <v>20</v>
      </c>
      <c r="M243" s="51" t="s">
        <v>452</v>
      </c>
      <c r="N243" t="str">
        <f t="shared" si="14"/>
        <v>400.SUR.2021.1.22.9.45</v>
      </c>
      <c r="O243" s="51"/>
    </row>
    <row r="244" spans="1:15">
      <c r="A244">
        <v>242</v>
      </c>
      <c r="B244" t="s">
        <v>453</v>
      </c>
      <c r="C244" s="43">
        <v>421</v>
      </c>
      <c r="D244" s="45" t="s">
        <v>454</v>
      </c>
      <c r="E244" s="49"/>
      <c r="F244" s="32">
        <v>5.73</v>
      </c>
      <c r="G244" s="49"/>
      <c r="H244" s="48">
        <v>44218</v>
      </c>
      <c r="I244" s="51">
        <v>0.415277777777778</v>
      </c>
      <c r="J244" s="52" t="s">
        <v>16</v>
      </c>
      <c r="K244" s="51"/>
      <c r="L244" s="52" t="s">
        <v>441</v>
      </c>
      <c r="M244" s="51"/>
      <c r="N244" t="str">
        <f t="shared" si="14"/>
        <v>421.SUR.2021.1.22.9.58</v>
      </c>
      <c r="O244" s="51"/>
    </row>
    <row r="245" spans="1:15">
      <c r="A245">
        <v>243</v>
      </c>
      <c r="B245" t="s">
        <v>455</v>
      </c>
      <c r="C245" s="43">
        <v>422</v>
      </c>
      <c r="D245" s="45" t="s">
        <v>456</v>
      </c>
      <c r="E245" s="32"/>
      <c r="F245" s="32">
        <v>6.17</v>
      </c>
      <c r="G245" s="48"/>
      <c r="H245" s="48">
        <v>44225</v>
      </c>
      <c r="I245" s="51">
        <v>0.34375</v>
      </c>
      <c r="J245" s="52" t="s">
        <v>16</v>
      </c>
      <c r="K245" s="52"/>
      <c r="L245" s="52" t="s">
        <v>20</v>
      </c>
      <c r="N245" t="str">
        <f t="shared" ref="N245:N258" si="15">CONCATENATE(C245,".",J245,".",YEAR(H245),".",MONTH(H245),".",DAY(H245),".",HOUR(I245),".",MINUTE(I245))</f>
        <v>422.SUR.2021.1.29.8.15</v>
      </c>
      <c r="O245" s="51"/>
    </row>
    <row r="246" spans="1:15">
      <c r="A246">
        <v>244</v>
      </c>
      <c r="B246" t="s">
        <v>457</v>
      </c>
      <c r="C246" s="43">
        <v>423</v>
      </c>
      <c r="D246" s="45" t="s">
        <v>458</v>
      </c>
      <c r="E246" s="32"/>
      <c r="F246" s="32">
        <v>6.5</v>
      </c>
      <c r="G246" s="48"/>
      <c r="H246" s="48">
        <v>44225</v>
      </c>
      <c r="I246" s="51">
        <v>0.350694444444444</v>
      </c>
      <c r="J246" s="52" t="s">
        <v>16</v>
      </c>
      <c r="K246" s="52"/>
      <c r="L246" s="52" t="s">
        <v>20</v>
      </c>
      <c r="N246" t="str">
        <f t="shared" si="15"/>
        <v>423.SUR.2021.1.29.8.25</v>
      </c>
      <c r="O246" s="51"/>
    </row>
    <row r="247" spans="1:15">
      <c r="A247">
        <v>245</v>
      </c>
      <c r="B247" t="s">
        <v>459</v>
      </c>
      <c r="C247" s="43">
        <v>424</v>
      </c>
      <c r="D247" s="45" t="s">
        <v>460</v>
      </c>
      <c r="E247" s="32"/>
      <c r="F247" s="32">
        <v>6.19</v>
      </c>
      <c r="G247" s="48"/>
      <c r="H247" s="48">
        <v>44225</v>
      </c>
      <c r="I247" s="51">
        <v>0.385416666666667</v>
      </c>
      <c r="J247" s="52" t="s">
        <v>16</v>
      </c>
      <c r="K247" s="51"/>
      <c r="L247" s="52" t="s">
        <v>20</v>
      </c>
      <c r="M247" s="51"/>
      <c r="N247" t="str">
        <f t="shared" si="15"/>
        <v>424.SUR.2021.1.29.9.15</v>
      </c>
      <c r="O247" s="51"/>
    </row>
    <row r="248" spans="1:15">
      <c r="A248">
        <v>246</v>
      </c>
      <c r="B248" t="s">
        <v>461</v>
      </c>
      <c r="C248" s="43">
        <v>425</v>
      </c>
      <c r="D248" s="45" t="s">
        <v>462</v>
      </c>
      <c r="E248" s="32"/>
      <c r="F248" s="32">
        <v>5.64</v>
      </c>
      <c r="G248" s="48"/>
      <c r="H248" s="48">
        <v>44225</v>
      </c>
      <c r="I248" s="51">
        <v>0.416666666666667</v>
      </c>
      <c r="J248" s="52" t="s">
        <v>16</v>
      </c>
      <c r="K248" s="51"/>
      <c r="L248" s="52" t="s">
        <v>441</v>
      </c>
      <c r="M248" s="51"/>
      <c r="N248" t="str">
        <f t="shared" si="15"/>
        <v>425.SUR.2021.1.29.10.0</v>
      </c>
      <c r="O248" s="51"/>
    </row>
    <row r="249" spans="1:15">
      <c r="A249">
        <v>247</v>
      </c>
      <c r="B249" t="s">
        <v>463</v>
      </c>
      <c r="C249" s="43">
        <v>397</v>
      </c>
      <c r="D249" s="45" t="s">
        <v>405</v>
      </c>
      <c r="E249" s="32"/>
      <c r="F249" s="32">
        <v>5.78</v>
      </c>
      <c r="G249" s="48"/>
      <c r="H249" s="48">
        <v>44225</v>
      </c>
      <c r="I249" s="51">
        <v>0.430555555555556</v>
      </c>
      <c r="J249" s="52" t="s">
        <v>16</v>
      </c>
      <c r="K249" s="51"/>
      <c r="L249" s="52" t="s">
        <v>20</v>
      </c>
      <c r="M249" s="51"/>
      <c r="N249" t="str">
        <f t="shared" si="15"/>
        <v>397.SUR.2021.1.29.10.20</v>
      </c>
      <c r="O249" s="51"/>
    </row>
    <row r="250" spans="1:15">
      <c r="A250">
        <v>248</v>
      </c>
      <c r="B250" t="s">
        <v>464</v>
      </c>
      <c r="C250" s="43">
        <v>427</v>
      </c>
      <c r="D250" s="45" t="s">
        <v>465</v>
      </c>
      <c r="E250" s="32"/>
      <c r="F250" s="32" t="s">
        <v>466</v>
      </c>
      <c r="G250" s="48"/>
      <c r="H250" s="48">
        <v>44225</v>
      </c>
      <c r="I250" s="51">
        <v>0.475694444444444</v>
      </c>
      <c r="J250" s="52" t="s">
        <v>16</v>
      </c>
      <c r="K250" s="52"/>
      <c r="L250" s="52" t="s">
        <v>441</v>
      </c>
      <c r="N250" t="str">
        <f t="shared" si="15"/>
        <v>427.SUR.2021.1.29.11.25</v>
      </c>
      <c r="O250" s="51"/>
    </row>
    <row r="251" spans="1:15">
      <c r="A251">
        <v>249</v>
      </c>
      <c r="B251" t="s">
        <v>467</v>
      </c>
      <c r="C251" s="43">
        <v>428</v>
      </c>
      <c r="D251" s="45" t="s">
        <v>468</v>
      </c>
      <c r="E251" s="32"/>
      <c r="F251" s="32">
        <v>5.94</v>
      </c>
      <c r="G251" s="48"/>
      <c r="H251" s="48">
        <v>44225</v>
      </c>
      <c r="I251" s="51">
        <v>0.486111111111111</v>
      </c>
      <c r="J251" s="52" t="s">
        <v>16</v>
      </c>
      <c r="K251" s="52"/>
      <c r="L251" s="52" t="s">
        <v>441</v>
      </c>
      <c r="M251" t="s">
        <v>433</v>
      </c>
      <c r="N251" t="str">
        <f t="shared" si="15"/>
        <v>428.SUR.2021.1.29.11.40</v>
      </c>
      <c r="O251" s="51"/>
    </row>
    <row r="252" spans="1:15">
      <c r="A252">
        <v>250</v>
      </c>
      <c r="B252" t="s">
        <v>469</v>
      </c>
      <c r="C252" s="43">
        <v>429</v>
      </c>
      <c r="D252" s="45" t="s">
        <v>470</v>
      </c>
      <c r="E252" s="32"/>
      <c r="F252" s="32">
        <v>5.91</v>
      </c>
      <c r="G252" s="48"/>
      <c r="H252" s="48">
        <v>44225</v>
      </c>
      <c r="I252" s="51">
        <v>0.493055555555556</v>
      </c>
      <c r="J252" s="52" t="s">
        <v>16</v>
      </c>
      <c r="K252" s="52"/>
      <c r="L252" s="52" t="s">
        <v>441</v>
      </c>
      <c r="M252" t="s">
        <v>471</v>
      </c>
      <c r="N252" t="str">
        <f t="shared" si="15"/>
        <v>429.SUR.2021.1.29.11.50</v>
      </c>
      <c r="O252" s="51"/>
    </row>
    <row r="253" spans="1:15">
      <c r="A253">
        <v>251</v>
      </c>
      <c r="B253" t="s">
        <v>472</v>
      </c>
      <c r="C253" s="43">
        <v>430</v>
      </c>
      <c r="D253" s="45" t="s">
        <v>473</v>
      </c>
      <c r="E253" s="32"/>
      <c r="F253" s="32">
        <v>6.22</v>
      </c>
      <c r="G253" s="48"/>
      <c r="H253" s="48">
        <v>44225</v>
      </c>
      <c r="I253" s="51">
        <v>0.5</v>
      </c>
      <c r="J253" s="52" t="s">
        <v>16</v>
      </c>
      <c r="K253" s="52"/>
      <c r="L253" s="52" t="s">
        <v>441</v>
      </c>
      <c r="N253" t="str">
        <f t="shared" si="15"/>
        <v>430.SUR.2021.1.29.12.0</v>
      </c>
      <c r="O253" s="51"/>
    </row>
    <row r="254" spans="1:15">
      <c r="A254">
        <v>252</v>
      </c>
      <c r="B254" t="s">
        <v>474</v>
      </c>
      <c r="C254" s="43">
        <v>426</v>
      </c>
      <c r="D254" s="45" t="s">
        <v>475</v>
      </c>
      <c r="E254" s="32"/>
      <c r="F254" s="32">
        <v>5.65</v>
      </c>
      <c r="G254" s="48"/>
      <c r="H254" s="48">
        <v>44225</v>
      </c>
      <c r="I254" s="51">
        <v>0.513888888888889</v>
      </c>
      <c r="J254" s="52" t="s">
        <v>16</v>
      </c>
      <c r="K254" s="52"/>
      <c r="L254" s="52" t="s">
        <v>441</v>
      </c>
      <c r="M254" t="s">
        <v>476</v>
      </c>
      <c r="N254" t="str">
        <f t="shared" si="15"/>
        <v>426.SUR.2021.1.29.12.20</v>
      </c>
      <c r="O254" s="51"/>
    </row>
    <row r="255" spans="1:15">
      <c r="A255">
        <v>253</v>
      </c>
      <c r="B255" t="s">
        <v>477</v>
      </c>
      <c r="C255" s="43">
        <v>413</v>
      </c>
      <c r="D255" s="45" t="s">
        <v>432</v>
      </c>
      <c r="E255" s="32"/>
      <c r="F255" s="32">
        <v>6.68</v>
      </c>
      <c r="G255" s="48"/>
      <c r="H255" s="48">
        <v>44226</v>
      </c>
      <c r="I255" s="51">
        <v>0.451388888888889</v>
      </c>
      <c r="J255" s="52" t="s">
        <v>16</v>
      </c>
      <c r="K255" s="52"/>
      <c r="L255" s="52" t="s">
        <v>20</v>
      </c>
      <c r="M255" t="s">
        <v>478</v>
      </c>
      <c r="N255" t="str">
        <f t="shared" si="15"/>
        <v>413.SUR.2021.1.30.10.50</v>
      </c>
      <c r="O255" s="51"/>
    </row>
    <row r="256" spans="1:15">
      <c r="A256">
        <v>254</v>
      </c>
      <c r="B256" t="s">
        <v>479</v>
      </c>
      <c r="C256" s="43">
        <v>431</v>
      </c>
      <c r="D256" s="45" t="s">
        <v>480</v>
      </c>
      <c r="E256" s="32"/>
      <c r="F256" s="32">
        <v>6.28</v>
      </c>
      <c r="G256" s="48"/>
      <c r="H256" s="48">
        <v>44226</v>
      </c>
      <c r="I256" s="51">
        <v>0.46875</v>
      </c>
      <c r="J256" s="52" t="s">
        <v>16</v>
      </c>
      <c r="K256" s="52"/>
      <c r="L256" s="52" t="s">
        <v>441</v>
      </c>
      <c r="M256" t="s">
        <v>478</v>
      </c>
      <c r="N256" t="str">
        <f t="shared" si="15"/>
        <v>431.SUR.2021.1.30.11.15</v>
      </c>
      <c r="O256" s="51"/>
    </row>
    <row r="257" spans="1:15">
      <c r="A257">
        <v>255</v>
      </c>
      <c r="B257" t="s">
        <v>481</v>
      </c>
      <c r="C257" s="43">
        <v>390</v>
      </c>
      <c r="D257" s="45" t="s">
        <v>386</v>
      </c>
      <c r="E257" s="32"/>
      <c r="F257" s="32">
        <v>5.97</v>
      </c>
      <c r="G257" s="48"/>
      <c r="H257" s="48">
        <v>44226</v>
      </c>
      <c r="I257" s="51">
        <v>0.430555555555556</v>
      </c>
      <c r="J257" s="52" t="s">
        <v>16</v>
      </c>
      <c r="K257" s="52"/>
      <c r="L257" s="52" t="s">
        <v>441</v>
      </c>
      <c r="M257" t="s">
        <v>478</v>
      </c>
      <c r="N257" t="str">
        <f t="shared" si="15"/>
        <v>390.SUR.2021.1.30.10.20</v>
      </c>
      <c r="O257" s="51"/>
    </row>
    <row r="258" spans="1:15">
      <c r="A258">
        <v>256</v>
      </c>
      <c r="B258" t="s">
        <v>482</v>
      </c>
      <c r="C258" s="43">
        <v>432</v>
      </c>
      <c r="D258" s="45" t="s">
        <v>483</v>
      </c>
      <c r="E258" s="32"/>
      <c r="F258" s="32">
        <v>6.11</v>
      </c>
      <c r="G258" s="48"/>
      <c r="H258" s="48">
        <v>44234</v>
      </c>
      <c r="I258" s="51">
        <v>0.363888888888889</v>
      </c>
      <c r="J258" s="52" t="s">
        <v>27</v>
      </c>
      <c r="K258" s="52"/>
      <c r="L258" s="51" t="s">
        <v>20</v>
      </c>
      <c r="M258" t="s">
        <v>484</v>
      </c>
      <c r="N258" t="str">
        <f t="shared" si="15"/>
        <v>432.SJA.2021.2.7.8.44</v>
      </c>
      <c r="O258" s="51"/>
    </row>
    <row r="259" spans="1:15">
      <c r="A259">
        <v>257</v>
      </c>
      <c r="B259" t="s">
        <v>485</v>
      </c>
      <c r="C259" s="43">
        <v>433</v>
      </c>
      <c r="D259" s="45" t="s">
        <v>486</v>
      </c>
      <c r="E259" s="32"/>
      <c r="F259" s="32">
        <v>5.68</v>
      </c>
      <c r="G259" s="48"/>
      <c r="H259" s="48">
        <v>44234</v>
      </c>
      <c r="I259" s="51">
        <v>0.372222222222222</v>
      </c>
      <c r="J259" s="52" t="s">
        <v>27</v>
      </c>
      <c r="K259" s="52"/>
      <c r="L259" s="51" t="s">
        <v>20</v>
      </c>
      <c r="N259" t="str">
        <f t="shared" ref="N258:N286" si="16">CONCATENATE(C259,".",J259,".",YEAR(H259),".",MONTH(H259),".",DAY(H259),".",HOUR(I259),".",MINUTE(I259))</f>
        <v>433.SJA.2021.2.7.8.56</v>
      </c>
      <c r="O259" s="51"/>
    </row>
    <row r="260" spans="1:15">
      <c r="A260">
        <v>258</v>
      </c>
      <c r="B260" t="s">
        <v>487</v>
      </c>
      <c r="C260" s="43">
        <v>434</v>
      </c>
      <c r="D260" s="45" t="s">
        <v>488</v>
      </c>
      <c r="E260" s="32"/>
      <c r="F260" s="32">
        <v>5.56</v>
      </c>
      <c r="G260" s="48"/>
      <c r="H260" s="48">
        <v>44234</v>
      </c>
      <c r="I260" s="51">
        <v>0.397222222222222</v>
      </c>
      <c r="J260" s="52" t="s">
        <v>27</v>
      </c>
      <c r="K260" s="52"/>
      <c r="L260" s="51" t="s">
        <v>441</v>
      </c>
      <c r="N260" t="str">
        <f t="shared" si="16"/>
        <v>434.SJA.2021.2.7.9.32</v>
      </c>
      <c r="O260" s="51"/>
    </row>
    <row r="261" spans="1:15">
      <c r="A261">
        <v>259</v>
      </c>
      <c r="B261" t="s">
        <v>489</v>
      </c>
      <c r="C261" s="43">
        <v>436</v>
      </c>
      <c r="D261" s="45" t="s">
        <v>490</v>
      </c>
      <c r="E261" s="32"/>
      <c r="F261" s="32">
        <v>6.35</v>
      </c>
      <c r="G261" s="48"/>
      <c r="H261" s="48">
        <v>44234</v>
      </c>
      <c r="I261" s="51">
        <v>0.419444444444444</v>
      </c>
      <c r="J261" s="52" t="s">
        <v>27</v>
      </c>
      <c r="K261" s="52"/>
      <c r="L261" s="51" t="s">
        <v>441</v>
      </c>
      <c r="N261" t="str">
        <f t="shared" si="16"/>
        <v>436.SJA.2021.2.7.10.4</v>
      </c>
      <c r="O261" s="51"/>
    </row>
    <row r="262" spans="1:15">
      <c r="A262">
        <v>260</v>
      </c>
      <c r="B262" t="s">
        <v>491</v>
      </c>
      <c r="C262" s="43">
        <v>435</v>
      </c>
      <c r="D262" s="45" t="s">
        <v>492</v>
      </c>
      <c r="E262" s="32"/>
      <c r="F262" s="32">
        <v>6.32</v>
      </c>
      <c r="G262" s="48"/>
      <c r="H262" s="48">
        <v>44234</v>
      </c>
      <c r="I262" s="51">
        <v>0.423611111111111</v>
      </c>
      <c r="J262" s="52" t="s">
        <v>27</v>
      </c>
      <c r="K262" s="52"/>
      <c r="L262" s="51" t="s">
        <v>20</v>
      </c>
      <c r="N262" t="str">
        <f t="shared" si="16"/>
        <v>435.SJA.2021.2.7.10.10</v>
      </c>
      <c r="O262" s="51"/>
    </row>
    <row r="263" spans="1:15">
      <c r="A263">
        <v>261</v>
      </c>
      <c r="B263" t="s">
        <v>493</v>
      </c>
      <c r="C263" s="43">
        <v>437</v>
      </c>
      <c r="D263" s="45" t="s">
        <v>494</v>
      </c>
      <c r="E263" s="49"/>
      <c r="F263" s="32">
        <v>5.58</v>
      </c>
      <c r="G263" s="49"/>
      <c r="H263" s="48">
        <v>44234</v>
      </c>
      <c r="I263" s="51">
        <v>0.4375</v>
      </c>
      <c r="J263" s="52" t="s">
        <v>27</v>
      </c>
      <c r="K263" s="51"/>
      <c r="L263" s="51" t="s">
        <v>20</v>
      </c>
      <c r="M263" s="51"/>
      <c r="N263" t="str">
        <f t="shared" si="16"/>
        <v>437.SJA.2021.2.7.10.30</v>
      </c>
      <c r="O263" s="51"/>
    </row>
    <row r="264" spans="1:15">
      <c r="A264">
        <v>262</v>
      </c>
      <c r="B264" t="s">
        <v>495</v>
      </c>
      <c r="C264" s="43">
        <v>438</v>
      </c>
      <c r="D264" s="45" t="s">
        <v>496</v>
      </c>
      <c r="E264" s="49"/>
      <c r="F264" s="32">
        <v>5.91</v>
      </c>
      <c r="G264" s="49"/>
      <c r="H264" s="48">
        <v>44234</v>
      </c>
      <c r="I264" s="51">
        <v>0.447916666666667</v>
      </c>
      <c r="J264" s="52" t="s">
        <v>27</v>
      </c>
      <c r="K264" s="51"/>
      <c r="L264" s="51" t="s">
        <v>20</v>
      </c>
      <c r="M264" s="51"/>
      <c r="N264" t="str">
        <f t="shared" si="16"/>
        <v>438.SJA.2021.2.7.10.45</v>
      </c>
      <c r="O264" s="51"/>
    </row>
    <row r="265" spans="1:15">
      <c r="A265">
        <v>263</v>
      </c>
      <c r="B265" t="s">
        <v>497</v>
      </c>
      <c r="C265" s="43">
        <v>439</v>
      </c>
      <c r="D265" s="45" t="s">
        <v>498</v>
      </c>
      <c r="E265" s="49"/>
      <c r="F265" s="32">
        <v>6.14</v>
      </c>
      <c r="G265" s="49"/>
      <c r="H265" s="48">
        <v>44234</v>
      </c>
      <c r="I265" s="51">
        <v>0.477083333333333</v>
      </c>
      <c r="J265" s="52" t="s">
        <v>27</v>
      </c>
      <c r="K265" s="51"/>
      <c r="L265" s="51" t="s">
        <v>441</v>
      </c>
      <c r="M265" s="51"/>
      <c r="N265" t="str">
        <f t="shared" si="16"/>
        <v>439.SJA.2021.2.7.11.27</v>
      </c>
      <c r="O265" s="51"/>
    </row>
    <row r="266" spans="1:15">
      <c r="A266">
        <v>264</v>
      </c>
      <c r="B266" t="s">
        <v>499</v>
      </c>
      <c r="C266" s="43">
        <v>440</v>
      </c>
      <c r="D266" s="45" t="s">
        <v>500</v>
      </c>
      <c r="E266" s="49"/>
      <c r="F266" s="32">
        <v>5.86</v>
      </c>
      <c r="G266" s="49"/>
      <c r="H266" s="48">
        <v>44234</v>
      </c>
      <c r="I266" s="51">
        <v>0.486111111111111</v>
      </c>
      <c r="J266" s="52" t="s">
        <v>27</v>
      </c>
      <c r="K266" s="51"/>
      <c r="L266" s="51" t="s">
        <v>441</v>
      </c>
      <c r="M266" s="51"/>
      <c r="N266" t="str">
        <f t="shared" si="16"/>
        <v>440.SJA.2021.2.7.11.40</v>
      </c>
      <c r="O266" s="51"/>
    </row>
    <row r="267" spans="1:15">
      <c r="A267">
        <v>265</v>
      </c>
      <c r="B267" t="s">
        <v>501</v>
      </c>
      <c r="C267" s="43">
        <v>441</v>
      </c>
      <c r="D267" s="45" t="s">
        <v>502</v>
      </c>
      <c r="E267" s="49"/>
      <c r="F267" s="32">
        <v>5.94</v>
      </c>
      <c r="G267" s="49"/>
      <c r="H267" s="48">
        <v>44234</v>
      </c>
      <c r="I267" s="51">
        <v>0.495833333333333</v>
      </c>
      <c r="J267" s="52" t="s">
        <v>27</v>
      </c>
      <c r="K267" s="51"/>
      <c r="L267" s="51" t="s">
        <v>441</v>
      </c>
      <c r="M267" s="51"/>
      <c r="N267" t="str">
        <f t="shared" si="16"/>
        <v>441.SJA.2021.2.7.11.54</v>
      </c>
      <c r="O267" s="51"/>
    </row>
    <row r="268" spans="1:15">
      <c r="A268">
        <v>266</v>
      </c>
      <c r="B268" t="s">
        <v>503</v>
      </c>
      <c r="C268" s="43">
        <v>443</v>
      </c>
      <c r="D268" s="45" t="s">
        <v>504</v>
      </c>
      <c r="E268" s="49"/>
      <c r="F268" s="32">
        <v>6.22</v>
      </c>
      <c r="G268" s="49"/>
      <c r="H268" s="48">
        <v>44248</v>
      </c>
      <c r="I268" s="51">
        <v>0.394444444444444</v>
      </c>
      <c r="J268" s="52" t="s">
        <v>42</v>
      </c>
      <c r="K268" s="51"/>
      <c r="L268" s="51" t="s">
        <v>441</v>
      </c>
      <c r="M268" s="51"/>
      <c r="N268" t="str">
        <f t="shared" si="16"/>
        <v>443.CCL.2021.2.21.9.28</v>
      </c>
      <c r="O268" s="51"/>
    </row>
    <row r="269" spans="1:15">
      <c r="A269">
        <v>267</v>
      </c>
      <c r="B269" t="s">
        <v>505</v>
      </c>
      <c r="C269" s="43">
        <v>442</v>
      </c>
      <c r="D269" s="45" t="s">
        <v>506</v>
      </c>
      <c r="E269" s="49"/>
      <c r="F269" s="32">
        <v>5.8</v>
      </c>
      <c r="G269" s="49"/>
      <c r="H269" s="48">
        <v>44248</v>
      </c>
      <c r="I269" s="51">
        <v>0.381944444444444</v>
      </c>
      <c r="J269" s="52" t="s">
        <v>42</v>
      </c>
      <c r="K269" s="51"/>
      <c r="L269" s="51" t="s">
        <v>441</v>
      </c>
      <c r="M269" s="51"/>
      <c r="N269" t="str">
        <f t="shared" si="16"/>
        <v>442.CCL.2021.2.21.9.10</v>
      </c>
      <c r="O269" s="51"/>
    </row>
    <row r="270" spans="1:15">
      <c r="A270">
        <v>268</v>
      </c>
      <c r="B270" t="s">
        <v>507</v>
      </c>
      <c r="C270" s="43">
        <v>444</v>
      </c>
      <c r="D270" s="45" t="s">
        <v>508</v>
      </c>
      <c r="E270" s="49"/>
      <c r="F270" s="32">
        <v>6.19</v>
      </c>
      <c r="G270" s="49"/>
      <c r="H270" s="48">
        <v>44248</v>
      </c>
      <c r="I270" s="51">
        <v>0.416666666666667</v>
      </c>
      <c r="J270" s="52" t="s">
        <v>42</v>
      </c>
      <c r="K270" s="51"/>
      <c r="L270" s="51" t="s">
        <v>20</v>
      </c>
      <c r="M270" s="51"/>
      <c r="N270" t="str">
        <f t="shared" si="16"/>
        <v>444.CCL.2021.2.21.10.0</v>
      </c>
      <c r="O270" s="51"/>
    </row>
    <row r="271" spans="1:15">
      <c r="A271">
        <v>269</v>
      </c>
      <c r="B271" t="s">
        <v>509</v>
      </c>
      <c r="C271" s="43">
        <v>445</v>
      </c>
      <c r="D271" s="45" t="s">
        <v>510</v>
      </c>
      <c r="E271" s="49"/>
      <c r="F271" s="32">
        <v>5.73</v>
      </c>
      <c r="G271" s="49"/>
      <c r="H271" s="48">
        <v>44248</v>
      </c>
      <c r="I271" s="51">
        <v>0.439583333333333</v>
      </c>
      <c r="J271" s="52" t="s">
        <v>42</v>
      </c>
      <c r="K271" s="51"/>
      <c r="L271" s="51" t="s">
        <v>441</v>
      </c>
      <c r="M271" s="51"/>
      <c r="N271" t="str">
        <f t="shared" si="16"/>
        <v>445.CCL.2021.2.21.10.33</v>
      </c>
      <c r="O271" s="51"/>
    </row>
    <row r="272" spans="1:15">
      <c r="A272">
        <v>270</v>
      </c>
      <c r="B272" t="s">
        <v>511</v>
      </c>
      <c r="C272" s="43">
        <v>446</v>
      </c>
      <c r="D272" s="45" t="s">
        <v>512</v>
      </c>
      <c r="E272" s="49"/>
      <c r="F272" s="32">
        <v>6.29</v>
      </c>
      <c r="G272" s="49"/>
      <c r="H272" s="48">
        <v>44248</v>
      </c>
      <c r="I272" s="51">
        <v>0.45</v>
      </c>
      <c r="J272" s="52" t="s">
        <v>42</v>
      </c>
      <c r="K272" s="51"/>
      <c r="L272" s="51" t="s">
        <v>20</v>
      </c>
      <c r="M272" s="51"/>
      <c r="N272" t="str">
        <f t="shared" si="16"/>
        <v>446.CCL.2021.2.21.10.48</v>
      </c>
      <c r="O272" s="51"/>
    </row>
    <row r="273" spans="1:15">
      <c r="A273">
        <v>271</v>
      </c>
      <c r="B273" t="s">
        <v>513</v>
      </c>
      <c r="C273" s="43">
        <v>447</v>
      </c>
      <c r="D273" s="45" t="s">
        <v>514</v>
      </c>
      <c r="E273" s="49"/>
      <c r="F273" s="32">
        <v>5.45</v>
      </c>
      <c r="G273" s="49"/>
      <c r="H273" s="48">
        <v>44248</v>
      </c>
      <c r="I273" s="51">
        <v>0.465277777777778</v>
      </c>
      <c r="J273" s="52" t="s">
        <v>42</v>
      </c>
      <c r="K273" s="51"/>
      <c r="L273" s="51" t="s">
        <v>441</v>
      </c>
      <c r="M273" s="51"/>
      <c r="N273" t="str">
        <f t="shared" si="16"/>
        <v>447.CCL.2021.2.21.11.10</v>
      </c>
      <c r="O273" s="51"/>
    </row>
    <row r="274" spans="1:15">
      <c r="A274">
        <v>272</v>
      </c>
      <c r="B274" t="s">
        <v>515</v>
      </c>
      <c r="C274" s="43">
        <v>449</v>
      </c>
      <c r="D274" s="45" t="s">
        <v>516</v>
      </c>
      <c r="E274" s="49"/>
      <c r="F274" s="32">
        <v>5.66</v>
      </c>
      <c r="G274" s="49"/>
      <c r="H274" s="48">
        <v>44248</v>
      </c>
      <c r="I274" s="51">
        <v>0.488888888888889</v>
      </c>
      <c r="J274" s="52" t="s">
        <v>42</v>
      </c>
      <c r="K274" s="51"/>
      <c r="L274" s="51" t="s">
        <v>20</v>
      </c>
      <c r="M274" s="51"/>
      <c r="N274" t="str">
        <f t="shared" si="16"/>
        <v>449.CCL.2021.2.21.11.44</v>
      </c>
      <c r="O274" s="51"/>
    </row>
    <row r="275" spans="1:15">
      <c r="A275">
        <v>273</v>
      </c>
      <c r="B275" t="s">
        <v>517</v>
      </c>
      <c r="C275" s="43">
        <v>450</v>
      </c>
      <c r="D275" s="45" t="s">
        <v>518</v>
      </c>
      <c r="E275" s="49"/>
      <c r="F275" s="32">
        <v>6.75</v>
      </c>
      <c r="G275" s="49"/>
      <c r="H275" s="48">
        <v>44248</v>
      </c>
      <c r="I275" s="51">
        <v>0.506944444444444</v>
      </c>
      <c r="J275" s="52" t="s">
        <v>42</v>
      </c>
      <c r="K275" s="51"/>
      <c r="L275" s="51" t="s">
        <v>441</v>
      </c>
      <c r="M275" s="51"/>
      <c r="N275" t="str">
        <f t="shared" si="16"/>
        <v>450.CCL.2021.2.21.12.10</v>
      </c>
      <c r="O275" s="51"/>
    </row>
    <row r="276" spans="1:15">
      <c r="A276">
        <v>274</v>
      </c>
      <c r="B276" t="s">
        <v>519</v>
      </c>
      <c r="C276" s="43">
        <v>448</v>
      </c>
      <c r="D276" s="45" t="s">
        <v>520</v>
      </c>
      <c r="E276" s="49"/>
      <c r="F276" s="32">
        <v>5.4</v>
      </c>
      <c r="G276" s="49"/>
      <c r="H276" s="48">
        <v>44248</v>
      </c>
      <c r="I276" s="51">
        <v>0.477083333333333</v>
      </c>
      <c r="J276" s="52" t="s">
        <v>42</v>
      </c>
      <c r="K276" s="51"/>
      <c r="L276" s="51" t="s">
        <v>20</v>
      </c>
      <c r="M276" s="51"/>
      <c r="N276" t="str">
        <f t="shared" si="16"/>
        <v>448.CCL.2021.2.21.11.27</v>
      </c>
      <c r="O276" s="51"/>
    </row>
    <row r="277" spans="3:15">
      <c r="C277" s="43"/>
      <c r="D277" s="45"/>
      <c r="E277" s="49"/>
      <c r="F277" s="32"/>
      <c r="G277" s="49"/>
      <c r="H277" s="48"/>
      <c r="I277" s="51"/>
      <c r="J277" s="52"/>
      <c r="K277" s="51"/>
      <c r="L277" s="51"/>
      <c r="M277" s="51"/>
      <c r="N277" t="str">
        <f t="shared" si="16"/>
        <v>..1900.1.0.0.0</v>
      </c>
      <c r="O277" s="51"/>
    </row>
    <row r="278" spans="3:15">
      <c r="C278" s="43"/>
      <c r="D278" s="45"/>
      <c r="E278" s="49"/>
      <c r="F278" s="32"/>
      <c r="G278" s="49"/>
      <c r="H278" s="48"/>
      <c r="I278" s="51"/>
      <c r="J278" s="52"/>
      <c r="K278" s="51"/>
      <c r="L278" s="51"/>
      <c r="M278" s="51"/>
      <c r="N278" t="str">
        <f t="shared" si="16"/>
        <v>..1900.1.0.0.0</v>
      </c>
      <c r="O278" s="51"/>
    </row>
    <row r="279" spans="3:15">
      <c r="C279" s="43"/>
      <c r="D279" s="45"/>
      <c r="E279" s="49"/>
      <c r="F279" s="49"/>
      <c r="G279" s="49"/>
      <c r="H279" s="48"/>
      <c r="I279" s="51"/>
      <c r="J279" s="52"/>
      <c r="K279" s="51"/>
      <c r="L279" s="51"/>
      <c r="M279" s="51"/>
      <c r="N279" t="str">
        <f t="shared" si="16"/>
        <v>..1900.1.0.0.0</v>
      </c>
      <c r="O279" s="51"/>
    </row>
    <row r="280" spans="3:15">
      <c r="C280" s="53"/>
      <c r="D280" s="49"/>
      <c r="E280" s="49"/>
      <c r="F280" s="49"/>
      <c r="G280" s="49"/>
      <c r="H280" s="48"/>
      <c r="I280" s="51"/>
      <c r="J280" s="52"/>
      <c r="K280" s="51"/>
      <c r="L280" s="51"/>
      <c r="M280" s="51"/>
      <c r="N280" t="str">
        <f t="shared" si="16"/>
        <v>..1900.1.0.0.0</v>
      </c>
      <c r="O280" s="51"/>
    </row>
    <row r="281" spans="3:15">
      <c r="C281" s="53"/>
      <c r="D281" s="49"/>
      <c r="E281" s="49"/>
      <c r="F281" s="49"/>
      <c r="G281" s="49"/>
      <c r="H281" s="48"/>
      <c r="I281" s="51"/>
      <c r="J281" s="52"/>
      <c r="K281" s="51"/>
      <c r="L281" s="51"/>
      <c r="M281" s="51"/>
      <c r="N281" t="str">
        <f t="shared" si="16"/>
        <v>..1900.1.0.0.0</v>
      </c>
      <c r="O281" s="51"/>
    </row>
    <row r="282" spans="3:15">
      <c r="C282" s="53"/>
      <c r="D282" s="49"/>
      <c r="E282" s="49"/>
      <c r="F282" s="49"/>
      <c r="G282" s="49"/>
      <c r="H282" s="48"/>
      <c r="I282" s="51"/>
      <c r="J282" s="51"/>
      <c r="K282" s="51"/>
      <c r="L282" s="51"/>
      <c r="M282" s="51"/>
      <c r="N282" t="str">
        <f t="shared" si="16"/>
        <v>..1900.1.0.0.0</v>
      </c>
      <c r="O282" s="51"/>
    </row>
    <row r="283" spans="3:15">
      <c r="C283" s="53"/>
      <c r="D283" s="49"/>
      <c r="E283" s="49"/>
      <c r="F283" s="49"/>
      <c r="G283" s="49"/>
      <c r="H283" s="48"/>
      <c r="I283" s="51"/>
      <c r="J283" s="51"/>
      <c r="K283" s="51"/>
      <c r="L283" s="51"/>
      <c r="M283" s="51"/>
      <c r="N283" t="str">
        <f t="shared" si="16"/>
        <v>..1900.1.0.0.0</v>
      </c>
      <c r="O283" s="51"/>
    </row>
    <row r="284" spans="3:15">
      <c r="C284" s="53"/>
      <c r="D284" s="49"/>
      <c r="E284" s="49"/>
      <c r="F284" s="49"/>
      <c r="G284" s="49"/>
      <c r="H284" s="48"/>
      <c r="I284" s="51"/>
      <c r="J284" s="51"/>
      <c r="K284" s="51"/>
      <c r="L284" s="51"/>
      <c r="M284" s="51"/>
      <c r="N284" t="str">
        <f t="shared" si="16"/>
        <v>..1900.1.0.0.0</v>
      </c>
      <c r="O284" s="51"/>
    </row>
    <row r="285" spans="3:15">
      <c r="C285" s="53"/>
      <c r="D285" s="49"/>
      <c r="E285" s="49"/>
      <c r="F285" s="49"/>
      <c r="G285" s="49"/>
      <c r="H285" s="48"/>
      <c r="I285" s="51"/>
      <c r="J285" s="51"/>
      <c r="K285" s="51"/>
      <c r="L285" s="51"/>
      <c r="M285" s="51"/>
      <c r="N285" t="str">
        <f t="shared" si="16"/>
        <v>..1900.1.0.0.0</v>
      </c>
      <c r="O285" s="51"/>
    </row>
    <row r="286" spans="3:15">
      <c r="C286" s="53"/>
      <c r="D286" s="49"/>
      <c r="E286" s="49"/>
      <c r="F286" s="49"/>
      <c r="G286" s="49"/>
      <c r="H286" s="48"/>
      <c r="I286" s="51"/>
      <c r="J286" s="51"/>
      <c r="K286" s="51"/>
      <c r="L286" s="51"/>
      <c r="M286" s="51"/>
      <c r="N286" t="str">
        <f t="shared" si="16"/>
        <v>..1900.1.0.0.0</v>
      </c>
      <c r="O286" s="51"/>
    </row>
  </sheetData>
  <pageMargins left="0.7" right="0.7" top="0.75" bottom="0.75" header="0.3" footer="0.3"/>
  <pageSetup paperSize="1"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299"/>
  <sheetViews>
    <sheetView tabSelected="1" workbookViewId="0">
      <pane ySplit="1" topLeftCell="A2174" activePane="bottomLeft" state="frozen"/>
      <selection/>
      <selection pane="bottomLeft" activeCell="F2305" sqref="F2305"/>
    </sheetView>
  </sheetViews>
  <sheetFormatPr defaultColWidth="9" defaultRowHeight="15"/>
  <cols>
    <col min="1" max="1" width="11.3809523809524" customWidth="true"/>
    <col min="2" max="2" width="8.75238095238095" customWidth="true"/>
    <col min="3" max="3" width="9.12380952380952" customWidth="true"/>
    <col min="4" max="4" width="23.752380952381" customWidth="true"/>
    <col min="5" max="5" width="20.247619047619" customWidth="true"/>
    <col min="6" max="6" width="16.3809523809524" customWidth="true"/>
    <col min="7" max="7" width="11.8761904761905" style="13" customWidth="true"/>
    <col min="8" max="8" width="14.247619047619" customWidth="true"/>
    <col min="9" max="9" width="9.38095238095238" customWidth="true"/>
    <col min="10" max="10" width="15.247619047619" customWidth="true"/>
    <col min="11" max="11" width="18.8761904761905" customWidth="true"/>
    <col min="12" max="12" width="51.247619047619" customWidth="true"/>
    <col min="13" max="1025" width="8.75238095238095" customWidth="true"/>
  </cols>
  <sheetData>
    <row r="1" spans="1:12">
      <c r="A1" t="s">
        <v>521</v>
      </c>
      <c r="B1" t="s">
        <v>522</v>
      </c>
      <c r="C1" t="s">
        <v>523</v>
      </c>
      <c r="D1" t="s">
        <v>524</v>
      </c>
      <c r="E1" t="s">
        <v>525</v>
      </c>
      <c r="F1" t="s">
        <v>526</v>
      </c>
      <c r="G1" s="13" t="s">
        <v>527</v>
      </c>
      <c r="H1" t="s">
        <v>528</v>
      </c>
      <c r="I1" t="s">
        <v>529</v>
      </c>
      <c r="J1" t="s">
        <v>530</v>
      </c>
      <c r="K1" t="s">
        <v>531</v>
      </c>
      <c r="L1" t="s">
        <v>12</v>
      </c>
    </row>
    <row r="2" spans="1:11">
      <c r="A2">
        <v>1</v>
      </c>
      <c r="B2">
        <v>205</v>
      </c>
      <c r="C2" t="s">
        <v>532</v>
      </c>
      <c r="D2" t="s">
        <v>48</v>
      </c>
      <c r="E2" s="14">
        <f>VLOOKUP(D2,Files!$B$2:$H$207,5,FALSE())</f>
        <v>6.17</v>
      </c>
      <c r="F2">
        <f>IF(E2="no weight",VLOOKUP(D2,Files!$B$2:$G$233,6,FALSE()),E2)</f>
        <v>6.17</v>
      </c>
      <c r="G2" s="13">
        <v>0.0173611111111111</v>
      </c>
      <c r="H2">
        <v>12</v>
      </c>
      <c r="I2">
        <f>Results!$F2+VLOOKUP(Results!$H2,'Bead string weights'!$B$2:$E$14,4,FALSE())</f>
        <v>20.34</v>
      </c>
      <c r="J2" t="s">
        <v>533</v>
      </c>
      <c r="K2" t="s">
        <v>534</v>
      </c>
    </row>
    <row r="3" ht="16.5" customHeight="true" spans="1:11">
      <c r="A3">
        <v>1</v>
      </c>
      <c r="B3">
        <v>205</v>
      </c>
      <c r="C3" t="s">
        <v>532</v>
      </c>
      <c r="D3" t="s">
        <v>48</v>
      </c>
      <c r="E3" s="14">
        <f>VLOOKUP(D3,Files!$B$2:$H$207,5,FALSE())</f>
        <v>6.17</v>
      </c>
      <c r="F3">
        <f>IF(E3="no weight",VLOOKUP(D3,Files!$B$2:$G$233,6,FALSE()),E3)</f>
        <v>6.17</v>
      </c>
      <c r="G3" s="13">
        <v>0.0263888888888889</v>
      </c>
      <c r="I3" t="e">
        <f>Results!$F3+VLOOKUP(Results!$H3,'Bead string weights'!$B$2:$E$14,4,FALSE())</f>
        <v>#N/A</v>
      </c>
      <c r="J3" t="s">
        <v>535</v>
      </c>
      <c r="K3" t="s">
        <v>536</v>
      </c>
    </row>
    <row r="4" spans="1:11">
      <c r="A4">
        <v>1</v>
      </c>
      <c r="B4">
        <v>205</v>
      </c>
      <c r="C4" t="s">
        <v>532</v>
      </c>
      <c r="D4" t="s">
        <v>48</v>
      </c>
      <c r="E4" s="14">
        <f>VLOOKUP(D4,Files!$B$2:$H$207,5,FALSE())</f>
        <v>6.17</v>
      </c>
      <c r="F4">
        <f>IF(E4="no weight",VLOOKUP(D4,Files!$B$2:$G$233,6,FALSE()),E4)</f>
        <v>6.17</v>
      </c>
      <c r="G4" s="13">
        <v>0.03125</v>
      </c>
      <c r="H4">
        <v>10</v>
      </c>
      <c r="I4" s="1">
        <f>Results!$F4+VLOOKUP(Results!$H4,'Bead string weights'!$B$2:$E$14,4,FALSE())</f>
        <v>18.25</v>
      </c>
      <c r="J4" t="s">
        <v>537</v>
      </c>
      <c r="K4" t="s">
        <v>538</v>
      </c>
    </row>
    <row r="5" spans="1:11">
      <c r="A5">
        <v>2</v>
      </c>
      <c r="B5">
        <v>250</v>
      </c>
      <c r="C5" t="s">
        <v>532</v>
      </c>
      <c r="D5" t="s">
        <v>85</v>
      </c>
      <c r="E5" s="14">
        <f>VLOOKUP(D5,Files!$B$2:$H$207,5,FALSE())</f>
        <v>6.26</v>
      </c>
      <c r="F5">
        <f>IF(E5="no weight",VLOOKUP(D5,Files!$B$2:$G$233,6,FALSE()),E5)</f>
        <v>6.26</v>
      </c>
      <c r="G5" s="13">
        <v>0.0173611111111111</v>
      </c>
      <c r="H5">
        <v>8</v>
      </c>
      <c r="I5">
        <f>Results!$F5+VLOOKUP(Results!$H5,'Bead string weights'!$B$2:$E$14,4,FALSE())</f>
        <v>15.66</v>
      </c>
      <c r="J5" t="s">
        <v>533</v>
      </c>
      <c r="K5" t="s">
        <v>534</v>
      </c>
    </row>
    <row r="6" spans="1:11">
      <c r="A6">
        <v>2</v>
      </c>
      <c r="B6">
        <v>250</v>
      </c>
      <c r="C6" t="s">
        <v>532</v>
      </c>
      <c r="D6" t="s">
        <v>85</v>
      </c>
      <c r="E6" s="14">
        <f>VLOOKUP(D6,Files!$B$2:$H$207,5,FALSE())</f>
        <v>6.26</v>
      </c>
      <c r="F6">
        <f>IF(E6="no weight",VLOOKUP(D6,Files!$B$2:$G$233,6,FALSE()),E6)</f>
        <v>6.26</v>
      </c>
      <c r="G6" s="13">
        <v>0.0201388888888889</v>
      </c>
      <c r="H6">
        <v>8</v>
      </c>
      <c r="I6" s="1">
        <f>Results!$F6+VLOOKUP(Results!$H6,'Bead string weights'!$B$2:$E$14,4,FALSE())</f>
        <v>15.66</v>
      </c>
      <c r="J6" t="s">
        <v>537</v>
      </c>
      <c r="K6" t="s">
        <v>538</v>
      </c>
    </row>
    <row r="7" spans="1:11">
      <c r="A7">
        <v>2</v>
      </c>
      <c r="B7">
        <v>250</v>
      </c>
      <c r="C7" t="s">
        <v>532</v>
      </c>
      <c r="D7" t="s">
        <v>85</v>
      </c>
      <c r="E7" s="14">
        <v>6.26</v>
      </c>
      <c r="F7">
        <f>IF(E7="no weight",VLOOKUP(D7,Files!$B$2:$G$233,6,FALSE()),E7)</f>
        <v>6.26</v>
      </c>
      <c r="G7" s="13">
        <v>0.0215277777777778</v>
      </c>
      <c r="H7">
        <v>9</v>
      </c>
      <c r="I7" s="1">
        <f>Results!$F7+VLOOKUP(Results!$H7,'Bead string weights'!$B$2:$E$14,4,FALSE())</f>
        <v>17.1</v>
      </c>
      <c r="J7" t="s">
        <v>537</v>
      </c>
      <c r="K7" t="s">
        <v>538</v>
      </c>
    </row>
    <row r="8" hidden="true" spans="1:11">
      <c r="A8">
        <v>3</v>
      </c>
      <c r="B8">
        <v>296</v>
      </c>
      <c r="C8" t="s">
        <v>532</v>
      </c>
      <c r="D8" t="s">
        <v>116</v>
      </c>
      <c r="E8" s="14">
        <f>VLOOKUP(D8,Files!$B$2:$H$207,5,FALSE())</f>
        <v>5.8</v>
      </c>
      <c r="F8">
        <f>IF(E8="no weight",VLOOKUP(D8,Files!$B$2:$G$233,6,FALSE()),E8)</f>
        <v>5.8</v>
      </c>
      <c r="G8" s="13">
        <v>0.0201388888888889</v>
      </c>
      <c r="I8" t="e">
        <f>Results!$F8+VLOOKUP(Results!$H8,'Bead string weights'!$B$2:$E$14,4,FALSE())</f>
        <v>#N/A</v>
      </c>
      <c r="J8" t="s">
        <v>535</v>
      </c>
      <c r="K8" t="s">
        <v>539</v>
      </c>
    </row>
    <row r="9" spans="1:11">
      <c r="A9">
        <v>3</v>
      </c>
      <c r="B9">
        <v>296</v>
      </c>
      <c r="C9" t="s">
        <v>532</v>
      </c>
      <c r="D9" t="s">
        <v>116</v>
      </c>
      <c r="E9" s="14">
        <f>VLOOKUP(D9,Files!$B$2:$H$207,5,FALSE())</f>
        <v>5.8</v>
      </c>
      <c r="F9">
        <f>IF(E9="no weight",VLOOKUP(D9,Files!$B$2:$G$233,6,FALSE()),E9)</f>
        <v>5.8</v>
      </c>
      <c r="G9" s="13">
        <v>0.0381944444444444</v>
      </c>
      <c r="H9">
        <v>7</v>
      </c>
      <c r="I9">
        <f>Results!$F9+VLOOKUP(Results!$H9,'Bead string weights'!$B$2:$E$14,4,FALSE())</f>
        <v>14.835</v>
      </c>
      <c r="J9" t="s">
        <v>533</v>
      </c>
      <c r="K9" t="s">
        <v>534</v>
      </c>
    </row>
    <row r="10" spans="1:11">
      <c r="A10">
        <v>3</v>
      </c>
      <c r="B10">
        <v>296</v>
      </c>
      <c r="C10" t="s">
        <v>532</v>
      </c>
      <c r="D10" t="s">
        <v>116</v>
      </c>
      <c r="E10" s="14">
        <v>5.8</v>
      </c>
      <c r="F10">
        <f>IF(E10="no weight",VLOOKUP(D10,Files!$B$2:$G$233,6,FALSE()),E10)</f>
        <v>5.8</v>
      </c>
      <c r="G10" s="13">
        <v>0.0409722222222222</v>
      </c>
      <c r="H10">
        <v>7</v>
      </c>
      <c r="I10" s="1">
        <f>Results!$F10+VLOOKUP(Results!$H10,'Bead string weights'!$B$2:$E$14,4,FALSE())</f>
        <v>14.835</v>
      </c>
      <c r="J10" t="s">
        <v>537</v>
      </c>
      <c r="K10" t="s">
        <v>536</v>
      </c>
    </row>
    <row r="11" hidden="true" spans="1:11">
      <c r="A11">
        <v>4</v>
      </c>
      <c r="B11">
        <v>131</v>
      </c>
      <c r="C11" t="s">
        <v>532</v>
      </c>
      <c r="D11" t="s">
        <v>30</v>
      </c>
      <c r="E11" s="14">
        <f>VLOOKUP(D11,Files!$B$2:$H$207,5,FALSE())</f>
        <v>6.09</v>
      </c>
      <c r="F11">
        <f>IF(E11="no weight",VLOOKUP(D11,Files!$B$2:$G$233,6,FALSE()),E11)</f>
        <v>6.09</v>
      </c>
      <c r="G11" s="13">
        <v>0.0145833333333333</v>
      </c>
      <c r="I11" t="e">
        <f>Results!$F11+VLOOKUP(Results!$H11,'Bead string weights'!$B$2:$E$14,4,FALSE())</f>
        <v>#N/A</v>
      </c>
      <c r="J11" t="s">
        <v>535</v>
      </c>
      <c r="K11" t="s">
        <v>539</v>
      </c>
    </row>
    <row r="12" spans="1:11">
      <c r="A12">
        <v>4</v>
      </c>
      <c r="B12">
        <v>131</v>
      </c>
      <c r="C12" t="s">
        <v>532</v>
      </c>
      <c r="D12" t="s">
        <v>30</v>
      </c>
      <c r="E12" s="14">
        <f>VLOOKUP(D12,Files!$B$2:$H$207,5,FALSE())</f>
        <v>6.09</v>
      </c>
      <c r="F12">
        <f>IF(E12="no weight",VLOOKUP(D12,Files!$B$2:$G$233,6,FALSE()),E12)</f>
        <v>6.09</v>
      </c>
      <c r="G12" s="13">
        <v>0.03125</v>
      </c>
      <c r="H12">
        <v>11</v>
      </c>
      <c r="I12">
        <f>Results!$F15+VLOOKUP(Results!$H15,'Bead string weights'!$B$2:$E$14,4,FALSE())</f>
        <v>12.525</v>
      </c>
      <c r="J12" t="s">
        <v>533</v>
      </c>
      <c r="K12" t="s">
        <v>534</v>
      </c>
    </row>
    <row r="13" spans="1:11">
      <c r="A13">
        <v>4</v>
      </c>
      <c r="B13">
        <v>131</v>
      </c>
      <c r="C13" t="s">
        <v>532</v>
      </c>
      <c r="D13" t="s">
        <v>30</v>
      </c>
      <c r="E13" s="14">
        <f>VLOOKUP(D13,Files!$B$2:$H$207,5,FALSE())</f>
        <v>6.09</v>
      </c>
      <c r="F13">
        <f>IF(E13="no weight",VLOOKUP(D13,Files!$B$2:$G$233,6,FALSE()),E13)</f>
        <v>6.09</v>
      </c>
      <c r="G13" s="13">
        <v>0.0236111111111111</v>
      </c>
      <c r="H13">
        <v>9</v>
      </c>
      <c r="I13" s="1">
        <f>Results!$F12+VLOOKUP(Results!$H12,'Bead string weights'!$B$2:$E$14,4,FALSE())</f>
        <v>18.81</v>
      </c>
      <c r="J13" t="s">
        <v>537</v>
      </c>
      <c r="K13" t="s">
        <v>539</v>
      </c>
    </row>
    <row r="14" spans="1:11">
      <c r="A14">
        <v>4</v>
      </c>
      <c r="B14">
        <v>131</v>
      </c>
      <c r="C14" t="s">
        <v>532</v>
      </c>
      <c r="D14" t="s">
        <v>30</v>
      </c>
      <c r="E14" s="14">
        <f>VLOOKUP(D14,Files!$B$2:$H$207,5,FALSE())</f>
        <v>6.09</v>
      </c>
      <c r="F14">
        <f>IF(E14="no weight",VLOOKUP(D14,Files!$B$2:$G$233,6,FALSE()),E14)</f>
        <v>6.09</v>
      </c>
      <c r="G14" s="13">
        <v>0.0236111111111111</v>
      </c>
      <c r="H14">
        <v>6</v>
      </c>
      <c r="I14" s="1">
        <f>Results!$F13+VLOOKUP(Results!$H13,'Bead string weights'!$B$2:$E$14,4,FALSE())</f>
        <v>16.93</v>
      </c>
      <c r="J14" t="s">
        <v>537</v>
      </c>
      <c r="K14" t="s">
        <v>540</v>
      </c>
    </row>
    <row r="15" spans="1:11">
      <c r="A15">
        <v>4</v>
      </c>
      <c r="B15">
        <v>131</v>
      </c>
      <c r="C15" t="s">
        <v>532</v>
      </c>
      <c r="D15" t="s">
        <v>30</v>
      </c>
      <c r="E15" s="14">
        <f>VLOOKUP(D15,Files!$B$2:$H$207,5,FALSE())</f>
        <v>6.09</v>
      </c>
      <c r="F15">
        <f>IF(E15="no weight",VLOOKUP(D15,Files!$B$2:$G$233,6,FALSE()),E15)</f>
        <v>6.09</v>
      </c>
      <c r="G15" s="13">
        <v>0.0243055555555556</v>
      </c>
      <c r="H15">
        <v>5</v>
      </c>
      <c r="I15" s="1">
        <f>Results!$F14+VLOOKUP(Results!$H14,'Bead string weights'!$B$2:$E$14,4,FALSE())</f>
        <v>13.555</v>
      </c>
      <c r="J15" t="s">
        <v>537</v>
      </c>
      <c r="K15" t="s">
        <v>540</v>
      </c>
    </row>
    <row r="16" hidden="true" spans="1:11">
      <c r="A16">
        <v>5</v>
      </c>
      <c r="B16">
        <v>245</v>
      </c>
      <c r="C16" t="s">
        <v>541</v>
      </c>
      <c r="D16" t="s">
        <v>82</v>
      </c>
      <c r="E16" s="14">
        <f>VLOOKUP(D16,Files!$B$2:$H$207,5,FALSE())</f>
        <v>5.94</v>
      </c>
      <c r="F16">
        <f>IF(E16="no weight",VLOOKUP(D16,Files!$B$2:$G$233,6,FALSE()),E16)</f>
        <v>5.94</v>
      </c>
      <c r="G16" s="13">
        <v>0.0208333333333333</v>
      </c>
      <c r="I16">
        <f>Results!$F20+VLOOKUP(Results!$H20,'Bead string weights'!$B$2:$E$14,4,FALSE())</f>
        <v>16.78</v>
      </c>
      <c r="J16" t="s">
        <v>535</v>
      </c>
      <c r="K16" t="s">
        <v>539</v>
      </c>
    </row>
    <row r="17" spans="1:11">
      <c r="A17">
        <v>5</v>
      </c>
      <c r="B17">
        <v>245</v>
      </c>
      <c r="C17" t="s">
        <v>541</v>
      </c>
      <c r="D17" t="s">
        <v>82</v>
      </c>
      <c r="E17" s="14">
        <f>VLOOKUP(D17,Files!$B$2:$H$207,5,FALSE())</f>
        <v>5.94</v>
      </c>
      <c r="F17">
        <f>IF(E17="no weight",VLOOKUP(D17,Files!$B$2:$G$233,6,FALSE()),E17)</f>
        <v>5.94</v>
      </c>
      <c r="G17" s="13">
        <v>0.01875</v>
      </c>
      <c r="H17">
        <v>9</v>
      </c>
      <c r="I17">
        <f>Results!$F19+VLOOKUP(Results!$H19,'Bead string weights'!$B$2:$E$14,4,FALSE())</f>
        <v>16.78</v>
      </c>
      <c r="J17" t="s">
        <v>533</v>
      </c>
      <c r="K17" t="s">
        <v>534</v>
      </c>
    </row>
    <row r="18" spans="1:11">
      <c r="A18">
        <v>5</v>
      </c>
      <c r="B18">
        <v>245</v>
      </c>
      <c r="C18" t="s">
        <v>541</v>
      </c>
      <c r="D18" t="s">
        <v>82</v>
      </c>
      <c r="E18" s="14">
        <f>VLOOKUP(D18,Files!$B$2:$H$207,5,FALSE())</f>
        <v>5.94</v>
      </c>
      <c r="F18">
        <f>IF(E18="no weight",VLOOKUP(D18,Files!$B$2:$G$233,6,FALSE()),E18)</f>
        <v>5.94</v>
      </c>
      <c r="G18" s="13">
        <v>0.03125</v>
      </c>
      <c r="H18">
        <v>9</v>
      </c>
      <c r="I18">
        <f>Results!$F24+VLOOKUP(Results!$H24,'Bead string weights'!$B$2:$E$14,4,FALSE())</f>
        <v>16.78</v>
      </c>
      <c r="J18" t="s">
        <v>533</v>
      </c>
      <c r="K18" t="s">
        <v>534</v>
      </c>
    </row>
    <row r="19" spans="1:11">
      <c r="A19">
        <v>5</v>
      </c>
      <c r="B19">
        <v>245</v>
      </c>
      <c r="C19" t="s">
        <v>541</v>
      </c>
      <c r="D19" t="s">
        <v>82</v>
      </c>
      <c r="E19" s="14">
        <f>VLOOKUP(D19,Files!$B$2:$H$207,5,FALSE())</f>
        <v>5.94</v>
      </c>
      <c r="F19">
        <f>IF(E19="no weight",VLOOKUP(D19,Files!$B$2:$G$233,6,FALSE()),E19)</f>
        <v>5.94</v>
      </c>
      <c r="G19" s="13">
        <v>0.0423611111111111</v>
      </c>
      <c r="H19">
        <v>9</v>
      </c>
      <c r="I19">
        <f>Results!$F25+VLOOKUP(Results!$H25,'Bead string weights'!$B$2:$E$14,4,FALSE())</f>
        <v>16.78</v>
      </c>
      <c r="J19" t="s">
        <v>533</v>
      </c>
      <c r="K19" t="s">
        <v>534</v>
      </c>
    </row>
    <row r="20" spans="1:11">
      <c r="A20">
        <v>5</v>
      </c>
      <c r="B20">
        <v>245</v>
      </c>
      <c r="C20" t="s">
        <v>541</v>
      </c>
      <c r="D20" t="s">
        <v>82</v>
      </c>
      <c r="E20" s="14">
        <f>VLOOKUP(D20,Files!$B$2:$H$207,5,FALSE())</f>
        <v>5.94</v>
      </c>
      <c r="F20">
        <f>IF(E20="no weight",VLOOKUP(D20,Files!$B$2:$G$233,6,FALSE()),E20)</f>
        <v>5.94</v>
      </c>
      <c r="G20" s="13">
        <v>0.0569444444444444</v>
      </c>
      <c r="H20">
        <v>9</v>
      </c>
      <c r="I20">
        <f>Results!$F27+VLOOKUP(Results!$H27,'Bead string weights'!$B$2:$E$14,4,FALSE())</f>
        <v>15.34</v>
      </c>
      <c r="J20" t="s">
        <v>533</v>
      </c>
      <c r="K20" t="s">
        <v>534</v>
      </c>
    </row>
    <row r="21" spans="1:11">
      <c r="A21">
        <v>5</v>
      </c>
      <c r="B21">
        <v>245</v>
      </c>
      <c r="C21" t="s">
        <v>541</v>
      </c>
      <c r="D21" t="s">
        <v>82</v>
      </c>
      <c r="E21" s="14">
        <f>VLOOKUP(D21,Files!$B$2:$H$207,5,FALSE())</f>
        <v>5.94</v>
      </c>
      <c r="F21">
        <f>IF(E21="no weight",VLOOKUP(D21,Files!$B$2:$G$233,6,FALSE()),E21)</f>
        <v>5.94</v>
      </c>
      <c r="G21" s="13">
        <v>0.0465277777777778</v>
      </c>
      <c r="H21">
        <v>8</v>
      </c>
      <c r="I21">
        <f>Results!$F26+VLOOKUP(Results!$H26,'Bead string weights'!$B$2:$E$14,4,FALSE())</f>
        <v>16.78</v>
      </c>
      <c r="J21" t="s">
        <v>533</v>
      </c>
      <c r="K21" t="s">
        <v>534</v>
      </c>
    </row>
    <row r="22" spans="1:11">
      <c r="A22">
        <v>5</v>
      </c>
      <c r="B22">
        <v>245</v>
      </c>
      <c r="C22" t="s">
        <v>541</v>
      </c>
      <c r="D22" t="s">
        <v>82</v>
      </c>
      <c r="E22" s="14">
        <f>VLOOKUP(D22,Files!$B$2:$H$207,5,FALSE())</f>
        <v>5.94</v>
      </c>
      <c r="F22">
        <f>IF(E22="no weight",VLOOKUP(D22,Files!$B$2:$G$233,6,FALSE()),E22)</f>
        <v>5.94</v>
      </c>
      <c r="G22" s="13">
        <v>0.0840277777777778</v>
      </c>
      <c r="H22">
        <v>8</v>
      </c>
      <c r="I22">
        <f>Results!$F28+VLOOKUP(Results!$H28,'Bead string weights'!$B$2:$E$14,4,FALSE())</f>
        <v>15.34</v>
      </c>
      <c r="J22" t="s">
        <v>533</v>
      </c>
      <c r="K22" t="s">
        <v>534</v>
      </c>
    </row>
    <row r="23" spans="1:11">
      <c r="A23">
        <v>5</v>
      </c>
      <c r="B23">
        <v>245</v>
      </c>
      <c r="C23" t="s">
        <v>541</v>
      </c>
      <c r="D23" t="s">
        <v>82</v>
      </c>
      <c r="E23" s="14">
        <f>VLOOKUP(D23,Files!$B$2:$H$207,5,FALSE())</f>
        <v>5.94</v>
      </c>
      <c r="F23">
        <f>IF(E23="no weight",VLOOKUP(D23,Files!$B$2:$G$233,6,FALSE()),E23)</f>
        <v>5.94</v>
      </c>
      <c r="G23" s="13">
        <v>0.0826388888888889</v>
      </c>
      <c r="H23">
        <v>10</v>
      </c>
      <c r="I23" s="1">
        <f>Results!$F34+VLOOKUP(Results!$H34,'Bead string weights'!$B$2:$E$14,4,FALSE())</f>
        <v>14.975</v>
      </c>
      <c r="J23" t="s">
        <v>537</v>
      </c>
      <c r="K23" t="s">
        <v>538</v>
      </c>
    </row>
    <row r="24" spans="1:11">
      <c r="A24">
        <v>5</v>
      </c>
      <c r="B24">
        <v>245</v>
      </c>
      <c r="C24" t="s">
        <v>541</v>
      </c>
      <c r="D24" t="s">
        <v>82</v>
      </c>
      <c r="E24" s="14">
        <f>VLOOKUP(D24,Files!$B$2:$H$207,5,FALSE())</f>
        <v>5.94</v>
      </c>
      <c r="F24">
        <f>IF(E24="no weight",VLOOKUP(D24,Files!$B$2:$G$233,6,FALSE()),E24)</f>
        <v>5.94</v>
      </c>
      <c r="G24" s="13">
        <v>0.0451388888888889</v>
      </c>
      <c r="H24">
        <v>9</v>
      </c>
      <c r="I24" s="1">
        <f>Results!$F31+VLOOKUP(Results!$H31,'Bead string weights'!$B$2:$E$14,4,FALSE())</f>
        <v>15.34</v>
      </c>
      <c r="J24" t="s">
        <v>537</v>
      </c>
      <c r="K24" t="s">
        <v>538</v>
      </c>
    </row>
    <row r="25" spans="1:11">
      <c r="A25">
        <v>5</v>
      </c>
      <c r="B25">
        <v>245</v>
      </c>
      <c r="C25" t="s">
        <v>541</v>
      </c>
      <c r="D25" t="s">
        <v>82</v>
      </c>
      <c r="E25" s="14">
        <f>VLOOKUP(D25,Files!$B$2:$H$207,5,FALSE())</f>
        <v>5.94</v>
      </c>
      <c r="F25">
        <f>IF(E25="no weight",VLOOKUP(D25,Files!$B$2:$G$233,6,FALSE()),E25)</f>
        <v>5.94</v>
      </c>
      <c r="G25" s="13">
        <v>0.0923611111111111</v>
      </c>
      <c r="H25">
        <v>9</v>
      </c>
      <c r="I25" s="1">
        <f>Results!$F35+VLOOKUP(Results!$H35,'Bead string weights'!$B$2:$E$14,4,FALSE())</f>
        <v>13.405</v>
      </c>
      <c r="J25" t="s">
        <v>537</v>
      </c>
      <c r="K25" t="s">
        <v>542</v>
      </c>
    </row>
    <row r="26" spans="1:11">
      <c r="A26">
        <v>5</v>
      </c>
      <c r="B26">
        <v>245</v>
      </c>
      <c r="C26" t="s">
        <v>541</v>
      </c>
      <c r="D26" t="s">
        <v>82</v>
      </c>
      <c r="E26" s="14">
        <f>VLOOKUP(D26,Files!$B$2:$H$207,5,FALSE())</f>
        <v>5.94</v>
      </c>
      <c r="F26">
        <f>IF(E26="no weight",VLOOKUP(D26,Files!$B$2:$G$233,6,FALSE()),E26)</f>
        <v>5.94</v>
      </c>
      <c r="G26" s="13">
        <v>0.104861111111111</v>
      </c>
      <c r="H26">
        <v>9</v>
      </c>
      <c r="I26" s="1">
        <f>Results!$F37+VLOOKUP(Results!$H37,'Bead string weights'!$B$2:$E$14,4,FALSE())</f>
        <v>12.375</v>
      </c>
      <c r="J26" t="s">
        <v>537</v>
      </c>
      <c r="K26" t="s">
        <v>538</v>
      </c>
    </row>
    <row r="27" spans="1:11">
      <c r="A27">
        <v>5</v>
      </c>
      <c r="B27">
        <v>245</v>
      </c>
      <c r="C27" t="s">
        <v>541</v>
      </c>
      <c r="D27" t="s">
        <v>82</v>
      </c>
      <c r="E27" s="14">
        <f>VLOOKUP(D27,Files!$B$2:$H$207,5,FALSE())</f>
        <v>5.94</v>
      </c>
      <c r="F27">
        <f>IF(E27="no weight",VLOOKUP(D27,Files!$B$2:$G$233,6,FALSE()),E27)</f>
        <v>5.94</v>
      </c>
      <c r="G27" s="13">
        <v>0.0166666666666667</v>
      </c>
      <c r="H27">
        <v>8</v>
      </c>
      <c r="I27" s="1">
        <f>Results!$F18+VLOOKUP(Results!$H18,'Bead string weights'!$B$2:$E$14,4,FALSE())</f>
        <v>16.78</v>
      </c>
      <c r="J27" t="s">
        <v>537</v>
      </c>
      <c r="K27" t="s">
        <v>540</v>
      </c>
    </row>
    <row r="28" spans="1:11">
      <c r="A28">
        <v>5</v>
      </c>
      <c r="B28">
        <v>245</v>
      </c>
      <c r="C28" t="s">
        <v>541</v>
      </c>
      <c r="D28" t="s">
        <v>82</v>
      </c>
      <c r="E28" s="14">
        <f>VLOOKUP(D28,Files!$B$2:$H$207,5,FALSE())</f>
        <v>5.94</v>
      </c>
      <c r="F28">
        <f>IF(E28="no weight",VLOOKUP(D28,Files!$B$2:$G$233,6,FALSE()),E28)</f>
        <v>5.94</v>
      </c>
      <c r="G28" s="13">
        <v>0.0388888888888889</v>
      </c>
      <c r="H28">
        <v>8</v>
      </c>
      <c r="I28" s="1">
        <f>Results!$F30+VLOOKUP(Results!$H30,'Bead string weights'!$B$2:$E$14,4,FALSE())</f>
        <v>15.34</v>
      </c>
      <c r="J28" t="s">
        <v>537</v>
      </c>
      <c r="K28" t="s">
        <v>538</v>
      </c>
    </row>
    <row r="29" spans="1:11">
      <c r="A29">
        <v>5</v>
      </c>
      <c r="B29">
        <v>245</v>
      </c>
      <c r="C29" t="s">
        <v>541</v>
      </c>
      <c r="D29" t="s">
        <v>82</v>
      </c>
      <c r="E29" s="14">
        <f>VLOOKUP(D29,Files!$B$2:$H$207,5,FALSE())</f>
        <v>5.94</v>
      </c>
      <c r="F29">
        <f>IF(E29="no weight",VLOOKUP(D29,Files!$B$2:$G$233,6,FALSE()),E29)</f>
        <v>5.94</v>
      </c>
      <c r="G29" s="13">
        <v>0.0555555555555556</v>
      </c>
      <c r="H29">
        <v>8</v>
      </c>
      <c r="I29" s="1">
        <f>Results!$F32+VLOOKUP(Results!$H32,'Bead string weights'!$B$2:$E$14,4,FALSE())</f>
        <v>14.975</v>
      </c>
      <c r="J29" t="s">
        <v>537</v>
      </c>
      <c r="K29" t="s">
        <v>542</v>
      </c>
    </row>
    <row r="30" spans="1:11">
      <c r="A30">
        <v>5</v>
      </c>
      <c r="B30">
        <v>245</v>
      </c>
      <c r="C30" t="s">
        <v>541</v>
      </c>
      <c r="D30" t="s">
        <v>82</v>
      </c>
      <c r="E30" s="14">
        <f>VLOOKUP(D30,Files!$B$2:$H$207,5,FALSE())</f>
        <v>5.94</v>
      </c>
      <c r="F30">
        <f>IF(E30="no weight",VLOOKUP(D30,Files!$B$2:$G$233,6,FALSE()),E30)</f>
        <v>5.94</v>
      </c>
      <c r="G30" s="13">
        <v>0.0659722222222222</v>
      </c>
      <c r="H30">
        <v>8</v>
      </c>
      <c r="I30" s="1">
        <f>Results!$F33+VLOOKUP(Results!$H33,'Bead string weights'!$B$2:$E$14,4,FALSE())</f>
        <v>14.975</v>
      </c>
      <c r="J30" t="s">
        <v>537</v>
      </c>
      <c r="K30" t="s">
        <v>538</v>
      </c>
    </row>
    <row r="31" spans="1:11">
      <c r="A31">
        <v>5</v>
      </c>
      <c r="B31">
        <v>245</v>
      </c>
      <c r="C31" t="s">
        <v>541</v>
      </c>
      <c r="D31" t="s">
        <v>82</v>
      </c>
      <c r="E31" s="14">
        <f>VLOOKUP(D31,Files!$B$2:$H$207,5,FALSE())</f>
        <v>5.94</v>
      </c>
      <c r="F31">
        <f>IF(E31="no weight",VLOOKUP(D31,Files!$B$2:$G$233,6,FALSE()),E31)</f>
        <v>5.94</v>
      </c>
      <c r="G31" s="13">
        <v>0.0958333333333333</v>
      </c>
      <c r="H31">
        <v>8</v>
      </c>
      <c r="I31" s="1">
        <f>Results!$F36+VLOOKUP(Results!$H36,'Bead string weights'!$B$2:$E$14,4,FALSE())</f>
        <v>13.405</v>
      </c>
      <c r="J31" t="s">
        <v>537</v>
      </c>
      <c r="K31" t="s">
        <v>538</v>
      </c>
    </row>
    <row r="32" spans="1:11">
      <c r="A32">
        <v>5</v>
      </c>
      <c r="B32">
        <v>245</v>
      </c>
      <c r="C32" t="s">
        <v>541</v>
      </c>
      <c r="D32" t="s">
        <v>82</v>
      </c>
      <c r="E32" s="14">
        <f>VLOOKUP(D32,Files!$B$2:$H$207,5,FALSE())</f>
        <v>5.94</v>
      </c>
      <c r="F32">
        <f>IF(E32="no weight",VLOOKUP(D32,Files!$B$2:$G$233,6,FALSE()),E32)</f>
        <v>5.94</v>
      </c>
      <c r="G32" s="13">
        <v>0.0152777777777778</v>
      </c>
      <c r="H32">
        <v>7</v>
      </c>
      <c r="I32" s="1">
        <f>Results!$F17+VLOOKUP(Results!$H17,'Bead string weights'!$B$2:$E$14,4,FALSE())</f>
        <v>16.78</v>
      </c>
      <c r="J32" t="s">
        <v>537</v>
      </c>
      <c r="K32" t="s">
        <v>540</v>
      </c>
    </row>
    <row r="33" spans="1:11">
      <c r="A33">
        <v>5</v>
      </c>
      <c r="B33">
        <v>245</v>
      </c>
      <c r="C33" t="s">
        <v>541</v>
      </c>
      <c r="D33" t="s">
        <v>82</v>
      </c>
      <c r="E33" s="14">
        <f>VLOOKUP(D33,Files!$B$2:$H$207,5,FALSE())</f>
        <v>5.94</v>
      </c>
      <c r="F33">
        <f>IF(E33="no weight",VLOOKUP(D33,Files!$B$2:$G$233,6,FALSE()),E33)</f>
        <v>5.94</v>
      </c>
      <c r="G33" s="13">
        <v>0.0291666666666667</v>
      </c>
      <c r="H33">
        <v>7</v>
      </c>
      <c r="I33" s="1">
        <f>Results!$F23+VLOOKUP(Results!$H23,'Bead string weights'!$B$2:$E$14,4,FALSE())</f>
        <v>18.02</v>
      </c>
      <c r="J33" t="s">
        <v>537</v>
      </c>
      <c r="K33" t="s">
        <v>540</v>
      </c>
    </row>
    <row r="34" spans="1:11">
      <c r="A34">
        <v>5</v>
      </c>
      <c r="B34">
        <v>245</v>
      </c>
      <c r="C34" t="s">
        <v>541</v>
      </c>
      <c r="D34" t="s">
        <v>82</v>
      </c>
      <c r="E34" s="14">
        <f>VLOOKUP(D34,Files!$B$2:$H$207,5,FALSE())</f>
        <v>5.94</v>
      </c>
      <c r="F34">
        <f>IF(E34="no weight",VLOOKUP(D34,Files!$B$2:$G$233,6,FALSE()),E34)</f>
        <v>5.94</v>
      </c>
      <c r="G34" s="13">
        <v>0.0125</v>
      </c>
      <c r="H34">
        <v>7</v>
      </c>
      <c r="I34" s="1">
        <f>Results!$F29+VLOOKUP(Results!$H29,'Bead string weights'!$B$2:$E$14,4,FALSE())</f>
        <v>15.34</v>
      </c>
      <c r="J34" t="s">
        <v>537</v>
      </c>
      <c r="K34" t="s">
        <v>538</v>
      </c>
    </row>
    <row r="35" spans="1:11">
      <c r="A35">
        <v>5</v>
      </c>
      <c r="B35">
        <v>245</v>
      </c>
      <c r="C35" t="s">
        <v>541</v>
      </c>
      <c r="D35" t="s">
        <v>82</v>
      </c>
      <c r="E35" s="14">
        <f>VLOOKUP(D35,Files!$B$2:$H$207,5,FALSE())</f>
        <v>5.94</v>
      </c>
      <c r="F35">
        <f>IF(E35="no weight",VLOOKUP(D35,Files!$B$2:$G$233,6,FALSE()),E35)</f>
        <v>5.94</v>
      </c>
      <c r="G35" s="13">
        <v>0.0270833333333333</v>
      </c>
      <c r="H35">
        <v>6</v>
      </c>
      <c r="I35" s="1">
        <f>Results!$F21+VLOOKUP(Results!$H21,'Bead string weights'!$B$2:$E$14,4,FALSE())</f>
        <v>15.34</v>
      </c>
      <c r="J35" t="s">
        <v>537</v>
      </c>
      <c r="K35" t="s">
        <v>543</v>
      </c>
    </row>
    <row r="36" spans="1:11">
      <c r="A36">
        <v>5</v>
      </c>
      <c r="B36">
        <v>245</v>
      </c>
      <c r="C36" t="s">
        <v>541</v>
      </c>
      <c r="D36" t="s">
        <v>82</v>
      </c>
      <c r="E36" s="14">
        <f>VLOOKUP(D36,Files!$B$2:$H$207,5,FALSE())</f>
        <v>5.94</v>
      </c>
      <c r="F36">
        <f>IF(E36="no weight",VLOOKUP(D36,Files!$B$2:$G$233,6,FALSE()),E36)</f>
        <v>5.94</v>
      </c>
      <c r="G36" s="13">
        <v>0.0284722222222222</v>
      </c>
      <c r="H36">
        <v>6</v>
      </c>
      <c r="I36" s="1">
        <f>Results!$F22+VLOOKUP(Results!$H22,'Bead string weights'!$B$2:$E$14,4,FALSE())</f>
        <v>15.34</v>
      </c>
      <c r="J36" t="s">
        <v>537</v>
      </c>
      <c r="K36" t="s">
        <v>540</v>
      </c>
    </row>
    <row r="37" spans="1:11">
      <c r="A37">
        <v>5</v>
      </c>
      <c r="B37">
        <v>245</v>
      </c>
      <c r="C37" t="s">
        <v>541</v>
      </c>
      <c r="D37" t="s">
        <v>82</v>
      </c>
      <c r="E37" s="14">
        <f>VLOOKUP(D37,Files!$B$2:$H$207,5,FALSE())</f>
        <v>5.94</v>
      </c>
      <c r="F37">
        <f>IF(E37="no weight",VLOOKUP(D37,Files!$B$2:$G$233,6,FALSE()),E37)</f>
        <v>5.94</v>
      </c>
      <c r="G37" s="13">
        <v>0.0145833333333333</v>
      </c>
      <c r="H37">
        <v>5</v>
      </c>
      <c r="I37" s="1" t="e">
        <f>Results!$F16+VLOOKUP(Results!$H16,'Bead string weights'!$B$2:$E$14,4,FALSE())</f>
        <v>#N/A</v>
      </c>
      <c r="J37" t="s">
        <v>537</v>
      </c>
      <c r="K37" t="s">
        <v>540</v>
      </c>
    </row>
    <row r="38" spans="1:12">
      <c r="A38">
        <v>6</v>
      </c>
      <c r="B38">
        <v>215</v>
      </c>
      <c r="C38" t="s">
        <v>541</v>
      </c>
      <c r="D38" t="s">
        <v>55</v>
      </c>
      <c r="E38" s="14">
        <f>VLOOKUP(D38,Files!$B$2:$H$207,5,FALSE())</f>
        <v>5.85</v>
      </c>
      <c r="F38">
        <f>IF(E38="no weight",VLOOKUP(D38,Files!$B$2:$G$233,6,FALSE()),E38)</f>
        <v>5.85</v>
      </c>
      <c r="G38" s="13">
        <v>0.0972222222222222</v>
      </c>
      <c r="H38">
        <v>11</v>
      </c>
      <c r="I38">
        <f>Results!$F38+VLOOKUP(Results!$H38,'Bead string weights'!$B$2:$E$14,4,FALSE())</f>
        <v>18.57</v>
      </c>
      <c r="J38" t="s">
        <v>535</v>
      </c>
      <c r="K38" t="s">
        <v>544</v>
      </c>
      <c r="L38" t="s">
        <v>545</v>
      </c>
    </row>
    <row r="39" spans="1:11">
      <c r="A39">
        <v>6</v>
      </c>
      <c r="B39">
        <v>215</v>
      </c>
      <c r="C39" t="s">
        <v>541</v>
      </c>
      <c r="D39" t="s">
        <v>55</v>
      </c>
      <c r="E39" s="14">
        <f>VLOOKUP(D39,Files!$B$2:$H$207,5,FALSE())</f>
        <v>5.85</v>
      </c>
      <c r="F39">
        <f>IF(E39="no weight",VLOOKUP(D39,Files!$B$2:$G$233,6,FALSE()),E39)</f>
        <v>5.85</v>
      </c>
      <c r="G39" s="13">
        <v>0.06875</v>
      </c>
      <c r="H39">
        <v>5</v>
      </c>
      <c r="I39">
        <f>Results!$F46+VLOOKUP(Results!$H46,'Bead string weights'!$B$2:$E$14,4,FALSE())</f>
        <v>16.69</v>
      </c>
      <c r="J39" t="s">
        <v>535</v>
      </c>
      <c r="K39" t="s">
        <v>546</v>
      </c>
    </row>
    <row r="40" spans="1:11">
      <c r="A40">
        <v>6</v>
      </c>
      <c r="B40">
        <v>215</v>
      </c>
      <c r="C40" t="s">
        <v>541</v>
      </c>
      <c r="D40" t="s">
        <v>55</v>
      </c>
      <c r="E40" s="14">
        <f>VLOOKUP(D40,Files!$B$2:$H$207,5,FALSE())</f>
        <v>5.85</v>
      </c>
      <c r="F40">
        <f>IF(E40="no weight",VLOOKUP(D40,Files!$B$2:$G$233,6,FALSE()),E40)</f>
        <v>5.85</v>
      </c>
      <c r="G40" s="13">
        <v>0.0868055555555556</v>
      </c>
      <c r="H40">
        <v>11</v>
      </c>
      <c r="I40">
        <f>Results!$F47+VLOOKUP(Results!$H47,'Bead string weights'!$B$2:$E$14,4,FALSE())</f>
        <v>16.69</v>
      </c>
      <c r="J40" t="s">
        <v>535</v>
      </c>
      <c r="K40" t="s">
        <v>547</v>
      </c>
    </row>
    <row r="41" spans="1:12">
      <c r="A41">
        <v>6</v>
      </c>
      <c r="B41">
        <v>215</v>
      </c>
      <c r="C41" t="s">
        <v>541</v>
      </c>
      <c r="D41" t="s">
        <v>55</v>
      </c>
      <c r="E41" s="14">
        <f>VLOOKUP(D41,Files!$B$2:$H$207,5,FALSE())</f>
        <v>5.85</v>
      </c>
      <c r="F41">
        <f>IF(E41="no weight",VLOOKUP(D41,Files!$B$2:$G$233,6,FALSE()),E41)</f>
        <v>5.85</v>
      </c>
      <c r="G41" s="13">
        <v>0.0270833333333333</v>
      </c>
      <c r="H41">
        <v>7</v>
      </c>
      <c r="I41">
        <f>Results!$F42+VLOOKUP(Results!$H42,'Bead string weights'!$B$2:$E$14,4,FALSE())</f>
        <v>15.25</v>
      </c>
      <c r="J41" t="s">
        <v>533</v>
      </c>
      <c r="K41" t="s">
        <v>548</v>
      </c>
      <c r="L41" t="s">
        <v>549</v>
      </c>
    </row>
    <row r="42" spans="1:11">
      <c r="A42">
        <v>6</v>
      </c>
      <c r="B42">
        <v>215</v>
      </c>
      <c r="C42" t="s">
        <v>541</v>
      </c>
      <c r="D42" t="s">
        <v>55</v>
      </c>
      <c r="E42" s="14">
        <f>VLOOKUP(D42,Files!$B$2:$H$207,5,FALSE())</f>
        <v>5.85</v>
      </c>
      <c r="F42">
        <f>IF(E42="no weight",VLOOKUP(D42,Files!$B$2:$G$233,6,FALSE()),E42)</f>
        <v>5.85</v>
      </c>
      <c r="G42" s="13">
        <v>0.0548611111111111</v>
      </c>
      <c r="H42">
        <v>8</v>
      </c>
      <c r="I42">
        <f>Results!$F44+VLOOKUP(Results!$H44,'Bead string weights'!$B$2:$E$14,4,FALSE())</f>
        <v>15.25</v>
      </c>
      <c r="J42" t="s">
        <v>533</v>
      </c>
      <c r="K42" t="s">
        <v>534</v>
      </c>
    </row>
    <row r="43" spans="1:11">
      <c r="A43">
        <v>6</v>
      </c>
      <c r="B43">
        <v>215</v>
      </c>
      <c r="C43" t="s">
        <v>541</v>
      </c>
      <c r="D43" t="s">
        <v>55</v>
      </c>
      <c r="E43" s="14">
        <f>VLOOKUP(D43,Files!$B$2:$H$207,5,FALSE())</f>
        <v>5.85</v>
      </c>
      <c r="F43">
        <f>IF(E43="no weight",VLOOKUP(D43,Files!$B$2:$G$233,6,FALSE()),E43)</f>
        <v>5.85</v>
      </c>
      <c r="G43" s="13">
        <v>0.0597222222222222</v>
      </c>
      <c r="H43">
        <v>7</v>
      </c>
      <c r="I43">
        <f>Results!$F45+VLOOKUP(Results!$H45,'Bead string weights'!$B$2:$E$14,4,FALSE())</f>
        <v>15.25</v>
      </c>
      <c r="J43" t="s">
        <v>533</v>
      </c>
      <c r="K43" t="s">
        <v>550</v>
      </c>
    </row>
    <row r="44" spans="1:11">
      <c r="A44">
        <v>6</v>
      </c>
      <c r="B44">
        <v>215</v>
      </c>
      <c r="C44" t="s">
        <v>541</v>
      </c>
      <c r="D44" t="s">
        <v>55</v>
      </c>
      <c r="E44" s="14">
        <f>VLOOKUP(D44,Files!$B$2:$H$207,5,FALSE())</f>
        <v>5.85</v>
      </c>
      <c r="F44">
        <f>IF(E44="no weight",VLOOKUP(D44,Files!$B$2:$G$233,6,FALSE()),E44)</f>
        <v>5.85</v>
      </c>
      <c r="G44" s="13">
        <v>0.0125</v>
      </c>
      <c r="H44">
        <v>8</v>
      </c>
      <c r="I44" s="1">
        <f>Results!$F39+VLOOKUP(Results!$H39,'Bead string weights'!$B$2:$E$14,4,FALSE())</f>
        <v>12.285</v>
      </c>
      <c r="J44" t="s">
        <v>537</v>
      </c>
      <c r="K44" t="s">
        <v>551</v>
      </c>
    </row>
    <row r="45" spans="1:11">
      <c r="A45">
        <v>6</v>
      </c>
      <c r="B45">
        <v>215</v>
      </c>
      <c r="C45" t="s">
        <v>541</v>
      </c>
      <c r="D45" t="s">
        <v>55</v>
      </c>
      <c r="E45" s="14">
        <f>VLOOKUP(D45,Files!$B$2:$H$207,5,FALSE())</f>
        <v>5.85</v>
      </c>
      <c r="F45">
        <f>IF(E45="no weight",VLOOKUP(D45,Files!$B$2:$G$233,6,FALSE()),E45)</f>
        <v>5.85</v>
      </c>
      <c r="G45" s="13">
        <v>0.0229166666666667</v>
      </c>
      <c r="H45">
        <v>8</v>
      </c>
      <c r="I45" s="1">
        <f>Results!$F40+VLOOKUP(Results!$H40,'Bead string weights'!$B$2:$E$14,4,FALSE())</f>
        <v>18.57</v>
      </c>
      <c r="J45" t="s">
        <v>537</v>
      </c>
      <c r="K45" t="s">
        <v>551</v>
      </c>
    </row>
    <row r="46" spans="1:11">
      <c r="A46">
        <v>6</v>
      </c>
      <c r="B46">
        <v>215</v>
      </c>
      <c r="C46" t="s">
        <v>541</v>
      </c>
      <c r="D46" t="s">
        <v>55</v>
      </c>
      <c r="E46" s="14">
        <f>VLOOKUP(D46,Files!$B$2:$H$207,5,FALSE())</f>
        <v>5.85</v>
      </c>
      <c r="F46">
        <f>IF(E46="no weight",VLOOKUP(D46,Files!$B$2:$G$233,6,FALSE()),E46)</f>
        <v>5.85</v>
      </c>
      <c r="G46" s="13">
        <v>0.0263888888888889</v>
      </c>
      <c r="H46">
        <v>9</v>
      </c>
      <c r="I46" s="1">
        <f>Results!$F41+VLOOKUP(Results!$H41,'Bead string weights'!$B$2:$E$14,4,FALSE())</f>
        <v>14.885</v>
      </c>
      <c r="J46" t="s">
        <v>537</v>
      </c>
      <c r="K46" t="s">
        <v>552</v>
      </c>
    </row>
    <row r="47" spans="1:11">
      <c r="A47">
        <v>6</v>
      </c>
      <c r="B47">
        <v>215</v>
      </c>
      <c r="C47" t="s">
        <v>541</v>
      </c>
      <c r="D47" t="s">
        <v>55</v>
      </c>
      <c r="E47" s="14">
        <f>VLOOKUP(D47,Files!$B$2:$H$207,5,FALSE())</f>
        <v>5.85</v>
      </c>
      <c r="F47">
        <f>IF(E47="no weight",VLOOKUP(D47,Files!$B$2:$G$233,6,FALSE()),E47)</f>
        <v>5.85</v>
      </c>
      <c r="G47" s="13">
        <v>0.0347222222222222</v>
      </c>
      <c r="H47">
        <v>9</v>
      </c>
      <c r="I47" s="1">
        <f>Results!$F43+VLOOKUP(Results!$H43,'Bead string weights'!$B$2:$E$14,4,FALSE())</f>
        <v>14.885</v>
      </c>
      <c r="J47" t="s">
        <v>537</v>
      </c>
      <c r="K47" t="s">
        <v>551</v>
      </c>
    </row>
    <row r="48" spans="1:11">
      <c r="A48">
        <v>6</v>
      </c>
      <c r="B48">
        <v>215</v>
      </c>
      <c r="C48" t="s">
        <v>541</v>
      </c>
      <c r="D48" t="s">
        <v>55</v>
      </c>
      <c r="E48" s="14">
        <f>VLOOKUP(D48,Files!$B$2:$H$207,5,FALSE())</f>
        <v>5.85</v>
      </c>
      <c r="F48">
        <f>IF(E48="no weight",VLOOKUP(D48,Files!$B$2:$G$233,6,FALSE()),E48)</f>
        <v>5.85</v>
      </c>
      <c r="G48" s="13">
        <v>0.04375</v>
      </c>
      <c r="H48">
        <v>9</v>
      </c>
      <c r="I48" s="1">
        <f>Results!$F48+VLOOKUP(Results!$H48,'Bead string weights'!$B$2:$E$14,4,FALSE())</f>
        <v>16.69</v>
      </c>
      <c r="J48" t="s">
        <v>537</v>
      </c>
      <c r="K48" t="s">
        <v>542</v>
      </c>
    </row>
    <row r="49" spans="1:11">
      <c r="A49">
        <v>6</v>
      </c>
      <c r="B49">
        <v>215</v>
      </c>
      <c r="C49" t="s">
        <v>541</v>
      </c>
      <c r="D49" t="s">
        <v>55</v>
      </c>
      <c r="E49" s="14">
        <f>VLOOKUP(D49,Files!$B$2:$H$207,5,FALSE())</f>
        <v>5.85</v>
      </c>
      <c r="F49">
        <f>IF(E49="no weight",VLOOKUP(D49,Files!$B$2:$G$233,6,FALSE()),E49)</f>
        <v>5.85</v>
      </c>
      <c r="G49" s="13">
        <v>0.0534722222222222</v>
      </c>
      <c r="H49">
        <v>9</v>
      </c>
      <c r="I49" s="1">
        <f>Results!$F49+VLOOKUP(Results!$H49,'Bead string weights'!$B$2:$E$14,4,FALSE())</f>
        <v>16.69</v>
      </c>
      <c r="J49" t="s">
        <v>537</v>
      </c>
      <c r="K49" t="s">
        <v>542</v>
      </c>
    </row>
    <row r="50" spans="1:11">
      <c r="A50">
        <v>6</v>
      </c>
      <c r="B50">
        <v>215</v>
      </c>
      <c r="C50" t="s">
        <v>541</v>
      </c>
      <c r="D50" t="s">
        <v>55</v>
      </c>
      <c r="E50" s="14">
        <f>VLOOKUP(D50,Files!$B$2:$H$207,5,FALSE())</f>
        <v>5.85</v>
      </c>
      <c r="F50">
        <f>IF(E50="no weight",VLOOKUP(D50,Files!$B$2:$G$233,6,FALSE()),E50)</f>
        <v>5.85</v>
      </c>
      <c r="G50" s="13">
        <v>0.0680555555555555</v>
      </c>
      <c r="H50">
        <v>10</v>
      </c>
      <c r="I50" s="1">
        <f>Results!$F50+VLOOKUP(Results!$H50,'Bead string weights'!$B$2:$E$14,4,FALSE())</f>
        <v>17.93</v>
      </c>
      <c r="J50" t="s">
        <v>537</v>
      </c>
      <c r="K50" t="s">
        <v>542</v>
      </c>
    </row>
    <row r="51" spans="1:11">
      <c r="A51">
        <v>6</v>
      </c>
      <c r="B51">
        <v>215</v>
      </c>
      <c r="C51" t="s">
        <v>541</v>
      </c>
      <c r="D51" t="s">
        <v>55</v>
      </c>
      <c r="E51" s="14">
        <f>VLOOKUP(D51,Files!$B$2:$H$207,5,FALSE())</f>
        <v>5.85</v>
      </c>
      <c r="F51">
        <f>IF(E51="no weight",VLOOKUP(D51,Files!$B$2:$G$233,6,FALSE()),E51)</f>
        <v>5.85</v>
      </c>
      <c r="G51" s="13">
        <v>0.0756944444444444</v>
      </c>
      <c r="H51">
        <v>10</v>
      </c>
      <c r="I51" s="1">
        <f>Results!$F51+VLOOKUP(Results!$H51,'Bead string weights'!$B$2:$E$14,4,FALSE())</f>
        <v>17.93</v>
      </c>
      <c r="J51" t="s">
        <v>537</v>
      </c>
      <c r="K51" t="s">
        <v>538</v>
      </c>
    </row>
    <row r="52" spans="1:11">
      <c r="A52">
        <v>7</v>
      </c>
      <c r="B52">
        <v>228</v>
      </c>
      <c r="C52" t="s">
        <v>541</v>
      </c>
      <c r="D52" t="s">
        <v>67</v>
      </c>
      <c r="E52" s="14">
        <f>VLOOKUP(D52,Files!$B$2:$H$207,5,FALSE())</f>
        <v>6.45</v>
      </c>
      <c r="F52">
        <f>IF(E52="no weight",VLOOKUP(D52,Files!$B$2:$G$233,6,FALSE()),E52)</f>
        <v>6.45</v>
      </c>
      <c r="G52" s="13">
        <v>0.0215277777777778</v>
      </c>
      <c r="H52">
        <v>7</v>
      </c>
      <c r="I52">
        <f>Results!$F53+VLOOKUP(Results!$H53,'Bead string weights'!$B$2:$E$14,4,FALSE())</f>
        <v>13.915</v>
      </c>
      <c r="J52" t="s">
        <v>533</v>
      </c>
      <c r="K52" t="s">
        <v>534</v>
      </c>
    </row>
    <row r="53" spans="1:11">
      <c r="A53">
        <v>7</v>
      </c>
      <c r="B53">
        <v>228</v>
      </c>
      <c r="C53" t="s">
        <v>541</v>
      </c>
      <c r="D53" t="s">
        <v>67</v>
      </c>
      <c r="E53" s="14">
        <f>VLOOKUP(D53,Files!$B$2:$H$207,5,FALSE())</f>
        <v>6.45</v>
      </c>
      <c r="F53">
        <f>IF(E53="no weight",VLOOKUP(D53,Files!$B$2:$G$233,6,FALSE()),E53)</f>
        <v>6.45</v>
      </c>
      <c r="G53" s="13">
        <v>0.0375</v>
      </c>
      <c r="H53">
        <v>6</v>
      </c>
      <c r="I53">
        <f>Results!$F54+VLOOKUP(Results!$H54,'Bead string weights'!$B$2:$E$14,4,FALSE())</f>
        <v>13.915</v>
      </c>
      <c r="J53" t="s">
        <v>533</v>
      </c>
      <c r="K53" t="s">
        <v>534</v>
      </c>
    </row>
    <row r="54" spans="1:11">
      <c r="A54">
        <v>7</v>
      </c>
      <c r="B54">
        <v>228</v>
      </c>
      <c r="C54" t="s">
        <v>541</v>
      </c>
      <c r="D54" t="s">
        <v>67</v>
      </c>
      <c r="E54" s="14">
        <f>VLOOKUP(D54,Files!$B$2:$H$207,5,FALSE())</f>
        <v>6.45</v>
      </c>
      <c r="F54">
        <f>IF(E54="no weight",VLOOKUP(D54,Files!$B$2:$G$233,6,FALSE()),E54)</f>
        <v>6.45</v>
      </c>
      <c r="G54" s="13">
        <v>0.0395833333333333</v>
      </c>
      <c r="H54">
        <v>6</v>
      </c>
      <c r="I54">
        <f>Results!$F55+VLOOKUP(Results!$H55,'Bead string weights'!$B$2:$E$14,4,FALSE())</f>
        <v>15.85</v>
      </c>
      <c r="J54" t="s">
        <v>533</v>
      </c>
      <c r="K54" t="s">
        <v>534</v>
      </c>
    </row>
    <row r="55" spans="1:11">
      <c r="A55">
        <v>7</v>
      </c>
      <c r="B55">
        <v>228</v>
      </c>
      <c r="C55" t="s">
        <v>541</v>
      </c>
      <c r="D55" t="s">
        <v>67</v>
      </c>
      <c r="E55" s="14">
        <f>VLOOKUP(D55,Files!$B$2:$H$207,5,FALSE())</f>
        <v>6.45</v>
      </c>
      <c r="F55">
        <f>IF(E55="no weight",VLOOKUP(D55,Files!$B$2:$G$233,6,FALSE()),E55)</f>
        <v>6.45</v>
      </c>
      <c r="G55" s="13">
        <v>0.0583333333333333</v>
      </c>
      <c r="H55">
        <v>8</v>
      </c>
      <c r="I55">
        <f>Results!$F56+VLOOKUP(Results!$H56,'Bead string weights'!$B$2:$E$14,4,FALSE())</f>
        <v>13.915</v>
      </c>
      <c r="J55" t="s">
        <v>533</v>
      </c>
      <c r="K55" t="s">
        <v>534</v>
      </c>
    </row>
    <row r="56" spans="1:11">
      <c r="A56">
        <v>7</v>
      </c>
      <c r="B56">
        <v>228</v>
      </c>
      <c r="C56" t="s">
        <v>541</v>
      </c>
      <c r="D56" t="s">
        <v>67</v>
      </c>
      <c r="E56" s="14">
        <f>VLOOKUP(D56,Files!$B$2:$H$207,5,FALSE())</f>
        <v>6.45</v>
      </c>
      <c r="F56">
        <f>IF(E56="no weight",VLOOKUP(D56,Files!$B$2:$G$233,6,FALSE()),E56)</f>
        <v>6.45</v>
      </c>
      <c r="G56" s="13">
        <v>0.0673611111111111</v>
      </c>
      <c r="H56">
        <v>6</v>
      </c>
      <c r="I56">
        <f>Results!$F59+VLOOKUP(Results!$H59,'Bead string weights'!$B$2:$E$14,4,FALSE())</f>
        <v>13.915</v>
      </c>
      <c r="J56" t="s">
        <v>533</v>
      </c>
      <c r="K56" t="s">
        <v>534</v>
      </c>
    </row>
    <row r="57" spans="1:11">
      <c r="A57">
        <v>7</v>
      </c>
      <c r="B57">
        <v>228</v>
      </c>
      <c r="C57" t="s">
        <v>541</v>
      </c>
      <c r="D57" t="s">
        <v>67</v>
      </c>
      <c r="E57" s="14">
        <f>VLOOKUP(D57,Files!$B$2:$H$207,5,FALSE())</f>
        <v>6.45</v>
      </c>
      <c r="F57">
        <f>IF(E57="no weight",VLOOKUP(D57,Files!$B$2:$G$233,6,FALSE()),E57)</f>
        <v>6.45</v>
      </c>
      <c r="G57" s="13">
        <v>0.06875</v>
      </c>
      <c r="H57">
        <v>5</v>
      </c>
      <c r="I57">
        <f>Results!$F60+VLOOKUP(Results!$H60,'Bead string weights'!$B$2:$E$14,4,FALSE())</f>
        <v>15.485</v>
      </c>
      <c r="J57" t="s">
        <v>533</v>
      </c>
      <c r="K57" t="s">
        <v>534</v>
      </c>
    </row>
    <row r="58" spans="1:11">
      <c r="A58">
        <v>7</v>
      </c>
      <c r="B58">
        <v>228</v>
      </c>
      <c r="C58" t="s">
        <v>541</v>
      </c>
      <c r="D58" t="s">
        <v>67</v>
      </c>
      <c r="E58" s="14">
        <f>VLOOKUP(D58,Files!$B$2:$H$207,5,FALSE())</f>
        <v>6.45</v>
      </c>
      <c r="F58">
        <f>IF(E58="no weight",VLOOKUP(D58,Files!$B$2:$G$233,6,FALSE()),E58)</f>
        <v>6.45</v>
      </c>
      <c r="G58" s="13">
        <v>0.0819444444444444</v>
      </c>
      <c r="H58">
        <v>7</v>
      </c>
      <c r="I58">
        <f>Results!$F62+VLOOKUP(Results!$H62,'Bead string weights'!$B$2:$E$14,4,FALSE())</f>
        <v>9.7831</v>
      </c>
      <c r="J58" t="s">
        <v>533</v>
      </c>
      <c r="K58" t="s">
        <v>534</v>
      </c>
    </row>
    <row r="59" spans="1:11">
      <c r="A59">
        <v>7</v>
      </c>
      <c r="B59">
        <v>228</v>
      </c>
      <c r="C59" t="s">
        <v>541</v>
      </c>
      <c r="D59" t="s">
        <v>67</v>
      </c>
      <c r="E59" s="14">
        <f>VLOOKUP(D59,Files!$B$2:$H$207,5,FALSE())</f>
        <v>6.45</v>
      </c>
      <c r="F59">
        <f>IF(E59="no weight",VLOOKUP(D59,Files!$B$2:$G$233,6,FALSE()),E59)</f>
        <v>6.45</v>
      </c>
      <c r="G59" s="13">
        <v>0.0833333333333333</v>
      </c>
      <c r="H59">
        <v>6</v>
      </c>
      <c r="I59">
        <f>Results!$F63+VLOOKUP(Results!$H63,'Bead string weights'!$B$2:$E$14,4,FALSE())</f>
        <v>11.21105</v>
      </c>
      <c r="J59" t="s">
        <v>533</v>
      </c>
      <c r="K59" t="s">
        <v>534</v>
      </c>
    </row>
    <row r="60" spans="1:12">
      <c r="A60">
        <v>7</v>
      </c>
      <c r="B60">
        <v>228</v>
      </c>
      <c r="C60" t="s">
        <v>541</v>
      </c>
      <c r="D60" t="s">
        <v>67</v>
      </c>
      <c r="E60" s="14">
        <f>VLOOKUP(D60,Files!$B$2:$H$207,5,FALSE())</f>
        <v>6.45</v>
      </c>
      <c r="F60">
        <f>IF(E60="no weight",VLOOKUP(D60,Files!$B$2:$G$233,6,FALSE()),E60)</f>
        <v>6.45</v>
      </c>
      <c r="G60" s="13">
        <v>0.09375</v>
      </c>
      <c r="H60">
        <v>7</v>
      </c>
      <c r="I60">
        <f>Results!$F64+VLOOKUP(Results!$H64,'Bead string weights'!$B$2:$E$14,4,FALSE())</f>
        <v>13.915</v>
      </c>
      <c r="J60" t="s">
        <v>533</v>
      </c>
      <c r="K60" t="s">
        <v>534</v>
      </c>
      <c r="L60" t="s">
        <v>553</v>
      </c>
    </row>
    <row r="61" spans="1:11">
      <c r="A61">
        <v>7</v>
      </c>
      <c r="B61">
        <v>228</v>
      </c>
      <c r="C61" t="s">
        <v>541</v>
      </c>
      <c r="D61" t="s">
        <v>67</v>
      </c>
      <c r="E61" s="14">
        <f>VLOOKUP(D61,Files!$B$2:$H$207,5,FALSE())</f>
        <v>6.45</v>
      </c>
      <c r="F61">
        <f>IF(E61="no weight",VLOOKUP(D61,Files!$B$2:$G$233,6,FALSE()),E61)</f>
        <v>6.45</v>
      </c>
      <c r="G61" s="13">
        <v>0.01875</v>
      </c>
      <c r="H61">
        <v>4</v>
      </c>
      <c r="I61" s="1">
        <f>Results!$F52+VLOOKUP(Results!$H52,'Bead string weights'!$B$2:$E$14,4,FALSE())</f>
        <v>15.485</v>
      </c>
      <c r="J61" t="s">
        <v>537</v>
      </c>
      <c r="K61" t="s">
        <v>540</v>
      </c>
    </row>
    <row r="62" spans="1:11">
      <c r="A62">
        <v>7</v>
      </c>
      <c r="B62">
        <v>228</v>
      </c>
      <c r="C62" t="s">
        <v>541</v>
      </c>
      <c r="D62" t="s">
        <v>67</v>
      </c>
      <c r="E62" s="14">
        <f>VLOOKUP(D62,Files!$B$2:$H$207,5,FALSE())</f>
        <v>6.45</v>
      </c>
      <c r="F62">
        <f>IF(E62="no weight",VLOOKUP(D62,Files!$B$2:$G$233,6,FALSE()),E62)</f>
        <v>6.45</v>
      </c>
      <c r="G62" s="13">
        <v>0.0590277777777778</v>
      </c>
      <c r="H62">
        <v>3</v>
      </c>
      <c r="I62" s="1">
        <f>Results!$F57+VLOOKUP(Results!$H57,'Bead string weights'!$B$2:$E$14,4,FALSE())</f>
        <v>12.885</v>
      </c>
      <c r="J62" t="s">
        <v>537</v>
      </c>
      <c r="K62" t="s">
        <v>540</v>
      </c>
    </row>
    <row r="63" spans="1:11">
      <c r="A63">
        <v>7</v>
      </c>
      <c r="B63">
        <v>228</v>
      </c>
      <c r="C63" t="s">
        <v>541</v>
      </c>
      <c r="D63" t="s">
        <v>67</v>
      </c>
      <c r="E63" s="14">
        <f>VLOOKUP(D63,Files!$B$2:$H$207,5,FALSE())</f>
        <v>6.45</v>
      </c>
      <c r="F63">
        <f>IF(E63="no weight",VLOOKUP(D63,Files!$B$2:$G$233,6,FALSE()),E63)</f>
        <v>6.45</v>
      </c>
      <c r="G63" s="13">
        <v>0.0604166666666667</v>
      </c>
      <c r="H63">
        <v>4</v>
      </c>
      <c r="I63" s="1">
        <f>Results!$F58+VLOOKUP(Results!$H58,'Bead string weights'!$B$2:$E$14,4,FALSE())</f>
        <v>15.485</v>
      </c>
      <c r="J63" t="s">
        <v>537</v>
      </c>
      <c r="K63" t="s">
        <v>540</v>
      </c>
    </row>
    <row r="64" spans="1:11">
      <c r="A64">
        <v>7</v>
      </c>
      <c r="B64">
        <v>228</v>
      </c>
      <c r="C64" t="s">
        <v>541</v>
      </c>
      <c r="D64" t="s">
        <v>67</v>
      </c>
      <c r="E64" s="14">
        <f>VLOOKUP(D64,Files!$B$2:$H$207,5,FALSE())</f>
        <v>6.45</v>
      </c>
      <c r="F64">
        <f>IF(E64="no weight",VLOOKUP(D64,Files!$B$2:$G$233,6,FALSE()),E64)</f>
        <v>6.45</v>
      </c>
      <c r="G64" s="13">
        <v>0.0791666666666667</v>
      </c>
      <c r="H64">
        <v>6</v>
      </c>
      <c r="I64" s="1">
        <f>Results!$F61+VLOOKUP(Results!$H61,'Bead string weights'!$B$2:$E$14,4,FALSE())</f>
        <v>11.21105</v>
      </c>
      <c r="J64" t="s">
        <v>537</v>
      </c>
      <c r="K64" t="s">
        <v>540</v>
      </c>
    </row>
    <row r="65" spans="1:11">
      <c r="A65">
        <v>7</v>
      </c>
      <c r="B65">
        <v>228</v>
      </c>
      <c r="C65" t="s">
        <v>541</v>
      </c>
      <c r="D65" t="s">
        <v>67</v>
      </c>
      <c r="E65" s="14">
        <f>VLOOKUP(D65,Files!$B$2:$H$207,5,FALSE())</f>
        <v>6.45</v>
      </c>
      <c r="F65">
        <f>IF(E65="no weight",VLOOKUP(D65,Files!$B$2:$G$233,6,FALSE()),E65)</f>
        <v>6.45</v>
      </c>
      <c r="G65" s="13">
        <v>0.0159722222222222</v>
      </c>
      <c r="H65">
        <v>7</v>
      </c>
      <c r="I65" s="1">
        <f>Results!$F65+VLOOKUP(Results!$H65,'Bead string weights'!$B$2:$E$14,4,FALSE())</f>
        <v>15.485</v>
      </c>
      <c r="J65" t="s">
        <v>537</v>
      </c>
      <c r="K65" t="s">
        <v>542</v>
      </c>
    </row>
    <row r="66" spans="1:11">
      <c r="A66">
        <v>7</v>
      </c>
      <c r="B66">
        <v>228</v>
      </c>
      <c r="C66" t="s">
        <v>541</v>
      </c>
      <c r="D66" t="s">
        <v>67</v>
      </c>
      <c r="E66" s="14">
        <f>VLOOKUP(D66,Files!$B$2:$H$207,5,FALSE())</f>
        <v>6.45</v>
      </c>
      <c r="F66">
        <f>IF(E66="no weight",VLOOKUP(D66,Files!$B$2:$G$233,6,FALSE()),E66)</f>
        <v>6.45</v>
      </c>
      <c r="G66" s="13">
        <v>0.0361111111111111</v>
      </c>
      <c r="H66">
        <v>7</v>
      </c>
      <c r="I66" s="1">
        <f>Results!$F66+VLOOKUP(Results!$H66,'Bead string weights'!$B$2:$E$14,4,FALSE())</f>
        <v>15.485</v>
      </c>
      <c r="J66" t="s">
        <v>537</v>
      </c>
      <c r="K66" t="s">
        <v>542</v>
      </c>
    </row>
    <row r="67" spans="1:11">
      <c r="A67">
        <v>7</v>
      </c>
      <c r="B67">
        <v>228</v>
      </c>
      <c r="C67" t="s">
        <v>541</v>
      </c>
      <c r="D67" t="s">
        <v>67</v>
      </c>
      <c r="E67" s="14">
        <f>VLOOKUP(D67,Files!$B$2:$H$207,5,FALSE())</f>
        <v>6.45</v>
      </c>
      <c r="F67">
        <f>IF(E67="no weight",VLOOKUP(D67,Files!$B$2:$G$233,6,FALSE()),E67)</f>
        <v>6.45</v>
      </c>
      <c r="G67" s="13">
        <v>0.0659722222222222</v>
      </c>
      <c r="H67">
        <v>8</v>
      </c>
      <c r="I67" s="1">
        <f>Results!$F67+VLOOKUP(Results!$H67,'Bead string weights'!$B$2:$E$14,4,FALSE())</f>
        <v>15.85</v>
      </c>
      <c r="J67" t="s">
        <v>537</v>
      </c>
      <c r="K67" t="s">
        <v>542</v>
      </c>
    </row>
    <row r="68" spans="1:12">
      <c r="A68">
        <v>7</v>
      </c>
      <c r="B68">
        <v>228</v>
      </c>
      <c r="C68" t="s">
        <v>541</v>
      </c>
      <c r="D68" t="s">
        <v>67</v>
      </c>
      <c r="E68" s="14">
        <f>VLOOKUP(D68,Files!$B$2:$H$207,5,FALSE())</f>
        <v>6.45</v>
      </c>
      <c r="F68">
        <f>IF(E68="no weight",VLOOKUP(D68,Files!$B$2:$G$233,6,FALSE()),E68)</f>
        <v>6.45</v>
      </c>
      <c r="G68" s="13">
        <v>0.0923611111111111</v>
      </c>
      <c r="H68">
        <v>7</v>
      </c>
      <c r="I68" s="1">
        <f>Results!$F68+VLOOKUP(Results!$H68,'Bead string weights'!$B$2:$E$14,4,FALSE())</f>
        <v>15.485</v>
      </c>
      <c r="J68" t="s">
        <v>537</v>
      </c>
      <c r="K68" t="s">
        <v>554</v>
      </c>
      <c r="L68" t="s">
        <v>555</v>
      </c>
    </row>
    <row r="69" spans="1:12">
      <c r="A69">
        <v>8</v>
      </c>
      <c r="B69">
        <v>253</v>
      </c>
      <c r="C69" t="s">
        <v>541</v>
      </c>
      <c r="D69" t="s">
        <v>89</v>
      </c>
      <c r="E69" s="14">
        <f>VLOOKUP(D69,Files!$B$2:$H$207,5,FALSE())</f>
        <v>5.72</v>
      </c>
      <c r="F69">
        <f>IF(E69="no weight",VLOOKUP(D69,Files!$B$2:$G$233,6,FALSE()),E69)</f>
        <v>5.72</v>
      </c>
      <c r="G69" s="13">
        <v>0.0875</v>
      </c>
      <c r="H69">
        <v>8</v>
      </c>
      <c r="I69">
        <f>Results!$F84+VLOOKUP(Results!$H84,'Bead string weights'!$B$2:$E$14,4,FALSE())</f>
        <v>14.755</v>
      </c>
      <c r="J69" t="s">
        <v>535</v>
      </c>
      <c r="K69" t="s">
        <v>548</v>
      </c>
      <c r="L69" t="s">
        <v>556</v>
      </c>
    </row>
    <row r="70" spans="1:11">
      <c r="A70">
        <v>8</v>
      </c>
      <c r="B70">
        <v>253</v>
      </c>
      <c r="C70" t="s">
        <v>541</v>
      </c>
      <c r="D70" t="s">
        <v>89</v>
      </c>
      <c r="E70" s="14">
        <f>VLOOKUP(D70,Files!$B$2:$H$207,5,FALSE())</f>
        <v>5.72</v>
      </c>
      <c r="F70">
        <f>IF(E70="no weight",VLOOKUP(D70,Files!$B$2:$G$233,6,FALSE()),E70)</f>
        <v>5.72</v>
      </c>
      <c r="G70" s="13">
        <v>0.0368055555555556</v>
      </c>
      <c r="H70">
        <v>6</v>
      </c>
      <c r="I70">
        <f>Results!$F73+VLOOKUP(Results!$H73,'Bead string weights'!$B$2:$E$14,4,FALSE())</f>
        <v>15.12</v>
      </c>
      <c r="J70" t="s">
        <v>533</v>
      </c>
      <c r="K70" t="s">
        <v>534</v>
      </c>
    </row>
    <row r="71" spans="1:11">
      <c r="A71">
        <v>8</v>
      </c>
      <c r="B71">
        <v>253</v>
      </c>
      <c r="C71" t="s">
        <v>541</v>
      </c>
      <c r="D71" t="s">
        <v>89</v>
      </c>
      <c r="E71" s="14">
        <f>VLOOKUP(D71,Files!$B$2:$H$207,5,FALSE())</f>
        <v>5.72</v>
      </c>
      <c r="F71">
        <f>IF(E71="no weight",VLOOKUP(D71,Files!$B$2:$G$233,6,FALSE()),E71)</f>
        <v>5.72</v>
      </c>
      <c r="G71" s="13">
        <v>0.0451388888888889</v>
      </c>
      <c r="H71">
        <v>8</v>
      </c>
      <c r="I71">
        <f>Results!$F74+VLOOKUP(Results!$H74,'Bead string weights'!$B$2:$E$14,4,FALSE())</f>
        <v>15.12</v>
      </c>
      <c r="J71" t="s">
        <v>533</v>
      </c>
      <c r="K71" t="s">
        <v>534</v>
      </c>
    </row>
    <row r="72" spans="1:11">
      <c r="A72">
        <v>8</v>
      </c>
      <c r="B72">
        <v>253</v>
      </c>
      <c r="C72" t="s">
        <v>541</v>
      </c>
      <c r="D72" t="s">
        <v>89</v>
      </c>
      <c r="E72" s="14">
        <f>VLOOKUP(D72,Files!$B$2:$H$207,5,FALSE())</f>
        <v>5.72</v>
      </c>
      <c r="F72">
        <f>IF(E72="no weight",VLOOKUP(D72,Files!$B$2:$G$233,6,FALSE()),E72)</f>
        <v>5.72</v>
      </c>
      <c r="G72" s="13">
        <v>0.0458333333333333</v>
      </c>
      <c r="H72">
        <v>5</v>
      </c>
      <c r="I72">
        <f>Results!$F75+VLOOKUP(Results!$H75,'Bead string weights'!$B$2:$E$14,4,FALSE())</f>
        <v>14.755</v>
      </c>
      <c r="J72" t="s">
        <v>533</v>
      </c>
      <c r="K72" t="s">
        <v>534</v>
      </c>
    </row>
    <row r="73" spans="1:11">
      <c r="A73">
        <v>8</v>
      </c>
      <c r="B73">
        <v>253</v>
      </c>
      <c r="C73" t="s">
        <v>541</v>
      </c>
      <c r="D73" t="s">
        <v>89</v>
      </c>
      <c r="E73" s="14">
        <f>VLOOKUP(D73,Files!$B$2:$H$207,5,FALSE())</f>
        <v>5.72</v>
      </c>
      <c r="F73">
        <f>IF(E73="no weight",VLOOKUP(D73,Files!$B$2:$G$233,6,FALSE()),E73)</f>
        <v>5.72</v>
      </c>
      <c r="G73" s="13">
        <v>0.0576388888888889</v>
      </c>
      <c r="H73">
        <v>8</v>
      </c>
      <c r="I73">
        <f>Results!$F78+VLOOKUP(Results!$H78,'Bead string weights'!$B$2:$E$14,4,FALSE())</f>
        <v>12.155</v>
      </c>
      <c r="J73" t="s">
        <v>533</v>
      </c>
      <c r="K73" t="s">
        <v>546</v>
      </c>
    </row>
    <row r="74" spans="1:11">
      <c r="A74">
        <v>8</v>
      </c>
      <c r="B74">
        <v>253</v>
      </c>
      <c r="C74" t="s">
        <v>541</v>
      </c>
      <c r="D74" t="s">
        <v>89</v>
      </c>
      <c r="E74" s="14">
        <f>VLOOKUP(D74,Files!$B$2:$H$207,5,FALSE())</f>
        <v>5.72</v>
      </c>
      <c r="F74">
        <f>IF(E74="no weight",VLOOKUP(D74,Files!$B$2:$G$233,6,FALSE()),E74)</f>
        <v>5.72</v>
      </c>
      <c r="G74" s="13">
        <v>0.0777777777777778</v>
      </c>
      <c r="H74">
        <v>8</v>
      </c>
      <c r="I74">
        <f>Results!$F82+VLOOKUP(Results!$H82,'Bead string weights'!$B$2:$E$14,4,FALSE())</f>
        <v>16.56</v>
      </c>
      <c r="J74" t="s">
        <v>533</v>
      </c>
      <c r="K74" t="s">
        <v>534</v>
      </c>
    </row>
    <row r="75" spans="1:11">
      <c r="A75">
        <v>8</v>
      </c>
      <c r="B75">
        <v>253</v>
      </c>
      <c r="C75" t="s">
        <v>541</v>
      </c>
      <c r="D75" t="s">
        <v>89</v>
      </c>
      <c r="E75" s="14">
        <f>VLOOKUP(D75,Files!$B$2:$H$207,5,FALSE())</f>
        <v>5.72</v>
      </c>
      <c r="F75">
        <f>IF(E75="no weight",VLOOKUP(D75,Files!$B$2:$G$233,6,FALSE()),E75)</f>
        <v>5.72</v>
      </c>
      <c r="G75" s="13">
        <v>0.0833333333333333</v>
      </c>
      <c r="H75">
        <v>7</v>
      </c>
      <c r="I75">
        <f>Results!$F83+VLOOKUP(Results!$H83,'Bead string weights'!$B$2:$E$14,4,FALSE())</f>
        <v>15.12</v>
      </c>
      <c r="J75" t="s">
        <v>533</v>
      </c>
      <c r="K75" t="s">
        <v>546</v>
      </c>
    </row>
    <row r="76" spans="1:12">
      <c r="A76">
        <v>8</v>
      </c>
      <c r="B76">
        <v>253</v>
      </c>
      <c r="C76" t="s">
        <v>541</v>
      </c>
      <c r="D76" t="s">
        <v>89</v>
      </c>
      <c r="E76" s="14">
        <f>VLOOKUP(D76,Files!$B$2:$H$207,5,FALSE())</f>
        <v>5.72</v>
      </c>
      <c r="F76">
        <f>IF(E76="no weight",VLOOKUP(D76,Files!$B$2:$G$233,6,FALSE()),E76)</f>
        <v>5.72</v>
      </c>
      <c r="G76" s="13">
        <v>0.0222222222222222</v>
      </c>
      <c r="H76">
        <v>6</v>
      </c>
      <c r="I76" s="1">
        <f>Results!$F69+VLOOKUP(Results!$H69,'Bead string weights'!$B$2:$E$14,4,FALSE())</f>
        <v>15.12</v>
      </c>
      <c r="J76" t="s">
        <v>537</v>
      </c>
      <c r="K76" t="s">
        <v>557</v>
      </c>
      <c r="L76" t="s">
        <v>558</v>
      </c>
    </row>
    <row r="77" spans="1:11">
      <c r="A77">
        <v>8</v>
      </c>
      <c r="B77">
        <v>253</v>
      </c>
      <c r="C77" t="s">
        <v>541</v>
      </c>
      <c r="D77" t="s">
        <v>89</v>
      </c>
      <c r="E77" s="14">
        <f>VLOOKUP(D77,Files!$B$2:$H$207,5,FALSE())</f>
        <v>5.72</v>
      </c>
      <c r="F77">
        <f>IF(E77="no weight",VLOOKUP(D77,Files!$B$2:$G$233,6,FALSE()),E77)</f>
        <v>5.72</v>
      </c>
      <c r="G77" s="13">
        <v>0.0326388888888889</v>
      </c>
      <c r="H77">
        <v>7</v>
      </c>
      <c r="I77" s="1">
        <f>Results!$F70+VLOOKUP(Results!$H70,'Bead string weights'!$B$2:$E$14,4,FALSE())</f>
        <v>13.185</v>
      </c>
      <c r="J77" t="s">
        <v>537</v>
      </c>
      <c r="K77" t="s">
        <v>559</v>
      </c>
    </row>
    <row r="78" spans="1:11">
      <c r="A78">
        <v>8</v>
      </c>
      <c r="B78">
        <v>253</v>
      </c>
      <c r="C78" t="s">
        <v>541</v>
      </c>
      <c r="D78" t="s">
        <v>89</v>
      </c>
      <c r="E78" s="14">
        <f>VLOOKUP(D78,Files!$B$2:$H$207,5,FALSE())</f>
        <v>5.72</v>
      </c>
      <c r="F78">
        <f>IF(E78="no weight",VLOOKUP(D78,Files!$B$2:$G$233,6,FALSE()),E78)</f>
        <v>5.72</v>
      </c>
      <c r="G78" s="13">
        <v>0.0333333333333333</v>
      </c>
      <c r="H78">
        <v>5</v>
      </c>
      <c r="I78" s="1">
        <f>Results!$F71+VLOOKUP(Results!$H71,'Bead string weights'!$B$2:$E$14,4,FALSE())</f>
        <v>15.12</v>
      </c>
      <c r="J78" t="s">
        <v>537</v>
      </c>
      <c r="K78" t="s">
        <v>540</v>
      </c>
    </row>
    <row r="79" spans="1:11">
      <c r="A79">
        <v>8</v>
      </c>
      <c r="B79">
        <v>253</v>
      </c>
      <c r="C79" t="s">
        <v>541</v>
      </c>
      <c r="D79" t="s">
        <v>89</v>
      </c>
      <c r="E79" s="14">
        <f>VLOOKUP(D79,Files!$B$2:$H$207,5,FALSE())</f>
        <v>5.72</v>
      </c>
      <c r="F79">
        <f>IF(E79="no weight",VLOOKUP(D79,Files!$B$2:$G$233,6,FALSE()),E79)</f>
        <v>5.72</v>
      </c>
      <c r="G79" s="13">
        <v>0.0354166666666667</v>
      </c>
      <c r="H79">
        <v>9</v>
      </c>
      <c r="I79" s="1">
        <f>Results!$F72+VLOOKUP(Results!$H72,'Bead string weights'!$B$2:$E$14,4,FALSE())</f>
        <v>12.155</v>
      </c>
      <c r="J79" t="s">
        <v>537</v>
      </c>
      <c r="K79" t="s">
        <v>559</v>
      </c>
    </row>
    <row r="80" spans="1:11">
      <c r="A80">
        <v>8</v>
      </c>
      <c r="B80">
        <v>253</v>
      </c>
      <c r="C80" t="s">
        <v>541</v>
      </c>
      <c r="D80" t="s">
        <v>89</v>
      </c>
      <c r="E80" s="14">
        <f>VLOOKUP(D80,Files!$B$2:$H$207,5,FALSE())</f>
        <v>5.72</v>
      </c>
      <c r="F80">
        <f>IF(E80="no weight",VLOOKUP(D80,Files!$B$2:$G$233,6,FALSE()),E80)</f>
        <v>5.72</v>
      </c>
      <c r="G80" s="13">
        <v>0.0548611111111111</v>
      </c>
      <c r="H80">
        <v>6</v>
      </c>
      <c r="I80" s="1">
        <f>Results!$F76+VLOOKUP(Results!$H76,'Bead string weights'!$B$2:$E$14,4,FALSE())</f>
        <v>13.185</v>
      </c>
      <c r="J80" t="s">
        <v>537</v>
      </c>
      <c r="K80" t="s">
        <v>540</v>
      </c>
    </row>
    <row r="81" spans="1:11">
      <c r="A81">
        <v>8</v>
      </c>
      <c r="B81">
        <v>253</v>
      </c>
      <c r="C81" t="s">
        <v>541</v>
      </c>
      <c r="D81" t="s">
        <v>89</v>
      </c>
      <c r="E81" s="14">
        <f>VLOOKUP(D81,Files!$B$2:$H$207,5,FALSE())</f>
        <v>5.72</v>
      </c>
      <c r="F81">
        <f>IF(E81="no weight",VLOOKUP(D81,Files!$B$2:$G$233,6,FALSE()),E81)</f>
        <v>5.72</v>
      </c>
      <c r="G81" s="13">
        <v>0.05625</v>
      </c>
      <c r="H81">
        <v>8</v>
      </c>
      <c r="I81" s="1">
        <f>Results!$F77+VLOOKUP(Results!$H77,'Bead string weights'!$B$2:$E$14,4,FALSE())</f>
        <v>14.755</v>
      </c>
      <c r="J81" t="s">
        <v>537</v>
      </c>
      <c r="K81" t="s">
        <v>540</v>
      </c>
    </row>
    <row r="82" spans="1:11">
      <c r="A82">
        <v>8</v>
      </c>
      <c r="B82">
        <v>253</v>
      </c>
      <c r="C82" t="s">
        <v>541</v>
      </c>
      <c r="D82" t="s">
        <v>89</v>
      </c>
      <c r="E82" s="14">
        <f>VLOOKUP(D82,Files!$B$2:$H$207,5,FALSE())</f>
        <v>5.72</v>
      </c>
      <c r="F82">
        <f>IF(E82="no weight",VLOOKUP(D82,Files!$B$2:$G$233,6,FALSE()),E82)</f>
        <v>5.72</v>
      </c>
      <c r="G82" s="13">
        <v>0.0597222222222222</v>
      </c>
      <c r="H82">
        <v>9</v>
      </c>
      <c r="I82" s="1">
        <f>Results!$F79+VLOOKUP(Results!$H79,'Bead string weights'!$B$2:$E$14,4,FALSE())</f>
        <v>16.56</v>
      </c>
      <c r="J82" t="s">
        <v>537</v>
      </c>
      <c r="K82" t="s">
        <v>543</v>
      </c>
    </row>
    <row r="83" spans="1:11">
      <c r="A83">
        <v>8</v>
      </c>
      <c r="B83">
        <v>253</v>
      </c>
      <c r="C83" t="s">
        <v>541</v>
      </c>
      <c r="D83" t="s">
        <v>89</v>
      </c>
      <c r="E83" s="14">
        <f>VLOOKUP(D83,Files!$B$2:$H$207,5,FALSE())</f>
        <v>5.72</v>
      </c>
      <c r="F83">
        <f>IF(E83="no weight",VLOOKUP(D83,Files!$B$2:$G$233,6,FALSE()),E83)</f>
        <v>5.72</v>
      </c>
      <c r="G83" s="13">
        <v>0.0715277777777778</v>
      </c>
      <c r="H83">
        <v>8</v>
      </c>
      <c r="I83" s="1">
        <f>Results!$F80+VLOOKUP(Results!$H80,'Bead string weights'!$B$2:$E$14,4,FALSE())</f>
        <v>13.185</v>
      </c>
      <c r="J83" t="s">
        <v>537</v>
      </c>
      <c r="K83" t="s">
        <v>540</v>
      </c>
    </row>
    <row r="84" spans="1:11">
      <c r="A84">
        <v>8</v>
      </c>
      <c r="B84">
        <v>253</v>
      </c>
      <c r="C84" t="s">
        <v>541</v>
      </c>
      <c r="D84" t="s">
        <v>89</v>
      </c>
      <c r="E84" s="14">
        <f>VLOOKUP(D84,Files!$B$2:$H$207,5,FALSE())</f>
        <v>5.72</v>
      </c>
      <c r="F84">
        <f>IF(E84="no weight",VLOOKUP(D84,Files!$B$2:$G$233,6,FALSE()),E84)</f>
        <v>5.72</v>
      </c>
      <c r="G84" s="13">
        <v>0.0736111111111111</v>
      </c>
      <c r="H84">
        <v>7</v>
      </c>
      <c r="I84" s="1">
        <f>Results!$F81+VLOOKUP(Results!$H81,'Bead string weights'!$B$2:$E$14,4,FALSE())</f>
        <v>15.12</v>
      </c>
      <c r="J84" t="s">
        <v>537</v>
      </c>
      <c r="K84" t="s">
        <v>540</v>
      </c>
    </row>
    <row r="85" spans="1:11">
      <c r="A85">
        <v>8</v>
      </c>
      <c r="B85">
        <v>253</v>
      </c>
      <c r="C85" t="s">
        <v>541</v>
      </c>
      <c r="D85" t="s">
        <v>89</v>
      </c>
      <c r="E85" s="14">
        <f>VLOOKUP(D85,Files!$B$2:$H$207,5,FALSE())</f>
        <v>5.72</v>
      </c>
      <c r="F85">
        <f>IF(E85="no weight",VLOOKUP(D85,Files!$B$2:$G$233,6,FALSE()),E85)</f>
        <v>5.72</v>
      </c>
      <c r="G85" s="13">
        <v>0.0895833333333333</v>
      </c>
      <c r="H85">
        <v>8</v>
      </c>
      <c r="I85" s="1">
        <f>Results!$F85+VLOOKUP(Results!$H85,'Bead string weights'!$B$2:$E$14,4,FALSE())</f>
        <v>15.12</v>
      </c>
      <c r="J85" t="s">
        <v>537</v>
      </c>
      <c r="K85" t="s">
        <v>540</v>
      </c>
    </row>
    <row r="86" spans="1:11">
      <c r="A86">
        <v>8</v>
      </c>
      <c r="B86">
        <v>253</v>
      </c>
      <c r="C86" t="s">
        <v>541</v>
      </c>
      <c r="D86" t="s">
        <v>89</v>
      </c>
      <c r="E86" s="14">
        <f>VLOOKUP(D86,Files!$B$2:$H$207,5,FALSE())</f>
        <v>5.72</v>
      </c>
      <c r="F86">
        <f>IF(E86="no weight",VLOOKUP(D86,Files!$B$2:$G$233,6,FALSE()),E86)</f>
        <v>5.72</v>
      </c>
      <c r="G86" s="13">
        <v>0.0965277777777778</v>
      </c>
      <c r="H86">
        <v>6</v>
      </c>
      <c r="I86" s="1">
        <f>Results!$F86+VLOOKUP(Results!$H86,'Bead string weights'!$B$2:$E$14,4,FALSE())</f>
        <v>13.185</v>
      </c>
      <c r="J86" t="s">
        <v>537</v>
      </c>
      <c r="K86" t="s">
        <v>540</v>
      </c>
    </row>
    <row r="87" spans="1:11">
      <c r="A87">
        <v>8</v>
      </c>
      <c r="B87">
        <v>253</v>
      </c>
      <c r="C87" t="s">
        <v>541</v>
      </c>
      <c r="D87" t="s">
        <v>89</v>
      </c>
      <c r="E87" s="14">
        <f>VLOOKUP(D87,Files!$B$2:$H$207,5,FALSE())</f>
        <v>5.72</v>
      </c>
      <c r="F87">
        <f>IF(E87="no weight",VLOOKUP(D87,Files!$B$2:$G$233,6,FALSE()),E87)</f>
        <v>5.72</v>
      </c>
      <c r="G87" s="13">
        <v>0.00833333333333333</v>
      </c>
      <c r="H87">
        <v>5</v>
      </c>
      <c r="I87" s="1">
        <f>Results!$F87+VLOOKUP(Results!$H87,'Bead string weights'!$B$2:$E$14,4,FALSE())</f>
        <v>12.155</v>
      </c>
      <c r="J87" t="s">
        <v>537</v>
      </c>
      <c r="K87" t="s">
        <v>542</v>
      </c>
    </row>
    <row r="88" spans="1:12">
      <c r="A88">
        <v>8</v>
      </c>
      <c r="B88">
        <v>253</v>
      </c>
      <c r="C88" t="s">
        <v>541</v>
      </c>
      <c r="D88" t="s">
        <v>89</v>
      </c>
      <c r="E88" s="14">
        <f>VLOOKUP(D88,Files!$B$2:$H$207,5,FALSE())</f>
        <v>5.72</v>
      </c>
      <c r="F88">
        <f>IF(E88="no weight",VLOOKUP(D88,Files!$B$2:$G$233,6,FALSE()),E88)</f>
        <v>5.72</v>
      </c>
      <c r="G88" s="13">
        <v>0.0145833333333333</v>
      </c>
      <c r="H88">
        <v>7</v>
      </c>
      <c r="I88" s="1">
        <f>Results!$F88+VLOOKUP(Results!$H88,'Bead string weights'!$B$2:$E$14,4,FALSE())</f>
        <v>14.755</v>
      </c>
      <c r="J88" t="s">
        <v>537</v>
      </c>
      <c r="K88" t="s">
        <v>560</v>
      </c>
      <c r="L88" t="s">
        <v>561</v>
      </c>
    </row>
    <row r="89" spans="1:12">
      <c r="A89">
        <v>8</v>
      </c>
      <c r="B89">
        <v>253</v>
      </c>
      <c r="C89" t="s">
        <v>541</v>
      </c>
      <c r="D89" t="s">
        <v>89</v>
      </c>
      <c r="E89" s="14">
        <f>VLOOKUP(D89,Files!$B$2:$H$207,5,FALSE())</f>
        <v>5.72</v>
      </c>
      <c r="F89">
        <f>IF(E89="no weight",VLOOKUP(D89,Files!$B$2:$G$233,6,FALSE()),E89)</f>
        <v>5.72</v>
      </c>
      <c r="G89" s="13">
        <v>0.0208333333333333</v>
      </c>
      <c r="H89">
        <v>6</v>
      </c>
      <c r="I89" s="1">
        <f>Results!$F89+VLOOKUP(Results!$H89,'Bead string weights'!$B$2:$E$14,4,FALSE())</f>
        <v>13.185</v>
      </c>
      <c r="J89" t="s">
        <v>537</v>
      </c>
      <c r="K89" t="s">
        <v>560</v>
      </c>
      <c r="L89" t="s">
        <v>558</v>
      </c>
    </row>
    <row r="90" spans="1:11">
      <c r="A90">
        <v>8</v>
      </c>
      <c r="B90">
        <v>253</v>
      </c>
      <c r="C90" t="s">
        <v>541</v>
      </c>
      <c r="D90" t="s">
        <v>89</v>
      </c>
      <c r="E90" s="14">
        <f>VLOOKUP(D90,Files!$B$2:$H$207,5,FALSE())</f>
        <v>5.72</v>
      </c>
      <c r="F90">
        <f>IF(E90="no weight",VLOOKUP(D90,Files!$B$2:$G$233,6,FALSE()),E90)</f>
        <v>5.72</v>
      </c>
      <c r="G90" s="13">
        <v>0.0284722222222222</v>
      </c>
      <c r="H90">
        <v>9</v>
      </c>
      <c r="I90" s="1">
        <f>Results!$F90+VLOOKUP(Results!$H90,'Bead string weights'!$B$2:$E$14,4,FALSE())</f>
        <v>16.56</v>
      </c>
      <c r="J90" t="s">
        <v>537</v>
      </c>
      <c r="K90" t="s">
        <v>544</v>
      </c>
    </row>
    <row r="91" spans="1:11">
      <c r="A91">
        <v>8</v>
      </c>
      <c r="B91">
        <v>253</v>
      </c>
      <c r="C91" t="s">
        <v>541</v>
      </c>
      <c r="D91" t="s">
        <v>89</v>
      </c>
      <c r="E91" s="14">
        <f>VLOOKUP(D91,Files!$B$2:$H$207,5,FALSE())</f>
        <v>5.72</v>
      </c>
      <c r="F91">
        <f>IF(E91="no weight",VLOOKUP(D91,Files!$B$2:$G$233,6,FALSE()),E91)</f>
        <v>5.72</v>
      </c>
      <c r="G91" s="13">
        <v>0.0319444444444444</v>
      </c>
      <c r="H91">
        <v>9</v>
      </c>
      <c r="I91" s="1">
        <f>Results!$F91+VLOOKUP(Results!$H91,'Bead string weights'!$B$2:$E$14,4,FALSE())</f>
        <v>16.56</v>
      </c>
      <c r="J91" t="s">
        <v>537</v>
      </c>
      <c r="K91" t="s">
        <v>544</v>
      </c>
    </row>
    <row r="92" spans="1:11">
      <c r="A92">
        <v>8</v>
      </c>
      <c r="B92">
        <v>253</v>
      </c>
      <c r="C92" t="s">
        <v>541</v>
      </c>
      <c r="D92" t="s">
        <v>89</v>
      </c>
      <c r="E92" s="14">
        <f>VLOOKUP(D92,Files!$B$2:$H$207,5,FALSE())</f>
        <v>5.72</v>
      </c>
      <c r="F92">
        <f>IF(E92="no weight",VLOOKUP(D92,Files!$B$2:$G$233,6,FALSE()),E92)</f>
        <v>5.72</v>
      </c>
      <c r="G92" s="13">
        <v>0.0416666666666667</v>
      </c>
      <c r="H92">
        <v>9</v>
      </c>
      <c r="I92" s="1">
        <f>Results!$F92+VLOOKUP(Results!$H92,'Bead string weights'!$B$2:$E$14,4,FALSE())</f>
        <v>16.56</v>
      </c>
      <c r="J92" t="s">
        <v>537</v>
      </c>
      <c r="K92" t="s">
        <v>562</v>
      </c>
    </row>
    <row r="93" spans="1:11">
      <c r="A93">
        <v>8</v>
      </c>
      <c r="B93">
        <v>253</v>
      </c>
      <c r="C93" t="s">
        <v>541</v>
      </c>
      <c r="D93" t="s">
        <v>89</v>
      </c>
      <c r="E93" s="14">
        <f>VLOOKUP(D93,Files!$B$2:$H$207,5,FALSE())</f>
        <v>5.72</v>
      </c>
      <c r="F93">
        <f>IF(E93="no weight",VLOOKUP(D93,Files!$B$2:$G$233,6,FALSE()),E93)</f>
        <v>5.72</v>
      </c>
      <c r="G93" s="13">
        <v>0.0430555555555556</v>
      </c>
      <c r="H93">
        <v>7</v>
      </c>
      <c r="I93" s="1">
        <f>Results!$F93+VLOOKUP(Results!$H93,'Bead string weights'!$B$2:$E$14,4,FALSE())</f>
        <v>14.755</v>
      </c>
      <c r="J93" t="s">
        <v>537</v>
      </c>
      <c r="K93" t="s">
        <v>563</v>
      </c>
    </row>
    <row r="94" spans="1:11">
      <c r="A94">
        <v>8</v>
      </c>
      <c r="B94">
        <v>253</v>
      </c>
      <c r="C94" t="s">
        <v>541</v>
      </c>
      <c r="D94" t="s">
        <v>89</v>
      </c>
      <c r="E94" s="14">
        <f>VLOOKUP(D94,Files!$B$2:$H$207,5,FALSE())</f>
        <v>5.72</v>
      </c>
      <c r="F94">
        <f>IF(E94="no weight",VLOOKUP(D94,Files!$B$2:$G$233,6,FALSE()),E94)</f>
        <v>5.72</v>
      </c>
      <c r="G94" s="13">
        <v>0.0513888888888889</v>
      </c>
      <c r="H94">
        <v>5</v>
      </c>
      <c r="I94" s="1">
        <f>Results!$F94+VLOOKUP(Results!$H94,'Bead string weights'!$B$2:$E$14,4,FALSE())</f>
        <v>12.155</v>
      </c>
      <c r="J94" t="s">
        <v>537</v>
      </c>
      <c r="K94" t="s">
        <v>542</v>
      </c>
    </row>
    <row r="95" spans="1:11">
      <c r="A95">
        <v>8</v>
      </c>
      <c r="B95">
        <v>253</v>
      </c>
      <c r="C95" t="s">
        <v>541</v>
      </c>
      <c r="D95" t="s">
        <v>89</v>
      </c>
      <c r="E95" s="14">
        <f>VLOOKUP(D95,Files!$B$2:$H$207,5,FALSE())</f>
        <v>5.72</v>
      </c>
      <c r="F95">
        <f>IF(E95="no weight",VLOOKUP(D95,Files!$B$2:$G$233,6,FALSE()),E95)</f>
        <v>5.72</v>
      </c>
      <c r="G95" s="13">
        <v>0.0541666666666667</v>
      </c>
      <c r="H95">
        <v>8</v>
      </c>
      <c r="I95" s="1">
        <f>Results!$F95+VLOOKUP(Results!$H95,'Bead string weights'!$B$2:$E$14,4,FALSE())</f>
        <v>15.12</v>
      </c>
      <c r="J95" t="s">
        <v>537</v>
      </c>
      <c r="K95" t="s">
        <v>538</v>
      </c>
    </row>
    <row r="96" spans="1:11">
      <c r="A96">
        <v>9</v>
      </c>
      <c r="B96">
        <v>297</v>
      </c>
      <c r="C96" t="s">
        <v>541</v>
      </c>
      <c r="D96" t="s">
        <v>120</v>
      </c>
      <c r="E96" s="14">
        <f>VLOOKUP(D96,Files!$B$2:$H$207,5,FALSE())</f>
        <v>5.73</v>
      </c>
      <c r="F96">
        <f>IF(E96="no weight",VLOOKUP(D96,Files!$B$2:$G$233,6,FALSE()),E96)</f>
        <v>5.73</v>
      </c>
      <c r="G96" s="13">
        <v>0.0791666666666667</v>
      </c>
      <c r="H96">
        <v>9</v>
      </c>
      <c r="I96">
        <f>Results!$F96+VLOOKUP(Results!$H96,'Bead string weights'!$B$2:$E$14,4,FALSE())</f>
        <v>16.57</v>
      </c>
      <c r="J96" t="s">
        <v>535</v>
      </c>
      <c r="K96" t="s">
        <v>564</v>
      </c>
    </row>
    <row r="97" spans="1:11">
      <c r="A97">
        <v>9</v>
      </c>
      <c r="B97">
        <v>297</v>
      </c>
      <c r="C97" t="s">
        <v>541</v>
      </c>
      <c r="D97" t="s">
        <v>120</v>
      </c>
      <c r="E97" s="14">
        <f>VLOOKUP(D97,Files!$B$2:$H$207,5,FALSE())</f>
        <v>5.73</v>
      </c>
      <c r="F97">
        <f>IF(E97="no weight",VLOOKUP(D97,Files!$B$2:$G$233,6,FALSE()),E97)</f>
        <v>5.73</v>
      </c>
      <c r="G97" s="13">
        <v>0.0854166666666667</v>
      </c>
      <c r="H97">
        <v>9</v>
      </c>
      <c r="I97">
        <v>16.57</v>
      </c>
      <c r="J97" t="s">
        <v>535</v>
      </c>
      <c r="K97" t="s">
        <v>564</v>
      </c>
    </row>
    <row r="98" spans="1:11">
      <c r="A98">
        <v>9</v>
      </c>
      <c r="B98">
        <v>297</v>
      </c>
      <c r="C98" t="s">
        <v>541</v>
      </c>
      <c r="D98" t="s">
        <v>120</v>
      </c>
      <c r="E98" s="14">
        <f>VLOOKUP(D98,Files!$B$2:$H$207,5,FALSE())</f>
        <v>5.73</v>
      </c>
      <c r="F98">
        <f>IF(E98="no weight",VLOOKUP(D98,Files!$B$2:$G$233,6,FALSE()),E98)</f>
        <v>5.73</v>
      </c>
      <c r="G98" s="13">
        <v>0.0916666666666667</v>
      </c>
      <c r="H98">
        <v>8</v>
      </c>
      <c r="I98">
        <f>Results!$F98+VLOOKUP(Results!$H98,'Bead string weights'!$B$2:$E$14,4,FALSE())</f>
        <v>15.13</v>
      </c>
      <c r="J98" t="s">
        <v>535</v>
      </c>
      <c r="K98" t="s">
        <v>564</v>
      </c>
    </row>
    <row r="99" spans="1:11">
      <c r="A99">
        <v>9</v>
      </c>
      <c r="B99">
        <v>297</v>
      </c>
      <c r="C99" t="s">
        <v>541</v>
      </c>
      <c r="D99" t="s">
        <v>120</v>
      </c>
      <c r="E99" s="14">
        <f>VLOOKUP(D99,Files!$B$2:$H$207,5,FALSE())</f>
        <v>5.73</v>
      </c>
      <c r="F99">
        <f>IF(E99="no weight",VLOOKUP(D99,Files!$B$2:$G$233,6,FALSE()),E99)</f>
        <v>5.73</v>
      </c>
      <c r="G99" s="13">
        <v>0.04375</v>
      </c>
      <c r="H99">
        <v>8</v>
      </c>
      <c r="I99">
        <f>Results!$F101+VLOOKUP(Results!$H101,'Bead string weights'!$B$2:$E$14,4,FALSE())</f>
        <v>12.165</v>
      </c>
      <c r="J99" t="s">
        <v>535</v>
      </c>
      <c r="K99" t="s">
        <v>540</v>
      </c>
    </row>
    <row r="100" spans="1:11">
      <c r="A100">
        <v>9</v>
      </c>
      <c r="B100">
        <v>297</v>
      </c>
      <c r="C100" t="s">
        <v>541</v>
      </c>
      <c r="D100" t="s">
        <v>120</v>
      </c>
      <c r="E100" s="14">
        <f>VLOOKUP(D100,Files!$B$2:$H$207,5,FALSE())</f>
        <v>5.73</v>
      </c>
      <c r="F100">
        <f>IF(E100="no weight",VLOOKUP(D100,Files!$B$2:$G$233,6,FALSE()),E100)</f>
        <v>5.73</v>
      </c>
      <c r="G100" s="13">
        <v>0.0534722222222222</v>
      </c>
      <c r="H100">
        <v>7</v>
      </c>
      <c r="I100">
        <f>Results!$F103+VLOOKUP(Results!$H103,'Bead string weights'!$B$2:$E$14,4,FALSE())</f>
        <v>12.165</v>
      </c>
      <c r="J100" t="s">
        <v>533</v>
      </c>
      <c r="K100" t="s">
        <v>534</v>
      </c>
    </row>
    <row r="101" spans="1:11">
      <c r="A101">
        <v>9</v>
      </c>
      <c r="B101">
        <v>297</v>
      </c>
      <c r="C101" t="s">
        <v>541</v>
      </c>
      <c r="D101" t="s">
        <v>120</v>
      </c>
      <c r="E101" s="14">
        <f>VLOOKUP(D101,Files!$B$2:$H$207,5,FALSE())</f>
        <v>5.73</v>
      </c>
      <c r="F101">
        <f>IF(E101="no weight",VLOOKUP(D101,Files!$B$2:$G$233,6,FALSE()),E101)</f>
        <v>5.73</v>
      </c>
      <c r="G101" s="13">
        <v>0.08125</v>
      </c>
      <c r="H101">
        <v>5</v>
      </c>
      <c r="I101">
        <f>Results!$F108+VLOOKUP(Results!$H108,'Bead string weights'!$B$2:$E$14,4,FALSE())</f>
        <v>10.49105</v>
      </c>
      <c r="J101" t="s">
        <v>533</v>
      </c>
      <c r="K101" t="s">
        <v>534</v>
      </c>
    </row>
    <row r="102" spans="1:11">
      <c r="A102">
        <v>9</v>
      </c>
      <c r="B102">
        <v>297</v>
      </c>
      <c r="C102" t="s">
        <v>541</v>
      </c>
      <c r="D102" t="s">
        <v>120</v>
      </c>
      <c r="E102" s="14">
        <f>VLOOKUP(D102,Files!$B$2:$H$207,5,FALSE())</f>
        <v>5.73</v>
      </c>
      <c r="F102">
        <f>IF(E102="no weight",VLOOKUP(D102,Files!$B$2:$G$233,6,FALSE()),E102)</f>
        <v>5.73</v>
      </c>
      <c r="G102" s="13">
        <v>0.0215277777777778</v>
      </c>
      <c r="H102">
        <v>7</v>
      </c>
      <c r="I102" s="1">
        <f>Results!$F99+VLOOKUP(Results!$H99,'Bead string weights'!$B$2:$E$14,4,FALSE())</f>
        <v>15.13</v>
      </c>
      <c r="J102" t="s">
        <v>537</v>
      </c>
      <c r="K102" t="s">
        <v>565</v>
      </c>
    </row>
    <row r="103" spans="1:11">
      <c r="A103">
        <v>9</v>
      </c>
      <c r="B103">
        <v>297</v>
      </c>
      <c r="C103" t="s">
        <v>541</v>
      </c>
      <c r="D103" t="s">
        <v>120</v>
      </c>
      <c r="E103" s="14">
        <f>VLOOKUP(D103,Files!$B$2:$H$207,5,FALSE())</f>
        <v>5.73</v>
      </c>
      <c r="F103">
        <f>IF(E103="no weight",VLOOKUP(D103,Files!$B$2:$G$233,6,FALSE()),E103)</f>
        <v>5.73</v>
      </c>
      <c r="G103" s="13">
        <v>0.0236111111111111</v>
      </c>
      <c r="H103">
        <v>5</v>
      </c>
      <c r="I103" s="1">
        <f>Results!$F100+VLOOKUP(Results!$H100,'Bead string weights'!$B$2:$E$14,4,FALSE())</f>
        <v>14.765</v>
      </c>
      <c r="J103" t="s">
        <v>537</v>
      </c>
      <c r="K103" t="s">
        <v>540</v>
      </c>
    </row>
    <row r="104" spans="1:11">
      <c r="A104">
        <v>9</v>
      </c>
      <c r="B104">
        <v>297</v>
      </c>
      <c r="C104" t="s">
        <v>541</v>
      </c>
      <c r="D104" t="s">
        <v>120</v>
      </c>
      <c r="E104" s="14">
        <f>VLOOKUP(D104,Files!$B$2:$H$207,5,FALSE())</f>
        <v>5.73</v>
      </c>
      <c r="F104">
        <v>5.73</v>
      </c>
      <c r="G104" s="13">
        <v>0.0458333333333333</v>
      </c>
      <c r="H104">
        <v>6</v>
      </c>
      <c r="I104" s="1">
        <f>Results!$F102+VLOOKUP(Results!$H102,'Bead string weights'!$B$2:$E$14,4,FALSE())</f>
        <v>14.765</v>
      </c>
      <c r="J104" t="s">
        <v>537</v>
      </c>
      <c r="K104" t="s">
        <v>540</v>
      </c>
    </row>
    <row r="105" spans="1:11">
      <c r="A105">
        <v>9</v>
      </c>
      <c r="B105">
        <v>297</v>
      </c>
      <c r="C105" t="s">
        <v>541</v>
      </c>
      <c r="D105" t="s">
        <v>120</v>
      </c>
      <c r="E105" s="14">
        <f>VLOOKUP(D105,Files!$B$2:$H$207,5,FALSE())</f>
        <v>5.73</v>
      </c>
      <c r="F105">
        <f>IF(E105="no weight",VLOOKUP(D105,Files!$B$2:$G$233,6,FALSE()),E105)</f>
        <v>5.73</v>
      </c>
      <c r="G105" s="13">
        <v>0.0541666666666667</v>
      </c>
      <c r="H105">
        <v>5</v>
      </c>
      <c r="I105" s="1">
        <f>Results!$F104+VLOOKUP(Results!$H104,'Bead string weights'!$B$2:$E$14,4,FALSE())</f>
        <v>13.195</v>
      </c>
      <c r="J105" t="s">
        <v>537</v>
      </c>
      <c r="K105" t="s">
        <v>540</v>
      </c>
    </row>
    <row r="106" spans="1:11">
      <c r="A106">
        <v>9</v>
      </c>
      <c r="B106">
        <v>297</v>
      </c>
      <c r="C106" t="s">
        <v>541</v>
      </c>
      <c r="D106" t="s">
        <v>120</v>
      </c>
      <c r="E106" s="14">
        <f>VLOOKUP(D106,Files!$B$2:$H$207,5,FALSE())</f>
        <v>5.73</v>
      </c>
      <c r="F106">
        <f>IF(E106="no weight",VLOOKUP(D106,Files!$B$2:$G$233,6,FALSE()),E106)</f>
        <v>5.73</v>
      </c>
      <c r="G106" s="13">
        <v>0.0569444444444444</v>
      </c>
      <c r="H106">
        <v>6</v>
      </c>
      <c r="I106" s="1">
        <f>Results!$F105+VLOOKUP(Results!$H105,'Bead string weights'!$B$2:$E$14,4,FALSE())</f>
        <v>12.165</v>
      </c>
      <c r="J106" t="s">
        <v>537</v>
      </c>
      <c r="K106" t="s">
        <v>539</v>
      </c>
    </row>
    <row r="107" spans="1:11">
      <c r="A107">
        <v>9</v>
      </c>
      <c r="B107">
        <v>297</v>
      </c>
      <c r="C107" t="s">
        <v>541</v>
      </c>
      <c r="D107" t="s">
        <v>120</v>
      </c>
      <c r="E107" s="14">
        <f>VLOOKUP(D107,Files!$B$2:$H$207,5,FALSE())</f>
        <v>5.73</v>
      </c>
      <c r="F107">
        <f>IF(E107="no weight",VLOOKUP(D107,Files!$B$2:$G$233,6,FALSE()),E107)</f>
        <v>5.73</v>
      </c>
      <c r="G107" s="13">
        <v>0.0659722222222222</v>
      </c>
      <c r="H107">
        <v>6</v>
      </c>
      <c r="I107" s="1">
        <f>Results!$F106+VLOOKUP(Results!$H106,'Bead string weights'!$B$2:$E$14,4,FALSE())</f>
        <v>13.195</v>
      </c>
      <c r="J107" t="s">
        <v>537</v>
      </c>
      <c r="K107" t="s">
        <v>539</v>
      </c>
    </row>
    <row r="108" spans="1:11">
      <c r="A108">
        <v>9</v>
      </c>
      <c r="B108">
        <v>297</v>
      </c>
      <c r="C108" t="s">
        <v>541</v>
      </c>
      <c r="D108" t="s">
        <v>120</v>
      </c>
      <c r="E108" s="14">
        <f>VLOOKUP(D108,Files!$B$2:$H$207,5,FALSE())</f>
        <v>5.73</v>
      </c>
      <c r="F108">
        <f>IF(E108="no weight",VLOOKUP(D108,Files!$B$2:$G$233,6,FALSE()),E108)</f>
        <v>5.73</v>
      </c>
      <c r="G108" s="13">
        <v>0.0743055555555556</v>
      </c>
      <c r="H108">
        <v>4</v>
      </c>
      <c r="I108" s="1">
        <f>Results!$F107+VLOOKUP(Results!$H107,'Bead string weights'!$B$2:$E$14,4,FALSE())</f>
        <v>13.195</v>
      </c>
      <c r="J108" t="s">
        <v>537</v>
      </c>
      <c r="K108" t="s">
        <v>540</v>
      </c>
    </row>
    <row r="109" spans="1:11">
      <c r="A109">
        <v>9</v>
      </c>
      <c r="B109">
        <v>297</v>
      </c>
      <c r="C109" t="s">
        <v>541</v>
      </c>
      <c r="D109" t="s">
        <v>120</v>
      </c>
      <c r="E109" s="14">
        <f>VLOOKUP(D109,Files!$B$2:$H$207,5,FALSE())</f>
        <v>5.73</v>
      </c>
      <c r="F109">
        <f>IF(E109="no weight",VLOOKUP(D109,Files!$B$2:$G$233,6,FALSE()),E109)</f>
        <v>5.73</v>
      </c>
      <c r="G109" s="13">
        <v>0.0951388888888889</v>
      </c>
      <c r="H109">
        <v>7</v>
      </c>
      <c r="I109" s="1">
        <f>Results!$F109+VLOOKUP(Results!$H109,'Bead string weights'!$B$2:$E$14,4,FALSE())</f>
        <v>14.765</v>
      </c>
      <c r="J109" t="s">
        <v>537</v>
      </c>
      <c r="K109" t="s">
        <v>565</v>
      </c>
    </row>
    <row r="110" spans="1:11">
      <c r="A110">
        <v>9</v>
      </c>
      <c r="B110">
        <v>297</v>
      </c>
      <c r="C110" t="s">
        <v>541</v>
      </c>
      <c r="D110" t="s">
        <v>120</v>
      </c>
      <c r="E110" s="14">
        <f>VLOOKUP(D110,Files!$B$2:$H$207,5,FALSE())</f>
        <v>5.73</v>
      </c>
      <c r="F110">
        <f>IF(E110="no weight",VLOOKUP(D110,Files!$B$2:$G$233,6,FALSE()),E110)</f>
        <v>5.73</v>
      </c>
      <c r="G110" s="13">
        <v>0.0444444444444444</v>
      </c>
      <c r="H110">
        <v>4</v>
      </c>
      <c r="I110" s="1">
        <f>Results!$F110+VLOOKUP(Results!$H110,'Bead string weights'!$B$2:$E$14,4,FALSE())</f>
        <v>10.49105</v>
      </c>
      <c r="J110" t="s">
        <v>537</v>
      </c>
      <c r="K110" t="s">
        <v>538</v>
      </c>
    </row>
    <row r="111" spans="1:11">
      <c r="A111">
        <v>9</v>
      </c>
      <c r="B111">
        <v>297</v>
      </c>
      <c r="C111" t="s">
        <v>541</v>
      </c>
      <c r="D111" t="s">
        <v>120</v>
      </c>
      <c r="E111" s="14">
        <f>VLOOKUP(D111,Files!$B$2:$H$207,5,FALSE())</f>
        <v>5.73</v>
      </c>
      <c r="F111">
        <f>IF(E111="no weight",VLOOKUP(D111,Files!$B$2:$G$233,6,FALSE()),E111)</f>
        <v>5.73</v>
      </c>
      <c r="G111" s="13">
        <v>0.0652777777777778</v>
      </c>
      <c r="H111">
        <v>8</v>
      </c>
      <c r="I111" s="1">
        <f>Results!$F111+VLOOKUP(Results!$H111,'Bead string weights'!$B$2:$E$14,4,FALSE())</f>
        <v>15.13</v>
      </c>
      <c r="J111" t="s">
        <v>537</v>
      </c>
      <c r="K111" t="s">
        <v>542</v>
      </c>
    </row>
    <row r="112" spans="1:11">
      <c r="A112">
        <v>9</v>
      </c>
      <c r="B112">
        <v>297</v>
      </c>
      <c r="C112" t="s">
        <v>541</v>
      </c>
      <c r="D112" t="s">
        <v>120</v>
      </c>
      <c r="E112" s="14">
        <f>VLOOKUP(D112,Files!$B$2:$H$207,5,FALSE())</f>
        <v>5.73</v>
      </c>
      <c r="F112">
        <f>IF(E112="no weight",VLOOKUP(D112,Files!$B$2:$G$233,6,FALSE()),E112)</f>
        <v>5.73</v>
      </c>
      <c r="G112" s="13">
        <v>0.0729166666666667</v>
      </c>
      <c r="H112">
        <v>9</v>
      </c>
      <c r="I112" s="1">
        <f>Results!$F112+VLOOKUP(Results!$H112,'Bead string weights'!$B$2:$E$14,4,FALSE())</f>
        <v>16.57</v>
      </c>
      <c r="J112" t="s">
        <v>537</v>
      </c>
      <c r="K112" t="s">
        <v>542</v>
      </c>
    </row>
    <row r="113" spans="1:11">
      <c r="A113">
        <v>9</v>
      </c>
      <c r="B113">
        <v>297</v>
      </c>
      <c r="C113" t="s">
        <v>541</v>
      </c>
      <c r="D113" t="s">
        <v>120</v>
      </c>
      <c r="E113" s="14">
        <f>VLOOKUP(D113,Files!$B$2:$H$207,5,FALSE())</f>
        <v>5.73</v>
      </c>
      <c r="F113">
        <f>IF(E113="no weight",VLOOKUP(D113,Files!$B$2:$G$233,6,FALSE()),E113)</f>
        <v>5.73</v>
      </c>
      <c r="G113" s="13">
        <v>0.1</v>
      </c>
      <c r="H113">
        <v>8</v>
      </c>
      <c r="I113" s="1">
        <f>Results!$F113+VLOOKUP(Results!$H113,'Bead string weights'!$B$2:$E$14,4,FALSE())</f>
        <v>15.13</v>
      </c>
      <c r="J113" t="s">
        <v>537</v>
      </c>
      <c r="K113" t="s">
        <v>538</v>
      </c>
    </row>
    <row r="114" spans="1:11">
      <c r="A114">
        <v>10</v>
      </c>
      <c r="B114">
        <v>246</v>
      </c>
      <c r="C114" t="s">
        <v>541</v>
      </c>
      <c r="D114" t="s">
        <v>84</v>
      </c>
      <c r="E114" s="14">
        <f>VLOOKUP(D114,Files!$B$2:$H$207,5,FALSE())</f>
        <v>5.21</v>
      </c>
      <c r="F114">
        <f>IF(E114="no weight",VLOOKUP(D114,Files!$B$2:$G$233,6,FALSE()),E114)</f>
        <v>5.21</v>
      </c>
      <c r="G114" s="13">
        <v>0.108333333333333</v>
      </c>
      <c r="H114">
        <v>8</v>
      </c>
      <c r="I114">
        <f>Results!$F114+VLOOKUP(Results!$H114,'Bead string weights'!$B$2:$E$14,4,FALSE())</f>
        <v>14.61</v>
      </c>
      <c r="J114" t="s">
        <v>535</v>
      </c>
      <c r="K114" t="s">
        <v>564</v>
      </c>
    </row>
    <row r="115" spans="1:11">
      <c r="A115">
        <v>10</v>
      </c>
      <c r="B115">
        <v>246</v>
      </c>
      <c r="C115" t="s">
        <v>541</v>
      </c>
      <c r="D115" t="s">
        <v>84</v>
      </c>
      <c r="E115" s="14">
        <f>VLOOKUP(D115,Files!$B$2:$H$207,5,FALSE())</f>
        <v>5.21</v>
      </c>
      <c r="F115">
        <f>IF(E115="no weight",VLOOKUP(D115,Files!$B$2:$G$233,6,FALSE()),E115)</f>
        <v>5.21</v>
      </c>
      <c r="G115" s="13">
        <v>0.0625</v>
      </c>
      <c r="H115">
        <v>6</v>
      </c>
      <c r="I115">
        <f>Results!$F116+VLOOKUP(Results!$H116,'Bead string weights'!$B$2:$E$14,4,FALSE())</f>
        <v>11.645</v>
      </c>
      <c r="J115" t="s">
        <v>535</v>
      </c>
      <c r="K115" t="s">
        <v>551</v>
      </c>
    </row>
    <row r="116" spans="1:11">
      <c r="A116">
        <v>10</v>
      </c>
      <c r="B116">
        <v>246</v>
      </c>
      <c r="C116" t="s">
        <v>541</v>
      </c>
      <c r="D116" t="s">
        <v>84</v>
      </c>
      <c r="E116" s="14">
        <f>VLOOKUP(D116,Files!$B$2:$H$207,5,FALSE())</f>
        <v>5.21</v>
      </c>
      <c r="F116">
        <f>IF(E116="no weight",VLOOKUP(D116,Files!$B$2:$G$233,6,FALSE()),E116)</f>
        <v>5.21</v>
      </c>
      <c r="G116" s="13">
        <v>0.08125</v>
      </c>
      <c r="H116">
        <v>5</v>
      </c>
      <c r="I116" s="1">
        <f>Results!$F118+VLOOKUP(Results!$H118,'Bead string weights'!$B$2:$E$14,4,FALSE())</f>
        <v>11.645</v>
      </c>
      <c r="J116" t="s">
        <v>533</v>
      </c>
      <c r="K116" t="s">
        <v>566</v>
      </c>
    </row>
    <row r="117" spans="1:11">
      <c r="A117">
        <v>10</v>
      </c>
      <c r="B117">
        <v>246</v>
      </c>
      <c r="C117" t="s">
        <v>541</v>
      </c>
      <c r="D117" t="s">
        <v>84</v>
      </c>
      <c r="E117" s="14">
        <f>VLOOKUP(D117,Files!$B$2:$H$207,5,FALSE())</f>
        <v>5.21</v>
      </c>
      <c r="F117">
        <f>IF(E117="no weight",VLOOKUP(D117,Files!$B$2:$G$233,6,FALSE()),E117)</f>
        <v>5.21</v>
      </c>
      <c r="G117" s="13">
        <v>0.0298611111111111</v>
      </c>
      <c r="H117">
        <v>4</v>
      </c>
      <c r="I117" s="1">
        <f>Results!$F115+VLOOKUP(Results!$H115,'Bead string weights'!$B$2:$E$14,4,FALSE())</f>
        <v>12.675</v>
      </c>
      <c r="J117" t="s">
        <v>537</v>
      </c>
      <c r="K117" t="s">
        <v>540</v>
      </c>
    </row>
    <row r="118" spans="1:11">
      <c r="A118">
        <v>10</v>
      </c>
      <c r="B118">
        <v>246</v>
      </c>
      <c r="C118" t="s">
        <v>541</v>
      </c>
      <c r="D118" t="s">
        <v>84</v>
      </c>
      <c r="E118" s="14">
        <f>VLOOKUP(D118,Files!$B$2:$H$207,5,FALSE())</f>
        <v>5.21</v>
      </c>
      <c r="F118">
        <f>IF(E118="no weight",VLOOKUP(D118,Files!$B$2:$G$233,6,FALSE()),E118)</f>
        <v>5.21</v>
      </c>
      <c r="G118" s="13">
        <v>0.075</v>
      </c>
      <c r="H118">
        <v>5</v>
      </c>
      <c r="I118" s="1">
        <f>Results!$F117+VLOOKUP(Results!$H117,'Bead string weights'!$B$2:$E$14,4,FALSE())</f>
        <v>9.97105</v>
      </c>
      <c r="J118" t="s">
        <v>537</v>
      </c>
      <c r="K118" t="s">
        <v>539</v>
      </c>
    </row>
    <row r="119" spans="1:11">
      <c r="A119">
        <v>10</v>
      </c>
      <c r="B119">
        <v>246</v>
      </c>
      <c r="C119" t="s">
        <v>541</v>
      </c>
      <c r="D119" t="s">
        <v>84</v>
      </c>
      <c r="E119" s="14">
        <f>VLOOKUP(D119,Files!$B$2:$H$207,5,FALSE())</f>
        <v>5.21</v>
      </c>
      <c r="F119">
        <f>IF(E119="no weight",VLOOKUP(D119,Files!$B$2:$G$233,6,FALSE()),E119)</f>
        <v>5.21</v>
      </c>
      <c r="G119" s="13">
        <v>0.123611111111111</v>
      </c>
      <c r="H119">
        <v>3</v>
      </c>
      <c r="I119" s="1">
        <f>Results!$F119+VLOOKUP(Results!$H119,'Bead string weights'!$B$2:$E$14,4,FALSE())</f>
        <v>8.5431</v>
      </c>
      <c r="J119" t="s">
        <v>537</v>
      </c>
      <c r="K119" t="s">
        <v>540</v>
      </c>
    </row>
    <row r="120" spans="1:11">
      <c r="A120">
        <v>10</v>
      </c>
      <c r="B120">
        <v>246</v>
      </c>
      <c r="C120" t="s">
        <v>541</v>
      </c>
      <c r="D120" t="s">
        <v>84</v>
      </c>
      <c r="E120" s="14">
        <f>VLOOKUP(D120,Files!$B$2:$H$207,5,FALSE())</f>
        <v>5.21</v>
      </c>
      <c r="F120">
        <f>IF(E120="no weight",VLOOKUP(D120,Files!$B$2:$G$233,6,FALSE()),E120)</f>
        <v>5.21</v>
      </c>
      <c r="G120" s="13">
        <v>0.0284722222222222</v>
      </c>
      <c r="H120">
        <v>5</v>
      </c>
      <c r="I120" s="1">
        <f>Results!$F120+VLOOKUP(Results!$H120,'Bead string weights'!$B$2:$E$14,4,FALSE())</f>
        <v>11.645</v>
      </c>
      <c r="J120" t="s">
        <v>537</v>
      </c>
      <c r="K120" t="s">
        <v>542</v>
      </c>
    </row>
    <row r="121" spans="1:11">
      <c r="A121">
        <v>10</v>
      </c>
      <c r="B121">
        <v>246</v>
      </c>
      <c r="C121" t="s">
        <v>541</v>
      </c>
      <c r="D121" t="s">
        <v>84</v>
      </c>
      <c r="E121" s="14">
        <f>VLOOKUP(D121,Files!$B$2:$H$207,5,FALSE())</f>
        <v>5.21</v>
      </c>
      <c r="F121">
        <f>IF(E121="no weight",VLOOKUP(D121,Files!$B$2:$G$233,6,FALSE()),E121)</f>
        <v>5.21</v>
      </c>
      <c r="G121" s="13">
        <v>0.0513888888888889</v>
      </c>
      <c r="H121">
        <v>6</v>
      </c>
      <c r="I121" s="1">
        <f>Results!$F121+VLOOKUP(Results!$H121,'Bead string weights'!$B$2:$E$14,4,FALSE())</f>
        <v>12.675</v>
      </c>
      <c r="J121" t="s">
        <v>537</v>
      </c>
      <c r="K121" t="s">
        <v>538</v>
      </c>
    </row>
    <row r="122" spans="1:11">
      <c r="A122">
        <v>10</v>
      </c>
      <c r="B122">
        <v>246</v>
      </c>
      <c r="C122" t="s">
        <v>541</v>
      </c>
      <c r="D122" t="s">
        <v>84</v>
      </c>
      <c r="E122" s="14">
        <f>VLOOKUP(D122,Files!$B$2:$H$207,5,FALSE())</f>
        <v>5.21</v>
      </c>
      <c r="F122">
        <f>IF(E122="no weight",VLOOKUP(D122,Files!$B$2:$G$233,6,FALSE()),E122)</f>
        <v>5.21</v>
      </c>
      <c r="G122" s="13">
        <v>0.0805555555555556</v>
      </c>
      <c r="H122">
        <v>6</v>
      </c>
      <c r="I122" s="1">
        <f>Results!$F122+VLOOKUP(Results!$H122,'Bead string weights'!$B$2:$E$14,4,FALSE())</f>
        <v>12.675</v>
      </c>
      <c r="J122" t="s">
        <v>537</v>
      </c>
      <c r="K122" t="s">
        <v>538</v>
      </c>
    </row>
    <row r="123" spans="1:11">
      <c r="A123">
        <v>10</v>
      </c>
      <c r="B123">
        <v>246</v>
      </c>
      <c r="C123" t="s">
        <v>541</v>
      </c>
      <c r="D123" t="s">
        <v>84</v>
      </c>
      <c r="E123" s="14">
        <f>VLOOKUP(D123,Files!$B$2:$H$207,5,FALSE())</f>
        <v>5.21</v>
      </c>
      <c r="F123">
        <f>IF(E123="no weight",VLOOKUP(D123,Files!$B$2:$G$233,6,FALSE()),E123)</f>
        <v>5.21</v>
      </c>
      <c r="G123" s="13">
        <v>0.0902777777777778</v>
      </c>
      <c r="H123">
        <v>7</v>
      </c>
      <c r="I123" s="1">
        <f>Results!$F123+VLOOKUP(Results!$H123,'Bead string weights'!$B$2:$E$14,4,FALSE())</f>
        <v>14.245</v>
      </c>
      <c r="J123" t="s">
        <v>537</v>
      </c>
      <c r="K123" t="s">
        <v>542</v>
      </c>
    </row>
    <row r="124" spans="1:11">
      <c r="A124">
        <v>10</v>
      </c>
      <c r="B124">
        <v>246</v>
      </c>
      <c r="C124" t="s">
        <v>541</v>
      </c>
      <c r="D124" t="s">
        <v>84</v>
      </c>
      <c r="E124" s="14">
        <f>VLOOKUP(D124,Files!$B$2:$H$207,5,FALSE())</f>
        <v>5.21</v>
      </c>
      <c r="F124">
        <f>IF(E124="no weight",VLOOKUP(D124,Files!$B$2:$G$233,6,FALSE()),E124)</f>
        <v>5.21</v>
      </c>
      <c r="G124" s="13">
        <v>0.0951388888888889</v>
      </c>
      <c r="H124">
        <v>6</v>
      </c>
      <c r="I124" s="1">
        <f>Results!$F124+VLOOKUP(Results!$H124,'Bead string weights'!$B$2:$E$14,4,FALSE())</f>
        <v>12.675</v>
      </c>
      <c r="J124" t="s">
        <v>537</v>
      </c>
      <c r="K124" t="s">
        <v>542</v>
      </c>
    </row>
    <row r="125" spans="1:11">
      <c r="A125">
        <v>10</v>
      </c>
      <c r="B125">
        <v>246</v>
      </c>
      <c r="C125" t="s">
        <v>541</v>
      </c>
      <c r="D125" t="s">
        <v>84</v>
      </c>
      <c r="E125" s="14">
        <f>VLOOKUP(D125,Files!$B$2:$H$207,5,FALSE())</f>
        <v>5.21</v>
      </c>
      <c r="F125">
        <f>IF(E125="no weight",VLOOKUP(D125,Files!$B$2:$G$233,6,FALSE()),E125)</f>
        <v>5.21</v>
      </c>
      <c r="G125" s="13">
        <v>0.0993055555555556</v>
      </c>
      <c r="H125">
        <v>7</v>
      </c>
      <c r="I125" s="1">
        <f>Results!$F125+VLOOKUP(Results!$H125,'Bead string weights'!$B$2:$E$14,4,FALSE())</f>
        <v>14.245</v>
      </c>
      <c r="J125" t="s">
        <v>537</v>
      </c>
      <c r="K125" t="s">
        <v>542</v>
      </c>
    </row>
    <row r="126" spans="1:11">
      <c r="A126">
        <v>11</v>
      </c>
      <c r="B126">
        <v>217</v>
      </c>
      <c r="C126" t="s">
        <v>541</v>
      </c>
      <c r="D126" t="s">
        <v>64</v>
      </c>
      <c r="E126" s="14" t="str">
        <f>VLOOKUP(D126,Files!$B$2:$H$207,5,FALSE())</f>
        <v>no weight</v>
      </c>
      <c r="F126">
        <f>IF(E126="no weight",VLOOKUP(D126,Files!$B$2:$G$233,6,FALSE()),E126)</f>
        <v>5.9575</v>
      </c>
      <c r="G126" s="13">
        <v>0.0381944444444444</v>
      </c>
      <c r="H126">
        <v>5</v>
      </c>
      <c r="I126">
        <f>Results!$F126+VLOOKUP(Results!$H126,'Bead string weights'!$B$2:$E$14,4,FALSE())</f>
        <v>12.3925</v>
      </c>
      <c r="J126" t="s">
        <v>535</v>
      </c>
      <c r="K126" t="s">
        <v>564</v>
      </c>
    </row>
    <row r="127" spans="1:11">
      <c r="A127">
        <v>11</v>
      </c>
      <c r="B127">
        <v>217</v>
      </c>
      <c r="C127" t="s">
        <v>541</v>
      </c>
      <c r="D127" t="s">
        <v>64</v>
      </c>
      <c r="E127" s="14" t="str">
        <f>VLOOKUP(D127,Files!$B$2:$H$207,5,FALSE())</f>
        <v>no weight</v>
      </c>
      <c r="F127">
        <f>IF(E127="no weight",VLOOKUP(D127,Files!$B$2:$G$233,6,FALSE()),E127)</f>
        <v>5.9575</v>
      </c>
      <c r="G127" s="13">
        <v>0.05</v>
      </c>
      <c r="H127">
        <v>8</v>
      </c>
      <c r="I127">
        <f>Results!$F127+VLOOKUP(Results!$H127,'Bead string weights'!$B$2:$E$14,4,FALSE())</f>
        <v>15.3575</v>
      </c>
      <c r="J127" t="s">
        <v>535</v>
      </c>
      <c r="K127" t="s">
        <v>564</v>
      </c>
    </row>
    <row r="128" spans="1:11">
      <c r="A128">
        <v>11</v>
      </c>
      <c r="B128">
        <v>217</v>
      </c>
      <c r="C128" t="s">
        <v>541</v>
      </c>
      <c r="D128" t="s">
        <v>64</v>
      </c>
      <c r="E128" s="14" t="str">
        <f>VLOOKUP(D128,Files!$B$2:$H$207,5,FALSE())</f>
        <v>no weight</v>
      </c>
      <c r="F128">
        <f>IF(E128="no weight",VLOOKUP(D128,Files!$B$2:$G$233,6,FALSE()),E128)</f>
        <v>5.9575</v>
      </c>
      <c r="G128" s="13">
        <v>0.0673611111111111</v>
      </c>
      <c r="H128">
        <v>8</v>
      </c>
      <c r="I128">
        <f>Results!$F128+VLOOKUP(Results!$H128,'Bead string weights'!$B$2:$E$14,4,FALSE())</f>
        <v>15.3575</v>
      </c>
      <c r="J128" t="s">
        <v>535</v>
      </c>
      <c r="K128" t="s">
        <v>567</v>
      </c>
    </row>
    <row r="129" spans="1:12">
      <c r="A129">
        <v>11</v>
      </c>
      <c r="B129">
        <v>217</v>
      </c>
      <c r="C129" t="s">
        <v>541</v>
      </c>
      <c r="D129" t="s">
        <v>64</v>
      </c>
      <c r="E129" s="14" t="str">
        <f>VLOOKUP(D129,Files!$B$2:$H$207,5,FALSE())</f>
        <v>no weight</v>
      </c>
      <c r="F129">
        <f>IF(E129="no weight",VLOOKUP(D129,Files!$B$2:$G$233,6,FALSE()),E129)</f>
        <v>5.9575</v>
      </c>
      <c r="G129" s="13">
        <v>0.0430555555555556</v>
      </c>
      <c r="H129">
        <v>7</v>
      </c>
      <c r="I129">
        <f>Results!$F132+VLOOKUP(Results!$H132,'Bead string weights'!$B$2:$E$14,4,FALSE())</f>
        <v>9.2906</v>
      </c>
      <c r="J129" t="s">
        <v>535</v>
      </c>
      <c r="K129" t="s">
        <v>548</v>
      </c>
      <c r="L129" t="s">
        <v>568</v>
      </c>
    </row>
    <row r="130" spans="1:11">
      <c r="A130">
        <v>11</v>
      </c>
      <c r="B130">
        <v>217</v>
      </c>
      <c r="C130" t="s">
        <v>541</v>
      </c>
      <c r="D130" t="s">
        <v>64</v>
      </c>
      <c r="E130" s="14" t="str">
        <f>VLOOKUP(D130,Files!$B$2:$H$207,5,FALSE())</f>
        <v>no weight</v>
      </c>
      <c r="F130">
        <f>IF(E130="no weight",VLOOKUP(D130,Files!$B$2:$G$233,6,FALSE()),E130)</f>
        <v>5.9575</v>
      </c>
      <c r="G130" s="13">
        <v>0.0229166666666667</v>
      </c>
      <c r="H130">
        <v>5</v>
      </c>
      <c r="I130" s="1">
        <f>Results!$F129+VLOOKUP(Results!$H129,'Bead string weights'!$B$2:$E$14,4,FALSE())</f>
        <v>14.9925</v>
      </c>
      <c r="J130" t="s">
        <v>537</v>
      </c>
      <c r="K130" t="s">
        <v>543</v>
      </c>
    </row>
    <row r="131" spans="1:11">
      <c r="A131">
        <v>11</v>
      </c>
      <c r="B131">
        <v>217</v>
      </c>
      <c r="C131" t="s">
        <v>541</v>
      </c>
      <c r="D131" t="s">
        <v>64</v>
      </c>
      <c r="E131" s="14" t="str">
        <f>VLOOKUP(D131,Files!$B$2:$H$207,5,FALSE())</f>
        <v>no weight</v>
      </c>
      <c r="F131">
        <f>IF(E131="no weight",VLOOKUP(D131,Files!$B$2:$G$233,6,FALSE()),E131)</f>
        <v>5.9575</v>
      </c>
      <c r="G131" s="13">
        <v>0.0243055555555556</v>
      </c>
      <c r="H131">
        <v>3</v>
      </c>
      <c r="I131" s="1">
        <f>Results!$F130+VLOOKUP(Results!$H130,'Bead string weights'!$B$2:$E$14,4,FALSE())</f>
        <v>12.3925</v>
      </c>
      <c r="J131" t="s">
        <v>537</v>
      </c>
      <c r="K131" t="s">
        <v>569</v>
      </c>
    </row>
    <row r="132" spans="1:11">
      <c r="A132">
        <v>11</v>
      </c>
      <c r="B132">
        <v>217</v>
      </c>
      <c r="C132" t="s">
        <v>541</v>
      </c>
      <c r="D132" t="s">
        <v>64</v>
      </c>
      <c r="E132" s="14" t="str">
        <f>VLOOKUP(D132,Files!$B$2:$H$207,5,FALSE())</f>
        <v>no weight</v>
      </c>
      <c r="F132">
        <f>IF(E132="no weight",VLOOKUP(D132,Files!$B$2:$G$233,6,FALSE()),E132)</f>
        <v>5.9575</v>
      </c>
      <c r="G132" s="13">
        <v>0.0388888888888889</v>
      </c>
      <c r="H132">
        <v>3</v>
      </c>
      <c r="I132" s="1">
        <f>Results!$F131+VLOOKUP(Results!$H131,'Bead string weights'!$B$2:$E$14,4,FALSE())</f>
        <v>9.2906</v>
      </c>
      <c r="J132" t="s">
        <v>537</v>
      </c>
      <c r="K132" t="s">
        <v>570</v>
      </c>
    </row>
    <row r="133" spans="1:11">
      <c r="A133">
        <v>11</v>
      </c>
      <c r="B133">
        <v>217</v>
      </c>
      <c r="C133" t="s">
        <v>541</v>
      </c>
      <c r="D133" t="s">
        <v>64</v>
      </c>
      <c r="E133" s="14" t="str">
        <f>VLOOKUP(D133,Files!$B$2:$H$207,5,FALSE())</f>
        <v>no weight</v>
      </c>
      <c r="F133">
        <f>IF(E133="no weight",VLOOKUP(D133,Files!$B$2:$G$233,6,FALSE()),E133)</f>
        <v>5.9575</v>
      </c>
      <c r="G133" s="13">
        <v>0.0215277777777778</v>
      </c>
      <c r="H133">
        <v>5</v>
      </c>
      <c r="I133" s="1">
        <f>Results!$F133+VLOOKUP(Results!$H133,'Bead string weights'!$B$2:$E$14,4,FALSE())</f>
        <v>12.3925</v>
      </c>
      <c r="J133" t="s">
        <v>537</v>
      </c>
      <c r="K133" t="s">
        <v>571</v>
      </c>
    </row>
    <row r="134" spans="1:11">
      <c r="A134">
        <v>11</v>
      </c>
      <c r="B134">
        <v>217</v>
      </c>
      <c r="C134" t="s">
        <v>541</v>
      </c>
      <c r="D134" t="s">
        <v>64</v>
      </c>
      <c r="E134" s="14" t="str">
        <f>VLOOKUP(D134,Files!$B$2:$H$207,5,FALSE())</f>
        <v>no weight</v>
      </c>
      <c r="F134">
        <f>IF(E134="no weight",VLOOKUP(D134,Files!$B$2:$G$233,6,FALSE()),E134)</f>
        <v>5.9575</v>
      </c>
      <c r="G134" s="13">
        <v>0.0548611111111111</v>
      </c>
      <c r="H134">
        <v>5</v>
      </c>
      <c r="I134" s="1">
        <f>Results!$F134+VLOOKUP(Results!$H134,'Bead string weights'!$B$2:$E$14,4,FALSE())</f>
        <v>12.3925</v>
      </c>
      <c r="J134" t="s">
        <v>537</v>
      </c>
      <c r="K134" t="s">
        <v>538</v>
      </c>
    </row>
    <row r="135" spans="1:11">
      <c r="A135">
        <v>11</v>
      </c>
      <c r="B135">
        <v>217</v>
      </c>
      <c r="C135" t="s">
        <v>541</v>
      </c>
      <c r="D135" t="s">
        <v>64</v>
      </c>
      <c r="E135" s="14" t="str">
        <f>VLOOKUP(D135,Files!$B$2:$H$207,5,FALSE())</f>
        <v>no weight</v>
      </c>
      <c r="F135">
        <f>IF(E135="no weight",VLOOKUP(D135,Files!$B$2:$G$233,6,FALSE()),E135)</f>
        <v>5.9575</v>
      </c>
      <c r="G135" s="13">
        <v>0.0743055555555556</v>
      </c>
      <c r="H135">
        <v>4</v>
      </c>
      <c r="I135" s="1">
        <f>Results!$F135+VLOOKUP(Results!$H135,'Bead string weights'!$B$2:$E$14,4,FALSE())</f>
        <v>10.71855</v>
      </c>
      <c r="J135" t="s">
        <v>537</v>
      </c>
      <c r="K135" t="s">
        <v>542</v>
      </c>
    </row>
    <row r="136" spans="1:11">
      <c r="A136">
        <v>11</v>
      </c>
      <c r="B136">
        <v>217</v>
      </c>
      <c r="C136" t="s">
        <v>541</v>
      </c>
      <c r="D136" t="s">
        <v>64</v>
      </c>
      <c r="E136" s="14" t="str">
        <f>VLOOKUP(D136,Files!$B$2:$H$207,5,FALSE())</f>
        <v>no weight</v>
      </c>
      <c r="F136">
        <f>IF(E136="no weight",VLOOKUP(D136,Files!$B$2:$G$233,6,FALSE()),E136)</f>
        <v>5.9575</v>
      </c>
      <c r="G136" s="13">
        <v>0.0819444444444444</v>
      </c>
      <c r="H136">
        <v>4</v>
      </c>
      <c r="I136" s="1">
        <f>Results!$F136+VLOOKUP(Results!$H136,'Bead string weights'!$B$2:$E$14,4,FALSE())</f>
        <v>10.71855</v>
      </c>
      <c r="J136" t="s">
        <v>537</v>
      </c>
      <c r="K136" t="s">
        <v>542</v>
      </c>
    </row>
    <row r="137" spans="1:11">
      <c r="A137">
        <v>11</v>
      </c>
      <c r="B137">
        <v>217</v>
      </c>
      <c r="C137" t="s">
        <v>541</v>
      </c>
      <c r="D137" t="s">
        <v>64</v>
      </c>
      <c r="E137" s="14" t="str">
        <f>VLOOKUP(D137,Files!$B$2:$H$207,5,FALSE())</f>
        <v>no weight</v>
      </c>
      <c r="F137">
        <f>IF(E137="no weight",VLOOKUP(D137,Files!$B$2:$G$233,6,FALSE()),E137)</f>
        <v>5.9575</v>
      </c>
      <c r="G137" s="13">
        <v>0.0958333333333333</v>
      </c>
      <c r="H137">
        <v>7</v>
      </c>
      <c r="I137" s="1">
        <f>Results!$F137+VLOOKUP(Results!$H137,'Bead string weights'!$B$2:$E$14,4,FALSE())</f>
        <v>14.9925</v>
      </c>
      <c r="J137" t="s">
        <v>537</v>
      </c>
      <c r="K137" t="s">
        <v>572</v>
      </c>
    </row>
    <row r="138" spans="1:12">
      <c r="A138">
        <v>12</v>
      </c>
      <c r="B138">
        <v>245</v>
      </c>
      <c r="C138" t="s">
        <v>541</v>
      </c>
      <c r="D138" t="s">
        <v>83</v>
      </c>
      <c r="E138" s="14" t="str">
        <f>VLOOKUP(D138,Files!$B$2:$H$207,5,FALSE())</f>
        <v>no weight</v>
      </c>
      <c r="F138">
        <f>IF(E138="no weight",VLOOKUP(D138,Files!$B$2:$G$233,6,FALSE()),E138)</f>
        <v>5.94</v>
      </c>
      <c r="G138" s="13">
        <v>0.0201388888888889</v>
      </c>
      <c r="H138">
        <v>8</v>
      </c>
      <c r="I138">
        <f>Results!$F140+VLOOKUP(Results!$H140,'Bead string weights'!$B$2:$E$14,4,FALSE())</f>
        <v>18.02</v>
      </c>
      <c r="J138" t="s">
        <v>535</v>
      </c>
      <c r="K138" t="s">
        <v>573</v>
      </c>
      <c r="L138" t="s">
        <v>574</v>
      </c>
    </row>
    <row r="139" spans="1:11">
      <c r="A139">
        <v>12</v>
      </c>
      <c r="B139">
        <v>245</v>
      </c>
      <c r="C139" t="s">
        <v>541</v>
      </c>
      <c r="D139" t="s">
        <v>83</v>
      </c>
      <c r="E139" s="14" t="str">
        <f>VLOOKUP(D139,Files!$B$2:$H$207,5,FALSE())</f>
        <v>no weight</v>
      </c>
      <c r="F139">
        <f>IF(E139="no weight",VLOOKUP(D139,Files!$B$2:$G$233,6,FALSE()),E139)</f>
        <v>5.94</v>
      </c>
      <c r="G139" s="13">
        <v>0.0263888888888889</v>
      </c>
      <c r="H139">
        <v>8</v>
      </c>
      <c r="I139" s="1">
        <f>Results!$F142+VLOOKUP(Results!$H142,'Bead string weights'!$B$2:$E$14,4,FALSE())</f>
        <v>16.78</v>
      </c>
      <c r="J139" t="s">
        <v>533</v>
      </c>
      <c r="K139" t="s">
        <v>534</v>
      </c>
    </row>
    <row r="140" spans="1:11">
      <c r="A140">
        <v>12</v>
      </c>
      <c r="B140">
        <v>245</v>
      </c>
      <c r="C140" t="s">
        <v>541</v>
      </c>
      <c r="D140" t="s">
        <v>83</v>
      </c>
      <c r="E140" s="14" t="str">
        <f>VLOOKUP(D140,Files!$B$2:$H$207,5,FALSE())</f>
        <v>no weight</v>
      </c>
      <c r="F140">
        <f>IF(E140="no weight",VLOOKUP(D140,Files!$B$2:$G$233,6,FALSE()),E140)</f>
        <v>5.94</v>
      </c>
      <c r="G140" s="13">
        <v>0.0305555555555556</v>
      </c>
      <c r="H140">
        <v>10</v>
      </c>
      <c r="I140" s="1">
        <f>Results!$F143+VLOOKUP(Results!$H143,'Bead string weights'!$B$2:$E$14,4,FALSE())</f>
        <v>15.34</v>
      </c>
      <c r="J140" t="s">
        <v>533</v>
      </c>
      <c r="K140" t="s">
        <v>534</v>
      </c>
    </row>
    <row r="141" spans="1:11">
      <c r="A141">
        <v>12</v>
      </c>
      <c r="B141">
        <v>245</v>
      </c>
      <c r="C141" t="s">
        <v>541</v>
      </c>
      <c r="D141" t="s">
        <v>83</v>
      </c>
      <c r="E141" s="14" t="str">
        <f>VLOOKUP(D141,Files!$B$2:$H$207,5,FALSE())</f>
        <v>no weight</v>
      </c>
      <c r="F141">
        <f>IF(E141="no weight",VLOOKUP(D141,Files!$B$2:$G$233,6,FALSE()),E141)</f>
        <v>5.94</v>
      </c>
      <c r="G141" s="13">
        <v>0.0340277777777778</v>
      </c>
      <c r="H141">
        <v>7</v>
      </c>
      <c r="I141" s="1">
        <v>16.78</v>
      </c>
      <c r="J141" t="s">
        <v>533</v>
      </c>
      <c r="K141" t="s">
        <v>534</v>
      </c>
    </row>
    <row r="142" spans="1:11">
      <c r="A142">
        <v>12</v>
      </c>
      <c r="B142">
        <v>245</v>
      </c>
      <c r="C142" t="s">
        <v>541</v>
      </c>
      <c r="D142" t="s">
        <v>83</v>
      </c>
      <c r="E142" s="14" t="str">
        <f>VLOOKUP(D142,Files!$B$2:$H$207,5,FALSE())</f>
        <v>no weight</v>
      </c>
      <c r="F142">
        <f>IF(E142="no weight",VLOOKUP(D142,Files!$B$2:$G$233,6,FALSE()),E142)</f>
        <v>5.94</v>
      </c>
      <c r="G142" s="13">
        <v>0.0381944444444444</v>
      </c>
      <c r="H142">
        <v>9</v>
      </c>
      <c r="I142" s="1">
        <f>Results!$F145+VLOOKUP(Results!$H145,'Bead string weights'!$B$2:$E$14,4,FALSE())</f>
        <v>16.78</v>
      </c>
      <c r="J142" t="s">
        <v>533</v>
      </c>
      <c r="K142" t="s">
        <v>534</v>
      </c>
    </row>
    <row r="143" spans="1:11">
      <c r="A143">
        <v>12</v>
      </c>
      <c r="B143">
        <v>245</v>
      </c>
      <c r="C143" t="s">
        <v>541</v>
      </c>
      <c r="D143" t="s">
        <v>83</v>
      </c>
      <c r="E143" s="14" t="str">
        <f>VLOOKUP(D143,Files!$B$2:$H$207,5,FALSE())</f>
        <v>no weight</v>
      </c>
      <c r="F143">
        <f>IF(E143="no weight",VLOOKUP(D143,Files!$B$2:$G$233,6,FALSE()),E143)</f>
        <v>5.94</v>
      </c>
      <c r="G143" s="13">
        <v>0.0416666666666667</v>
      </c>
      <c r="H143">
        <v>8</v>
      </c>
      <c r="I143" s="1">
        <f>Results!$F146+VLOOKUP(Results!$H146,'Bead string weights'!$B$2:$E$14,4,FALSE())</f>
        <v>15.34</v>
      </c>
      <c r="J143" t="s">
        <v>533</v>
      </c>
      <c r="K143" t="s">
        <v>534</v>
      </c>
    </row>
    <row r="144" spans="1:12">
      <c r="A144">
        <v>12</v>
      </c>
      <c r="B144">
        <v>245</v>
      </c>
      <c r="C144" t="s">
        <v>541</v>
      </c>
      <c r="D144" t="s">
        <v>83</v>
      </c>
      <c r="E144" s="14" t="str">
        <f>VLOOKUP(D144,Files!$B$2:$H$207,5,FALSE())</f>
        <v>no weight</v>
      </c>
      <c r="F144">
        <f>IF(E144="no weight",VLOOKUP(D144,Files!$B$2:$G$233,6,FALSE()),E144)</f>
        <v>5.94</v>
      </c>
      <c r="G144" s="13">
        <v>0.0472222222222222</v>
      </c>
      <c r="H144">
        <v>9</v>
      </c>
      <c r="I144" s="1">
        <f>Results!$F147+VLOOKUP(Results!$H147,'Bead string weights'!$B$2:$E$14,4,FALSE())</f>
        <v>15.34</v>
      </c>
      <c r="J144" t="s">
        <v>533</v>
      </c>
      <c r="K144" t="s">
        <v>573</v>
      </c>
      <c r="L144" t="s">
        <v>575</v>
      </c>
    </row>
    <row r="145" spans="1:12">
      <c r="A145">
        <v>12</v>
      </c>
      <c r="B145">
        <v>245</v>
      </c>
      <c r="C145" t="s">
        <v>541</v>
      </c>
      <c r="D145" t="s">
        <v>83</v>
      </c>
      <c r="E145" s="14" t="str">
        <f>VLOOKUP(D145,Files!$B$2:$H$207,5,FALSE())</f>
        <v>no weight</v>
      </c>
      <c r="F145">
        <f>IF(E145="no weight",VLOOKUP(D145,Files!$B$2:$G$233,6,FALSE()),E145)</f>
        <v>5.94</v>
      </c>
      <c r="G145" s="13">
        <v>0.05</v>
      </c>
      <c r="H145">
        <v>9</v>
      </c>
      <c r="I145" s="1">
        <f>Results!$F148+VLOOKUP(Results!$H148,'Bead string weights'!$B$2:$E$14,4,FALSE())</f>
        <v>15.34</v>
      </c>
      <c r="J145" t="s">
        <v>533</v>
      </c>
      <c r="K145" t="s">
        <v>573</v>
      </c>
      <c r="L145" t="s">
        <v>576</v>
      </c>
    </row>
    <row r="146" spans="1:11">
      <c r="A146">
        <v>12</v>
      </c>
      <c r="B146">
        <v>245</v>
      </c>
      <c r="C146" t="s">
        <v>541</v>
      </c>
      <c r="D146" t="s">
        <v>83</v>
      </c>
      <c r="E146" s="14" t="str">
        <f>VLOOKUP(D146,Files!$B$2:$H$207,5,FALSE())</f>
        <v>no weight</v>
      </c>
      <c r="F146">
        <f>IF(E146="no weight",VLOOKUP(D146,Files!$B$2:$G$233,6,FALSE()),E146)</f>
        <v>5.94</v>
      </c>
      <c r="G146" s="13">
        <v>0.0555555555555556</v>
      </c>
      <c r="H146">
        <v>8</v>
      </c>
      <c r="I146" s="1">
        <f>Results!$F149+VLOOKUP(Results!$H149,'Bead string weights'!$B$2:$E$14,4,FALSE())</f>
        <v>16.78</v>
      </c>
      <c r="J146" t="s">
        <v>533</v>
      </c>
      <c r="K146" t="s">
        <v>534</v>
      </c>
    </row>
    <row r="147" spans="1:11">
      <c r="A147">
        <v>12</v>
      </c>
      <c r="B147">
        <v>245</v>
      </c>
      <c r="C147" t="s">
        <v>541</v>
      </c>
      <c r="D147" t="s">
        <v>83</v>
      </c>
      <c r="E147" s="14" t="str">
        <f>VLOOKUP(D147,Files!$B$2:$H$207,5,FALSE())</f>
        <v>no weight</v>
      </c>
      <c r="F147">
        <f>IF(E147="no weight",VLOOKUP(D147,Files!$B$2:$G$233,6,FALSE()),E147)</f>
        <v>5.94</v>
      </c>
      <c r="G147" s="13">
        <v>0.0618055555555556</v>
      </c>
      <c r="H147">
        <v>8</v>
      </c>
      <c r="I147" s="1">
        <f>Results!$F150+VLOOKUP(Results!$H150,'Bead string weights'!$B$2:$E$14,4,FALSE())</f>
        <v>18.02</v>
      </c>
      <c r="J147" t="s">
        <v>533</v>
      </c>
      <c r="K147" t="s">
        <v>534</v>
      </c>
    </row>
    <row r="148" spans="1:11">
      <c r="A148">
        <v>12</v>
      </c>
      <c r="B148">
        <v>245</v>
      </c>
      <c r="C148" t="s">
        <v>541</v>
      </c>
      <c r="D148" t="s">
        <v>83</v>
      </c>
      <c r="E148" s="14" t="str">
        <f>VLOOKUP(D148,Files!$B$2:$H$207,5,FALSE())</f>
        <v>no weight</v>
      </c>
      <c r="F148">
        <f>IF(E148="no weight",VLOOKUP(D148,Files!$B$2:$G$233,6,FALSE()),E148)</f>
        <v>5.94</v>
      </c>
      <c r="G148" s="13">
        <v>0.0652777777777778</v>
      </c>
      <c r="H148">
        <v>8</v>
      </c>
      <c r="I148" s="1">
        <f>Results!$F151+VLOOKUP(Results!$H151,'Bead string weights'!$B$2:$E$14,4,FALSE())</f>
        <v>16.78</v>
      </c>
      <c r="J148" t="s">
        <v>533</v>
      </c>
      <c r="K148" t="s">
        <v>534</v>
      </c>
    </row>
    <row r="149" spans="1:11">
      <c r="A149">
        <v>12</v>
      </c>
      <c r="B149">
        <v>245</v>
      </c>
      <c r="C149" t="s">
        <v>541</v>
      </c>
      <c r="D149" t="s">
        <v>83</v>
      </c>
      <c r="E149" s="14" t="str">
        <f>VLOOKUP(D149,Files!$B$2:$H$207,5,FALSE())</f>
        <v>no weight</v>
      </c>
      <c r="F149">
        <f>IF(E149="no weight",VLOOKUP(D149,Files!$B$2:$G$233,6,FALSE()),E149)</f>
        <v>5.94</v>
      </c>
      <c r="G149" s="13">
        <v>0.0708333333333333</v>
      </c>
      <c r="H149">
        <v>9</v>
      </c>
      <c r="I149" s="1">
        <f>Results!$F152+VLOOKUP(Results!$H152,'Bead string weights'!$B$2:$E$14,4,FALSE())</f>
        <v>13.405</v>
      </c>
      <c r="J149" t="s">
        <v>533</v>
      </c>
      <c r="K149" t="s">
        <v>534</v>
      </c>
    </row>
    <row r="150" spans="1:11">
      <c r="A150">
        <v>12</v>
      </c>
      <c r="B150">
        <v>245</v>
      </c>
      <c r="C150" t="s">
        <v>541</v>
      </c>
      <c r="D150" t="s">
        <v>83</v>
      </c>
      <c r="E150" s="14" t="str">
        <f>VLOOKUP(D150,Files!$B$2:$H$207,5,FALSE())</f>
        <v>no weight</v>
      </c>
      <c r="F150">
        <f>IF(E150="no weight",VLOOKUP(D150,Files!$B$2:$G$233,6,FALSE()),E150)</f>
        <v>5.94</v>
      </c>
      <c r="G150" s="13">
        <v>0.0770833333333333</v>
      </c>
      <c r="H150">
        <v>10</v>
      </c>
      <c r="I150" s="1">
        <f>Results!$F153+VLOOKUP(Results!$H153,'Bead string weights'!$B$2:$E$14,4,FALSE())</f>
        <v>13.405</v>
      </c>
      <c r="J150" t="s">
        <v>533</v>
      </c>
      <c r="K150" t="s">
        <v>534</v>
      </c>
    </row>
    <row r="151" spans="1:11">
      <c r="A151">
        <v>12</v>
      </c>
      <c r="B151">
        <v>245</v>
      </c>
      <c r="C151" t="s">
        <v>541</v>
      </c>
      <c r="D151" t="s">
        <v>83</v>
      </c>
      <c r="E151" s="14" t="str">
        <f>VLOOKUP(D151,Files!$B$2:$H$207,5,FALSE())</f>
        <v>no weight</v>
      </c>
      <c r="F151">
        <f>IF(E151="no weight",VLOOKUP(D151,Files!$B$2:$G$233,6,FALSE()),E151)</f>
        <v>5.94</v>
      </c>
      <c r="G151" s="13">
        <v>0.0895833333333333</v>
      </c>
      <c r="H151">
        <v>9</v>
      </c>
      <c r="I151" s="1">
        <f>Results!$F154+VLOOKUP(Results!$H154,'Bead string weights'!$B$2:$E$14,4,FALSE())</f>
        <v>14.975</v>
      </c>
      <c r="J151" t="s">
        <v>533</v>
      </c>
      <c r="K151" t="s">
        <v>534</v>
      </c>
    </row>
    <row r="152" spans="1:11">
      <c r="A152">
        <v>12</v>
      </c>
      <c r="B152">
        <v>245</v>
      </c>
      <c r="C152" t="s">
        <v>541</v>
      </c>
      <c r="D152" t="s">
        <v>83</v>
      </c>
      <c r="E152" s="14" t="str">
        <f>VLOOKUP(D152,Files!$B$2:$H$207,5,FALSE())</f>
        <v>no weight</v>
      </c>
      <c r="F152">
        <f>IF(E152="no weight",VLOOKUP(D152,Files!$B$2:$G$233,6,FALSE()),E152)</f>
        <v>5.94</v>
      </c>
      <c r="G152" s="13">
        <v>0.0166666666666667</v>
      </c>
      <c r="H152">
        <v>6</v>
      </c>
      <c r="I152" s="1">
        <f>Results!$F138+VLOOKUP(Results!$H138,'Bead string weights'!$B$2:$E$14,4,FALSE())</f>
        <v>15.34</v>
      </c>
      <c r="J152" t="s">
        <v>537</v>
      </c>
      <c r="K152" t="s">
        <v>552</v>
      </c>
    </row>
    <row r="153" spans="1:11">
      <c r="A153">
        <v>12</v>
      </c>
      <c r="B153">
        <v>245</v>
      </c>
      <c r="C153" t="s">
        <v>541</v>
      </c>
      <c r="D153" t="s">
        <v>83</v>
      </c>
      <c r="E153" s="14" t="str">
        <f>VLOOKUP(D153,Files!$B$2:$H$207,5,FALSE())</f>
        <v>no weight</v>
      </c>
      <c r="F153">
        <f>IF(E153="no weight",VLOOKUP(D153,Files!$B$2:$G$233,6,FALSE()),E153)</f>
        <v>5.94</v>
      </c>
      <c r="G153" s="13">
        <v>0.0180555555555556</v>
      </c>
      <c r="H153">
        <v>6</v>
      </c>
      <c r="I153" s="1">
        <f>Results!$F139+VLOOKUP(Results!$H139,'Bead string weights'!$B$2:$E$14,4,FALSE())</f>
        <v>15.34</v>
      </c>
      <c r="J153" t="s">
        <v>537</v>
      </c>
      <c r="K153" t="s">
        <v>577</v>
      </c>
    </row>
    <row r="154" spans="1:11">
      <c r="A154">
        <v>12</v>
      </c>
      <c r="B154">
        <v>245</v>
      </c>
      <c r="C154" t="s">
        <v>541</v>
      </c>
      <c r="D154" t="s">
        <v>83</v>
      </c>
      <c r="E154" s="14" t="str">
        <f>VLOOKUP(D154,Files!$B$2:$H$207,5,FALSE())</f>
        <v>no weight</v>
      </c>
      <c r="F154">
        <f>IF(E154="no weight",VLOOKUP(D154,Files!$B$2:$G$233,6,FALSE()),E154)</f>
        <v>5.94</v>
      </c>
      <c r="G154" s="13">
        <v>0.0222222222222222</v>
      </c>
      <c r="H154">
        <v>7</v>
      </c>
      <c r="I154" s="1">
        <f>Results!$F141+VLOOKUP(Results!$H141,'Bead string weights'!$B$2:$E$14,4,FALSE())</f>
        <v>14.975</v>
      </c>
      <c r="J154" t="s">
        <v>537</v>
      </c>
      <c r="K154" t="s">
        <v>540</v>
      </c>
    </row>
    <row r="155" spans="1:11">
      <c r="A155">
        <v>12</v>
      </c>
      <c r="B155">
        <v>245</v>
      </c>
      <c r="C155" t="s">
        <v>541</v>
      </c>
      <c r="D155" t="s">
        <v>83</v>
      </c>
      <c r="E155" s="14" t="str">
        <f>VLOOKUP(D155,Files!$B$2:$H$207,5,FALSE())</f>
        <v>no weight</v>
      </c>
      <c r="F155">
        <f>IF(E155="no weight",VLOOKUP(D155,Files!$B$2:$G$233,6,FALSE()),E155)</f>
        <v>5.94</v>
      </c>
      <c r="G155" s="13">
        <v>0.0145833333333333</v>
      </c>
      <c r="H155">
        <v>4</v>
      </c>
      <c r="I155" s="1">
        <f>Results!$F155+VLOOKUP(Results!$H155,'Bead string weights'!$B$2:$E$14,4,FALSE())</f>
        <v>10.70105</v>
      </c>
      <c r="J155" t="s">
        <v>537</v>
      </c>
      <c r="K155" t="s">
        <v>538</v>
      </c>
    </row>
    <row r="156" spans="1:11">
      <c r="A156">
        <v>13</v>
      </c>
      <c r="B156">
        <v>228</v>
      </c>
      <c r="C156" t="s">
        <v>541</v>
      </c>
      <c r="D156" t="s">
        <v>68</v>
      </c>
      <c r="E156" s="14" t="str">
        <f>VLOOKUP(D156,Files!$B$2:$H$207,5,FALSE())</f>
        <v>no weight</v>
      </c>
      <c r="F156">
        <f>IF(E156="no weight",VLOOKUP(D156,Files!$B$2:$G$233,6,FALSE()),E156)</f>
        <v>6.33</v>
      </c>
      <c r="G156" s="13">
        <v>0.1125</v>
      </c>
      <c r="H156">
        <v>7</v>
      </c>
      <c r="I156">
        <f>Results!$F156+VLOOKUP(Results!$H156,'Bead string weights'!$B$2:$E$14,4,FALSE())</f>
        <v>15.365</v>
      </c>
      <c r="J156" t="s">
        <v>535</v>
      </c>
      <c r="K156" t="s">
        <v>564</v>
      </c>
    </row>
    <row r="157" spans="1:11">
      <c r="A157">
        <v>13</v>
      </c>
      <c r="B157">
        <v>228</v>
      </c>
      <c r="C157" t="s">
        <v>541</v>
      </c>
      <c r="D157" t="s">
        <v>68</v>
      </c>
      <c r="E157" s="14" t="str">
        <f>VLOOKUP(D157,Files!$B$2:$H$207,5,FALSE())</f>
        <v>no weight</v>
      </c>
      <c r="F157">
        <f>IF(E157="no weight",VLOOKUP(D157,Files!$B$2:$G$233,6,FALSE()),E157)</f>
        <v>6.33</v>
      </c>
      <c r="G157" s="13">
        <v>0.0395833333333333</v>
      </c>
      <c r="H157">
        <v>5</v>
      </c>
      <c r="I157" s="1">
        <f>Results!$F157+VLOOKUP(Results!$H157,'Bead string weights'!$B$2:$E$14,4,FALSE())</f>
        <v>12.765</v>
      </c>
      <c r="J157" t="s">
        <v>537</v>
      </c>
      <c r="K157" t="s">
        <v>540</v>
      </c>
    </row>
    <row r="158" spans="1:11">
      <c r="A158" s="1">
        <v>13</v>
      </c>
      <c r="B158">
        <v>228</v>
      </c>
      <c r="C158" s="1" t="s">
        <v>541</v>
      </c>
      <c r="D158" s="1" t="s">
        <v>68</v>
      </c>
      <c r="E158" s="14" t="str">
        <f>VLOOKUP(D158,Files!$B$2:$H$207,5,FALSE())</f>
        <v>no weight</v>
      </c>
      <c r="F158" s="1">
        <f>IF(E158="no weight",VLOOKUP(D158,Files!$B$2:$G$233,6,FALSE()),E158)</f>
        <v>6.33</v>
      </c>
      <c r="G158" s="13">
        <v>0.0486111111111111</v>
      </c>
      <c r="H158">
        <v>3</v>
      </c>
      <c r="I158" s="1">
        <f>Results!$F158+VLOOKUP(Results!$H158,'Bead string weights'!$B$2:$E$14,4,FALSE())</f>
        <v>9.6631</v>
      </c>
      <c r="J158" t="s">
        <v>537</v>
      </c>
      <c r="K158" t="s">
        <v>540</v>
      </c>
    </row>
    <row r="159" spans="1:11">
      <c r="A159" s="1">
        <v>13</v>
      </c>
      <c r="B159">
        <v>228</v>
      </c>
      <c r="C159" s="1" t="s">
        <v>541</v>
      </c>
      <c r="D159" s="1" t="s">
        <v>68</v>
      </c>
      <c r="E159" s="14" t="str">
        <f>VLOOKUP(D159,Files!$B$2:$H$207,5,FALSE())</f>
        <v>no weight</v>
      </c>
      <c r="F159" s="1">
        <f>IF(E159="no weight",VLOOKUP(D159,Files!$B$2:$G$233,6,FALSE()),E159)</f>
        <v>6.33</v>
      </c>
      <c r="G159" s="13">
        <v>0.0194444444444444</v>
      </c>
      <c r="H159">
        <v>2</v>
      </c>
      <c r="I159" s="1">
        <f>Results!$F159+VLOOKUP(Results!$H159,'Bead string weights'!$B$2:$E$14,4,FALSE())</f>
        <v>9.52215</v>
      </c>
      <c r="J159" t="s">
        <v>537</v>
      </c>
      <c r="K159" t="s">
        <v>538</v>
      </c>
    </row>
    <row r="160" spans="1:11">
      <c r="A160" s="1">
        <v>13</v>
      </c>
      <c r="B160">
        <v>228</v>
      </c>
      <c r="C160" s="1" t="s">
        <v>541</v>
      </c>
      <c r="D160" s="1" t="s">
        <v>68</v>
      </c>
      <c r="E160" s="14" t="str">
        <f>VLOOKUP(D160,Files!$B$2:$H$207,5,FALSE())</f>
        <v>no weight</v>
      </c>
      <c r="F160" s="1">
        <f>IF(E160="no weight",VLOOKUP(D160,Files!$B$2:$G$233,6,FALSE()),E160)</f>
        <v>6.33</v>
      </c>
      <c r="G160" s="13">
        <v>0.0479166666666667</v>
      </c>
      <c r="H160">
        <v>3</v>
      </c>
      <c r="I160" s="1">
        <f>Results!$F160+VLOOKUP(Results!$H160,'Bead string weights'!$B$2:$E$14,4,FALSE())</f>
        <v>9.6631</v>
      </c>
      <c r="J160" t="s">
        <v>537</v>
      </c>
      <c r="K160" t="s">
        <v>538</v>
      </c>
    </row>
    <row r="161" spans="1:11">
      <c r="A161">
        <v>14</v>
      </c>
      <c r="B161">
        <v>155</v>
      </c>
      <c r="C161" t="s">
        <v>541</v>
      </c>
      <c r="D161" t="s">
        <v>34</v>
      </c>
      <c r="E161" s="14">
        <f>VLOOKUP(D161,Files!$B$2:$H$207,5,FALSE())</f>
        <v>5.77</v>
      </c>
      <c r="F161">
        <f>IF(E161="no weight",VLOOKUP(D161,Files!$B$2:$G$233,6,FALSE()),E161)</f>
        <v>5.77</v>
      </c>
      <c r="G161" s="13">
        <v>0.0340277777777778</v>
      </c>
      <c r="H161">
        <v>7</v>
      </c>
      <c r="I161">
        <f>Results!$F161+VLOOKUP(Results!$H161,'Bead string weights'!$B$2:$E$14,4,FALSE())</f>
        <v>14.805</v>
      </c>
      <c r="J161" t="s">
        <v>535</v>
      </c>
      <c r="K161" t="s">
        <v>564</v>
      </c>
    </row>
    <row r="162" spans="1:11">
      <c r="A162">
        <v>14</v>
      </c>
      <c r="B162">
        <v>155</v>
      </c>
      <c r="C162" t="s">
        <v>541</v>
      </c>
      <c r="D162" t="s">
        <v>36</v>
      </c>
      <c r="E162" s="14">
        <f>VLOOKUP(D162,Files!$B$2:$H$207,5,FALSE())</f>
        <v>5.77</v>
      </c>
      <c r="F162">
        <f>IF(E162="no weight",VLOOKUP(D162,Files!$B$2:$G$233,6,FALSE()),E162)</f>
        <v>5.77</v>
      </c>
      <c r="G162" s="13">
        <v>0.01875</v>
      </c>
      <c r="H162">
        <v>5</v>
      </c>
      <c r="I162">
        <f>Results!$F162+VLOOKUP(Results!$H162,'Bead string weights'!$B$2:$E$14,4,FALSE())</f>
        <v>12.205</v>
      </c>
      <c r="J162" t="s">
        <v>535</v>
      </c>
      <c r="K162" t="s">
        <v>564</v>
      </c>
    </row>
    <row r="163" hidden="true" spans="1:11">
      <c r="A163">
        <v>14</v>
      </c>
      <c r="B163">
        <v>155</v>
      </c>
      <c r="C163" t="s">
        <v>541</v>
      </c>
      <c r="D163" t="s">
        <v>34</v>
      </c>
      <c r="E163" s="14">
        <f>VLOOKUP(D163,Files!$B$2:$H$207,5,FALSE())</f>
        <v>5.77</v>
      </c>
      <c r="F163">
        <f>IF(E163="no weight",VLOOKUP(D163,Files!$B$2:$G$233,6,FALSE()),E163)</f>
        <v>5.77</v>
      </c>
      <c r="G163" s="13">
        <v>0.025</v>
      </c>
      <c r="I163" t="e">
        <f>Results!$F163+VLOOKUP(Results!$H163,'Bead string weights'!$B$2:$E$14,4,FALSE())</f>
        <v>#N/A</v>
      </c>
      <c r="J163" t="s">
        <v>535</v>
      </c>
      <c r="K163" t="s">
        <v>578</v>
      </c>
    </row>
    <row r="164" spans="1:12">
      <c r="A164">
        <v>14</v>
      </c>
      <c r="B164">
        <v>155</v>
      </c>
      <c r="C164" t="s">
        <v>541</v>
      </c>
      <c r="D164" t="s">
        <v>34</v>
      </c>
      <c r="E164" s="14">
        <f>VLOOKUP(D164,Files!$B$2:$H$207,5,FALSE())</f>
        <v>5.77</v>
      </c>
      <c r="F164">
        <f>IF(E164="no weight",VLOOKUP(D164,Files!$B$2:$G$233,6,FALSE()),E164)</f>
        <v>5.77</v>
      </c>
      <c r="G164" s="13">
        <v>0.0368055555555556</v>
      </c>
      <c r="H164">
        <v>10</v>
      </c>
      <c r="I164">
        <f>Results!$F166+VLOOKUP(Results!$H166,'Bead string weights'!$B$2:$E$14,4,FALSE())</f>
        <v>14.805</v>
      </c>
      <c r="J164" t="s">
        <v>535</v>
      </c>
      <c r="K164" t="s">
        <v>579</v>
      </c>
      <c r="L164" t="s">
        <v>580</v>
      </c>
    </row>
    <row r="165" hidden="true" spans="1:11">
      <c r="A165">
        <v>14</v>
      </c>
      <c r="B165">
        <v>155</v>
      </c>
      <c r="C165" t="s">
        <v>541</v>
      </c>
      <c r="D165" t="s">
        <v>34</v>
      </c>
      <c r="E165" s="14">
        <f>VLOOKUP(D165,Files!$B$2:$H$207,5,FALSE())</f>
        <v>5.77</v>
      </c>
      <c r="F165">
        <f>IF(E165="no weight",VLOOKUP(D165,Files!$B$2:$G$233,6,FALSE()),E165)</f>
        <v>5.77</v>
      </c>
      <c r="G165" s="13">
        <v>0.0347222222222222</v>
      </c>
      <c r="I165" t="e">
        <f>Results!$F165+VLOOKUP(Results!$H165,'Bead string weights'!$B$2:$E$14,4,FALSE())</f>
        <v>#N/A</v>
      </c>
      <c r="J165" t="s">
        <v>535</v>
      </c>
      <c r="K165" t="s">
        <v>539</v>
      </c>
    </row>
    <row r="166" spans="1:11">
      <c r="A166">
        <v>14</v>
      </c>
      <c r="B166">
        <v>155</v>
      </c>
      <c r="C166" t="s">
        <v>541</v>
      </c>
      <c r="D166" t="s">
        <v>34</v>
      </c>
      <c r="E166" s="14">
        <f>VLOOKUP(D166,Files!$B$2:$H$207,5,FALSE())</f>
        <v>5.77</v>
      </c>
      <c r="F166">
        <f>IF(E166="no weight",VLOOKUP(D166,Files!$B$2:$G$233,6,FALSE()),E166)</f>
        <v>5.77</v>
      </c>
      <c r="G166" s="13">
        <v>0.0666666666666667</v>
      </c>
      <c r="H166">
        <v>7</v>
      </c>
      <c r="I166">
        <f>Results!$F168+VLOOKUP(Results!$H168,'Bead string weights'!$B$2:$E$14,4,FALSE())</f>
        <v>14.805</v>
      </c>
      <c r="J166" t="s">
        <v>535</v>
      </c>
      <c r="K166" t="s">
        <v>551</v>
      </c>
    </row>
    <row r="167" hidden="true" spans="1:11">
      <c r="A167">
        <v>14</v>
      </c>
      <c r="B167">
        <v>155</v>
      </c>
      <c r="C167" t="s">
        <v>541</v>
      </c>
      <c r="D167" t="s">
        <v>34</v>
      </c>
      <c r="E167" s="14">
        <f>VLOOKUP(D167,Files!$B$2:$H$207,5,FALSE())</f>
        <v>5.77</v>
      </c>
      <c r="F167">
        <f>IF(E167="no weight",VLOOKUP(D167,Files!$B$2:$G$233,6,FALSE()),E167)</f>
        <v>5.77</v>
      </c>
      <c r="G167" s="13">
        <v>0.0583333333333333</v>
      </c>
      <c r="I167" t="e">
        <f>Results!$F167+VLOOKUP(Results!$H167,'Bead string weights'!$B$2:$E$14,4,FALSE())</f>
        <v>#N/A</v>
      </c>
      <c r="J167" t="s">
        <v>535</v>
      </c>
      <c r="K167" t="s">
        <v>539</v>
      </c>
    </row>
    <row r="168" spans="1:11">
      <c r="A168">
        <v>14</v>
      </c>
      <c r="B168">
        <v>155</v>
      </c>
      <c r="C168" t="s">
        <v>541</v>
      </c>
      <c r="D168" t="s">
        <v>36</v>
      </c>
      <c r="E168" s="14">
        <f>VLOOKUP(D168,Files!$B$2:$H$207,5,FALSE())</f>
        <v>5.77</v>
      </c>
      <c r="F168">
        <f>IF(E168="no weight",VLOOKUP(D168,Files!$B$2:$G$233,6,FALSE()),E168)</f>
        <v>5.77</v>
      </c>
      <c r="G168" s="13">
        <v>0.0145833333333333</v>
      </c>
      <c r="H168">
        <v>7</v>
      </c>
      <c r="I168">
        <f>Results!$F171+VLOOKUP(Results!$H171,'Bead string weights'!$B$2:$E$14,4,FALSE())</f>
        <v>13.235</v>
      </c>
      <c r="J168" t="s">
        <v>535</v>
      </c>
      <c r="K168" t="s">
        <v>581</v>
      </c>
    </row>
    <row r="169" spans="1:11">
      <c r="A169">
        <v>14</v>
      </c>
      <c r="B169">
        <v>155</v>
      </c>
      <c r="C169" t="s">
        <v>541</v>
      </c>
      <c r="D169" t="s">
        <v>34</v>
      </c>
      <c r="E169" s="14">
        <f>VLOOKUP(D169,Files!$B$2:$H$207,5,FALSE())</f>
        <v>5.77</v>
      </c>
      <c r="F169">
        <f>IF(E169="no weight",VLOOKUP(D169,Files!$B$2:$G$233,6,FALSE()),E169)</f>
        <v>5.77</v>
      </c>
      <c r="G169" s="13">
        <v>0.0701388888888889</v>
      </c>
      <c r="H169">
        <v>9</v>
      </c>
      <c r="I169" s="1">
        <f>Results!$F169+VLOOKUP(Results!$H169,'Bead string weights'!$B$2:$E$14,4,FALSE())</f>
        <v>16.61</v>
      </c>
      <c r="J169" t="s">
        <v>533</v>
      </c>
      <c r="K169" t="s">
        <v>566</v>
      </c>
    </row>
    <row r="170" hidden="true" spans="1:11">
      <c r="A170">
        <v>14</v>
      </c>
      <c r="B170">
        <v>155</v>
      </c>
      <c r="C170" t="s">
        <v>541</v>
      </c>
      <c r="D170" t="s">
        <v>36</v>
      </c>
      <c r="E170" s="14">
        <f>VLOOKUP(D170,Files!$B$2:$H$207,5,FALSE())</f>
        <v>5.77</v>
      </c>
      <c r="F170">
        <f>IF(E170="no weight",VLOOKUP(D170,Files!$B$2:$G$233,6,FALSE()),E170)</f>
        <v>5.77</v>
      </c>
      <c r="G170" s="13">
        <v>0.0743055555555556</v>
      </c>
      <c r="I170" t="e">
        <f>Results!$F170+VLOOKUP(Results!$H170,'Bead string weights'!$B$2:$E$14,4,FALSE())</f>
        <v>#N/A</v>
      </c>
      <c r="J170" t="s">
        <v>535</v>
      </c>
      <c r="K170" t="s">
        <v>539</v>
      </c>
    </row>
    <row r="171" spans="1:11">
      <c r="A171" s="1">
        <v>14</v>
      </c>
      <c r="B171" s="1">
        <v>155</v>
      </c>
      <c r="C171" s="1" t="s">
        <v>541</v>
      </c>
      <c r="D171" s="1" t="s">
        <v>34</v>
      </c>
      <c r="E171" s="14">
        <f>VLOOKUP(D171,Files!$B$2:$H$207,5,FALSE())</f>
        <v>5.77</v>
      </c>
      <c r="F171" s="1">
        <f>IF(E171="no weight",VLOOKUP(D171,Files!$B$2:$G$233,6,FALSE()),E171)</f>
        <v>5.77</v>
      </c>
      <c r="G171" s="13">
        <v>0.0256944444444444</v>
      </c>
      <c r="H171">
        <v>6</v>
      </c>
      <c r="I171" s="1">
        <v>17.85</v>
      </c>
      <c r="J171" t="s">
        <v>537</v>
      </c>
      <c r="K171" t="s">
        <v>539</v>
      </c>
    </row>
    <row r="172" hidden="true" spans="1:11">
      <c r="A172">
        <v>14</v>
      </c>
      <c r="B172">
        <v>155</v>
      </c>
      <c r="C172" t="s">
        <v>541</v>
      </c>
      <c r="D172" t="s">
        <v>36</v>
      </c>
      <c r="E172" s="14">
        <f>VLOOKUP(D172,Files!$B$2:$H$207,5,FALSE())</f>
        <v>5.77</v>
      </c>
      <c r="F172">
        <f>IF(E172="no weight",VLOOKUP(D172,Files!$B$2:$G$233,6,FALSE()),E172)</f>
        <v>5.77</v>
      </c>
      <c r="G172" s="13">
        <v>0.0215277777777778</v>
      </c>
      <c r="I172" t="e">
        <f>Results!$F172+VLOOKUP(Results!$H172,'Bead string weights'!$B$2:$E$14,4,FALSE())</f>
        <v>#N/A</v>
      </c>
      <c r="J172" t="s">
        <v>535</v>
      </c>
      <c r="K172" t="s">
        <v>539</v>
      </c>
    </row>
    <row r="173" spans="1:11">
      <c r="A173">
        <v>15</v>
      </c>
      <c r="B173">
        <v>250</v>
      </c>
      <c r="C173" t="s">
        <v>541</v>
      </c>
      <c r="D173" t="s">
        <v>88</v>
      </c>
      <c r="E173" s="14">
        <f>VLOOKUP(D173,Files!$B$2:$H$207,5,FALSE())</f>
        <v>6.23</v>
      </c>
      <c r="F173">
        <f>IF(E173="no weight",VLOOKUP(D173,Files!$B$2:$G$233,6,FALSE()),E173)</f>
        <v>6.23</v>
      </c>
      <c r="G173" s="13">
        <v>0.0354166666666667</v>
      </c>
      <c r="H173">
        <v>8</v>
      </c>
      <c r="I173">
        <f>Results!$F180+VLOOKUP(Results!$H180,'Bead string weights'!$B$2:$E$14,4,FALSE())</f>
        <v>12.665</v>
      </c>
      <c r="J173" t="s">
        <v>535</v>
      </c>
      <c r="K173" t="s">
        <v>582</v>
      </c>
    </row>
    <row r="174" spans="1:11">
      <c r="A174">
        <v>15</v>
      </c>
      <c r="B174">
        <v>250</v>
      </c>
      <c r="C174" t="s">
        <v>541</v>
      </c>
      <c r="D174" t="s">
        <v>88</v>
      </c>
      <c r="E174" s="14">
        <f>VLOOKUP(D174,Files!$B$2:$H$207,5,FALSE())</f>
        <v>6.23</v>
      </c>
      <c r="F174">
        <f>IF(E174="no weight",VLOOKUP(D174,Files!$B$2:$G$233,6,FALSE()),E174)</f>
        <v>6.23</v>
      </c>
      <c r="G174" s="13">
        <v>0.0395833333333333</v>
      </c>
      <c r="H174">
        <v>9</v>
      </c>
      <c r="I174">
        <f>Results!$F182+VLOOKUP(Results!$H182,'Bead string weights'!$B$2:$E$14,4,FALSE())</f>
        <v>13.695</v>
      </c>
      <c r="J174" t="s">
        <v>535</v>
      </c>
      <c r="K174" t="s">
        <v>581</v>
      </c>
    </row>
    <row r="175" spans="1:11">
      <c r="A175">
        <v>15</v>
      </c>
      <c r="B175">
        <v>250</v>
      </c>
      <c r="C175" t="s">
        <v>541</v>
      </c>
      <c r="D175" t="s">
        <v>88</v>
      </c>
      <c r="E175" s="14">
        <f>VLOOKUP(D175,Files!$B$2:$H$207,5,FALSE())</f>
        <v>6.23</v>
      </c>
      <c r="F175">
        <f>IF(E175="no weight",VLOOKUP(D175,Files!$B$2:$G$233,6,FALSE()),E175)</f>
        <v>6.23</v>
      </c>
      <c r="G175" s="13">
        <v>0.0291666666666667</v>
      </c>
      <c r="H175">
        <v>8</v>
      </c>
      <c r="I175" s="1">
        <f>Results!$F177+VLOOKUP(Results!$H177,'Bead string weights'!$B$2:$E$14,4,FALSE())</f>
        <v>18.31</v>
      </c>
      <c r="J175" t="s">
        <v>533</v>
      </c>
      <c r="K175" t="s">
        <v>534</v>
      </c>
    </row>
    <row r="176" spans="1:11">
      <c r="A176">
        <v>15</v>
      </c>
      <c r="B176">
        <v>250</v>
      </c>
      <c r="C176" t="s">
        <v>541</v>
      </c>
      <c r="D176" t="s">
        <v>88</v>
      </c>
      <c r="E176" s="14">
        <f>VLOOKUP(D176,Files!$B$2:$H$207,5,FALSE())</f>
        <v>6.23</v>
      </c>
      <c r="F176">
        <f>IF(E176="no weight",VLOOKUP(D176,Files!$B$2:$G$233,6,FALSE()),E176)</f>
        <v>6.23</v>
      </c>
      <c r="G176" s="13">
        <v>0.0340277777777778</v>
      </c>
      <c r="H176">
        <v>9</v>
      </c>
      <c r="I176" s="1">
        <f>Results!$F178+VLOOKUP(Results!$H178,'Bead string weights'!$B$2:$E$14,4,FALSE())</f>
        <v>15.63</v>
      </c>
      <c r="J176" t="s">
        <v>533</v>
      </c>
      <c r="K176" t="s">
        <v>534</v>
      </c>
    </row>
    <row r="177" spans="1:11">
      <c r="A177">
        <v>15</v>
      </c>
      <c r="B177">
        <v>250</v>
      </c>
      <c r="C177" t="s">
        <v>541</v>
      </c>
      <c r="D177" t="s">
        <v>88</v>
      </c>
      <c r="E177" s="14">
        <f>VLOOKUP(D177,Files!$B$2:$H$207,5,FALSE())</f>
        <v>6.23</v>
      </c>
      <c r="F177">
        <f>IF(E177="no weight",VLOOKUP(D177,Files!$B$2:$G$233,6,FALSE()),E177)</f>
        <v>6.23</v>
      </c>
      <c r="G177" s="13">
        <v>0.04375</v>
      </c>
      <c r="H177">
        <v>10</v>
      </c>
      <c r="I177" s="1">
        <f>Results!$F183+VLOOKUP(Results!$H183,'Bead string weights'!$B$2:$E$14,4,FALSE())</f>
        <v>15.265</v>
      </c>
      <c r="J177" t="s">
        <v>533</v>
      </c>
      <c r="K177" t="s">
        <v>534</v>
      </c>
    </row>
    <row r="178" spans="1:11">
      <c r="A178">
        <v>15</v>
      </c>
      <c r="B178">
        <v>250</v>
      </c>
      <c r="C178" t="s">
        <v>541</v>
      </c>
      <c r="D178" t="s">
        <v>88</v>
      </c>
      <c r="E178" s="14">
        <f>VLOOKUP(D178,Files!$B$2:$H$207,5,FALSE())</f>
        <v>6.23</v>
      </c>
      <c r="F178">
        <f>IF(E178="no weight",VLOOKUP(D178,Files!$B$2:$G$233,6,FALSE()),E178)</f>
        <v>6.23</v>
      </c>
      <c r="G178" s="13">
        <v>0.0576388888888889</v>
      </c>
      <c r="H178">
        <v>8</v>
      </c>
      <c r="I178" s="1">
        <f>Results!$F187+VLOOKUP(Results!$H187,'Bead string weights'!$B$2:$E$14,4,FALSE())</f>
        <v>15.63</v>
      </c>
      <c r="J178" t="s">
        <v>533</v>
      </c>
      <c r="K178" t="s">
        <v>534</v>
      </c>
    </row>
    <row r="179" spans="1:11">
      <c r="A179" s="1">
        <v>15</v>
      </c>
      <c r="B179" s="1">
        <v>250</v>
      </c>
      <c r="C179" s="1" t="s">
        <v>541</v>
      </c>
      <c r="D179" s="1" t="s">
        <v>65</v>
      </c>
      <c r="E179" s="14">
        <f>VLOOKUP(D179,Files!$B$2:$H$207,5,FALSE())</f>
        <v>5.69</v>
      </c>
      <c r="F179" s="1">
        <f>IF(E179="no weight",VLOOKUP(D179,Files!$B$2:$G$233,6,FALSE()),E179)</f>
        <v>5.69</v>
      </c>
      <c r="G179" s="13">
        <v>0.0381944444444444</v>
      </c>
      <c r="H179">
        <v>8</v>
      </c>
      <c r="I179" s="1">
        <f>Results!$F173+VLOOKUP(Results!$H173,'Bead string weights'!$B$2:$E$14,4,FALSE())</f>
        <v>15.63</v>
      </c>
      <c r="J179" t="s">
        <v>537</v>
      </c>
      <c r="K179" t="s">
        <v>583</v>
      </c>
    </row>
    <row r="180" spans="1:11">
      <c r="A180" s="1">
        <v>15</v>
      </c>
      <c r="B180" s="1">
        <v>250</v>
      </c>
      <c r="C180" s="1" t="s">
        <v>541</v>
      </c>
      <c r="D180" s="1" t="s">
        <v>88</v>
      </c>
      <c r="E180" s="14">
        <f>VLOOKUP(D180,Files!$B$2:$H$207,5,FALSE())</f>
        <v>6.23</v>
      </c>
      <c r="F180" s="1">
        <f>IF(E180="no weight",VLOOKUP(D180,Files!$B$2:$G$233,6,FALSE()),E180)</f>
        <v>6.23</v>
      </c>
      <c r="G180" s="13">
        <v>0.0145833333333333</v>
      </c>
      <c r="H180">
        <v>5</v>
      </c>
      <c r="I180" s="1">
        <f>Results!$F174+VLOOKUP(Results!$H174,'Bead string weights'!$B$2:$E$14,4,FALSE())</f>
        <v>17.07</v>
      </c>
      <c r="J180" t="s">
        <v>537</v>
      </c>
      <c r="K180" t="s">
        <v>540</v>
      </c>
    </row>
    <row r="181" hidden="true" spans="1:11">
      <c r="A181">
        <v>15</v>
      </c>
      <c r="B181">
        <v>250</v>
      </c>
      <c r="C181" t="s">
        <v>541</v>
      </c>
      <c r="D181" t="s">
        <v>88</v>
      </c>
      <c r="E181" s="14">
        <f>VLOOKUP(D181,Files!$B$2:$H$207,5,FALSE())</f>
        <v>6.23</v>
      </c>
      <c r="F181">
        <f>IF(E181="no weight",VLOOKUP(D181,Files!$B$2:$G$233,6,FALSE()),E181)</f>
        <v>6.23</v>
      </c>
      <c r="G181" s="13">
        <v>0.0388888888888889</v>
      </c>
      <c r="I181" t="e">
        <f>Results!$F181+VLOOKUP(Results!$H181,'Bead string weights'!$B$2:$E$14,4,FALSE())</f>
        <v>#N/A</v>
      </c>
      <c r="J181" t="s">
        <v>535</v>
      </c>
      <c r="K181" t="s">
        <v>539</v>
      </c>
    </row>
    <row r="182" spans="1:11">
      <c r="A182" s="1">
        <v>15</v>
      </c>
      <c r="B182" s="1">
        <v>250</v>
      </c>
      <c r="C182" s="1" t="s">
        <v>541</v>
      </c>
      <c r="D182" s="1" t="s">
        <v>88</v>
      </c>
      <c r="E182" s="14">
        <f>VLOOKUP(D182,Files!$B$2:$H$207,5,FALSE())</f>
        <v>6.23</v>
      </c>
      <c r="F182" s="1">
        <f>IF(E182="no weight",VLOOKUP(D182,Files!$B$2:$G$233,6,FALSE()),E182)</f>
        <v>6.23</v>
      </c>
      <c r="G182" s="13">
        <v>0.0243055555555556</v>
      </c>
      <c r="H182">
        <v>6</v>
      </c>
      <c r="I182" s="1">
        <f>Results!$F175+VLOOKUP(Results!$H175,'Bead string weights'!$B$2:$E$14,4,FALSE())</f>
        <v>15.63</v>
      </c>
      <c r="J182" t="s">
        <v>537</v>
      </c>
      <c r="K182" t="s">
        <v>584</v>
      </c>
    </row>
    <row r="183" spans="1:11">
      <c r="A183" s="1">
        <v>15</v>
      </c>
      <c r="B183" s="1">
        <v>250</v>
      </c>
      <c r="C183" s="1" t="s">
        <v>541</v>
      </c>
      <c r="D183" s="1" t="s">
        <v>88</v>
      </c>
      <c r="E183" s="14">
        <f>VLOOKUP(D183,Files!$B$2:$H$207,5,FALSE())</f>
        <v>6.23</v>
      </c>
      <c r="F183" s="1">
        <f>IF(E183="no weight",VLOOKUP(D183,Files!$B$2:$G$233,6,FALSE()),E183)</f>
        <v>6.23</v>
      </c>
      <c r="G183" s="13">
        <v>0.0277777777777778</v>
      </c>
      <c r="H183">
        <v>7</v>
      </c>
      <c r="I183" s="1">
        <f>Results!$F176+VLOOKUP(Results!$H176,'Bead string weights'!$B$2:$E$14,4,FALSE())</f>
        <v>17.07</v>
      </c>
      <c r="J183" t="s">
        <v>537</v>
      </c>
      <c r="K183" t="s">
        <v>585</v>
      </c>
    </row>
    <row r="184" hidden="true" spans="1:11">
      <c r="A184">
        <v>15</v>
      </c>
      <c r="B184">
        <v>250</v>
      </c>
      <c r="C184" t="s">
        <v>541</v>
      </c>
      <c r="D184" t="s">
        <v>88</v>
      </c>
      <c r="E184" s="14">
        <f>VLOOKUP(D184,Files!$B$2:$H$207,5,FALSE())</f>
        <v>6.23</v>
      </c>
      <c r="F184">
        <f>IF(E184="no weight",VLOOKUP(D184,Files!$B$2:$G$233,6,FALSE()),E184)</f>
        <v>6.23</v>
      </c>
      <c r="G184" s="13">
        <v>0.0506944444444444</v>
      </c>
      <c r="I184" t="e">
        <f>Results!$F184+VLOOKUP(Results!$H184,'Bead string weights'!$B$2:$E$14,4,FALSE())</f>
        <v>#N/A</v>
      </c>
      <c r="J184" t="s">
        <v>535</v>
      </c>
      <c r="K184" t="s">
        <v>539</v>
      </c>
    </row>
    <row r="185" hidden="true" spans="1:11">
      <c r="A185">
        <v>15</v>
      </c>
      <c r="B185">
        <v>250</v>
      </c>
      <c r="C185" t="s">
        <v>541</v>
      </c>
      <c r="D185" t="s">
        <v>88</v>
      </c>
      <c r="E185" s="14">
        <f>VLOOKUP(D185,Files!$B$2:$H$207,5,FALSE())</f>
        <v>6.23</v>
      </c>
      <c r="F185">
        <f>IF(E185="no weight",VLOOKUP(D185,Files!$B$2:$G$233,6,FALSE()),E185)</f>
        <v>6.23</v>
      </c>
      <c r="G185" s="13">
        <v>0.0527777777777778</v>
      </c>
      <c r="I185" t="e">
        <f>Results!$F185+VLOOKUP(Results!$H185,'Bead string weights'!$B$2:$E$14,4,FALSE())</f>
        <v>#N/A</v>
      </c>
      <c r="J185" t="s">
        <v>535</v>
      </c>
      <c r="K185" t="s">
        <v>539</v>
      </c>
    </row>
    <row r="186" hidden="true" spans="1:11">
      <c r="A186">
        <v>15</v>
      </c>
      <c r="B186">
        <v>250</v>
      </c>
      <c r="C186" t="s">
        <v>541</v>
      </c>
      <c r="D186" t="s">
        <v>88</v>
      </c>
      <c r="E186" s="14">
        <f>VLOOKUP(D186,Files!$B$2:$H$207,5,FALSE())</f>
        <v>6.23</v>
      </c>
      <c r="F186">
        <f>IF(E186="no weight",VLOOKUP(D186,Files!$B$2:$G$233,6,FALSE()),E186)</f>
        <v>6.23</v>
      </c>
      <c r="G186" s="13">
        <v>0.0548611111111111</v>
      </c>
      <c r="I186" t="e">
        <f>Results!$F186+VLOOKUP(Results!$H186,'Bead string weights'!$B$2:$E$14,4,FALSE())</f>
        <v>#N/A</v>
      </c>
      <c r="J186" t="s">
        <v>535</v>
      </c>
      <c r="K186" t="s">
        <v>539</v>
      </c>
    </row>
    <row r="187" spans="1:11">
      <c r="A187" s="1">
        <v>15</v>
      </c>
      <c r="B187" s="1">
        <v>250</v>
      </c>
      <c r="C187" s="1" t="s">
        <v>541</v>
      </c>
      <c r="D187" s="1" t="s">
        <v>88</v>
      </c>
      <c r="E187" s="14">
        <f>VLOOKUP(D187,Files!$B$2:$H$207,5,FALSE())</f>
        <v>6.23</v>
      </c>
      <c r="F187" s="1">
        <f>IF(E187="no weight",VLOOKUP(D187,Files!$B$2:$G$233,6,FALSE()),E187)</f>
        <v>6.23</v>
      </c>
      <c r="G187" s="13">
        <v>0.0333333333333333</v>
      </c>
      <c r="H187">
        <v>8</v>
      </c>
      <c r="I187" s="1">
        <f>Results!$F179+VLOOKUP(Results!$H179,'Bead string weights'!$B$2:$E$14,4,FALSE())</f>
        <v>15.09</v>
      </c>
      <c r="J187" t="s">
        <v>537</v>
      </c>
      <c r="K187" t="s">
        <v>540</v>
      </c>
    </row>
    <row r="188" spans="1:11">
      <c r="A188">
        <v>15</v>
      </c>
      <c r="B188">
        <v>250</v>
      </c>
      <c r="C188" t="s">
        <v>541</v>
      </c>
      <c r="D188" t="s">
        <v>65</v>
      </c>
      <c r="E188" s="14">
        <f>VLOOKUP(D188,Files!$B$2:$H$207,5,FALSE())</f>
        <v>5.69</v>
      </c>
      <c r="F188">
        <f>IF(E188="no weight",VLOOKUP(D188,Files!$B$2:$G$233,6,FALSE()),E188)</f>
        <v>5.69</v>
      </c>
      <c r="G188" s="13">
        <v>0.0243055555555556</v>
      </c>
      <c r="H188">
        <v>7</v>
      </c>
      <c r="I188" s="1">
        <f>Results!$F188+VLOOKUP(Results!$H188,'Bead string weights'!$B$2:$E$14,4,FALSE())</f>
        <v>14.725</v>
      </c>
      <c r="J188" t="s">
        <v>537</v>
      </c>
      <c r="K188" t="s">
        <v>586</v>
      </c>
    </row>
    <row r="189" spans="1:11">
      <c r="A189">
        <v>15</v>
      </c>
      <c r="B189">
        <v>250</v>
      </c>
      <c r="C189" t="s">
        <v>541</v>
      </c>
      <c r="D189" t="s">
        <v>88</v>
      </c>
      <c r="E189" s="14">
        <f>VLOOKUP(D189,Files!$B$2:$H$207,5,FALSE())</f>
        <v>6.23</v>
      </c>
      <c r="F189">
        <f>IF(E189="no weight",VLOOKUP(D189,Files!$B$2:$G$233,6,FALSE()),E189)</f>
        <v>6.23</v>
      </c>
      <c r="G189" s="13">
        <v>0.0138888888888889</v>
      </c>
      <c r="H189">
        <v>4</v>
      </c>
      <c r="I189" s="1">
        <f>Results!$F189+VLOOKUP(Results!$H189,'Bead string weights'!$B$2:$E$14,4,FALSE())</f>
        <v>10.99105</v>
      </c>
      <c r="J189" t="s">
        <v>537</v>
      </c>
      <c r="K189" t="s">
        <v>542</v>
      </c>
    </row>
    <row r="190" spans="1:11">
      <c r="A190">
        <v>15</v>
      </c>
      <c r="B190">
        <v>250</v>
      </c>
      <c r="C190" t="s">
        <v>541</v>
      </c>
      <c r="D190" t="s">
        <v>88</v>
      </c>
      <c r="E190" s="14">
        <f>VLOOKUP(D190,Files!$B$2:$H$207,5,FALSE())</f>
        <v>6.23</v>
      </c>
      <c r="F190">
        <f>IF(E190="no weight",VLOOKUP(D190,Files!$B$2:$G$233,6,FALSE()),E190)</f>
        <v>6.23</v>
      </c>
      <c r="G190" s="13">
        <v>0.0159722222222222</v>
      </c>
      <c r="H190">
        <v>6</v>
      </c>
      <c r="I190" s="1">
        <f>Results!$F190+VLOOKUP(Results!$H190,'Bead string weights'!$B$2:$E$14,4,FALSE())</f>
        <v>13.695</v>
      </c>
      <c r="J190" t="s">
        <v>537</v>
      </c>
      <c r="K190" t="s">
        <v>538</v>
      </c>
    </row>
    <row r="191" spans="1:11">
      <c r="A191">
        <v>15</v>
      </c>
      <c r="B191">
        <v>250</v>
      </c>
      <c r="C191" t="s">
        <v>541</v>
      </c>
      <c r="D191" t="s">
        <v>88</v>
      </c>
      <c r="E191" s="14">
        <f>VLOOKUP(D191,Files!$B$2:$H$207,5,FALSE())</f>
        <v>6.23</v>
      </c>
      <c r="F191">
        <f>IF(E191="no weight",VLOOKUP(D191,Files!$B$2:$G$233,6,FALSE()),E191)</f>
        <v>6.23</v>
      </c>
      <c r="G191" s="13">
        <v>0.0201388888888889</v>
      </c>
      <c r="H191">
        <v>9</v>
      </c>
      <c r="I191" s="1">
        <f>Results!$F191+VLOOKUP(Results!$H191,'Bead string weights'!$B$2:$E$14,4,FALSE())</f>
        <v>17.07</v>
      </c>
      <c r="J191" t="s">
        <v>537</v>
      </c>
      <c r="K191" t="s">
        <v>538</v>
      </c>
    </row>
    <row r="192" spans="1:12">
      <c r="A192">
        <v>16</v>
      </c>
      <c r="B192">
        <v>131</v>
      </c>
      <c r="C192" t="s">
        <v>541</v>
      </c>
      <c r="D192" t="s">
        <v>31</v>
      </c>
      <c r="E192" s="14" t="str">
        <f>VLOOKUP(D192,Files!$B$2:$H$207,5,FALSE())</f>
        <v>no weight</v>
      </c>
      <c r="F192">
        <f>IF(E192="no weight",VLOOKUP(D192,Files!$B$2:$G$233,6,FALSE()),E192)</f>
        <v>6.116</v>
      </c>
      <c r="G192" s="13">
        <v>0.0152777777777778</v>
      </c>
      <c r="H192">
        <v>9</v>
      </c>
      <c r="I192">
        <f>Results!$F192+VLOOKUP(Results!$H192,'Bead string weights'!$B$2:$E$14,4,FALSE())</f>
        <v>16.956</v>
      </c>
      <c r="J192" t="s">
        <v>535</v>
      </c>
      <c r="K192" t="s">
        <v>587</v>
      </c>
      <c r="L192" t="s">
        <v>588</v>
      </c>
    </row>
    <row r="193" spans="1:11">
      <c r="A193">
        <v>16</v>
      </c>
      <c r="B193">
        <v>131</v>
      </c>
      <c r="C193" t="s">
        <v>541</v>
      </c>
      <c r="D193" t="s">
        <v>31</v>
      </c>
      <c r="E193" s="14" t="str">
        <f>VLOOKUP(D193,Files!$B$2:$H$207,5,FALSE())</f>
        <v>no weight</v>
      </c>
      <c r="F193">
        <f>IF(E193="no weight",VLOOKUP(D193,Files!$B$2:$G$233,6,FALSE()),E193)</f>
        <v>6.116</v>
      </c>
      <c r="G193" s="13">
        <v>0.0298611111111111</v>
      </c>
      <c r="H193">
        <v>11</v>
      </c>
      <c r="I193">
        <f>Results!$F195+VLOOKUP(Results!$H195,'Bead string weights'!$B$2:$E$14,4,FALSE())</f>
        <v>18.836</v>
      </c>
      <c r="J193" t="s">
        <v>535</v>
      </c>
      <c r="K193" t="s">
        <v>550</v>
      </c>
    </row>
    <row r="194" spans="1:11">
      <c r="A194">
        <v>16</v>
      </c>
      <c r="B194">
        <v>131</v>
      </c>
      <c r="C194" t="s">
        <v>541</v>
      </c>
      <c r="D194" t="s">
        <v>31</v>
      </c>
      <c r="E194" s="14" t="str">
        <f>VLOOKUP(D194,Files!$B$2:$H$207,5,FALSE())</f>
        <v>no weight</v>
      </c>
      <c r="F194">
        <f>IF(E194="no weight",VLOOKUP(D194,Files!$B$2:$G$233,6,FALSE()),E194)</f>
        <v>6.116</v>
      </c>
      <c r="G194" s="13">
        <v>0.0430555555555556</v>
      </c>
      <c r="H194">
        <v>11</v>
      </c>
      <c r="I194">
        <f>Results!$F196+VLOOKUP(Results!$H196,'Bead string weights'!$B$2:$E$14,4,FALSE())</f>
        <v>18.196</v>
      </c>
      <c r="J194" t="s">
        <v>535</v>
      </c>
      <c r="K194" t="s">
        <v>550</v>
      </c>
    </row>
    <row r="195" spans="1:11">
      <c r="A195">
        <v>16</v>
      </c>
      <c r="B195">
        <v>131</v>
      </c>
      <c r="C195" t="s">
        <v>541</v>
      </c>
      <c r="D195" t="s">
        <v>31</v>
      </c>
      <c r="E195" s="14" t="str">
        <f>VLOOKUP(D195,Files!$B$2:$H$207,5,FALSE())</f>
        <v>no weight</v>
      </c>
      <c r="F195">
        <f>IF(E195="no weight",VLOOKUP(D195,Files!$B$2:$G$233,6,FALSE()),E195)</f>
        <v>6.116</v>
      </c>
      <c r="G195" s="13">
        <v>0.0638888888888889</v>
      </c>
      <c r="H195">
        <v>11</v>
      </c>
      <c r="I195">
        <f>Results!$F198+VLOOKUP(Results!$H198,'Bead string weights'!$B$2:$E$14,4,FALSE())</f>
        <v>15.151</v>
      </c>
      <c r="J195" t="s">
        <v>535</v>
      </c>
      <c r="K195" t="s">
        <v>589</v>
      </c>
    </row>
    <row r="196" spans="1:11">
      <c r="A196">
        <v>16</v>
      </c>
      <c r="B196">
        <v>131</v>
      </c>
      <c r="C196" t="s">
        <v>541</v>
      </c>
      <c r="D196" t="s">
        <v>31</v>
      </c>
      <c r="E196" s="14" t="str">
        <f>VLOOKUP(D196,Files!$B$2:$H$207,5,FALSE())</f>
        <v>no weight</v>
      </c>
      <c r="F196">
        <f>IF(E196="no weight",VLOOKUP(D196,Files!$B$2:$G$233,6,FALSE()),E196)</f>
        <v>6.116</v>
      </c>
      <c r="G196" s="13">
        <v>0.0201388888888889</v>
      </c>
      <c r="H196">
        <v>10</v>
      </c>
      <c r="I196" s="1">
        <f>Results!$F194+VLOOKUP(Results!$H194,'Bead string weights'!$B$2:$E$14,4,FALSE())</f>
        <v>18.836</v>
      </c>
      <c r="J196" t="s">
        <v>533</v>
      </c>
      <c r="K196" t="s">
        <v>534</v>
      </c>
    </row>
    <row r="197" spans="1:11">
      <c r="A197">
        <v>16</v>
      </c>
      <c r="B197">
        <v>131</v>
      </c>
      <c r="C197" t="s">
        <v>541</v>
      </c>
      <c r="D197" t="s">
        <v>31</v>
      </c>
      <c r="E197" s="14" t="str">
        <f>VLOOKUP(D197,Files!$B$2:$H$207,5,FALSE())</f>
        <v>no weight</v>
      </c>
      <c r="F197">
        <f>IF(E197="no weight",VLOOKUP(D197,Files!$B$2:$G$233,6,FALSE()),E197)</f>
        <v>6.116</v>
      </c>
      <c r="G197" s="13">
        <v>0.0451388888888889</v>
      </c>
      <c r="H197">
        <v>10</v>
      </c>
      <c r="I197" s="1">
        <f>Results!$F197+VLOOKUP(Results!$H197,'Bead string weights'!$B$2:$E$14,4,FALSE())</f>
        <v>18.196</v>
      </c>
      <c r="J197" t="s">
        <v>533</v>
      </c>
      <c r="K197" t="s">
        <v>534</v>
      </c>
    </row>
    <row r="198" spans="1:11">
      <c r="A198">
        <v>16</v>
      </c>
      <c r="B198">
        <v>131</v>
      </c>
      <c r="C198" t="s">
        <v>541</v>
      </c>
      <c r="D198" t="s">
        <v>31</v>
      </c>
      <c r="E198" s="14" t="str">
        <f>VLOOKUP(D198,Files!$B$2:$H$207,5,FALSE())</f>
        <v>no weight</v>
      </c>
      <c r="F198">
        <f>IF(E198="no weight",VLOOKUP(D198,Files!$B$2:$G$233,6,FALSE()),E198)</f>
        <v>6.116</v>
      </c>
      <c r="G198" s="13">
        <v>0.0159722222222222</v>
      </c>
      <c r="H198">
        <v>7</v>
      </c>
      <c r="I198" s="1">
        <f>Results!$F193+VLOOKUP(Results!$H193,'Bead string weights'!$B$2:$E$14,4,FALSE())</f>
        <v>18.836</v>
      </c>
      <c r="J198" t="s">
        <v>537</v>
      </c>
      <c r="K198" t="s">
        <v>546</v>
      </c>
    </row>
    <row r="199" spans="1:11">
      <c r="A199">
        <v>17</v>
      </c>
      <c r="B199">
        <v>228</v>
      </c>
      <c r="C199" t="s">
        <v>541</v>
      </c>
      <c r="D199" t="s">
        <v>69</v>
      </c>
      <c r="E199" s="14" t="str">
        <f>VLOOKUP(D199,Files!$B$2:$H$207,5,FALSE())</f>
        <v>no weight</v>
      </c>
      <c r="F199">
        <f>IF(E199="no weight",VLOOKUP(D199,Files!$B$2:$G$233,6,FALSE()),E199)</f>
        <v>6.33</v>
      </c>
      <c r="G199" s="13">
        <v>0.0430555555555556</v>
      </c>
      <c r="H199">
        <v>7</v>
      </c>
      <c r="I199">
        <f>Results!$F207+VLOOKUP(Results!$H207,'Bead string weights'!$B$2:$E$14,4,FALSE())</f>
        <v>13.795</v>
      </c>
      <c r="J199" t="s">
        <v>535</v>
      </c>
      <c r="K199" t="s">
        <v>581</v>
      </c>
    </row>
    <row r="200" spans="1:11">
      <c r="A200">
        <v>17</v>
      </c>
      <c r="B200">
        <v>228</v>
      </c>
      <c r="C200" t="s">
        <v>541</v>
      </c>
      <c r="D200" t="s">
        <v>69</v>
      </c>
      <c r="E200" s="14" t="str">
        <f>VLOOKUP(D200,Files!$B$2:$H$207,5,FALSE())</f>
        <v>no weight</v>
      </c>
      <c r="F200">
        <f>IF(E200="no weight",VLOOKUP(D200,Files!$B$2:$G$233,6,FALSE()),E200)</f>
        <v>6.33</v>
      </c>
      <c r="G200" s="13">
        <v>0.0604166666666667</v>
      </c>
      <c r="H200">
        <v>8</v>
      </c>
      <c r="I200">
        <f>Results!$F210+VLOOKUP(Results!$H210,'Bead string weights'!$B$2:$E$14,4,FALSE())</f>
        <v>15.365</v>
      </c>
      <c r="J200" t="s">
        <v>535</v>
      </c>
      <c r="K200" t="s">
        <v>581</v>
      </c>
    </row>
    <row r="201" spans="1:11">
      <c r="A201">
        <v>17</v>
      </c>
      <c r="B201">
        <v>228</v>
      </c>
      <c r="C201" t="s">
        <v>541</v>
      </c>
      <c r="D201" t="s">
        <v>69</v>
      </c>
      <c r="E201" s="14" t="str">
        <f>VLOOKUP(D201,Files!$B$2:$H$207,5,FALSE())</f>
        <v>no weight</v>
      </c>
      <c r="F201">
        <f>IF(E201="no weight",VLOOKUP(D201,Files!$B$2:$G$233,6,FALSE()),E201)</f>
        <v>6.33</v>
      </c>
      <c r="G201" s="13">
        <v>0.0236111111111111</v>
      </c>
      <c r="H201">
        <v>5</v>
      </c>
      <c r="I201" s="1">
        <f>Results!$F199+VLOOKUP(Results!$H199,'Bead string weights'!$B$2:$E$14,4,FALSE())</f>
        <v>15.365</v>
      </c>
      <c r="J201" t="s">
        <v>537</v>
      </c>
      <c r="K201" t="s">
        <v>552</v>
      </c>
    </row>
    <row r="202" spans="1:11">
      <c r="A202">
        <v>17</v>
      </c>
      <c r="B202">
        <v>228</v>
      </c>
      <c r="C202" t="s">
        <v>541</v>
      </c>
      <c r="D202" t="s">
        <v>69</v>
      </c>
      <c r="E202" s="14" t="str">
        <f>VLOOKUP(D202,Files!$B$2:$H$207,5,FALSE())</f>
        <v>no weight</v>
      </c>
      <c r="F202">
        <f>IF(E202="no weight",VLOOKUP(D202,Files!$B$2:$G$233,6,FALSE()),E202)</f>
        <v>6.33</v>
      </c>
      <c r="G202" s="13">
        <v>0.0236111111111111</v>
      </c>
      <c r="H202">
        <v>3</v>
      </c>
      <c r="I202" s="1">
        <f>Results!$F200+VLOOKUP(Results!$H200,'Bead string weights'!$B$2:$E$14,4,FALSE())</f>
        <v>15.73</v>
      </c>
      <c r="J202" t="s">
        <v>537</v>
      </c>
      <c r="K202" t="s">
        <v>543</v>
      </c>
    </row>
    <row r="203" spans="1:11">
      <c r="A203">
        <v>17</v>
      </c>
      <c r="B203">
        <v>228</v>
      </c>
      <c r="C203" t="s">
        <v>541</v>
      </c>
      <c r="D203" t="s">
        <v>69</v>
      </c>
      <c r="E203" s="14" t="str">
        <f>VLOOKUP(D203,Files!$B$2:$H$207,5,FALSE())</f>
        <v>no weight</v>
      </c>
      <c r="F203">
        <f>IF(E203="no weight",VLOOKUP(D203,Files!$B$2:$G$233,6,FALSE()),E203)</f>
        <v>6.33</v>
      </c>
      <c r="G203" s="13">
        <v>0.0270833333333333</v>
      </c>
      <c r="H203">
        <v>4</v>
      </c>
      <c r="I203" s="1">
        <f>Results!$F201+VLOOKUP(Results!$H201,'Bead string weights'!$B$2:$E$14,4,FALSE())</f>
        <v>12.765</v>
      </c>
      <c r="J203" t="s">
        <v>537</v>
      </c>
      <c r="K203" t="s">
        <v>539</v>
      </c>
    </row>
    <row r="204" spans="1:11">
      <c r="A204">
        <v>17</v>
      </c>
      <c r="B204">
        <v>228</v>
      </c>
      <c r="C204" t="s">
        <v>541</v>
      </c>
      <c r="D204" t="s">
        <v>69</v>
      </c>
      <c r="E204" s="14" t="str">
        <f>VLOOKUP(D204,Files!$B$2:$H$207,5,FALSE())</f>
        <v>no weight</v>
      </c>
      <c r="F204">
        <f>IF(E204="no weight",VLOOKUP(D204,Files!$B$2:$G$233,6,FALSE()),E204)</f>
        <v>6.33</v>
      </c>
      <c r="G204" s="13">
        <v>0.0277777777777778</v>
      </c>
      <c r="H204">
        <v>3</v>
      </c>
      <c r="I204" s="1">
        <f>Results!$F202+VLOOKUP(Results!$H202,'Bead string weights'!$B$2:$E$14,4,FALSE())</f>
        <v>9.6631</v>
      </c>
      <c r="J204" t="s">
        <v>537</v>
      </c>
      <c r="K204" t="s">
        <v>543</v>
      </c>
    </row>
    <row r="205" spans="1:11">
      <c r="A205">
        <v>17</v>
      </c>
      <c r="B205">
        <v>228</v>
      </c>
      <c r="C205" t="s">
        <v>541</v>
      </c>
      <c r="D205" t="s">
        <v>69</v>
      </c>
      <c r="E205" s="14" t="str">
        <f>VLOOKUP(D205,Files!$B$2:$H$207,5,FALSE())</f>
        <v>no weight</v>
      </c>
      <c r="F205">
        <f>IF(E205="no weight",VLOOKUP(D205,Files!$B$2:$G$233,6,FALSE()),E205)</f>
        <v>6.33</v>
      </c>
      <c r="G205" s="13">
        <v>0.0298611111111111</v>
      </c>
      <c r="H205">
        <v>6</v>
      </c>
      <c r="I205" s="1">
        <v>11.09105</v>
      </c>
      <c r="J205" t="s">
        <v>537</v>
      </c>
      <c r="K205" t="s">
        <v>539</v>
      </c>
    </row>
    <row r="206" spans="1:11">
      <c r="A206">
        <v>17</v>
      </c>
      <c r="B206">
        <v>228</v>
      </c>
      <c r="C206" t="s">
        <v>541</v>
      </c>
      <c r="D206" t="s">
        <v>69</v>
      </c>
      <c r="E206" s="14" t="str">
        <f>VLOOKUP(D206,Files!$B$2:$H$207,5,FALSE())</f>
        <v>no weight</v>
      </c>
      <c r="F206">
        <f>IF(E206="no weight",VLOOKUP(D206,Files!$B$2:$G$233,6,FALSE()),E206)</f>
        <v>6.33</v>
      </c>
      <c r="G206" s="13">
        <v>0.0333333333333333</v>
      </c>
      <c r="H206">
        <v>7</v>
      </c>
      <c r="I206" s="1">
        <f>Results!$F204+VLOOKUP(Results!$H204,'Bead string weights'!$B$2:$E$14,4,FALSE())</f>
        <v>9.6631</v>
      </c>
      <c r="J206" t="s">
        <v>537</v>
      </c>
      <c r="K206" t="s">
        <v>539</v>
      </c>
    </row>
    <row r="207" spans="1:11">
      <c r="A207">
        <v>17</v>
      </c>
      <c r="B207">
        <v>228</v>
      </c>
      <c r="C207" t="s">
        <v>541</v>
      </c>
      <c r="D207" t="s">
        <v>69</v>
      </c>
      <c r="E207" s="14" t="str">
        <f>VLOOKUP(D207,Files!$B$2:$H$207,5,FALSE())</f>
        <v>no weight</v>
      </c>
      <c r="F207">
        <f>IF(E207="no weight",VLOOKUP(D207,Files!$B$2:$G$233,6,FALSE()),E207)</f>
        <v>6.33</v>
      </c>
      <c r="G207" s="13">
        <v>0.0368055555555556</v>
      </c>
      <c r="H207">
        <v>6</v>
      </c>
      <c r="I207" s="1">
        <f>Results!$F205+VLOOKUP(Results!$H205,'Bead string weights'!$B$2:$E$14,4,FALSE())</f>
        <v>13.795</v>
      </c>
      <c r="J207" t="s">
        <v>537</v>
      </c>
      <c r="K207" t="s">
        <v>539</v>
      </c>
    </row>
    <row r="208" hidden="true" spans="1:11">
      <c r="A208">
        <v>17</v>
      </c>
      <c r="B208">
        <v>228</v>
      </c>
      <c r="C208" t="s">
        <v>541</v>
      </c>
      <c r="D208" t="s">
        <v>69</v>
      </c>
      <c r="E208" s="14" t="str">
        <f>VLOOKUP(D208,Files!$B$2:$H$207,5,FALSE())</f>
        <v>no weight</v>
      </c>
      <c r="F208">
        <f>IF(E208="no weight",VLOOKUP(D208,Files!$B$2:$G$233,6,FALSE()),E208)</f>
        <v>6.33</v>
      </c>
      <c r="G208" s="13">
        <v>0.0465277777777778</v>
      </c>
      <c r="I208" t="e">
        <f>Results!$F208+VLOOKUP(Results!$H208,'Bead string weights'!$B$2:$E$14,4,FALSE())</f>
        <v>#N/A</v>
      </c>
      <c r="J208" t="s">
        <v>535</v>
      </c>
      <c r="K208" t="s">
        <v>539</v>
      </c>
    </row>
    <row r="209" hidden="true" spans="1:11">
      <c r="A209">
        <v>17</v>
      </c>
      <c r="B209">
        <v>228</v>
      </c>
      <c r="C209" t="s">
        <v>541</v>
      </c>
      <c r="D209" t="s">
        <v>69</v>
      </c>
      <c r="E209" s="14" t="str">
        <f>VLOOKUP(D209,Files!$B$2:$H$207,5,FALSE())</f>
        <v>no weight</v>
      </c>
      <c r="F209">
        <f>IF(E209="no weight",VLOOKUP(D209,Files!$B$2:$G$233,6,FALSE()),E209)</f>
        <v>6.33</v>
      </c>
      <c r="G209" s="13">
        <v>0.0548611111111111</v>
      </c>
      <c r="I209" t="e">
        <f>Results!$F209+VLOOKUP(Results!$H209,'Bead string weights'!$B$2:$E$14,4,FALSE())</f>
        <v>#N/A</v>
      </c>
      <c r="J209" t="s">
        <v>535</v>
      </c>
      <c r="K209" t="s">
        <v>539</v>
      </c>
    </row>
    <row r="210" spans="1:11">
      <c r="A210">
        <v>17</v>
      </c>
      <c r="B210">
        <v>228</v>
      </c>
      <c r="C210" t="s">
        <v>541</v>
      </c>
      <c r="D210" t="s">
        <v>69</v>
      </c>
      <c r="E210" s="14" t="str">
        <f>VLOOKUP(D210,Files!$B$2:$H$207,5,FALSE())</f>
        <v>no weight</v>
      </c>
      <c r="F210">
        <f>IF(E210="no weight",VLOOKUP(D210,Files!$B$2:$G$233,6,FALSE()),E210)</f>
        <v>6.33</v>
      </c>
      <c r="G210" s="13">
        <v>0.0381944444444444</v>
      </c>
      <c r="H210">
        <v>7</v>
      </c>
      <c r="I210" s="1">
        <f>Results!$F206+VLOOKUP(Results!$H206,'Bead string weights'!$B$2:$E$14,4,FALSE())</f>
        <v>15.365</v>
      </c>
      <c r="J210" t="s">
        <v>537</v>
      </c>
      <c r="K210" t="s">
        <v>539</v>
      </c>
    </row>
    <row r="211" spans="1:11">
      <c r="A211">
        <v>18</v>
      </c>
      <c r="B211">
        <v>216</v>
      </c>
      <c r="C211" t="s">
        <v>541</v>
      </c>
      <c r="D211" t="s">
        <v>60</v>
      </c>
      <c r="E211" s="14">
        <f>VLOOKUP(D211,Files!$B$2:$H$207,5,FALSE())</f>
        <v>5.83</v>
      </c>
      <c r="F211">
        <f>IF(E211="no weight",VLOOKUP(D211,Files!$B$2:$G$233,6,FALSE()),E211)</f>
        <v>5.83</v>
      </c>
      <c r="G211" s="13">
        <v>0.0416666666666667</v>
      </c>
      <c r="H211">
        <v>7</v>
      </c>
      <c r="I211">
        <f>Results!$F211+VLOOKUP(Results!$H211,'Bead string weights'!$B$2:$E$14,4,FALSE())</f>
        <v>14.865</v>
      </c>
      <c r="J211" t="s">
        <v>535</v>
      </c>
      <c r="K211" t="s">
        <v>590</v>
      </c>
    </row>
    <row r="212" spans="1:11">
      <c r="A212">
        <v>18</v>
      </c>
      <c r="B212">
        <v>216</v>
      </c>
      <c r="C212" t="s">
        <v>541</v>
      </c>
      <c r="D212" t="s">
        <v>56</v>
      </c>
      <c r="E212" s="14">
        <f>VLOOKUP(D212,Files!$B$2:$H$207,5,FALSE())</f>
        <v>5.83</v>
      </c>
      <c r="F212">
        <f>IF(E212="no weight",VLOOKUP(D212,Files!$B$2:$G$233,6,FALSE()),E212)</f>
        <v>5.83</v>
      </c>
      <c r="G212" s="13">
        <v>0.0236111111111111</v>
      </c>
      <c r="H212">
        <v>7</v>
      </c>
      <c r="I212" s="1">
        <f>Results!$F212+VLOOKUP(Results!$H212,'Bead string weights'!$B$2:$E$14,4,FALSE())</f>
        <v>14.865</v>
      </c>
      <c r="J212" t="s">
        <v>537</v>
      </c>
      <c r="K212" t="s">
        <v>591</v>
      </c>
    </row>
    <row r="213" hidden="true" spans="1:11">
      <c r="A213">
        <v>18</v>
      </c>
      <c r="B213">
        <v>216</v>
      </c>
      <c r="C213" t="s">
        <v>541</v>
      </c>
      <c r="D213" t="s">
        <v>56</v>
      </c>
      <c r="E213" s="14">
        <f>VLOOKUP(D213,Files!$B$2:$H$207,5,FALSE())</f>
        <v>5.83</v>
      </c>
      <c r="F213">
        <f>IF(E213="no weight",VLOOKUP(D213,Files!$B$2:$G$233,6,FALSE()),E213)</f>
        <v>5.83</v>
      </c>
      <c r="G213" s="13">
        <v>0.0291666666666667</v>
      </c>
      <c r="I213" t="e">
        <f>Results!$F213+VLOOKUP(Results!$H213,'Bead string weights'!$B$2:$E$14,4,FALSE())</f>
        <v>#N/A</v>
      </c>
      <c r="J213" t="s">
        <v>535</v>
      </c>
      <c r="K213" t="s">
        <v>539</v>
      </c>
    </row>
    <row r="214" hidden="true" spans="1:11">
      <c r="A214">
        <v>18</v>
      </c>
      <c r="B214">
        <v>216</v>
      </c>
      <c r="C214" t="s">
        <v>541</v>
      </c>
      <c r="D214" t="s">
        <v>60</v>
      </c>
      <c r="E214" s="14">
        <f>VLOOKUP(D214,Files!$B$2:$H$207,5,FALSE())</f>
        <v>5.83</v>
      </c>
      <c r="F214">
        <f>IF(E214="no weight",VLOOKUP(D214,Files!$B$2:$G$233,6,FALSE()),E214)</f>
        <v>5.83</v>
      </c>
      <c r="G214" s="13">
        <v>0.00833333333333333</v>
      </c>
      <c r="I214" t="e">
        <f>Results!$F214+VLOOKUP(Results!$H214,'Bead string weights'!$B$2:$E$14,4,FALSE())</f>
        <v>#N/A</v>
      </c>
      <c r="J214" t="s">
        <v>535</v>
      </c>
      <c r="K214" t="s">
        <v>539</v>
      </c>
    </row>
    <row r="215" spans="1:11">
      <c r="A215">
        <v>18</v>
      </c>
      <c r="B215">
        <v>216</v>
      </c>
      <c r="C215" t="s">
        <v>541</v>
      </c>
      <c r="D215" t="s">
        <v>60</v>
      </c>
      <c r="E215" s="14">
        <f>VLOOKUP(D215,Files!$B$2:$H$207,5,FALSE())</f>
        <v>5.83</v>
      </c>
      <c r="F215">
        <f>IF(E215="no weight",VLOOKUP(D215,Files!$B$2:$G$233,6,FALSE()),E215)</f>
        <v>5.83</v>
      </c>
      <c r="G215" s="13">
        <v>0.0159722222222222</v>
      </c>
      <c r="H215">
        <v>7</v>
      </c>
      <c r="I215" s="1">
        <f>Results!$F215+VLOOKUP(Results!$H215,'Bead string weights'!$B$2:$E$14,4,FALSE())</f>
        <v>14.865</v>
      </c>
      <c r="J215" t="s">
        <v>537</v>
      </c>
      <c r="K215" t="s">
        <v>592</v>
      </c>
    </row>
    <row r="216" hidden="true" spans="1:11">
      <c r="A216">
        <v>18</v>
      </c>
      <c r="B216">
        <v>216</v>
      </c>
      <c r="C216" t="s">
        <v>541</v>
      </c>
      <c r="D216" t="s">
        <v>60</v>
      </c>
      <c r="E216" s="14">
        <f>VLOOKUP(D216,Files!$B$2:$H$207,5,FALSE())</f>
        <v>5.83</v>
      </c>
      <c r="F216">
        <f>IF(E216="no weight",VLOOKUP(D216,Files!$B$2:$G$233,6,FALSE()),E216)</f>
        <v>5.83</v>
      </c>
      <c r="G216" s="13">
        <v>0.0270833333333333</v>
      </c>
      <c r="I216" t="e">
        <f>Results!$F216+VLOOKUP(Results!$H216,'Bead string weights'!$B$2:$E$14,4,FALSE())</f>
        <v>#N/A</v>
      </c>
      <c r="J216" t="s">
        <v>535</v>
      </c>
      <c r="K216" t="s">
        <v>539</v>
      </c>
    </row>
    <row r="217" spans="1:11">
      <c r="A217">
        <v>18</v>
      </c>
      <c r="B217">
        <v>216</v>
      </c>
      <c r="C217" t="s">
        <v>541</v>
      </c>
      <c r="D217" t="s">
        <v>60</v>
      </c>
      <c r="E217" s="14">
        <f>VLOOKUP(D217,Files!$B$2:$H$207,5,FALSE())</f>
        <v>5.83</v>
      </c>
      <c r="F217">
        <f>IF(E217="no weight",VLOOKUP(D217,Files!$B$2:$G$233,6,FALSE()),E217)</f>
        <v>5.83</v>
      </c>
      <c r="G217" s="13">
        <v>0.0340277777777778</v>
      </c>
      <c r="H217">
        <v>6</v>
      </c>
      <c r="I217" s="1">
        <v>13.295</v>
      </c>
      <c r="J217" t="s">
        <v>537</v>
      </c>
      <c r="K217" t="s">
        <v>551</v>
      </c>
    </row>
    <row r="218" spans="1:11">
      <c r="A218">
        <v>18</v>
      </c>
      <c r="B218">
        <v>216</v>
      </c>
      <c r="C218" t="s">
        <v>541</v>
      </c>
      <c r="D218" t="s">
        <v>60</v>
      </c>
      <c r="E218" s="14">
        <f>VLOOKUP(D218,Files!$B$2:$H$207,5,FALSE())</f>
        <v>5.83</v>
      </c>
      <c r="F218">
        <f>IF(E218="no weight",VLOOKUP(D218,Files!$B$2:$G$233,6,FALSE()),E218)</f>
        <v>5.83</v>
      </c>
      <c r="G218" s="13">
        <v>0.0368055555555556</v>
      </c>
      <c r="H218">
        <v>4</v>
      </c>
      <c r="I218" s="1">
        <f>Results!$F218+VLOOKUP(Results!$H218,'Bead string weights'!$B$2:$E$14,4,FALSE())</f>
        <v>10.59105</v>
      </c>
      <c r="J218" t="s">
        <v>537</v>
      </c>
      <c r="K218" t="s">
        <v>593</v>
      </c>
    </row>
    <row r="219" spans="1:11">
      <c r="A219">
        <v>18</v>
      </c>
      <c r="B219">
        <v>216</v>
      </c>
      <c r="C219" t="s">
        <v>541</v>
      </c>
      <c r="D219" t="s">
        <v>60</v>
      </c>
      <c r="E219" s="14">
        <f>VLOOKUP(D219,Files!$B$2:$H$207,5,FALSE())</f>
        <v>5.83</v>
      </c>
      <c r="F219">
        <f>IF(E219="no weight",VLOOKUP(D219,Files!$B$2:$G$233,6,FALSE()),E219)</f>
        <v>5.83</v>
      </c>
      <c r="G219" s="13">
        <v>0.0375</v>
      </c>
      <c r="H219">
        <v>4</v>
      </c>
      <c r="I219" s="1">
        <f>Results!$F219+VLOOKUP(Results!$H219,'Bead string weights'!$B$2:$E$14,4,FALSE())</f>
        <v>10.59105</v>
      </c>
      <c r="J219" t="s">
        <v>537</v>
      </c>
      <c r="K219" t="s">
        <v>540</v>
      </c>
    </row>
    <row r="220" spans="1:11">
      <c r="A220">
        <v>18</v>
      </c>
      <c r="B220">
        <v>216</v>
      </c>
      <c r="C220" t="s">
        <v>541</v>
      </c>
      <c r="D220" t="s">
        <v>60</v>
      </c>
      <c r="E220" s="14">
        <f>VLOOKUP(D220,Files!$B$2:$H$207,5,FALSE())</f>
        <v>5.83</v>
      </c>
      <c r="F220">
        <f>IF(E220="no weight",VLOOKUP(D220,Files!$B$2:$G$233,6,FALSE()),E220)</f>
        <v>5.83</v>
      </c>
      <c r="G220" s="13">
        <v>0.0472222222222222</v>
      </c>
      <c r="H220">
        <v>4</v>
      </c>
      <c r="I220" s="1">
        <f>Results!$F220+VLOOKUP(Results!$H220,'Bead string weights'!$B$2:$E$14,4,FALSE())</f>
        <v>10.59105</v>
      </c>
      <c r="J220" t="s">
        <v>537</v>
      </c>
      <c r="K220" t="s">
        <v>594</v>
      </c>
    </row>
    <row r="221" spans="1:11">
      <c r="A221">
        <v>18</v>
      </c>
      <c r="B221">
        <v>216</v>
      </c>
      <c r="C221" t="s">
        <v>541</v>
      </c>
      <c r="D221" t="s">
        <v>60</v>
      </c>
      <c r="E221" s="14">
        <f>VLOOKUP(D221,Files!$B$2:$H$207,5,FALSE())</f>
        <v>5.83</v>
      </c>
      <c r="F221">
        <f>IF(E221="no weight",VLOOKUP(D221,Files!$B$2:$G$233,6,FALSE()),E221)</f>
        <v>5.83</v>
      </c>
      <c r="G221" s="13">
        <v>0.0631944444444444</v>
      </c>
      <c r="H221">
        <v>7</v>
      </c>
      <c r="I221" s="1">
        <f>Results!$F221+VLOOKUP(Results!$H221,'Bead string weights'!$B$2:$E$14,4,FALSE())</f>
        <v>14.865</v>
      </c>
      <c r="J221" t="s">
        <v>537</v>
      </c>
      <c r="K221" t="s">
        <v>594</v>
      </c>
    </row>
    <row r="222" spans="1:11">
      <c r="A222">
        <v>18</v>
      </c>
      <c r="B222">
        <v>216</v>
      </c>
      <c r="C222" t="s">
        <v>541</v>
      </c>
      <c r="D222" t="s">
        <v>56</v>
      </c>
      <c r="E222" s="14">
        <f>VLOOKUP(D222,Files!$B$2:$H$207,5,FALSE())</f>
        <v>5.83</v>
      </c>
      <c r="F222">
        <v>5.83</v>
      </c>
      <c r="G222" s="13">
        <v>0.0277777777777778</v>
      </c>
      <c r="H222">
        <v>6</v>
      </c>
      <c r="I222" s="1">
        <v>13.295</v>
      </c>
      <c r="J222" t="s">
        <v>537</v>
      </c>
      <c r="K222" t="s">
        <v>538</v>
      </c>
    </row>
    <row r="223" spans="1:11">
      <c r="A223">
        <v>18</v>
      </c>
      <c r="B223">
        <v>216</v>
      </c>
      <c r="C223" t="s">
        <v>541</v>
      </c>
      <c r="D223" t="s">
        <v>59</v>
      </c>
      <c r="E223" s="14">
        <f>VLOOKUP(D223,Files!$B$2:$H$207,5,FALSE())</f>
        <v>5.83</v>
      </c>
      <c r="F223">
        <f>IF(E223="no weight",VLOOKUP(D223,Files!$B$2:$G$233,6,FALSE()),E223)</f>
        <v>5.83</v>
      </c>
      <c r="G223" s="13">
        <v>0.0118055555555556</v>
      </c>
      <c r="H223">
        <v>4</v>
      </c>
      <c r="I223" s="1">
        <f>Results!$F223+VLOOKUP(Results!$H223,'Bead string weights'!$B$2:$E$14,4,FALSE())</f>
        <v>10.59105</v>
      </c>
      <c r="J223" t="s">
        <v>537</v>
      </c>
      <c r="K223" t="s">
        <v>538</v>
      </c>
    </row>
    <row r="224" spans="1:11">
      <c r="A224">
        <v>18</v>
      </c>
      <c r="B224">
        <v>216</v>
      </c>
      <c r="C224" t="s">
        <v>541</v>
      </c>
      <c r="D224" t="s">
        <v>60</v>
      </c>
      <c r="E224" s="14">
        <f>VLOOKUP(D224,Files!$B$2:$H$207,5,FALSE())</f>
        <v>5.83</v>
      </c>
      <c r="F224">
        <f>IF(E224="no weight",VLOOKUP(D224,Files!$B$2:$G$233,6,FALSE()),E224)</f>
        <v>5.83</v>
      </c>
      <c r="G224" s="13">
        <v>0.0694444444444444</v>
      </c>
      <c r="H224">
        <v>7</v>
      </c>
      <c r="I224" s="1">
        <f>Results!$F224+VLOOKUP(Results!$H224,'Bead string weights'!$B$2:$E$14,4,FALSE())</f>
        <v>14.865</v>
      </c>
      <c r="J224" t="s">
        <v>537</v>
      </c>
      <c r="K224" t="s">
        <v>542</v>
      </c>
    </row>
    <row r="225" spans="1:12">
      <c r="A225">
        <v>18</v>
      </c>
      <c r="B225">
        <v>216</v>
      </c>
      <c r="C225" t="s">
        <v>541</v>
      </c>
      <c r="D225" t="s">
        <v>58</v>
      </c>
      <c r="E225" s="14">
        <f>VLOOKUP(D225,Files!$B$2:$H$207,5,FALSE())</f>
        <v>5.83</v>
      </c>
      <c r="F225" s="15">
        <f>IF(E225="no weight",VLOOKUP(D225,Files!$B$2:$G$233,6,FALSE()),E225)</f>
        <v>5.83</v>
      </c>
      <c r="H225" s="15"/>
      <c r="I225" s="5"/>
      <c r="J225" t="s">
        <v>537</v>
      </c>
      <c r="K225" s="15"/>
      <c r="L225" s="15" t="s">
        <v>595</v>
      </c>
    </row>
    <row r="226" spans="1:12">
      <c r="A226">
        <v>18</v>
      </c>
      <c r="B226">
        <v>216</v>
      </c>
      <c r="C226" t="s">
        <v>541</v>
      </c>
      <c r="D226" t="s">
        <v>61</v>
      </c>
      <c r="E226" s="14">
        <f>VLOOKUP(D226,Files!$B$2:$H$207,5,FALSE())</f>
        <v>5.83</v>
      </c>
      <c r="F226" s="15">
        <f>IF(E226="no weight",VLOOKUP(D226,Files!$B$2:$G$233,6,FALSE()),E226)</f>
        <v>5.83</v>
      </c>
      <c r="H226" s="15"/>
      <c r="I226" s="5"/>
      <c r="J226" t="s">
        <v>537</v>
      </c>
      <c r="K226" s="15"/>
      <c r="L226" s="15" t="s">
        <v>595</v>
      </c>
    </row>
    <row r="227" spans="1:12">
      <c r="A227">
        <v>19</v>
      </c>
      <c r="B227">
        <v>298</v>
      </c>
      <c r="C227" t="s">
        <v>541</v>
      </c>
      <c r="D227" t="s">
        <v>121</v>
      </c>
      <c r="E227" s="14">
        <f>VLOOKUP(D227,Files!$B$2:$H$207,5,FALSE())</f>
        <v>5.89</v>
      </c>
      <c r="F227">
        <f>IF(E227="no weight",VLOOKUP(D227,Files!$B$2:$G$233,6,FALSE()),E227)</f>
        <v>5.89</v>
      </c>
      <c r="G227" s="13">
        <v>0.0451388888888889</v>
      </c>
      <c r="H227">
        <v>3</v>
      </c>
      <c r="I227" t="e">
        <f>Results!$F225+VLOOKUP(Results!$H225,'Bead string weights'!$B$2:$E$14,4,FALSE())</f>
        <v>#N/A</v>
      </c>
      <c r="J227" t="s">
        <v>535</v>
      </c>
      <c r="K227" t="s">
        <v>554</v>
      </c>
      <c r="L227" t="s">
        <v>596</v>
      </c>
    </row>
    <row r="228" hidden="true" spans="1:11">
      <c r="A228">
        <v>19</v>
      </c>
      <c r="B228">
        <v>298</v>
      </c>
      <c r="C228" t="s">
        <v>541</v>
      </c>
      <c r="D228" t="s">
        <v>121</v>
      </c>
      <c r="E228" s="14">
        <f>VLOOKUP(D228,Files!$B$2:$H$207,5,FALSE())</f>
        <v>5.89</v>
      </c>
      <c r="F228">
        <f>IF(E228="no weight",VLOOKUP(D228,Files!$B$2:$G$233,6,FALSE()),E228)</f>
        <v>5.89</v>
      </c>
      <c r="G228" s="13">
        <v>0.0256944444444444</v>
      </c>
      <c r="I228" t="e">
        <f>Results!$F228+VLOOKUP(Results!$H228,'Bead string weights'!$B$2:$E$14,4,FALSE())</f>
        <v>#N/A</v>
      </c>
      <c r="J228" t="s">
        <v>535</v>
      </c>
      <c r="K228" t="s">
        <v>539</v>
      </c>
    </row>
    <row r="229" spans="1:11">
      <c r="A229">
        <v>19</v>
      </c>
      <c r="B229">
        <v>298</v>
      </c>
      <c r="C229" t="s">
        <v>541</v>
      </c>
      <c r="D229" t="s">
        <v>123</v>
      </c>
      <c r="E229" s="14">
        <f>VLOOKUP(D229,Files!$B$2:$H$207,5,FALSE())</f>
        <v>5.89</v>
      </c>
      <c r="F229">
        <f>IF(E229="no weight",VLOOKUP(D229,Files!$B$2:$G$233,6,FALSE()),E229)</f>
        <v>5.89</v>
      </c>
      <c r="G229" s="13">
        <v>0.0215277777777778</v>
      </c>
      <c r="H229">
        <v>3</v>
      </c>
      <c r="I229" t="e">
        <f>Results!$F226+VLOOKUP(Results!$H226,'Bead string weights'!$B$2:$E$14,4,FALSE())</f>
        <v>#N/A</v>
      </c>
      <c r="J229" t="s">
        <v>535</v>
      </c>
      <c r="K229" t="s">
        <v>564</v>
      </c>
    </row>
    <row r="230" spans="1:12">
      <c r="A230">
        <v>19</v>
      </c>
      <c r="B230">
        <v>298</v>
      </c>
      <c r="C230" t="s">
        <v>541</v>
      </c>
      <c r="D230" t="s">
        <v>123</v>
      </c>
      <c r="E230" s="14">
        <f>VLOOKUP(D230,Files!$B$2:$H$207,5,FALSE())</f>
        <v>5.89</v>
      </c>
      <c r="F230">
        <f>IF(E230="no weight",VLOOKUP(D230,Files!$B$2:$G$233,6,FALSE()),E230)</f>
        <v>5.89</v>
      </c>
      <c r="G230" s="13">
        <v>0.0340277777777778</v>
      </c>
      <c r="H230">
        <v>7</v>
      </c>
      <c r="I230">
        <f>Results!$F227+VLOOKUP(Results!$H227,'Bead string weights'!$B$2:$E$14,4,FALSE())</f>
        <v>9.2231</v>
      </c>
      <c r="J230" t="s">
        <v>535</v>
      </c>
      <c r="K230" t="s">
        <v>554</v>
      </c>
      <c r="L230" t="s">
        <v>597</v>
      </c>
    </row>
    <row r="231" spans="1:11">
      <c r="A231">
        <v>19</v>
      </c>
      <c r="B231">
        <v>298</v>
      </c>
      <c r="C231" t="s">
        <v>541</v>
      </c>
      <c r="D231" t="s">
        <v>123</v>
      </c>
      <c r="E231" s="14">
        <f>VLOOKUP(D231,Files!$B$2:$H$207,5,FALSE())</f>
        <v>5.89</v>
      </c>
      <c r="F231">
        <f>IF(E231="no weight",VLOOKUP(D231,Files!$B$2:$G$233,6,FALSE()),E231)</f>
        <v>5.89</v>
      </c>
      <c r="G231" s="13">
        <v>0.0180555555555556</v>
      </c>
      <c r="H231">
        <v>4</v>
      </c>
      <c r="I231">
        <f>Results!$F230+VLOOKUP(Results!$H230,'Bead string weights'!$B$2:$E$14,4,FALSE())</f>
        <v>14.925</v>
      </c>
      <c r="J231" t="s">
        <v>535</v>
      </c>
      <c r="K231" t="s">
        <v>598</v>
      </c>
    </row>
    <row r="232" spans="1:11">
      <c r="A232">
        <v>19</v>
      </c>
      <c r="B232">
        <v>298</v>
      </c>
      <c r="C232" t="s">
        <v>541</v>
      </c>
      <c r="D232" t="s">
        <v>123</v>
      </c>
      <c r="E232" s="14">
        <f>VLOOKUP(D232,Files!$B$2:$H$207,5,FALSE())</f>
        <v>5.89</v>
      </c>
      <c r="F232">
        <f>IF(E232="no weight",VLOOKUP(D232,Files!$B$2:$G$233,6,FALSE()),E232)</f>
        <v>5.89</v>
      </c>
      <c r="G232" s="13">
        <v>0.0347222222222222</v>
      </c>
      <c r="H232">
        <v>2</v>
      </c>
      <c r="I232">
        <f>Results!$F231+VLOOKUP(Results!$H231,'Bead string weights'!$B$2:$E$14,4,FALSE())</f>
        <v>10.65105</v>
      </c>
      <c r="J232" t="s">
        <v>535</v>
      </c>
      <c r="K232" t="s">
        <v>546</v>
      </c>
    </row>
    <row r="233" hidden="true" spans="1:12">
      <c r="A233">
        <v>19</v>
      </c>
      <c r="B233">
        <v>298</v>
      </c>
      <c r="C233" t="s">
        <v>541</v>
      </c>
      <c r="D233" t="s">
        <v>123</v>
      </c>
      <c r="E233" s="14">
        <f>VLOOKUP(D233,Files!$B$2:$H$207,5,FALSE())</f>
        <v>5.89</v>
      </c>
      <c r="F233">
        <f>IF(E233="no weight",VLOOKUP(D233,Files!$B$2:$G$233,6,FALSE()),E233)</f>
        <v>5.89</v>
      </c>
      <c r="G233" s="13">
        <v>0.0479166666666667</v>
      </c>
      <c r="I233" t="e">
        <f>Results!$F233+VLOOKUP(Results!$H233,'Bead string weights'!$B$2:$E$14,4,FALSE())</f>
        <v>#N/A</v>
      </c>
      <c r="J233" t="s">
        <v>535</v>
      </c>
      <c r="K233" t="s">
        <v>539</v>
      </c>
      <c r="L233" t="s">
        <v>599</v>
      </c>
    </row>
    <row r="234" spans="1:11">
      <c r="A234">
        <v>19</v>
      </c>
      <c r="B234">
        <v>298</v>
      </c>
      <c r="C234" t="s">
        <v>541</v>
      </c>
      <c r="D234" t="s">
        <v>123</v>
      </c>
      <c r="E234" s="14">
        <f>VLOOKUP(D234,Files!$B$2:$H$207,5,FALSE())</f>
        <v>5.89</v>
      </c>
      <c r="F234">
        <f>IF(E234="no weight",VLOOKUP(D234,Files!$B$2:$G$233,6,FALSE()),E234)</f>
        <v>5.89</v>
      </c>
      <c r="G234" s="13">
        <v>0.0125</v>
      </c>
      <c r="H234">
        <v>4</v>
      </c>
      <c r="I234" s="1">
        <f>Results!$F229+VLOOKUP(Results!$H229,'Bead string weights'!$B$2:$E$14,4,FALSE())</f>
        <v>9.2231</v>
      </c>
      <c r="J234" t="s">
        <v>537</v>
      </c>
      <c r="K234" t="s">
        <v>600</v>
      </c>
    </row>
    <row r="235" spans="1:11">
      <c r="A235">
        <v>19</v>
      </c>
      <c r="B235">
        <v>298</v>
      </c>
      <c r="C235" t="s">
        <v>541</v>
      </c>
      <c r="D235" t="s">
        <v>123</v>
      </c>
      <c r="E235" s="14">
        <f>VLOOKUP(D235,Files!$B$2:$H$207,5,FALSE())</f>
        <v>5.89</v>
      </c>
      <c r="F235">
        <f>IF(E235="no weight",VLOOKUP(D235,Files!$B$2:$G$233,6,FALSE()),E235)</f>
        <v>5.89</v>
      </c>
      <c r="G235" s="13">
        <v>0.0423611111111111</v>
      </c>
      <c r="H235">
        <v>2</v>
      </c>
      <c r="I235" s="1">
        <f>Results!$F232+VLOOKUP(Results!$H232,'Bead string weights'!$B$2:$E$14,4,FALSE())</f>
        <v>9.08215</v>
      </c>
      <c r="J235" t="s">
        <v>537</v>
      </c>
      <c r="K235" t="s">
        <v>601</v>
      </c>
    </row>
    <row r="236" spans="1:11">
      <c r="A236">
        <v>20</v>
      </c>
      <c r="B236">
        <v>124</v>
      </c>
      <c r="C236" t="s">
        <v>541</v>
      </c>
      <c r="D236" t="s">
        <v>26</v>
      </c>
      <c r="E236" s="14">
        <f>VLOOKUP(D236,Files!$B$2:$H$207,5,FALSE())</f>
        <v>6.05</v>
      </c>
      <c r="F236">
        <v>6.05</v>
      </c>
      <c r="G236" s="13">
        <v>0.0138888888888889</v>
      </c>
      <c r="H236">
        <v>7</v>
      </c>
      <c r="I236">
        <f>Results!$F234+VLOOKUP(Results!$H234,'Bead string weights'!$B$2:$E$14,4,FALSE())</f>
        <v>10.65105</v>
      </c>
      <c r="J236" t="s">
        <v>535</v>
      </c>
      <c r="K236" t="s">
        <v>564</v>
      </c>
    </row>
    <row r="237" spans="1:11">
      <c r="A237">
        <v>20</v>
      </c>
      <c r="B237">
        <v>124</v>
      </c>
      <c r="C237" t="s">
        <v>541</v>
      </c>
      <c r="D237" t="s">
        <v>26</v>
      </c>
      <c r="E237" s="14">
        <f>VLOOKUP(D237,Files!$B$2:$H$207,5,FALSE())</f>
        <v>6.05</v>
      </c>
      <c r="F237">
        <f>IF(E237="no weight",VLOOKUP(D237,Files!$B$2:$G$233,6,FALSE()),E237)</f>
        <v>6.05</v>
      </c>
      <c r="G237" s="13">
        <v>0.01875</v>
      </c>
      <c r="H237">
        <v>9</v>
      </c>
      <c r="I237">
        <f>Results!$F235+VLOOKUP(Results!$H235,'Bead string weights'!$B$2:$E$14,4,FALSE())</f>
        <v>9.08215</v>
      </c>
      <c r="J237" t="s">
        <v>535</v>
      </c>
      <c r="K237" t="s">
        <v>564</v>
      </c>
    </row>
    <row r="238" spans="1:12">
      <c r="A238">
        <v>20</v>
      </c>
      <c r="B238">
        <v>124</v>
      </c>
      <c r="C238" t="s">
        <v>541</v>
      </c>
      <c r="D238" t="s">
        <v>29</v>
      </c>
      <c r="E238" s="14">
        <f>VLOOKUP(D238,Files!$B$2:$H$207,5,FALSE())</f>
        <v>6.05</v>
      </c>
      <c r="F238">
        <f>IF(E238="no weight",VLOOKUP(D238,Files!$B$2:$G$233,6,FALSE()),E238)</f>
        <v>6.05</v>
      </c>
      <c r="G238" s="13">
        <v>0.0451388888888889</v>
      </c>
      <c r="H238">
        <v>11</v>
      </c>
      <c r="I238">
        <f>Results!$F239+VLOOKUP(Results!$H239,'Bead string weights'!$B$2:$E$14,4,FALSE())</f>
        <v>18.77</v>
      </c>
      <c r="J238" t="s">
        <v>535</v>
      </c>
      <c r="K238" t="s">
        <v>548</v>
      </c>
      <c r="L238" t="s">
        <v>602</v>
      </c>
    </row>
    <row r="239" spans="1:12">
      <c r="A239">
        <v>20</v>
      </c>
      <c r="B239">
        <v>124</v>
      </c>
      <c r="C239" t="s">
        <v>541</v>
      </c>
      <c r="D239" t="s">
        <v>26</v>
      </c>
      <c r="E239" s="14">
        <f>VLOOKUP(D239,Files!$B$2:$H$207,5,FALSE())</f>
        <v>6.05</v>
      </c>
      <c r="F239">
        <f>IF(E239="no weight",VLOOKUP(D239,Files!$B$2:$G$233,6,FALSE()),E239)</f>
        <v>6.05</v>
      </c>
      <c r="G239" s="13">
        <v>0.0222222222222222</v>
      </c>
      <c r="H239">
        <v>11</v>
      </c>
      <c r="I239" s="1">
        <f>Results!$F237+VLOOKUP(Results!$H237,'Bead string weights'!$B$2:$E$14,4,FALSE())</f>
        <v>16.89</v>
      </c>
      <c r="J239" t="s">
        <v>533</v>
      </c>
      <c r="K239" t="s">
        <v>603</v>
      </c>
      <c r="L239" t="s">
        <v>604</v>
      </c>
    </row>
    <row r="240" spans="1:11">
      <c r="A240">
        <v>20</v>
      </c>
      <c r="B240">
        <v>124</v>
      </c>
      <c r="C240" t="s">
        <v>541</v>
      </c>
      <c r="D240" t="s">
        <v>26</v>
      </c>
      <c r="E240" s="14">
        <f>VLOOKUP(D240,Files!$B$2:$H$207,5,FALSE())</f>
        <v>6.05</v>
      </c>
      <c r="F240">
        <f>IF(E240="no weight",VLOOKUP(D240,Files!$B$2:$G$233,6,FALSE()),E240)</f>
        <v>6.05</v>
      </c>
      <c r="G240" s="13">
        <v>0.0145833333333333</v>
      </c>
      <c r="H240">
        <v>1</v>
      </c>
      <c r="I240" s="1">
        <f>Results!$F236+VLOOKUP(Results!$H236,'Bead string weights'!$B$2:$E$14,4,FALSE())</f>
        <v>15.085</v>
      </c>
      <c r="J240" t="s">
        <v>537</v>
      </c>
      <c r="K240" t="s">
        <v>540</v>
      </c>
    </row>
    <row r="241" spans="1:11">
      <c r="A241">
        <v>20</v>
      </c>
      <c r="B241">
        <v>124</v>
      </c>
      <c r="C241" t="s">
        <v>541</v>
      </c>
      <c r="D241" t="s">
        <v>26</v>
      </c>
      <c r="E241" s="14">
        <f>VLOOKUP(D241,Files!$B$2:$H$207,5,FALSE())</f>
        <v>6.05</v>
      </c>
      <c r="F241">
        <f>IF(E241="no weight",VLOOKUP(D241,Files!$B$2:$G$233,6,FALSE()),E241)</f>
        <v>6.05</v>
      </c>
      <c r="G241" s="13">
        <v>0.0326388888888889</v>
      </c>
      <c r="H241">
        <v>3</v>
      </c>
      <c r="I241" s="1">
        <f>Results!$F238+VLOOKUP(Results!$H238,'Bead string weights'!$B$2:$E$14,4,FALSE())</f>
        <v>18.77</v>
      </c>
      <c r="J241" t="s">
        <v>537</v>
      </c>
      <c r="K241" t="s">
        <v>605</v>
      </c>
    </row>
    <row r="242" spans="1:11">
      <c r="A242">
        <v>21</v>
      </c>
      <c r="B242">
        <v>299</v>
      </c>
      <c r="C242" t="s">
        <v>541</v>
      </c>
      <c r="D242" t="s">
        <v>124</v>
      </c>
      <c r="E242" s="14">
        <f>VLOOKUP(D242,Files!$B$2:$H$207,5,FALSE())</f>
        <v>6.21</v>
      </c>
      <c r="F242">
        <f>IF(E242="no weight",VLOOKUP(D242,Files!$B$2:$G$233,6,FALSE()),E242)</f>
        <v>6.21</v>
      </c>
      <c r="G242" s="13">
        <v>0.0145833333333333</v>
      </c>
      <c r="H242">
        <v>5</v>
      </c>
      <c r="I242">
        <f>Results!$F240+VLOOKUP(Results!$H240,'Bead string weights'!$B$2:$E$14,4,FALSE())</f>
        <v>8.00061</v>
      </c>
      <c r="J242" t="s">
        <v>535</v>
      </c>
      <c r="K242" t="s">
        <v>564</v>
      </c>
    </row>
    <row r="243" spans="1:11">
      <c r="A243">
        <v>21</v>
      </c>
      <c r="B243">
        <v>299</v>
      </c>
      <c r="C243" t="s">
        <v>541</v>
      </c>
      <c r="D243" t="s">
        <v>124</v>
      </c>
      <c r="E243" s="14">
        <f>VLOOKUP(D243,Files!$B$2:$H$207,5,FALSE())</f>
        <v>6.21</v>
      </c>
      <c r="F243">
        <f>IF(E243="no weight",VLOOKUP(D243,Files!$B$2:$G$233,6,FALSE()),E243)</f>
        <v>6.21</v>
      </c>
      <c r="G243" s="13">
        <v>0.0680555555555555</v>
      </c>
      <c r="H243">
        <v>4</v>
      </c>
      <c r="I243">
        <f>Results!$F241+VLOOKUP(Results!$H241,'Bead string weights'!$B$2:$E$14,4,FALSE())</f>
        <v>9.3831</v>
      </c>
      <c r="J243" t="s">
        <v>535</v>
      </c>
      <c r="K243" t="s">
        <v>606</v>
      </c>
    </row>
    <row r="244" spans="1:11">
      <c r="A244">
        <v>21</v>
      </c>
      <c r="B244">
        <v>299</v>
      </c>
      <c r="C244" t="s">
        <v>541</v>
      </c>
      <c r="D244" t="s">
        <v>126</v>
      </c>
      <c r="E244" s="14">
        <f>VLOOKUP(D244,Files!$B$2:$H$207,5,FALSE())</f>
        <v>6.21</v>
      </c>
      <c r="F244">
        <f>IF(E244="no weight",VLOOKUP(D244,Files!$B$2:$G$233,6,FALSE()),E244)</f>
        <v>6.21</v>
      </c>
      <c r="G244" s="13">
        <v>0.0104166666666667</v>
      </c>
      <c r="H244">
        <v>6</v>
      </c>
      <c r="I244">
        <f>Results!$F242+VLOOKUP(Results!$H242,'Bead string weights'!$B$2:$E$14,4,FALSE())</f>
        <v>12.645</v>
      </c>
      <c r="J244" t="s">
        <v>535</v>
      </c>
      <c r="K244" t="s">
        <v>564</v>
      </c>
    </row>
    <row r="245" hidden="true" spans="1:11">
      <c r="A245">
        <v>21</v>
      </c>
      <c r="B245">
        <v>299</v>
      </c>
      <c r="C245" t="s">
        <v>541</v>
      </c>
      <c r="D245" t="s">
        <v>124</v>
      </c>
      <c r="E245" s="14">
        <f>VLOOKUP(D245,Files!$B$2:$H$207,5,FALSE())</f>
        <v>6.21</v>
      </c>
      <c r="F245">
        <f>IF(E245="no weight",VLOOKUP(D245,Files!$B$2:$G$233,6,FALSE()),E245)</f>
        <v>6.21</v>
      </c>
      <c r="G245" s="13">
        <v>0.0423611111111111</v>
      </c>
      <c r="I245" t="e">
        <f>Results!$F245+VLOOKUP(Results!$H245,'Bead string weights'!$B$2:$E$14,4,FALSE())</f>
        <v>#N/A</v>
      </c>
      <c r="J245" t="s">
        <v>535</v>
      </c>
      <c r="K245" t="s">
        <v>539</v>
      </c>
    </row>
    <row r="246" hidden="true" spans="1:11">
      <c r="A246">
        <v>21</v>
      </c>
      <c r="B246">
        <v>299</v>
      </c>
      <c r="C246" t="s">
        <v>541</v>
      </c>
      <c r="D246" t="s">
        <v>124</v>
      </c>
      <c r="E246" s="14">
        <f>VLOOKUP(D246,Files!$B$2:$H$207,5,FALSE())</f>
        <v>6.21</v>
      </c>
      <c r="F246">
        <f>IF(E246="no weight",VLOOKUP(D246,Files!$B$2:$G$233,6,FALSE()),E246)</f>
        <v>6.21</v>
      </c>
      <c r="G246" s="13">
        <v>0.0472222222222222</v>
      </c>
      <c r="I246" t="e">
        <f>Results!$F246+VLOOKUP(Results!$H246,'Bead string weights'!$B$2:$E$14,4,FALSE())</f>
        <v>#N/A</v>
      </c>
      <c r="J246" t="s">
        <v>535</v>
      </c>
      <c r="K246" t="s">
        <v>539</v>
      </c>
    </row>
    <row r="247" spans="1:12">
      <c r="A247">
        <v>21</v>
      </c>
      <c r="B247">
        <v>299</v>
      </c>
      <c r="C247" t="s">
        <v>541</v>
      </c>
      <c r="D247" t="s">
        <v>126</v>
      </c>
      <c r="E247" s="14">
        <f>VLOOKUP(D247,Files!$B$2:$H$207,5,FALSE())</f>
        <v>6.21</v>
      </c>
      <c r="F247">
        <f>IF(E247="no weight",VLOOKUP(D247,Files!$B$2:$G$233,6,FALSE()),E247)</f>
        <v>6.21</v>
      </c>
      <c r="G247" s="13">
        <v>0.0208333333333333</v>
      </c>
      <c r="H247">
        <v>7</v>
      </c>
      <c r="I247">
        <f>Results!$F243+VLOOKUP(Results!$H243,'Bead string weights'!$B$2:$E$14,4,FALSE())</f>
        <v>10.97105</v>
      </c>
      <c r="J247" t="s">
        <v>535</v>
      </c>
      <c r="K247" t="s">
        <v>607</v>
      </c>
      <c r="L247" t="s">
        <v>608</v>
      </c>
    </row>
    <row r="248" spans="1:11">
      <c r="A248">
        <v>21</v>
      </c>
      <c r="B248">
        <v>299</v>
      </c>
      <c r="C248" t="s">
        <v>541</v>
      </c>
      <c r="D248" t="s">
        <v>124</v>
      </c>
      <c r="E248" s="14">
        <f>VLOOKUP(D248,Files!$B$2:$H$207,5,FALSE())</f>
        <v>6.21</v>
      </c>
      <c r="F248">
        <f>IF(E248="no weight",VLOOKUP(D248,Files!$B$2:$G$233,6,FALSE()),E248)</f>
        <v>6.21</v>
      </c>
      <c r="G248" s="13">
        <v>0.0173611111111111</v>
      </c>
      <c r="H248">
        <v>5</v>
      </c>
      <c r="I248">
        <f>Results!$F244+VLOOKUP(Results!$H244,'Bead string weights'!$B$2:$E$14,4,FALSE())</f>
        <v>13.675</v>
      </c>
      <c r="J248" t="s">
        <v>535</v>
      </c>
      <c r="K248" t="s">
        <v>609</v>
      </c>
    </row>
    <row r="249" hidden="true" spans="1:11">
      <c r="A249">
        <v>21</v>
      </c>
      <c r="B249">
        <v>299</v>
      </c>
      <c r="C249" t="s">
        <v>541</v>
      </c>
      <c r="D249" t="s">
        <v>124</v>
      </c>
      <c r="E249" s="14">
        <f>VLOOKUP(D249,Files!$B$2:$H$207,5,FALSE())</f>
        <v>6.21</v>
      </c>
      <c r="F249">
        <f>IF(E249="no weight",VLOOKUP(D249,Files!$B$2:$G$233,6,FALSE()),E249)</f>
        <v>6.21</v>
      </c>
      <c r="G249" s="13">
        <v>0.00902777777777778</v>
      </c>
      <c r="I249" t="e">
        <f>Results!$F249+VLOOKUP(Results!$H249,'Bead string weights'!$B$2:$E$14,4,FALSE())</f>
        <v>#N/A</v>
      </c>
      <c r="J249" t="s">
        <v>535</v>
      </c>
      <c r="K249" t="s">
        <v>542</v>
      </c>
    </row>
    <row r="250" spans="1:11">
      <c r="A250">
        <v>21</v>
      </c>
      <c r="B250">
        <v>299</v>
      </c>
      <c r="C250" t="s">
        <v>541</v>
      </c>
      <c r="D250" t="s">
        <v>124</v>
      </c>
      <c r="E250" s="14">
        <f>VLOOKUP(D250,Files!$B$2:$H$207,5,FALSE())</f>
        <v>6.21</v>
      </c>
      <c r="F250">
        <f>IF(E250="no weight",VLOOKUP(D250,Files!$B$2:$G$233,6,FALSE()),E250)</f>
        <v>6.21</v>
      </c>
      <c r="G250" s="13">
        <v>0.0638888888888889</v>
      </c>
      <c r="H250">
        <v>6</v>
      </c>
      <c r="I250">
        <f>Results!$F248+VLOOKUP(Results!$H248,'Bead string weights'!$B$2:$E$14,4,FALSE())</f>
        <v>12.645</v>
      </c>
      <c r="J250" t="s">
        <v>535</v>
      </c>
      <c r="K250" t="s">
        <v>581</v>
      </c>
    </row>
    <row r="251" spans="1:11">
      <c r="A251">
        <v>21</v>
      </c>
      <c r="B251">
        <v>299</v>
      </c>
      <c r="C251" t="s">
        <v>541</v>
      </c>
      <c r="D251" t="s">
        <v>124</v>
      </c>
      <c r="E251" s="14">
        <f>VLOOKUP(D251,Files!$B$2:$H$207,5,FALSE())</f>
        <v>6.21</v>
      </c>
      <c r="F251">
        <f>IF(E251="no weight",VLOOKUP(D251,Files!$B$2:$G$233,6,FALSE()),E251)</f>
        <v>6.21</v>
      </c>
      <c r="G251" s="13">
        <v>0.0569444444444444</v>
      </c>
      <c r="H251">
        <v>5</v>
      </c>
      <c r="I251" s="1">
        <f>Results!$F247+VLOOKUP(Results!$H247,'Bead string weights'!$B$2:$E$14,4,FALSE())</f>
        <v>15.245</v>
      </c>
      <c r="J251" t="s">
        <v>537</v>
      </c>
      <c r="K251" t="s">
        <v>539</v>
      </c>
    </row>
    <row r="252" spans="1:11">
      <c r="A252">
        <v>22</v>
      </c>
      <c r="B252">
        <v>296</v>
      </c>
      <c r="C252" t="s">
        <v>541</v>
      </c>
      <c r="D252" t="s">
        <v>117</v>
      </c>
      <c r="E252" s="14" t="str">
        <f>VLOOKUP(D252,Files!$B$2:$H$207,5,FALSE())</f>
        <v>no weight</v>
      </c>
      <c r="F252">
        <f>IF(E252="no weight",VLOOKUP(D252,Files!$B$2:$G$233,6,FALSE()),E252)</f>
        <v>5.8</v>
      </c>
      <c r="G252" s="13">
        <v>0.0166666666666667</v>
      </c>
      <c r="H252">
        <v>10</v>
      </c>
      <c r="I252">
        <f>Results!$F250+VLOOKUP(Results!$H250,'Bead string weights'!$B$2:$E$14,4,FALSE())</f>
        <v>13.675</v>
      </c>
      <c r="J252" t="s">
        <v>535</v>
      </c>
      <c r="K252" t="s">
        <v>567</v>
      </c>
    </row>
    <row r="253" hidden="true" spans="1:11">
      <c r="A253">
        <v>22</v>
      </c>
      <c r="B253">
        <v>296</v>
      </c>
      <c r="C253" t="s">
        <v>541</v>
      </c>
      <c r="D253" t="s">
        <v>117</v>
      </c>
      <c r="E253" s="14" t="str">
        <f>VLOOKUP(D253,Files!$B$2:$H$207,5,FALSE())</f>
        <v>no weight</v>
      </c>
      <c r="F253">
        <f>IF(E253="no weight",VLOOKUP(D253,Files!$B$2:$G$233,6,FALSE()),E253)</f>
        <v>5.8</v>
      </c>
      <c r="G253" s="13">
        <v>0.03125</v>
      </c>
      <c r="I253" t="e">
        <f>Results!$F253+VLOOKUP(Results!$H253,'Bead string weights'!$B$2:$E$14,4,FALSE())</f>
        <v>#N/A</v>
      </c>
      <c r="J253" t="s">
        <v>535</v>
      </c>
      <c r="K253" t="s">
        <v>610</v>
      </c>
    </row>
    <row r="254" spans="1:12">
      <c r="A254">
        <v>22</v>
      </c>
      <c r="B254">
        <v>296</v>
      </c>
      <c r="C254" t="s">
        <v>541</v>
      </c>
      <c r="D254" t="s">
        <v>117</v>
      </c>
      <c r="E254" s="14" t="str">
        <f>VLOOKUP(D254,Files!$B$2:$H$207,5,FALSE())</f>
        <v>no weight</v>
      </c>
      <c r="F254">
        <f>IF(E254="no weight",VLOOKUP(D254,Files!$B$2:$G$233,6,FALSE()),E254)</f>
        <v>5.8</v>
      </c>
      <c r="G254" s="13">
        <v>0.0215277777777778</v>
      </c>
      <c r="H254">
        <v>8</v>
      </c>
      <c r="I254">
        <f>Results!$F252+VLOOKUP(Results!$H252,'Bead string weights'!$B$2:$E$14,4,FALSE())</f>
        <v>17.88</v>
      </c>
      <c r="J254" t="s">
        <v>535</v>
      </c>
      <c r="K254" t="s">
        <v>579</v>
      </c>
      <c r="L254" t="s">
        <v>611</v>
      </c>
    </row>
    <row r="255" spans="1:11">
      <c r="A255">
        <v>22</v>
      </c>
      <c r="B255">
        <v>296</v>
      </c>
      <c r="C255" t="s">
        <v>541</v>
      </c>
      <c r="D255" t="s">
        <v>117</v>
      </c>
      <c r="E255" s="14" t="str">
        <f>VLOOKUP(D255,Files!$B$2:$H$207,5,FALSE())</f>
        <v>no weight</v>
      </c>
      <c r="F255">
        <f>IF(E255="no weight",VLOOKUP(D255,Files!$B$2:$G$233,6,FALSE()),E255)</f>
        <v>5.8</v>
      </c>
      <c r="G255" s="13">
        <v>0.0173611111111111</v>
      </c>
      <c r="H255">
        <v>3</v>
      </c>
      <c r="I255" s="1">
        <f>Results!$F251+VLOOKUP(Results!$H251,'Bead string weights'!$B$2:$E$14,4,FALSE())</f>
        <v>12.645</v>
      </c>
      <c r="J255" t="s">
        <v>537</v>
      </c>
      <c r="K255" t="s">
        <v>540</v>
      </c>
    </row>
    <row r="256" hidden="true" spans="1:12">
      <c r="A256">
        <v>22</v>
      </c>
      <c r="B256">
        <v>296</v>
      </c>
      <c r="C256" t="s">
        <v>541</v>
      </c>
      <c r="D256" t="s">
        <v>117</v>
      </c>
      <c r="E256" s="14" t="str">
        <f>VLOOKUP(D256,Files!$B$2:$H$207,5,FALSE())</f>
        <v>no weight</v>
      </c>
      <c r="F256">
        <f>IF(E256="no weight",VLOOKUP(D256,Files!$B$2:$G$233,6,FALSE()),E256)</f>
        <v>5.8</v>
      </c>
      <c r="G256" s="13">
        <v>0.0548611111111111</v>
      </c>
      <c r="I256" t="e">
        <f>Results!$F256+VLOOKUP(Results!$H256,'Bead string weights'!$B$2:$E$14,4,FALSE())</f>
        <v>#N/A</v>
      </c>
      <c r="J256" t="s">
        <v>535</v>
      </c>
      <c r="K256" t="s">
        <v>539</v>
      </c>
      <c r="L256" t="s">
        <v>612</v>
      </c>
    </row>
    <row r="257" spans="1:12">
      <c r="A257">
        <v>22</v>
      </c>
      <c r="B257">
        <v>296</v>
      </c>
      <c r="C257" t="s">
        <v>541</v>
      </c>
      <c r="D257" t="s">
        <v>117</v>
      </c>
      <c r="E257" s="14" t="str">
        <f>VLOOKUP(D257,Files!$B$2:$H$207,5,FALSE())</f>
        <v>no weight</v>
      </c>
      <c r="F257">
        <f>IF(E257="no weight",VLOOKUP(D257,Files!$B$2:$G$233,6,FALSE()),E257)</f>
        <v>5.8</v>
      </c>
      <c r="G257" s="13">
        <v>0.0486111111111111</v>
      </c>
      <c r="H257">
        <v>8</v>
      </c>
      <c r="I257" s="1">
        <f>Results!$F254+VLOOKUP(Results!$H254,'Bead string weights'!$B$2:$E$14,4,FALSE())</f>
        <v>15.2</v>
      </c>
      <c r="J257" t="s">
        <v>537</v>
      </c>
      <c r="K257" t="s">
        <v>548</v>
      </c>
      <c r="L257" t="s">
        <v>613</v>
      </c>
    </row>
    <row r="258" spans="1:11">
      <c r="A258">
        <v>22</v>
      </c>
      <c r="B258">
        <v>296</v>
      </c>
      <c r="C258" t="s">
        <v>541</v>
      </c>
      <c r="D258" t="s">
        <v>117</v>
      </c>
      <c r="E258" s="14" t="str">
        <f>VLOOKUP(D258,Files!$B$2:$H$207,5,FALSE())</f>
        <v>no weight</v>
      </c>
      <c r="F258">
        <f>IF(E258="no weight",VLOOKUP(D258,Files!$B$2:$G$233,6,FALSE()),E258)</f>
        <v>5.8</v>
      </c>
      <c r="G258" s="13">
        <v>0.05</v>
      </c>
      <c r="H258">
        <v>5</v>
      </c>
      <c r="I258" s="1">
        <f>Results!$F255+VLOOKUP(Results!$H255,'Bead string weights'!$B$2:$E$14,4,FALSE())</f>
        <v>9.1331</v>
      </c>
      <c r="J258" t="s">
        <v>537</v>
      </c>
      <c r="K258" t="s">
        <v>540</v>
      </c>
    </row>
    <row r="259" spans="1:11">
      <c r="A259">
        <v>23</v>
      </c>
      <c r="B259">
        <v>228</v>
      </c>
      <c r="C259" t="s">
        <v>541</v>
      </c>
      <c r="D259" t="s">
        <v>70</v>
      </c>
      <c r="E259" s="14" t="str">
        <f>VLOOKUP(D259,Files!$B$2:$H$207,5,FALSE())</f>
        <v>no weight</v>
      </c>
      <c r="F259">
        <f>IF(E259="no weight",VLOOKUP(D259,Files!$B$2:$G$233,6,FALSE()),E259)</f>
        <v>6.33</v>
      </c>
      <c r="G259" s="13">
        <v>0.0194444444444444</v>
      </c>
      <c r="H259">
        <v>7</v>
      </c>
      <c r="I259">
        <f>Results!$F257+VLOOKUP(Results!$H257,'Bead string weights'!$B$2:$E$14,4,FALSE())</f>
        <v>15.2</v>
      </c>
      <c r="J259" t="s">
        <v>535</v>
      </c>
      <c r="K259" t="s">
        <v>564</v>
      </c>
    </row>
    <row r="260" spans="1:12">
      <c r="A260">
        <v>23</v>
      </c>
      <c r="B260">
        <v>228</v>
      </c>
      <c r="C260" t="s">
        <v>541</v>
      </c>
      <c r="D260" t="s">
        <v>70</v>
      </c>
      <c r="E260" s="14" t="str">
        <f>VLOOKUP(D260,Files!$B$2:$H$207,5,FALSE())</f>
        <v>no weight</v>
      </c>
      <c r="F260">
        <f>IF(E260="no weight",VLOOKUP(D260,Files!$B$2:$G$233,6,FALSE()),E260)</f>
        <v>6.33</v>
      </c>
      <c r="G260" s="13">
        <v>0.0111111111111111</v>
      </c>
      <c r="H260">
        <v>7</v>
      </c>
      <c r="I260">
        <f>Results!$F259+VLOOKUP(Results!$H259,'Bead string weights'!$B$2:$E$14,4,FALSE())</f>
        <v>15.365</v>
      </c>
      <c r="J260" t="s">
        <v>535</v>
      </c>
      <c r="K260" t="s">
        <v>614</v>
      </c>
      <c r="L260" t="s">
        <v>615</v>
      </c>
    </row>
    <row r="261" spans="1:12">
      <c r="A261">
        <v>23</v>
      </c>
      <c r="B261">
        <v>228</v>
      </c>
      <c r="C261" t="s">
        <v>541</v>
      </c>
      <c r="D261" t="s">
        <v>70</v>
      </c>
      <c r="E261" s="14" t="str">
        <f>VLOOKUP(D261,Files!$B$2:$H$207,5,FALSE())</f>
        <v>no weight</v>
      </c>
      <c r="F261">
        <f>IF(E261="no weight",VLOOKUP(D261,Files!$B$2:$G$233,6,FALSE()),E261)</f>
        <v>6.33</v>
      </c>
      <c r="G261" s="13">
        <v>0.0159722222222222</v>
      </c>
      <c r="H261">
        <v>6</v>
      </c>
      <c r="I261">
        <f>Results!$F260+VLOOKUP(Results!$H260,'Bead string weights'!$B$2:$E$14,4,FALSE())</f>
        <v>15.365</v>
      </c>
      <c r="J261" t="s">
        <v>535</v>
      </c>
      <c r="K261" t="s">
        <v>614</v>
      </c>
      <c r="L261" t="s">
        <v>616</v>
      </c>
    </row>
    <row r="262" spans="1:12">
      <c r="A262">
        <v>23</v>
      </c>
      <c r="B262">
        <v>228</v>
      </c>
      <c r="C262" t="s">
        <v>541</v>
      </c>
      <c r="D262" t="s">
        <v>70</v>
      </c>
      <c r="E262" s="14" t="str">
        <f>VLOOKUP(D262,Files!$B$2:$H$207,5,FALSE())</f>
        <v>no weight</v>
      </c>
      <c r="F262">
        <f>IF(E262="no weight",VLOOKUP(D262,Files!$B$2:$G$233,6,FALSE()),E262)</f>
        <v>6.33</v>
      </c>
      <c r="G262" s="13">
        <v>0.0347222222222222</v>
      </c>
      <c r="H262">
        <v>8</v>
      </c>
      <c r="I262">
        <f>Results!$F263+VLOOKUP(Results!$H263,'Bead string weights'!$B$2:$E$14,4,FALSE())</f>
        <v>15.73</v>
      </c>
      <c r="J262" t="s">
        <v>535</v>
      </c>
      <c r="K262" t="s">
        <v>610</v>
      </c>
      <c r="L262" t="s">
        <v>617</v>
      </c>
    </row>
    <row r="263" spans="1:11">
      <c r="A263">
        <v>23</v>
      </c>
      <c r="B263">
        <v>228</v>
      </c>
      <c r="C263" t="s">
        <v>541</v>
      </c>
      <c r="D263" t="s">
        <v>70</v>
      </c>
      <c r="E263" s="14" t="str">
        <f>VLOOKUP(D263,Files!$B$2:$H$207,5,FALSE())</f>
        <v>no weight</v>
      </c>
      <c r="F263">
        <f>IF(E263="no weight",VLOOKUP(D263,Files!$B$2:$G$233,6,FALSE()),E263)</f>
        <v>6.33</v>
      </c>
      <c r="G263" s="13">
        <v>0.0298611111111111</v>
      </c>
      <c r="H263">
        <v>8</v>
      </c>
      <c r="I263" s="1">
        <f>Results!$F262+VLOOKUP(Results!$H262,'Bead string weights'!$B$2:$E$14,4,FALSE())</f>
        <v>15.73</v>
      </c>
      <c r="J263" t="s">
        <v>533</v>
      </c>
      <c r="K263" t="s">
        <v>534</v>
      </c>
    </row>
    <row r="264" spans="1:11">
      <c r="A264">
        <v>23</v>
      </c>
      <c r="B264">
        <v>228</v>
      </c>
      <c r="C264" t="s">
        <v>541</v>
      </c>
      <c r="D264" t="s">
        <v>70</v>
      </c>
      <c r="E264" s="14" t="str">
        <f>VLOOKUP(D264,Files!$B$2:$H$207,5,FALSE())</f>
        <v>no weight</v>
      </c>
      <c r="F264">
        <f>IF(E264="no weight",VLOOKUP(D264,Files!$B$2:$G$233,6,FALSE()),E264)</f>
        <v>6.33</v>
      </c>
      <c r="G264" s="13">
        <v>0.00833333333333333</v>
      </c>
      <c r="H264">
        <v>5</v>
      </c>
      <c r="I264" s="1">
        <f>Results!$F258+VLOOKUP(Results!$H258,'Bead string weights'!$B$2:$E$14,4,FALSE())</f>
        <v>12.235</v>
      </c>
      <c r="J264" t="s">
        <v>537</v>
      </c>
      <c r="K264" t="s">
        <v>618</v>
      </c>
    </row>
    <row r="265" spans="1:11">
      <c r="A265">
        <v>23</v>
      </c>
      <c r="B265">
        <v>228</v>
      </c>
      <c r="C265" t="s">
        <v>541</v>
      </c>
      <c r="D265" t="s">
        <v>70</v>
      </c>
      <c r="E265" s="14" t="str">
        <f>VLOOKUP(D265,Files!$B$2:$H$207,5,FALSE())</f>
        <v>no weight</v>
      </c>
      <c r="F265">
        <f>IF(E265="no weight",VLOOKUP(D265,Files!$B$2:$G$233,6,FALSE()),E265)</f>
        <v>6.33</v>
      </c>
      <c r="G265" s="13">
        <v>0.0229166666666667</v>
      </c>
      <c r="H265">
        <v>7</v>
      </c>
      <c r="I265" s="1">
        <f>Results!$F261+VLOOKUP(Results!$H261,'Bead string weights'!$B$2:$E$14,4,FALSE())</f>
        <v>13.795</v>
      </c>
      <c r="J265" t="s">
        <v>537</v>
      </c>
      <c r="K265" t="s">
        <v>540</v>
      </c>
    </row>
    <row r="266" hidden="true" spans="1:11">
      <c r="A266">
        <v>24</v>
      </c>
      <c r="B266">
        <v>162</v>
      </c>
      <c r="C266" t="s">
        <v>541</v>
      </c>
      <c r="D266" t="s">
        <v>37</v>
      </c>
      <c r="E266" s="14">
        <f>VLOOKUP(D266,Files!$B$2:$H$207,5,FALSE())</f>
        <v>6.81</v>
      </c>
      <c r="F266">
        <f>IF(E266="no weight",VLOOKUP(D266,Files!$B$2:$G$233,6,FALSE()),E266)</f>
        <v>6.81</v>
      </c>
      <c r="G266" s="13">
        <v>0.0229166666666667</v>
      </c>
      <c r="I266" t="e">
        <f>Results!$F266+VLOOKUP(Results!$H266,'Bead string weights'!$B$2:$E$14,4,FALSE())</f>
        <v>#N/A</v>
      </c>
      <c r="J266" t="s">
        <v>535</v>
      </c>
      <c r="K266" t="s">
        <v>594</v>
      </c>
    </row>
    <row r="267" spans="1:11">
      <c r="A267">
        <v>24</v>
      </c>
      <c r="B267">
        <v>162</v>
      </c>
      <c r="C267" t="s">
        <v>541</v>
      </c>
      <c r="D267" t="s">
        <v>37</v>
      </c>
      <c r="E267" s="14">
        <f>VLOOKUP(D267,Files!$B$2:$H$207,5,FALSE())</f>
        <v>6.81</v>
      </c>
      <c r="F267">
        <f>IF(E267="no weight",VLOOKUP(D267,Files!$B$2:$G$233,6,FALSE()),E267)</f>
        <v>6.81</v>
      </c>
      <c r="G267" s="13">
        <v>0.03125</v>
      </c>
      <c r="H267">
        <v>8</v>
      </c>
      <c r="I267">
        <f>Results!$F264+VLOOKUP(Results!$H264,'Bead string weights'!$B$2:$E$14,4,FALSE())</f>
        <v>12.765</v>
      </c>
      <c r="J267" t="s">
        <v>535</v>
      </c>
      <c r="K267" t="s">
        <v>619</v>
      </c>
    </row>
    <row r="268" hidden="true" spans="1:11">
      <c r="A268">
        <v>24</v>
      </c>
      <c r="B268">
        <v>162</v>
      </c>
      <c r="C268" t="s">
        <v>541</v>
      </c>
      <c r="D268" t="s">
        <v>37</v>
      </c>
      <c r="E268" s="14">
        <f>VLOOKUP(D268,Files!$B$2:$H$207,5,FALSE())</f>
        <v>6.81</v>
      </c>
      <c r="F268">
        <f>IF(E268="no weight",VLOOKUP(D268,Files!$B$2:$G$233,6,FALSE()),E268)</f>
        <v>6.81</v>
      </c>
      <c r="G268" s="13">
        <v>0.0798611111111111</v>
      </c>
      <c r="I268" t="e">
        <f>Results!$F268+VLOOKUP(Results!$H268,'Bead string weights'!$B$2:$E$14,4,FALSE())</f>
        <v>#N/A</v>
      </c>
      <c r="J268" t="s">
        <v>535</v>
      </c>
      <c r="K268" t="s">
        <v>594</v>
      </c>
    </row>
    <row r="269" spans="1:12">
      <c r="A269">
        <v>24</v>
      </c>
      <c r="B269">
        <v>162</v>
      </c>
      <c r="C269" t="s">
        <v>541</v>
      </c>
      <c r="D269" t="s">
        <v>37</v>
      </c>
      <c r="E269" s="14">
        <f>VLOOKUP(D269,Files!$B$2:$H$207,5,FALSE())</f>
        <v>6.81</v>
      </c>
      <c r="F269">
        <f>IF(E269="no weight",VLOOKUP(D269,Files!$B$2:$G$233,6,FALSE()),E269)</f>
        <v>6.81</v>
      </c>
      <c r="G269" s="13">
        <v>0.116666666666667</v>
      </c>
      <c r="H269">
        <v>5</v>
      </c>
      <c r="I269">
        <f>Results!$F265+VLOOKUP(Results!$H265,'Bead string weights'!$B$2:$E$14,4,FALSE())</f>
        <v>15.365</v>
      </c>
      <c r="J269" t="s">
        <v>535</v>
      </c>
      <c r="K269" t="s">
        <v>564</v>
      </c>
      <c r="L269" t="s">
        <v>620</v>
      </c>
    </row>
    <row r="270" spans="1:11">
      <c r="A270">
        <v>24</v>
      </c>
      <c r="B270">
        <v>162</v>
      </c>
      <c r="C270" t="s">
        <v>541</v>
      </c>
      <c r="D270" t="s">
        <v>37</v>
      </c>
      <c r="E270" s="14">
        <f>VLOOKUP(D270,Files!$B$2:$H$207,5,FALSE())</f>
        <v>6.81</v>
      </c>
      <c r="F270">
        <f>IF(E270="no weight",VLOOKUP(D270,Files!$B$2:$G$233,6,FALSE()),E270)</f>
        <v>6.81</v>
      </c>
      <c r="G270" s="13">
        <v>0.111111111111111</v>
      </c>
      <c r="H270">
        <v>6</v>
      </c>
      <c r="I270">
        <f>Results!$F269+VLOOKUP(Results!$H269,'Bead string weights'!$B$2:$E$14,4,FALSE())</f>
        <v>13.245</v>
      </c>
      <c r="J270" t="s">
        <v>535</v>
      </c>
      <c r="K270" t="s">
        <v>621</v>
      </c>
    </row>
    <row r="271" spans="1:11">
      <c r="A271">
        <v>24</v>
      </c>
      <c r="B271">
        <v>162</v>
      </c>
      <c r="C271" t="s">
        <v>541</v>
      </c>
      <c r="D271" t="s">
        <v>37</v>
      </c>
      <c r="E271" s="14">
        <f>VLOOKUP(D271,Files!$B$2:$H$207,5,FALSE())</f>
        <v>6.81</v>
      </c>
      <c r="F271">
        <f>IF(E271="no weight",VLOOKUP(D271,Files!$B$2:$G$233,6,FALSE()),E271)</f>
        <v>6.81</v>
      </c>
      <c r="G271" s="13">
        <v>0.0715277777777778</v>
      </c>
      <c r="H271">
        <v>5</v>
      </c>
      <c r="I271" s="1">
        <f>Results!$F267+VLOOKUP(Results!$H267,'Bead string weights'!$B$2:$E$14,4,FALSE())</f>
        <v>16.21</v>
      </c>
      <c r="J271" t="s">
        <v>537</v>
      </c>
      <c r="K271" t="s">
        <v>540</v>
      </c>
    </row>
    <row r="272" spans="1:11">
      <c r="A272">
        <v>24</v>
      </c>
      <c r="B272">
        <v>162</v>
      </c>
      <c r="C272" t="s">
        <v>541</v>
      </c>
      <c r="D272" t="s">
        <v>37</v>
      </c>
      <c r="E272" s="14">
        <f>VLOOKUP(D272,Files!$B$2:$H$207,5,FALSE())</f>
        <v>6.81</v>
      </c>
      <c r="F272">
        <f>IF(E272="no weight",VLOOKUP(D272,Files!$B$2:$G$233,6,FALSE()),E272)</f>
        <v>6.81</v>
      </c>
      <c r="G272" s="13">
        <v>0.01875</v>
      </c>
      <c r="H272">
        <v>5</v>
      </c>
      <c r="I272" s="1">
        <f>Results!$F270+VLOOKUP(Results!$H270,'Bead string weights'!$B$2:$E$14,4,FALSE())</f>
        <v>14.275</v>
      </c>
      <c r="J272" t="s">
        <v>537</v>
      </c>
      <c r="K272" t="s">
        <v>542</v>
      </c>
    </row>
    <row r="273" spans="1:11">
      <c r="A273">
        <v>24</v>
      </c>
      <c r="B273">
        <v>162</v>
      </c>
      <c r="C273" t="s">
        <v>541</v>
      </c>
      <c r="D273" t="s">
        <v>37</v>
      </c>
      <c r="E273" s="14">
        <f>VLOOKUP(D273,Files!$B$2:$H$207,5,FALSE())</f>
        <v>6.81</v>
      </c>
      <c r="F273">
        <f>IF(E273="no weight",VLOOKUP(D273,Files!$B$2:$G$233,6,FALSE()),E273)</f>
        <v>6.81</v>
      </c>
      <c r="G273" s="13">
        <v>0.0513888888888889</v>
      </c>
      <c r="H273">
        <v>6</v>
      </c>
      <c r="I273" s="1">
        <f>Results!$F271+VLOOKUP(Results!$H271,'Bead string weights'!$B$2:$E$14,4,FALSE())</f>
        <v>13.245</v>
      </c>
      <c r="J273" t="s">
        <v>537</v>
      </c>
      <c r="K273" t="s">
        <v>571</v>
      </c>
    </row>
    <row r="274" spans="1:11">
      <c r="A274">
        <v>24</v>
      </c>
      <c r="B274">
        <v>162</v>
      </c>
      <c r="C274" t="s">
        <v>541</v>
      </c>
      <c r="D274" t="s">
        <v>37</v>
      </c>
      <c r="E274" s="14">
        <f>VLOOKUP(D274,Files!$B$2:$H$207,5,FALSE())</f>
        <v>6.81</v>
      </c>
      <c r="F274">
        <f>IF(E274="no weight",VLOOKUP(D274,Files!$B$2:$G$233,6,FALSE()),E274)</f>
        <v>6.81</v>
      </c>
      <c r="G274" s="13">
        <v>0.0708333333333333</v>
      </c>
      <c r="H274">
        <v>4</v>
      </c>
      <c r="I274" s="1">
        <f>Results!$F272+VLOOKUP(Results!$H272,'Bead string weights'!$B$2:$E$14,4,FALSE())</f>
        <v>13.245</v>
      </c>
      <c r="J274" t="s">
        <v>537</v>
      </c>
      <c r="K274" t="s">
        <v>542</v>
      </c>
    </row>
    <row r="275" spans="1:11">
      <c r="A275" s="1">
        <v>24</v>
      </c>
      <c r="B275" s="1">
        <v>162</v>
      </c>
      <c r="C275" s="1" t="s">
        <v>541</v>
      </c>
      <c r="D275" s="1" t="s">
        <v>37</v>
      </c>
      <c r="E275" s="14">
        <f>VLOOKUP(D275,Files!$B$2:$H$207,5,FALSE())</f>
        <v>6.81</v>
      </c>
      <c r="F275">
        <f>IF(E275="no weight",VLOOKUP(D275,Files!$B$2:$G$233,6,FALSE()),E275)</f>
        <v>6.81</v>
      </c>
      <c r="G275" s="13">
        <v>0.0909722222222222</v>
      </c>
      <c r="H275">
        <v>7</v>
      </c>
      <c r="I275" s="1">
        <f>Results!$F273+VLOOKUP(Results!$H273,'Bead string weights'!$B$2:$E$14,4,FALSE())</f>
        <v>14.275</v>
      </c>
      <c r="J275" t="s">
        <v>537</v>
      </c>
      <c r="K275" t="s">
        <v>542</v>
      </c>
    </row>
    <row r="276" spans="1:11">
      <c r="A276">
        <v>25</v>
      </c>
      <c r="B276">
        <v>217</v>
      </c>
      <c r="C276" t="s">
        <v>541</v>
      </c>
      <c r="D276" t="s">
        <v>65</v>
      </c>
      <c r="E276" s="14">
        <f>VLOOKUP(D276,Files!$B$2:$H$207,5,FALSE())</f>
        <v>5.69</v>
      </c>
      <c r="F276">
        <f>IF(E276="no weight",VLOOKUP(D276,Files!$B$2:$G$233,6,FALSE()),E276)</f>
        <v>5.69</v>
      </c>
      <c r="G276" s="13">
        <v>0.0243055555555556</v>
      </c>
      <c r="H276">
        <v>7</v>
      </c>
      <c r="I276">
        <f>Results!$F274+VLOOKUP(Results!$H274,'Bead string weights'!$B$2:$E$14,4,FALSE())</f>
        <v>11.57105</v>
      </c>
      <c r="J276" t="s">
        <v>535</v>
      </c>
      <c r="K276" t="s">
        <v>564</v>
      </c>
    </row>
    <row r="277" hidden="true" spans="1:11">
      <c r="A277">
        <v>26</v>
      </c>
      <c r="B277">
        <v>217</v>
      </c>
      <c r="C277" t="s">
        <v>541</v>
      </c>
      <c r="D277" t="s">
        <v>66</v>
      </c>
      <c r="E277" s="14">
        <f>VLOOKUP(D277,Files!$B$2:$H$207,5,FALSE())</f>
        <v>6.08</v>
      </c>
      <c r="F277">
        <f>IF(E277="no weight",VLOOKUP(D277,Files!$B$2:$G$233,6,FALSE()),E277)</f>
        <v>6.08</v>
      </c>
      <c r="G277" s="13">
        <v>0.0354166666666667</v>
      </c>
      <c r="I277" t="e">
        <f>Results!$F277+VLOOKUP(Results!$H277,'Bead string weights'!$B$2:$E$14,4,FALSE())</f>
        <v>#N/A</v>
      </c>
      <c r="J277" t="s">
        <v>535</v>
      </c>
      <c r="K277" t="s">
        <v>539</v>
      </c>
    </row>
    <row r="278" spans="1:11">
      <c r="A278">
        <v>25</v>
      </c>
      <c r="B278">
        <v>217</v>
      </c>
      <c r="C278" t="s">
        <v>541</v>
      </c>
      <c r="D278" t="s">
        <v>65</v>
      </c>
      <c r="E278" s="14">
        <f>VLOOKUP(D278,Files!$B$2:$H$207,5,FALSE())</f>
        <v>5.69</v>
      </c>
      <c r="F278">
        <f>IF(E278="no weight",VLOOKUP(D278,Files!$B$2:$G$233,6,FALSE()),E278)</f>
        <v>5.69</v>
      </c>
      <c r="G278" s="13">
        <v>0.0381944444444444</v>
      </c>
      <c r="H278">
        <v>8</v>
      </c>
      <c r="I278">
        <f>Results!$F275+VLOOKUP(Results!$H275,'Bead string weights'!$B$2:$E$14,4,FALSE())</f>
        <v>15.845</v>
      </c>
      <c r="J278" t="s">
        <v>535</v>
      </c>
      <c r="K278" t="s">
        <v>564</v>
      </c>
    </row>
    <row r="279" spans="1:12">
      <c r="A279">
        <v>26</v>
      </c>
      <c r="B279">
        <v>217</v>
      </c>
      <c r="C279" t="s">
        <v>541</v>
      </c>
      <c r="D279" t="s">
        <v>66</v>
      </c>
      <c r="E279" s="14">
        <f>VLOOKUP(D279,Files!$B$2:$H$207,5,FALSE())</f>
        <v>6.08</v>
      </c>
      <c r="F279">
        <f>IF(E279="no weight",VLOOKUP(D279,Files!$B$2:$G$233,6,FALSE()),E279)</f>
        <v>6.08</v>
      </c>
      <c r="G279" s="13">
        <v>0.0402777777777778</v>
      </c>
      <c r="H279">
        <v>10</v>
      </c>
      <c r="I279">
        <f>Results!$F278+VLOOKUP(Results!$H278,'Bead string weights'!$B$2:$E$14,4,FALSE())</f>
        <v>15.09</v>
      </c>
      <c r="J279" t="s">
        <v>535</v>
      </c>
      <c r="K279" t="s">
        <v>548</v>
      </c>
      <c r="L279" t="s">
        <v>622</v>
      </c>
    </row>
    <row r="280" spans="1:12">
      <c r="A280">
        <v>26</v>
      </c>
      <c r="B280">
        <v>217</v>
      </c>
      <c r="C280" t="s">
        <v>541</v>
      </c>
      <c r="D280" t="s">
        <v>66</v>
      </c>
      <c r="E280" s="14">
        <f>VLOOKUP(D280,Files!$B$2:$H$207,5,FALSE())</f>
        <v>6.08</v>
      </c>
      <c r="F280">
        <f>IF(E280="no weight",VLOOKUP(D280,Files!$B$2:$G$233,6,FALSE()),E280)</f>
        <v>6.08</v>
      </c>
      <c r="G280" s="13">
        <v>0.0486111111111111</v>
      </c>
      <c r="H280">
        <v>9</v>
      </c>
      <c r="I280">
        <f>Results!$F280+VLOOKUP(Results!$H280,'Bead string weights'!$B$2:$E$14,4,FALSE())</f>
        <v>16.92</v>
      </c>
      <c r="J280" t="s">
        <v>535</v>
      </c>
      <c r="K280" t="s">
        <v>623</v>
      </c>
      <c r="L280" t="s">
        <v>624</v>
      </c>
    </row>
    <row r="281" hidden="true" spans="1:12">
      <c r="A281">
        <v>26</v>
      </c>
      <c r="B281">
        <v>217</v>
      </c>
      <c r="C281" t="s">
        <v>541</v>
      </c>
      <c r="D281" t="s">
        <v>66</v>
      </c>
      <c r="E281" s="14">
        <f>VLOOKUP(D281,Files!$B$2:$H$207,5,FALSE())</f>
        <v>6.08</v>
      </c>
      <c r="F281">
        <f>IF(E281="no weight",VLOOKUP(D281,Files!$B$2:$G$233,6,FALSE()),E281)</f>
        <v>6.08</v>
      </c>
      <c r="G281" s="16" t="s">
        <v>625</v>
      </c>
      <c r="I281" t="e">
        <f>Results!$F281+VLOOKUP(Results!$H281,'Bead string weights'!$B$2:$E$14,4,FALSE())</f>
        <v>#N/A</v>
      </c>
      <c r="J281" t="s">
        <v>535</v>
      </c>
      <c r="L281" t="s">
        <v>626</v>
      </c>
    </row>
    <row r="282" spans="1:12">
      <c r="A282" s="1">
        <v>26</v>
      </c>
      <c r="B282" s="1">
        <v>217</v>
      </c>
      <c r="C282" s="1" t="s">
        <v>541</v>
      </c>
      <c r="D282" s="1" t="s">
        <v>66</v>
      </c>
      <c r="E282" s="14">
        <f>VLOOKUP(D282,Files!$B$2:$H$207,5,FALSE())</f>
        <v>6.08</v>
      </c>
      <c r="F282">
        <f>IF(E282="no weight",VLOOKUP(D282,Files!$B$2:$G$233,6,FALSE()),E282)</f>
        <v>6.08</v>
      </c>
      <c r="G282" s="13">
        <v>0.0222222222222222</v>
      </c>
      <c r="H282">
        <v>8</v>
      </c>
      <c r="I282" s="1">
        <f>Results!$F276+VLOOKUP(Results!$H276,'Bead string weights'!$B$2:$E$14,4,FALSE())</f>
        <v>14.725</v>
      </c>
      <c r="J282" t="s">
        <v>537</v>
      </c>
      <c r="K282" t="s">
        <v>548</v>
      </c>
      <c r="L282" t="s">
        <v>627</v>
      </c>
    </row>
    <row r="283" spans="1:12">
      <c r="A283" s="1">
        <v>26</v>
      </c>
      <c r="B283" s="1">
        <v>217</v>
      </c>
      <c r="C283" s="1" t="s">
        <v>541</v>
      </c>
      <c r="D283" s="1" t="s">
        <v>66</v>
      </c>
      <c r="E283" s="14">
        <f>VLOOKUP(D283,Files!$B$2:$H$207,5,FALSE())</f>
        <v>6.08</v>
      </c>
      <c r="F283">
        <f>IF(E283="no weight",VLOOKUP(D283,Files!$B$2:$G$233,6,FALSE()),E283)</f>
        <v>6.08</v>
      </c>
      <c r="G283" s="13">
        <v>0.0458333333333333</v>
      </c>
      <c r="H283">
        <v>7</v>
      </c>
      <c r="I283" s="1">
        <f>Results!$F279+VLOOKUP(Results!$H279,'Bead string weights'!$B$2:$E$14,4,FALSE())</f>
        <v>18.16</v>
      </c>
      <c r="J283" t="s">
        <v>537</v>
      </c>
      <c r="K283" t="s">
        <v>557</v>
      </c>
      <c r="L283" t="s">
        <v>628</v>
      </c>
    </row>
    <row r="284" spans="1:12">
      <c r="A284">
        <v>27</v>
      </c>
      <c r="B284">
        <v>205</v>
      </c>
      <c r="C284" t="s">
        <v>541</v>
      </c>
      <c r="D284" t="s">
        <v>49</v>
      </c>
      <c r="E284" s="14">
        <f>VLOOKUP(D284,Files!$B$2:$H$207,5,FALSE())</f>
        <v>6.32</v>
      </c>
      <c r="F284">
        <f>IF(E284="no weight",VLOOKUP(D284,Files!$B$2:$G$233,6,FALSE()),E284)</f>
        <v>6.32</v>
      </c>
      <c r="G284" s="13">
        <v>0.13125</v>
      </c>
      <c r="H284">
        <v>12</v>
      </c>
      <c r="I284">
        <f>Results!$F282+VLOOKUP(Results!$H282,'Bead string weights'!$B$2:$E$14,4,FALSE())</f>
        <v>15.48</v>
      </c>
      <c r="J284" t="s">
        <v>535</v>
      </c>
      <c r="K284" t="s">
        <v>629</v>
      </c>
      <c r="L284" t="s">
        <v>630</v>
      </c>
    </row>
    <row r="285" spans="1:12">
      <c r="A285">
        <v>27</v>
      </c>
      <c r="B285">
        <v>205</v>
      </c>
      <c r="C285" t="s">
        <v>541</v>
      </c>
      <c r="D285" t="s">
        <v>49</v>
      </c>
      <c r="E285" s="14">
        <f>VLOOKUP(D285,Files!$B$2:$H$207,5,FALSE())</f>
        <v>6.32</v>
      </c>
      <c r="F285">
        <f>IF(E285="no weight",VLOOKUP(D285,Files!$B$2:$G$233,6,FALSE()),E285)</f>
        <v>6.32</v>
      </c>
      <c r="G285" s="13">
        <v>0.0201388888888889</v>
      </c>
      <c r="H285">
        <v>10</v>
      </c>
      <c r="I285">
        <v>15.115</v>
      </c>
      <c r="J285" t="s">
        <v>535</v>
      </c>
      <c r="K285" t="s">
        <v>548</v>
      </c>
      <c r="L285" t="s">
        <v>631</v>
      </c>
    </row>
    <row r="286" hidden="true" spans="1:12">
      <c r="A286">
        <v>27</v>
      </c>
      <c r="B286">
        <v>205</v>
      </c>
      <c r="C286" t="s">
        <v>541</v>
      </c>
      <c r="D286" t="s">
        <v>49</v>
      </c>
      <c r="E286" s="14">
        <f>VLOOKUP(D286,Files!$B$2:$H$207,5,FALSE())</f>
        <v>6.32</v>
      </c>
      <c r="F286">
        <f>IF(E286="no weight",VLOOKUP(D286,Files!$B$2:$G$233,6,FALSE()),E286)</f>
        <v>6.32</v>
      </c>
      <c r="G286" s="16"/>
      <c r="I286" t="e">
        <f>Results!$F286+VLOOKUP(Results!$H286,'Bead string weights'!$B$2:$E$14,4,FALSE())</f>
        <v>#N/A</v>
      </c>
      <c r="J286" t="s">
        <v>535</v>
      </c>
      <c r="K286" t="s">
        <v>632</v>
      </c>
      <c r="L286" t="s">
        <v>633</v>
      </c>
    </row>
    <row r="287" spans="1:12">
      <c r="A287">
        <v>27</v>
      </c>
      <c r="B287">
        <v>205</v>
      </c>
      <c r="C287" t="s">
        <v>541</v>
      </c>
      <c r="D287" t="s">
        <v>49</v>
      </c>
      <c r="E287" s="14">
        <f>VLOOKUP(D287,Files!$B$2:$H$207,5,FALSE())</f>
        <v>6.32</v>
      </c>
      <c r="F287">
        <f>IF(E287="no weight",VLOOKUP(D287,Files!$B$2:$G$233,6,FALSE()),E287)</f>
        <v>6.32</v>
      </c>
      <c r="G287" s="13">
        <v>0.0208333333333333</v>
      </c>
      <c r="H287">
        <v>8</v>
      </c>
      <c r="I287">
        <f>Results!$F284+VLOOKUP(Results!$H284,'Bead string weights'!$B$2:$E$14,4,FALSE())</f>
        <v>20.49</v>
      </c>
      <c r="J287" t="s">
        <v>535</v>
      </c>
      <c r="K287" t="s">
        <v>557</v>
      </c>
      <c r="L287" t="s">
        <v>634</v>
      </c>
    </row>
    <row r="288" spans="1:12">
      <c r="A288">
        <v>27</v>
      </c>
      <c r="B288">
        <v>205</v>
      </c>
      <c r="C288" t="s">
        <v>541</v>
      </c>
      <c r="D288" t="s">
        <v>49</v>
      </c>
      <c r="E288" s="14">
        <f>VLOOKUP(D288,Files!$B$2:$H$207,5,FALSE())</f>
        <v>6.32</v>
      </c>
      <c r="F288">
        <f>IF(E288="no weight",VLOOKUP(D288,Files!$B$2:$G$233,6,FALSE()),E288)</f>
        <v>6.32</v>
      </c>
      <c r="G288" s="13">
        <v>0.145138888888889</v>
      </c>
      <c r="H288">
        <v>12</v>
      </c>
      <c r="I288">
        <f>Results!$F285+VLOOKUP(Results!$H285,'Bead string weights'!$B$2:$E$14,4,FALSE())</f>
        <v>18.4</v>
      </c>
      <c r="J288" t="s">
        <v>535</v>
      </c>
      <c r="K288" t="s">
        <v>635</v>
      </c>
      <c r="L288" t="s">
        <v>636</v>
      </c>
    </row>
    <row r="289" spans="1:11">
      <c r="A289" s="1">
        <v>27</v>
      </c>
      <c r="B289" s="1">
        <v>205</v>
      </c>
      <c r="C289" s="1" t="s">
        <v>541</v>
      </c>
      <c r="D289" s="1" t="s">
        <v>49</v>
      </c>
      <c r="E289" s="14">
        <f>VLOOKUP(D289,Files!$B$2:$H$207,5,FALSE())</f>
        <v>6.32</v>
      </c>
      <c r="F289">
        <f>IF(E289="no weight",VLOOKUP(D289,Files!$B$2:$G$233,6,FALSE()),E289)</f>
        <v>6.32</v>
      </c>
      <c r="G289" s="13">
        <v>0.0868055555555556</v>
      </c>
      <c r="H289">
        <v>6</v>
      </c>
      <c r="I289" s="1">
        <f>Results!$F287+VLOOKUP(Results!$H287,'Bead string weights'!$B$2:$E$14,4,FALSE())</f>
        <v>15.72</v>
      </c>
      <c r="J289" t="s">
        <v>537</v>
      </c>
      <c r="K289" t="s">
        <v>542</v>
      </c>
    </row>
    <row r="290" spans="1:12">
      <c r="A290" s="1">
        <v>27</v>
      </c>
      <c r="B290" s="1">
        <v>205</v>
      </c>
      <c r="C290" s="1" t="s">
        <v>541</v>
      </c>
      <c r="D290" s="1" t="s">
        <v>49</v>
      </c>
      <c r="E290" s="14">
        <f>VLOOKUP(D290,Files!$B$2:$H$207,5,FALSE())</f>
        <v>6.32</v>
      </c>
      <c r="F290">
        <f>IF(E290="no weight",VLOOKUP(D290,Files!$B$2:$G$233,6,FALSE()),E290)</f>
        <v>6.32</v>
      </c>
      <c r="G290" s="13">
        <v>0.152777777777778</v>
      </c>
      <c r="H290">
        <v>12</v>
      </c>
      <c r="I290" s="1">
        <f>Results!$F288+VLOOKUP(Results!$H288,'Bead string weights'!$B$2:$E$14,4,FALSE())</f>
        <v>20.49</v>
      </c>
      <c r="J290" t="s">
        <v>537</v>
      </c>
      <c r="K290" t="s">
        <v>554</v>
      </c>
      <c r="L290" t="s">
        <v>637</v>
      </c>
    </row>
    <row r="291" spans="1:12">
      <c r="A291">
        <v>28</v>
      </c>
      <c r="B291">
        <v>228</v>
      </c>
      <c r="C291" t="s">
        <v>541</v>
      </c>
      <c r="D291" t="s">
        <v>71</v>
      </c>
      <c r="E291" s="14">
        <f>VLOOKUP(D291,Files!$B$2:$H$207,5,FALSE())</f>
        <v>6.21</v>
      </c>
      <c r="F291">
        <f>IF(E291="no weight",VLOOKUP(D291,Files!$B$2:$G$233,6,FALSE()),E291)</f>
        <v>6.21</v>
      </c>
      <c r="G291" s="13">
        <v>0.05625</v>
      </c>
      <c r="H291">
        <v>7</v>
      </c>
      <c r="I291">
        <f>Results!$F293+VLOOKUP(Results!$H293,'Bead string weights'!$B$2:$E$14,4,FALSE())</f>
        <v>15.245</v>
      </c>
      <c r="J291" t="s">
        <v>535</v>
      </c>
      <c r="K291" t="s">
        <v>548</v>
      </c>
      <c r="L291" t="s">
        <v>638</v>
      </c>
    </row>
    <row r="292" spans="1:12">
      <c r="A292">
        <v>28</v>
      </c>
      <c r="B292">
        <v>228</v>
      </c>
      <c r="C292" t="s">
        <v>541</v>
      </c>
      <c r="D292" t="s">
        <v>71</v>
      </c>
      <c r="E292" s="14">
        <f>VLOOKUP(D292,Files!$B$2:$H$207,5,FALSE())</f>
        <v>6.21</v>
      </c>
      <c r="F292">
        <f>IF(E292="no weight",VLOOKUP(D292,Files!$B$2:$G$233,6,FALSE()),E292)</f>
        <v>6.21</v>
      </c>
      <c r="G292" s="13">
        <v>0.0680555555555555</v>
      </c>
      <c r="H292">
        <v>8</v>
      </c>
      <c r="I292">
        <f>Results!$F295+VLOOKUP(Results!$H295,'Bead string weights'!$B$2:$E$14,4,FALSE())</f>
        <v>13.675</v>
      </c>
      <c r="J292" t="s">
        <v>535</v>
      </c>
      <c r="K292" t="s">
        <v>548</v>
      </c>
      <c r="L292" t="s">
        <v>639</v>
      </c>
    </row>
    <row r="293" spans="1:12">
      <c r="A293">
        <v>28</v>
      </c>
      <c r="B293">
        <v>228</v>
      </c>
      <c r="C293" t="s">
        <v>541</v>
      </c>
      <c r="D293" t="s">
        <v>71</v>
      </c>
      <c r="E293" s="14">
        <f>VLOOKUP(D293,Files!$B$2:$H$207,5,FALSE())</f>
        <v>6.21</v>
      </c>
      <c r="F293">
        <f>IF(E293="no weight",VLOOKUP(D293,Files!$B$2:$G$233,6,FALSE()),E293)</f>
        <v>6.21</v>
      </c>
      <c r="G293" s="13">
        <v>0.0798611111111111</v>
      </c>
      <c r="H293">
        <v>7</v>
      </c>
      <c r="I293">
        <f>Results!$F296+VLOOKUP(Results!$H296,'Bead string weights'!$B$2:$E$14,4,FALSE())</f>
        <v>9.5431</v>
      </c>
      <c r="J293" t="s">
        <v>535</v>
      </c>
      <c r="K293" t="s">
        <v>548</v>
      </c>
      <c r="L293" t="s">
        <v>640</v>
      </c>
    </row>
    <row r="294" spans="1:12">
      <c r="A294">
        <v>28</v>
      </c>
      <c r="B294">
        <v>228</v>
      </c>
      <c r="C294" t="s">
        <v>541</v>
      </c>
      <c r="D294" t="s">
        <v>71</v>
      </c>
      <c r="E294" s="14">
        <f>VLOOKUP(D294,Files!$B$2:$H$207,5,FALSE())</f>
        <v>6.21</v>
      </c>
      <c r="F294">
        <f>IF(E294="no weight",VLOOKUP(D294,Files!$B$2:$G$233,6,FALSE()),E294)</f>
        <v>6.21</v>
      </c>
      <c r="G294" s="13">
        <v>0.09375</v>
      </c>
      <c r="H294">
        <v>8</v>
      </c>
      <c r="I294">
        <f>Results!$F299+VLOOKUP(Results!$H299,'Bead string weights'!$B$2:$E$14,4,FALSE())</f>
        <v>15.61</v>
      </c>
      <c r="J294" t="s">
        <v>535</v>
      </c>
      <c r="K294" t="s">
        <v>548</v>
      </c>
      <c r="L294" t="s">
        <v>641</v>
      </c>
    </row>
    <row r="295" spans="1:12">
      <c r="A295" s="1">
        <v>28</v>
      </c>
      <c r="B295" s="1">
        <v>228</v>
      </c>
      <c r="C295" s="1" t="s">
        <v>541</v>
      </c>
      <c r="D295" s="1" t="s">
        <v>71</v>
      </c>
      <c r="E295" s="14">
        <f>VLOOKUP(D295,Files!$B$2:$H$207,5,FALSE())</f>
        <v>6.21</v>
      </c>
      <c r="F295">
        <f>IF(E295="no weight",VLOOKUP(D295,Files!$B$2:$G$233,6,FALSE()),E295)</f>
        <v>6.21</v>
      </c>
      <c r="G295" s="13">
        <v>0.0173611111111111</v>
      </c>
      <c r="H295">
        <v>6</v>
      </c>
      <c r="I295" s="1">
        <f>Results!$F289+VLOOKUP(Results!$H289,'Bead string weights'!$B$2:$E$14,4,FALSE())</f>
        <v>13.785</v>
      </c>
      <c r="J295" t="s">
        <v>537</v>
      </c>
      <c r="K295" t="s">
        <v>642</v>
      </c>
      <c r="L295" t="s">
        <v>639</v>
      </c>
    </row>
    <row r="296" spans="1:11">
      <c r="A296">
        <v>28</v>
      </c>
      <c r="B296">
        <v>228</v>
      </c>
      <c r="C296" t="s">
        <v>541</v>
      </c>
      <c r="D296" t="s">
        <v>71</v>
      </c>
      <c r="E296" s="14">
        <f>VLOOKUP(D296,Files!$B$2:$H$207,5,FALSE())</f>
        <v>6.21</v>
      </c>
      <c r="F296">
        <f>IF(E296="no weight",VLOOKUP(D296,Files!$B$2:$G$233,6,FALSE()),E296)</f>
        <v>6.21</v>
      </c>
      <c r="G296" s="13">
        <v>0.01875</v>
      </c>
      <c r="H296">
        <v>3</v>
      </c>
      <c r="I296" s="1">
        <f>Results!$F290+VLOOKUP(Results!$H290,'Bead string weights'!$B$2:$E$14,4,FALSE())</f>
        <v>20.49</v>
      </c>
      <c r="J296" t="s">
        <v>537</v>
      </c>
      <c r="K296" t="s">
        <v>643</v>
      </c>
    </row>
    <row r="297" spans="1:12">
      <c r="A297">
        <v>28</v>
      </c>
      <c r="B297">
        <v>228</v>
      </c>
      <c r="C297" t="s">
        <v>541</v>
      </c>
      <c r="D297" t="s">
        <v>71</v>
      </c>
      <c r="E297" s="14">
        <f>VLOOKUP(D297,Files!$B$2:$H$207,5,FALSE())</f>
        <v>6.21</v>
      </c>
      <c r="F297">
        <f>IF(E297="no weight",VLOOKUP(D297,Files!$B$2:$G$233,6,FALSE()),E297)</f>
        <v>6.21</v>
      </c>
      <c r="G297" s="13">
        <v>0.0395833333333333</v>
      </c>
      <c r="H297">
        <v>3</v>
      </c>
      <c r="I297" s="1">
        <f>Results!$F291+VLOOKUP(Results!$H291,'Bead string weights'!$B$2:$E$14,4,FALSE())</f>
        <v>15.245</v>
      </c>
      <c r="J297" t="s">
        <v>537</v>
      </c>
      <c r="K297" t="s">
        <v>557</v>
      </c>
      <c r="L297" t="s">
        <v>639</v>
      </c>
    </row>
    <row r="298" spans="1:12">
      <c r="A298">
        <v>28</v>
      </c>
      <c r="B298">
        <v>228</v>
      </c>
      <c r="C298" t="s">
        <v>541</v>
      </c>
      <c r="D298" t="s">
        <v>71</v>
      </c>
      <c r="E298" s="14">
        <f>VLOOKUP(D298,Files!$B$2:$H$207,5,FALSE())</f>
        <v>6.21</v>
      </c>
      <c r="F298">
        <f>IF(E298="no weight",VLOOKUP(D298,Files!$B$2:$G$233,6,FALSE()),E298)</f>
        <v>6.21</v>
      </c>
      <c r="G298" s="13">
        <v>0.0534722222222222</v>
      </c>
      <c r="H298">
        <v>7</v>
      </c>
      <c r="I298" s="1">
        <f>Results!$F292+VLOOKUP(Results!$H292,'Bead string weights'!$B$2:$E$14,4,FALSE())</f>
        <v>15.61</v>
      </c>
      <c r="J298" t="s">
        <v>537</v>
      </c>
      <c r="K298" t="s">
        <v>548</v>
      </c>
      <c r="L298" t="s">
        <v>644</v>
      </c>
    </row>
    <row r="299" spans="1:12">
      <c r="A299">
        <v>28</v>
      </c>
      <c r="B299">
        <v>228</v>
      </c>
      <c r="C299" t="s">
        <v>541</v>
      </c>
      <c r="D299" t="s">
        <v>71</v>
      </c>
      <c r="E299" s="14">
        <f>VLOOKUP(D299,Files!$B$2:$H$207,5,FALSE())</f>
        <v>6.21</v>
      </c>
      <c r="F299">
        <f>IF(E299="no weight",VLOOKUP(D299,Files!$B$2:$G$233,6,FALSE()),E299)</f>
        <v>6.21</v>
      </c>
      <c r="G299" s="13">
        <v>0.0625</v>
      </c>
      <c r="H299">
        <v>8</v>
      </c>
      <c r="I299" s="1">
        <f>Results!$F294+VLOOKUP(Results!$H294,'Bead string weights'!$B$2:$E$14,4,FALSE())</f>
        <v>15.61</v>
      </c>
      <c r="J299" t="s">
        <v>537</v>
      </c>
      <c r="K299" t="s">
        <v>548</v>
      </c>
      <c r="L299" t="s">
        <v>645</v>
      </c>
    </row>
    <row r="300" spans="1:12">
      <c r="A300">
        <v>28</v>
      </c>
      <c r="B300">
        <v>228</v>
      </c>
      <c r="C300" t="s">
        <v>541</v>
      </c>
      <c r="D300" t="s">
        <v>71</v>
      </c>
      <c r="E300" s="14">
        <f>VLOOKUP(D300,Files!$B$2:$H$207,5,FALSE())</f>
        <v>6.21</v>
      </c>
      <c r="F300">
        <f>IF(E300="no weight",VLOOKUP(D300,Files!$B$2:$G$233,6,FALSE()),E300)</f>
        <v>6.21</v>
      </c>
      <c r="G300" s="13">
        <v>0.0826388888888889</v>
      </c>
      <c r="H300">
        <v>4</v>
      </c>
      <c r="I300" s="1">
        <f>Results!$F297+VLOOKUP(Results!$H297,'Bead string weights'!$B$2:$E$14,4,FALSE())</f>
        <v>9.5431</v>
      </c>
      <c r="J300" t="s">
        <v>537</v>
      </c>
      <c r="K300" t="s">
        <v>548</v>
      </c>
      <c r="L300" t="s">
        <v>646</v>
      </c>
    </row>
    <row r="301" spans="1:11">
      <c r="A301">
        <v>28</v>
      </c>
      <c r="B301">
        <v>228</v>
      </c>
      <c r="C301" t="s">
        <v>541</v>
      </c>
      <c r="D301" t="s">
        <v>71</v>
      </c>
      <c r="E301" s="14">
        <f>VLOOKUP(D301,Files!$B$2:$H$207,5,FALSE())</f>
        <v>6.21</v>
      </c>
      <c r="F301">
        <f>IF(E301="no weight",VLOOKUP(D301,Files!$B$2:$G$233,6,FALSE()),E301)</f>
        <v>6.21</v>
      </c>
      <c r="G301" s="13">
        <v>0.0833333333333333</v>
      </c>
      <c r="H301">
        <v>4</v>
      </c>
      <c r="I301" s="1">
        <f>Results!$F298+VLOOKUP(Results!$H298,'Bead string weights'!$B$2:$E$14,4,FALSE())</f>
        <v>15.245</v>
      </c>
      <c r="J301" t="s">
        <v>537</v>
      </c>
      <c r="K301" t="s">
        <v>540</v>
      </c>
    </row>
    <row r="302" spans="1:11">
      <c r="A302">
        <v>29</v>
      </c>
      <c r="B302">
        <v>271</v>
      </c>
      <c r="C302" t="s">
        <v>541</v>
      </c>
      <c r="D302" t="s">
        <v>101</v>
      </c>
      <c r="E302" s="14">
        <f>VLOOKUP(D302,Files!$B$2:$H$207,5,FALSE())</f>
        <v>6.05</v>
      </c>
      <c r="F302">
        <f>IF(E302="no weight",VLOOKUP(D302,Files!$B$2:$G$233,6,FALSE()),E302)</f>
        <v>6.05</v>
      </c>
      <c r="G302" s="13">
        <v>0.0638888888888889</v>
      </c>
      <c r="H302">
        <v>8</v>
      </c>
      <c r="I302">
        <f>Results!$F300+VLOOKUP(Results!$H300,'Bead string weights'!$B$2:$E$14,4,FALSE())</f>
        <v>10.97105</v>
      </c>
      <c r="J302" t="s">
        <v>535</v>
      </c>
      <c r="K302" t="s">
        <v>564</v>
      </c>
    </row>
    <row r="303" hidden="true" spans="1:12">
      <c r="A303">
        <v>29</v>
      </c>
      <c r="B303">
        <v>271</v>
      </c>
      <c r="C303" t="s">
        <v>541</v>
      </c>
      <c r="D303" t="s">
        <v>101</v>
      </c>
      <c r="E303" s="14">
        <f>VLOOKUP(D303,Files!$B$2:$H$207,5,FALSE())</f>
        <v>6.05</v>
      </c>
      <c r="F303">
        <f>IF(E303="no weight",VLOOKUP(D303,Files!$B$2:$G$233,6,FALSE()),E303)</f>
        <v>6.05</v>
      </c>
      <c r="G303" s="13">
        <v>0.0208333333333333</v>
      </c>
      <c r="I303" t="e">
        <f>Results!$F303+VLOOKUP(Results!$H303,'Bead string weights'!$B$2:$E$14,4,FALSE())</f>
        <v>#N/A</v>
      </c>
      <c r="J303" t="s">
        <v>535</v>
      </c>
      <c r="K303" t="s">
        <v>548</v>
      </c>
      <c r="L303" t="s">
        <v>647</v>
      </c>
    </row>
    <row r="304" spans="1:11">
      <c r="A304">
        <v>29</v>
      </c>
      <c r="B304">
        <v>271</v>
      </c>
      <c r="C304" t="s">
        <v>541</v>
      </c>
      <c r="D304" t="s">
        <v>101</v>
      </c>
      <c r="E304" s="14">
        <f>VLOOKUP(D304,Files!$B$2:$H$207,5,FALSE())</f>
        <v>6.05</v>
      </c>
      <c r="F304">
        <f>IF(E304="no weight",VLOOKUP(D304,Files!$B$2:$G$233,6,FALSE()),E304)</f>
        <v>6.05</v>
      </c>
      <c r="G304" s="13">
        <v>0.0923611111111111</v>
      </c>
      <c r="H304">
        <v>7</v>
      </c>
      <c r="I304">
        <f>Results!$F301+VLOOKUP(Results!$H301,'Bead string weights'!$B$2:$E$14,4,FALSE())</f>
        <v>10.97105</v>
      </c>
      <c r="J304" t="s">
        <v>535</v>
      </c>
      <c r="K304" t="s">
        <v>648</v>
      </c>
    </row>
    <row r="305" spans="1:11">
      <c r="A305">
        <v>29</v>
      </c>
      <c r="B305">
        <v>271</v>
      </c>
      <c r="C305" t="s">
        <v>541</v>
      </c>
      <c r="D305" t="s">
        <v>101</v>
      </c>
      <c r="E305" s="14">
        <f>VLOOKUP(D305,Files!$B$2:$H$207,5,FALSE())</f>
        <v>6.05</v>
      </c>
      <c r="F305">
        <f>IF(E305="no weight",VLOOKUP(D305,Files!$B$2:$G$233,6,FALSE()),E305)</f>
        <v>6.05</v>
      </c>
      <c r="G305" s="13">
        <v>0.0194444444444444</v>
      </c>
      <c r="H305">
        <v>8</v>
      </c>
      <c r="I305">
        <f>Results!$F302+VLOOKUP(Results!$H302,'Bead string weights'!$B$2:$E$14,4,FALSE())</f>
        <v>15.45</v>
      </c>
      <c r="J305" t="s">
        <v>535</v>
      </c>
      <c r="K305" t="s">
        <v>550</v>
      </c>
    </row>
    <row r="306" spans="1:11">
      <c r="A306">
        <v>29</v>
      </c>
      <c r="B306">
        <v>271</v>
      </c>
      <c r="C306" t="s">
        <v>541</v>
      </c>
      <c r="D306" t="s">
        <v>101</v>
      </c>
      <c r="E306" s="14">
        <f>VLOOKUP(D306,Files!$B$2:$H$207,5,FALSE())</f>
        <v>6.05</v>
      </c>
      <c r="F306">
        <f>IF(E306="no weight",VLOOKUP(D306,Files!$B$2:$G$233,6,FALSE()),E306)</f>
        <v>6.05</v>
      </c>
      <c r="G306" s="13">
        <v>0.0319444444444444</v>
      </c>
      <c r="H306">
        <v>8</v>
      </c>
      <c r="I306">
        <f>Results!$F304+VLOOKUP(Results!$H304,'Bead string weights'!$B$2:$E$14,4,FALSE())</f>
        <v>15.085</v>
      </c>
      <c r="J306" t="s">
        <v>535</v>
      </c>
      <c r="K306" t="s">
        <v>550</v>
      </c>
    </row>
    <row r="307" spans="1:11">
      <c r="A307">
        <v>29</v>
      </c>
      <c r="B307">
        <v>271</v>
      </c>
      <c r="C307" t="s">
        <v>541</v>
      </c>
      <c r="D307" t="s">
        <v>101</v>
      </c>
      <c r="E307" s="14">
        <f>VLOOKUP(D307,Files!$B$2:$H$207,5,FALSE())</f>
        <v>6.05</v>
      </c>
      <c r="F307">
        <f>IF(E307="no weight",VLOOKUP(D307,Files!$B$2:$G$233,6,FALSE()),E307)</f>
        <v>6.05</v>
      </c>
      <c r="G307" s="13">
        <v>0.0409722222222222</v>
      </c>
      <c r="H307">
        <v>9</v>
      </c>
      <c r="I307">
        <f>Results!$F307+VLOOKUP(Results!$H307,'Bead string weights'!$B$2:$E$14,4,FALSE())</f>
        <v>16.89</v>
      </c>
      <c r="J307" t="s">
        <v>535</v>
      </c>
      <c r="K307" t="s">
        <v>550</v>
      </c>
    </row>
    <row r="308" spans="1:11">
      <c r="A308">
        <v>29</v>
      </c>
      <c r="B308">
        <v>271</v>
      </c>
      <c r="C308" t="s">
        <v>541</v>
      </c>
      <c r="D308" t="s">
        <v>101</v>
      </c>
      <c r="E308" s="14">
        <f>VLOOKUP(D308,Files!$B$2:$H$207,5,FALSE())</f>
        <v>6.05</v>
      </c>
      <c r="F308">
        <f>IF(E308="no weight",VLOOKUP(D308,Files!$B$2:$G$233,6,FALSE()),E308)</f>
        <v>6.05</v>
      </c>
      <c r="G308" s="13">
        <v>0.0555555555555556</v>
      </c>
      <c r="H308">
        <v>9</v>
      </c>
      <c r="I308">
        <f>Results!$F309+VLOOKUP(Results!$H309,'Bead string weights'!$B$2:$E$14,4,FALSE())</f>
        <v>15.45</v>
      </c>
      <c r="J308" t="s">
        <v>535</v>
      </c>
      <c r="K308" t="s">
        <v>550</v>
      </c>
    </row>
    <row r="309" spans="1:11">
      <c r="A309">
        <v>29</v>
      </c>
      <c r="B309">
        <v>271</v>
      </c>
      <c r="C309" t="s">
        <v>541</v>
      </c>
      <c r="D309" t="s">
        <v>101</v>
      </c>
      <c r="E309" s="14">
        <f>VLOOKUP(D309,Files!$B$2:$H$207,5,FALSE())</f>
        <v>6.05</v>
      </c>
      <c r="F309">
        <f>IF(E309="no weight",VLOOKUP(D309,Files!$B$2:$G$233,6,FALSE()),E309)</f>
        <v>6.05</v>
      </c>
      <c r="G309" s="13">
        <v>0.0763888888888889</v>
      </c>
      <c r="H309">
        <v>8</v>
      </c>
      <c r="I309">
        <f>Results!$F310+VLOOKUP(Results!$H310,'Bead string weights'!$B$2:$E$14,4,FALSE())</f>
        <v>18.77</v>
      </c>
      <c r="J309" t="s">
        <v>535</v>
      </c>
      <c r="K309" t="s">
        <v>581</v>
      </c>
    </row>
    <row r="310" spans="1:11">
      <c r="A310">
        <v>29</v>
      </c>
      <c r="B310">
        <v>271</v>
      </c>
      <c r="C310" t="s">
        <v>541</v>
      </c>
      <c r="D310" t="s">
        <v>101</v>
      </c>
      <c r="E310" s="14">
        <f>VLOOKUP(D310,Files!$B$2:$H$207,5,FALSE())</f>
        <v>6.05</v>
      </c>
      <c r="F310">
        <f>IF(E310="no weight",VLOOKUP(D310,Files!$B$2:$G$233,6,FALSE()),E310)</f>
        <v>6.05</v>
      </c>
      <c r="G310" s="13">
        <v>0.0777777777777778</v>
      </c>
      <c r="H310">
        <v>11</v>
      </c>
      <c r="I310">
        <f>Results!$F311+VLOOKUP(Results!$H311,'Bead string weights'!$B$2:$E$14,4,FALSE())</f>
        <v>15.45</v>
      </c>
      <c r="J310" t="s">
        <v>535</v>
      </c>
      <c r="K310" t="s">
        <v>581</v>
      </c>
    </row>
    <row r="311" spans="1:12">
      <c r="A311">
        <v>29</v>
      </c>
      <c r="B311">
        <v>271</v>
      </c>
      <c r="C311" t="s">
        <v>541</v>
      </c>
      <c r="D311" t="s">
        <v>101</v>
      </c>
      <c r="E311" s="14">
        <f>VLOOKUP(D311,Files!$B$2:$H$207,5,FALSE())</f>
        <v>6.05</v>
      </c>
      <c r="F311">
        <f>IF(E311="no weight",VLOOKUP(D311,Files!$B$2:$G$233,6,FALSE()),E311)</f>
        <v>6.05</v>
      </c>
      <c r="G311" s="13">
        <v>0.0840277777777778</v>
      </c>
      <c r="H311">
        <v>8</v>
      </c>
      <c r="I311">
        <f>Results!$F314+VLOOKUP(Results!$H314,'Bead string weights'!$B$2:$E$14,4,FALSE())</f>
        <v>15.45</v>
      </c>
      <c r="J311" t="s">
        <v>535</v>
      </c>
      <c r="K311" t="s">
        <v>548</v>
      </c>
      <c r="L311" t="s">
        <v>649</v>
      </c>
    </row>
    <row r="312" spans="1:12">
      <c r="A312">
        <v>29</v>
      </c>
      <c r="B312">
        <v>271</v>
      </c>
      <c r="C312" t="s">
        <v>541</v>
      </c>
      <c r="D312" t="s">
        <v>101</v>
      </c>
      <c r="E312" s="14">
        <f>VLOOKUP(D312,Files!$B$2:$H$207,5,FALSE())</f>
        <v>6.05</v>
      </c>
      <c r="F312">
        <f>IF(E312="no weight",VLOOKUP(D312,Files!$B$2:$G$233,6,FALSE()),E312)</f>
        <v>6.05</v>
      </c>
      <c r="G312" s="13">
        <v>0.0888888888888889</v>
      </c>
      <c r="H312">
        <v>8</v>
      </c>
      <c r="I312">
        <f>Results!$F315+VLOOKUP(Results!$H315,'Bead string weights'!$B$2:$E$14,4,FALSE())</f>
        <v>15.45</v>
      </c>
      <c r="J312" t="s">
        <v>535</v>
      </c>
      <c r="K312" t="s">
        <v>623</v>
      </c>
      <c r="L312" t="s">
        <v>649</v>
      </c>
    </row>
    <row r="313" spans="1:12">
      <c r="A313">
        <v>29</v>
      </c>
      <c r="B313">
        <v>271</v>
      </c>
      <c r="C313" t="s">
        <v>541</v>
      </c>
      <c r="D313" t="s">
        <v>101</v>
      </c>
      <c r="E313" s="14">
        <f>VLOOKUP(D313,Files!$B$2:$H$207,5,FALSE())</f>
        <v>6.05</v>
      </c>
      <c r="F313">
        <f>IF(E313="no weight",VLOOKUP(D313,Files!$B$2:$G$233,6,FALSE()),E313)</f>
        <v>6.05</v>
      </c>
      <c r="G313" s="13">
        <v>0.0958333333333333</v>
      </c>
      <c r="H313">
        <v>6</v>
      </c>
      <c r="I313">
        <f>Results!$F316+VLOOKUP(Results!$H316,'Bead string weights'!$B$2:$E$14,4,FALSE())</f>
        <v>12.485</v>
      </c>
      <c r="J313" t="s">
        <v>535</v>
      </c>
      <c r="K313" t="s">
        <v>650</v>
      </c>
      <c r="L313" t="s">
        <v>651</v>
      </c>
    </row>
    <row r="314" spans="1:12">
      <c r="A314">
        <v>29</v>
      </c>
      <c r="B314">
        <v>271</v>
      </c>
      <c r="C314" t="s">
        <v>541</v>
      </c>
      <c r="D314" t="s">
        <v>101</v>
      </c>
      <c r="E314" s="14">
        <f>VLOOKUP(D314,Files!$B$2:$H$207,5,FALSE())</f>
        <v>6.05</v>
      </c>
      <c r="F314">
        <f>IF(E314="no weight",VLOOKUP(D314,Files!$B$2:$G$233,6,FALSE()),E314)</f>
        <v>6.05</v>
      </c>
      <c r="G314" s="13">
        <v>0.0993055555555556</v>
      </c>
      <c r="H314">
        <v>8</v>
      </c>
      <c r="I314">
        <f>Results!$F317+VLOOKUP(Results!$H317,'Bead string weights'!$B$2:$E$14,4,FALSE())</f>
        <v>13.515</v>
      </c>
      <c r="J314" t="s">
        <v>535</v>
      </c>
      <c r="K314" t="s">
        <v>652</v>
      </c>
      <c r="L314" t="s">
        <v>653</v>
      </c>
    </row>
    <row r="315" spans="1:11">
      <c r="A315">
        <v>29</v>
      </c>
      <c r="B315">
        <v>271</v>
      </c>
      <c r="C315" t="s">
        <v>541</v>
      </c>
      <c r="D315" t="s">
        <v>101</v>
      </c>
      <c r="E315" s="14">
        <f>VLOOKUP(D315,Files!$B$2:$H$207,5,FALSE())</f>
        <v>6.05</v>
      </c>
      <c r="F315">
        <f>IF(E315="no weight",VLOOKUP(D315,Files!$B$2:$G$233,6,FALSE()),E315)</f>
        <v>6.05</v>
      </c>
      <c r="G315" s="13">
        <v>0.0354166666666667</v>
      </c>
      <c r="H315">
        <v>8</v>
      </c>
      <c r="I315" s="1">
        <f>Results!$F305+VLOOKUP(Results!$H305,'Bead string weights'!$B$2:$E$14,4,FALSE())</f>
        <v>15.45</v>
      </c>
      <c r="J315" t="s">
        <v>533</v>
      </c>
      <c r="K315" t="s">
        <v>534</v>
      </c>
    </row>
    <row r="316" spans="1:11">
      <c r="A316">
        <v>29</v>
      </c>
      <c r="B316">
        <v>271</v>
      </c>
      <c r="C316" t="s">
        <v>541</v>
      </c>
      <c r="D316" t="s">
        <v>101</v>
      </c>
      <c r="E316" s="14">
        <f>VLOOKUP(D316,Files!$B$2:$H$207,5,FALSE())</f>
        <v>6.05</v>
      </c>
      <c r="F316">
        <f>IF(E316="no weight",VLOOKUP(D316,Files!$B$2:$G$233,6,FALSE()),E316)</f>
        <v>6.05</v>
      </c>
      <c r="G316" s="13">
        <v>0.0361111111111111</v>
      </c>
      <c r="H316">
        <v>5</v>
      </c>
      <c r="I316" s="1">
        <f>Results!$F306+VLOOKUP(Results!$H306,'Bead string weights'!$B$2:$E$14,4,FALSE())</f>
        <v>15.45</v>
      </c>
      <c r="J316" t="s">
        <v>537</v>
      </c>
      <c r="K316" t="s">
        <v>654</v>
      </c>
    </row>
    <row r="317" spans="1:11">
      <c r="A317">
        <v>29</v>
      </c>
      <c r="B317">
        <v>271</v>
      </c>
      <c r="C317" t="s">
        <v>541</v>
      </c>
      <c r="D317" t="s">
        <v>101</v>
      </c>
      <c r="E317" s="14">
        <f>VLOOKUP(D317,Files!$B$2:$H$207,5,FALSE())</f>
        <v>6.05</v>
      </c>
      <c r="F317">
        <f>IF(E317="no weight",VLOOKUP(D317,Files!$B$2:$G$233,6,FALSE()),E317)</f>
        <v>6.05</v>
      </c>
      <c r="G317" s="13">
        <v>0.0416666666666667</v>
      </c>
      <c r="H317">
        <v>6</v>
      </c>
      <c r="I317" s="1">
        <f>Results!$F308+VLOOKUP(Results!$H308,'Bead string weights'!$B$2:$E$14,4,FALSE())</f>
        <v>16.89</v>
      </c>
      <c r="J317" t="s">
        <v>537</v>
      </c>
      <c r="K317" t="s">
        <v>540</v>
      </c>
    </row>
    <row r="318" spans="1:11">
      <c r="A318">
        <v>29</v>
      </c>
      <c r="B318">
        <v>271</v>
      </c>
      <c r="C318" t="s">
        <v>541</v>
      </c>
      <c r="D318" t="s">
        <v>101</v>
      </c>
      <c r="E318" s="14">
        <f>VLOOKUP(D318,Files!$B$2:$H$207,5,FALSE())</f>
        <v>6.05</v>
      </c>
      <c r="F318">
        <f>IF(E318="no weight",VLOOKUP(D318,Files!$B$2:$G$233,6,FALSE()),E318)</f>
        <v>6.05</v>
      </c>
      <c r="G318" s="13">
        <v>0.0784722222222222</v>
      </c>
      <c r="H318">
        <v>5</v>
      </c>
      <c r="I318" s="1">
        <f>Results!$F312+VLOOKUP(Results!$H312,'Bead string weights'!$B$2:$E$14,4,FALSE())</f>
        <v>15.45</v>
      </c>
      <c r="J318" t="s">
        <v>537</v>
      </c>
      <c r="K318" t="s">
        <v>540</v>
      </c>
    </row>
    <row r="319" spans="1:11">
      <c r="A319">
        <v>29</v>
      </c>
      <c r="B319">
        <v>271</v>
      </c>
      <c r="C319" t="s">
        <v>541</v>
      </c>
      <c r="D319" t="s">
        <v>101</v>
      </c>
      <c r="E319" s="14">
        <f>VLOOKUP(D319,Files!$B$2:$H$207,5,FALSE())</f>
        <v>6.05</v>
      </c>
      <c r="F319">
        <f>IF(E319="no weight",VLOOKUP(D319,Files!$B$2:$G$233,6,FALSE()),E319)</f>
        <v>6.05</v>
      </c>
      <c r="G319" s="13">
        <v>0.0791666666666667</v>
      </c>
      <c r="H319">
        <v>3</v>
      </c>
      <c r="I319" s="1">
        <f>Results!$F313+VLOOKUP(Results!$H313,'Bead string weights'!$B$2:$E$14,4,FALSE())</f>
        <v>13.515</v>
      </c>
      <c r="J319" t="s">
        <v>537</v>
      </c>
      <c r="K319" t="s">
        <v>540</v>
      </c>
    </row>
    <row r="320" spans="1:11">
      <c r="A320">
        <v>30</v>
      </c>
      <c r="B320">
        <v>292</v>
      </c>
      <c r="C320" t="s">
        <v>541</v>
      </c>
      <c r="D320" t="s">
        <v>107</v>
      </c>
      <c r="E320" s="14">
        <f>VLOOKUP(D320,Files!$B$2:$H$207,5,FALSE())</f>
        <v>6.04</v>
      </c>
      <c r="F320">
        <f>IF(E320="no weight",VLOOKUP(D320,Files!$B$2:$G$233,6,FALSE()),E320)</f>
        <v>6.04</v>
      </c>
      <c r="G320" s="13">
        <v>0.0493055555555556</v>
      </c>
      <c r="H320">
        <v>8</v>
      </c>
      <c r="I320">
        <f>Results!$F318+VLOOKUP(Results!$H318,'Bead string weights'!$B$2:$E$14,4,FALSE())</f>
        <v>12.485</v>
      </c>
      <c r="J320" t="s">
        <v>535</v>
      </c>
      <c r="K320" t="s">
        <v>590</v>
      </c>
    </row>
    <row r="321" spans="1:11">
      <c r="A321">
        <v>30</v>
      </c>
      <c r="B321">
        <v>292</v>
      </c>
      <c r="C321" t="s">
        <v>541</v>
      </c>
      <c r="D321" t="s">
        <v>107</v>
      </c>
      <c r="E321" s="14">
        <f>VLOOKUP(D321,Files!$B$2:$H$207,5,FALSE())</f>
        <v>6.04</v>
      </c>
      <c r="F321">
        <f>IF(E321="no weight",VLOOKUP(D321,Files!$B$2:$G$233,6,FALSE()),E321)</f>
        <v>6.04</v>
      </c>
      <c r="G321" s="13">
        <v>0.0541666666666667</v>
      </c>
      <c r="H321">
        <v>8</v>
      </c>
      <c r="I321">
        <f>Results!$F319+VLOOKUP(Results!$H319,'Bead string weights'!$B$2:$E$14,4,FALSE())</f>
        <v>9.3831</v>
      </c>
      <c r="J321" t="s">
        <v>535</v>
      </c>
      <c r="K321" t="s">
        <v>655</v>
      </c>
    </row>
    <row r="322" spans="1:11">
      <c r="A322">
        <v>30</v>
      </c>
      <c r="B322">
        <v>292</v>
      </c>
      <c r="C322" t="s">
        <v>541</v>
      </c>
      <c r="D322" t="s">
        <v>107</v>
      </c>
      <c r="E322" s="14">
        <f>VLOOKUP(D322,Files!$B$2:$H$207,5,FALSE())</f>
        <v>6.04</v>
      </c>
      <c r="F322">
        <f>IF(E322="no weight",VLOOKUP(D322,Files!$B$2:$G$233,6,FALSE()),E322)</f>
        <v>6.04</v>
      </c>
      <c r="G322" s="13">
        <v>0.0590277777777778</v>
      </c>
      <c r="H322">
        <v>8</v>
      </c>
      <c r="I322">
        <f>Results!$F327+VLOOKUP(Results!$H327,'Bead string weights'!$B$2:$E$14,4,FALSE())</f>
        <v>13.505</v>
      </c>
      <c r="J322" t="s">
        <v>535</v>
      </c>
      <c r="K322" t="s">
        <v>656</v>
      </c>
    </row>
    <row r="323" spans="1:11">
      <c r="A323">
        <v>30</v>
      </c>
      <c r="B323">
        <v>292</v>
      </c>
      <c r="C323" t="s">
        <v>541</v>
      </c>
      <c r="D323" t="s">
        <v>107</v>
      </c>
      <c r="E323" s="14">
        <f>VLOOKUP(D323,Files!$B$2:$H$207,5,FALSE())</f>
        <v>6.04</v>
      </c>
      <c r="F323">
        <f>IF(E323="no weight",VLOOKUP(D323,Files!$B$2:$G$233,6,FALSE()),E323)</f>
        <v>6.04</v>
      </c>
      <c r="G323" s="13">
        <v>0.0673611111111111</v>
      </c>
      <c r="H323">
        <v>8</v>
      </c>
      <c r="I323">
        <f>Results!$F329+VLOOKUP(Results!$H329,'Bead string weights'!$B$2:$E$14,4,FALSE())</f>
        <v>15.075</v>
      </c>
      <c r="J323" t="s">
        <v>535</v>
      </c>
      <c r="K323" t="s">
        <v>550</v>
      </c>
    </row>
    <row r="324" spans="1:11">
      <c r="A324">
        <v>30</v>
      </c>
      <c r="B324">
        <v>292</v>
      </c>
      <c r="C324" t="s">
        <v>541</v>
      </c>
      <c r="D324" t="s">
        <v>107</v>
      </c>
      <c r="E324" s="14">
        <f>VLOOKUP(D324,Files!$B$2:$H$207,5,FALSE())</f>
        <v>6.04</v>
      </c>
      <c r="F324">
        <f>IF(E324="no weight",VLOOKUP(D324,Files!$B$2:$G$233,6,FALSE()),E324)</f>
        <v>6.04</v>
      </c>
      <c r="G324" s="13">
        <v>0.0770833333333333</v>
      </c>
      <c r="H324">
        <v>9</v>
      </c>
      <c r="I324">
        <f>Results!$F333+VLOOKUP(Results!$H333,'Bead string weights'!$B$2:$E$14,4,FALSE())</f>
        <v>15.44</v>
      </c>
      <c r="J324" t="s">
        <v>535</v>
      </c>
      <c r="K324" t="s">
        <v>657</v>
      </c>
    </row>
    <row r="325" spans="1:12">
      <c r="A325">
        <v>30</v>
      </c>
      <c r="B325">
        <v>292</v>
      </c>
      <c r="C325" t="s">
        <v>541</v>
      </c>
      <c r="D325" t="s">
        <v>107</v>
      </c>
      <c r="E325" s="14">
        <f>VLOOKUP(D325,Files!$B$2:$H$207,5,FALSE())</f>
        <v>6.04</v>
      </c>
      <c r="F325">
        <f>IF(E325="no weight",VLOOKUP(D325,Files!$B$2:$G$233,6,FALSE()),E325)</f>
        <v>6.04</v>
      </c>
      <c r="G325" s="13">
        <v>0.0819444444444444</v>
      </c>
      <c r="H325">
        <v>8</v>
      </c>
      <c r="I325">
        <f>Results!$F335+VLOOKUP(Results!$H335,'Bead string weights'!$B$2:$E$14,4,FALSE())</f>
        <v>15.44</v>
      </c>
      <c r="J325" t="s">
        <v>535</v>
      </c>
      <c r="K325" t="s">
        <v>550</v>
      </c>
      <c r="L325" t="s">
        <v>658</v>
      </c>
    </row>
    <row r="326" spans="1:11">
      <c r="A326">
        <v>30</v>
      </c>
      <c r="B326">
        <v>292</v>
      </c>
      <c r="C326" t="s">
        <v>541</v>
      </c>
      <c r="D326" t="s">
        <v>107</v>
      </c>
      <c r="E326" s="14">
        <f>VLOOKUP(D326,Files!$B$2:$H$207,5,FALSE())</f>
        <v>6.04</v>
      </c>
      <c r="F326">
        <f>IF(E326="no weight",VLOOKUP(D326,Files!$B$2:$G$233,6,FALSE()),E326)</f>
        <v>6.04</v>
      </c>
      <c r="G326" s="13">
        <v>0.0118055555555556</v>
      </c>
      <c r="H326">
        <v>5</v>
      </c>
      <c r="I326" s="1">
        <f>Results!$F320+VLOOKUP(Results!$H320,'Bead string weights'!$B$2:$E$14,4,FALSE())</f>
        <v>15.44</v>
      </c>
      <c r="J326" t="s">
        <v>537</v>
      </c>
      <c r="K326" t="s">
        <v>539</v>
      </c>
    </row>
    <row r="327" spans="1:11">
      <c r="A327">
        <v>30</v>
      </c>
      <c r="B327">
        <v>292</v>
      </c>
      <c r="C327" t="s">
        <v>541</v>
      </c>
      <c r="D327" t="s">
        <v>107</v>
      </c>
      <c r="E327" s="14">
        <f>VLOOKUP(D327,Files!$B$2:$H$207,5,FALSE())</f>
        <v>6.04</v>
      </c>
      <c r="F327">
        <f>IF(E327="no weight",VLOOKUP(D327,Files!$B$2:$G$233,6,FALSE()),E327)</f>
        <v>6.04</v>
      </c>
      <c r="G327" s="13">
        <v>0.0131944444444444</v>
      </c>
      <c r="H327">
        <v>6</v>
      </c>
      <c r="I327" s="1">
        <f>Results!$F321+VLOOKUP(Results!$H321,'Bead string weights'!$B$2:$E$14,4,FALSE())</f>
        <v>15.44</v>
      </c>
      <c r="J327" t="s">
        <v>537</v>
      </c>
      <c r="K327" t="s">
        <v>540</v>
      </c>
    </row>
    <row r="328" spans="1:11">
      <c r="A328">
        <v>30</v>
      </c>
      <c r="B328">
        <v>292</v>
      </c>
      <c r="C328" t="s">
        <v>541</v>
      </c>
      <c r="D328" t="s">
        <v>107</v>
      </c>
      <c r="E328" s="14">
        <f>VLOOKUP(D328,Files!$B$2:$H$207,5,FALSE())</f>
        <v>6.04</v>
      </c>
      <c r="F328">
        <f>IF(E328="no weight",VLOOKUP(D328,Files!$B$2:$G$233,6,FALSE()),E328)</f>
        <v>6.04</v>
      </c>
      <c r="G328" s="13">
        <v>0.0145833333333333</v>
      </c>
      <c r="H328">
        <v>7</v>
      </c>
      <c r="I328" s="1">
        <f>Results!$F322+VLOOKUP(Results!$H322,'Bead string weights'!$B$2:$E$14,4,FALSE())</f>
        <v>15.44</v>
      </c>
      <c r="J328" t="s">
        <v>537</v>
      </c>
      <c r="K328" t="s">
        <v>540</v>
      </c>
    </row>
    <row r="329" spans="1:11">
      <c r="A329">
        <v>30</v>
      </c>
      <c r="B329">
        <v>292</v>
      </c>
      <c r="C329" t="s">
        <v>541</v>
      </c>
      <c r="D329" t="s">
        <v>107</v>
      </c>
      <c r="E329" s="14">
        <f>VLOOKUP(D329,Files!$B$2:$H$207,5,FALSE())</f>
        <v>6.04</v>
      </c>
      <c r="F329">
        <f>IF(E329="no weight",VLOOKUP(D329,Files!$B$2:$G$233,6,FALSE()),E329)</f>
        <v>6.04</v>
      </c>
      <c r="G329" s="13">
        <v>0.0326388888888889</v>
      </c>
      <c r="H329">
        <v>7</v>
      </c>
      <c r="I329" s="1">
        <f>Results!$F323+VLOOKUP(Results!$H323,'Bead string weights'!$B$2:$E$14,4,FALSE())</f>
        <v>15.44</v>
      </c>
      <c r="J329" t="s">
        <v>537</v>
      </c>
      <c r="K329" t="s">
        <v>540</v>
      </c>
    </row>
    <row r="330" spans="1:11">
      <c r="A330">
        <v>30</v>
      </c>
      <c r="B330">
        <v>292</v>
      </c>
      <c r="C330" t="s">
        <v>541</v>
      </c>
      <c r="D330" t="s">
        <v>107</v>
      </c>
      <c r="E330" s="14">
        <f>VLOOKUP(D330,Files!$B$2:$H$207,5,FALSE())</f>
        <v>6.04</v>
      </c>
      <c r="F330">
        <f>IF(E330="no weight",VLOOKUP(D330,Files!$B$2:$G$233,6,FALSE()),E330)</f>
        <v>6.04</v>
      </c>
      <c r="G330" s="13">
        <v>0.0340277777777778</v>
      </c>
      <c r="H330">
        <v>7</v>
      </c>
      <c r="I330" s="1">
        <f>Results!$F324+VLOOKUP(Results!$H324,'Bead string weights'!$B$2:$E$14,4,FALSE())</f>
        <v>16.88</v>
      </c>
      <c r="J330" t="s">
        <v>537</v>
      </c>
      <c r="K330" t="s">
        <v>540</v>
      </c>
    </row>
    <row r="331" spans="1:11">
      <c r="A331">
        <v>30</v>
      </c>
      <c r="B331">
        <v>292</v>
      </c>
      <c r="C331" t="s">
        <v>541</v>
      </c>
      <c r="D331" t="s">
        <v>107</v>
      </c>
      <c r="E331" s="14">
        <f>VLOOKUP(D331,Files!$B$2:$H$207,5,FALSE())</f>
        <v>6.04</v>
      </c>
      <c r="F331">
        <f>IF(E331="no weight",VLOOKUP(D331,Files!$B$2:$G$233,6,FALSE()),E331)</f>
        <v>6.04</v>
      </c>
      <c r="G331" s="13">
        <v>0.0361111111111111</v>
      </c>
      <c r="H331">
        <v>7</v>
      </c>
      <c r="I331" s="1">
        <f>Results!$F325+VLOOKUP(Results!$H325,'Bead string weights'!$B$2:$E$14,4,FALSE())</f>
        <v>15.44</v>
      </c>
      <c r="J331" t="s">
        <v>537</v>
      </c>
      <c r="K331" t="s">
        <v>540</v>
      </c>
    </row>
    <row r="332" spans="1:11">
      <c r="A332">
        <v>30</v>
      </c>
      <c r="B332">
        <v>292</v>
      </c>
      <c r="C332" t="s">
        <v>541</v>
      </c>
      <c r="D332" t="s">
        <v>107</v>
      </c>
      <c r="E332" s="14">
        <f>VLOOKUP(D332,Files!$B$2:$H$207,5,FALSE())</f>
        <v>6.04</v>
      </c>
      <c r="F332">
        <f>IF(E332="no weight",VLOOKUP(D332,Files!$B$2:$G$233,6,FALSE()),E332)</f>
        <v>6.04</v>
      </c>
      <c r="G332" s="13">
        <v>0.0375</v>
      </c>
      <c r="H332">
        <v>8</v>
      </c>
      <c r="I332" s="1">
        <f>Results!$F326+VLOOKUP(Results!$H326,'Bead string weights'!$B$2:$E$14,4,FALSE())</f>
        <v>12.475</v>
      </c>
      <c r="J332" t="s">
        <v>537</v>
      </c>
      <c r="K332" t="s">
        <v>540</v>
      </c>
    </row>
    <row r="333" spans="1:12">
      <c r="A333">
        <v>30</v>
      </c>
      <c r="B333">
        <v>292</v>
      </c>
      <c r="C333" t="s">
        <v>541</v>
      </c>
      <c r="D333" t="s">
        <v>107</v>
      </c>
      <c r="E333" s="14">
        <f>VLOOKUP(D333,Files!$B$2:$H$207,5,FALSE())</f>
        <v>6.04</v>
      </c>
      <c r="F333">
        <f>IF(E333="no weight",VLOOKUP(D333,Files!$B$2:$G$233,6,FALSE()),E333)</f>
        <v>6.04</v>
      </c>
      <c r="G333" s="13">
        <v>0.0611111111111111</v>
      </c>
      <c r="H333">
        <v>8</v>
      </c>
      <c r="I333" s="1">
        <f>Results!$F328+VLOOKUP(Results!$H328,'Bead string weights'!$B$2:$E$14,4,FALSE())</f>
        <v>15.075</v>
      </c>
      <c r="J333" t="s">
        <v>537</v>
      </c>
      <c r="K333" t="s">
        <v>659</v>
      </c>
      <c r="L333" t="s">
        <v>660</v>
      </c>
    </row>
    <row r="334" spans="1:11">
      <c r="A334">
        <v>30</v>
      </c>
      <c r="B334">
        <v>292</v>
      </c>
      <c r="C334" t="s">
        <v>541</v>
      </c>
      <c r="D334" t="s">
        <v>107</v>
      </c>
      <c r="E334" s="14">
        <f>VLOOKUP(D334,Files!$B$2:$H$207,5,FALSE())</f>
        <v>6.04</v>
      </c>
      <c r="F334">
        <f>IF(E334="no weight",VLOOKUP(D334,Files!$B$2:$G$233,6,FALSE()),E334)</f>
        <v>6.04</v>
      </c>
      <c r="G334" s="13">
        <v>0.06875</v>
      </c>
      <c r="H334">
        <v>7</v>
      </c>
      <c r="I334" s="1">
        <f>Results!$F330+VLOOKUP(Results!$H330,'Bead string weights'!$B$2:$E$14,4,FALSE())</f>
        <v>15.075</v>
      </c>
      <c r="J334" t="s">
        <v>537</v>
      </c>
      <c r="K334" t="s">
        <v>540</v>
      </c>
    </row>
    <row r="335" spans="1:11">
      <c r="A335">
        <v>30</v>
      </c>
      <c r="B335">
        <v>292</v>
      </c>
      <c r="C335" t="s">
        <v>541</v>
      </c>
      <c r="D335" t="s">
        <v>107</v>
      </c>
      <c r="E335" s="14">
        <f>VLOOKUP(D335,Files!$B$2:$H$207,5,FALSE())</f>
        <v>6.04</v>
      </c>
      <c r="F335">
        <f>IF(E335="no weight",VLOOKUP(D335,Files!$B$2:$G$233,6,FALSE()),E335)</f>
        <v>6.04</v>
      </c>
      <c r="G335" s="13">
        <v>0.0722222222222222</v>
      </c>
      <c r="H335">
        <v>8</v>
      </c>
      <c r="I335" s="1">
        <f>Results!$F331+VLOOKUP(Results!$H331,'Bead string weights'!$B$2:$E$14,4,FALSE())</f>
        <v>15.075</v>
      </c>
      <c r="J335" t="s">
        <v>537</v>
      </c>
      <c r="K335" t="s">
        <v>546</v>
      </c>
    </row>
    <row r="336" spans="1:11">
      <c r="A336">
        <v>30</v>
      </c>
      <c r="B336">
        <v>292</v>
      </c>
      <c r="C336" t="s">
        <v>541</v>
      </c>
      <c r="D336" t="s">
        <v>107</v>
      </c>
      <c r="E336" s="14">
        <f>VLOOKUP(D336,Files!$B$2:$H$207,5,FALSE())</f>
        <v>6.04</v>
      </c>
      <c r="F336">
        <f>IF(E336="no weight",VLOOKUP(D336,Files!$B$2:$G$233,6,FALSE()),E336)</f>
        <v>6.04</v>
      </c>
      <c r="G336" s="13">
        <v>0.0729166666666667</v>
      </c>
      <c r="H336">
        <v>6</v>
      </c>
      <c r="I336" s="1">
        <f>Results!$F332+VLOOKUP(Results!$H332,'Bead string weights'!$B$2:$E$14,4,FALSE())</f>
        <v>15.44</v>
      </c>
      <c r="J336" t="s">
        <v>537</v>
      </c>
      <c r="K336" t="s">
        <v>540</v>
      </c>
    </row>
    <row r="337" spans="1:11">
      <c r="A337">
        <v>30</v>
      </c>
      <c r="B337">
        <v>292</v>
      </c>
      <c r="C337" t="s">
        <v>541</v>
      </c>
      <c r="D337" t="s">
        <v>107</v>
      </c>
      <c r="E337" s="14">
        <f>VLOOKUP(D337,Files!$B$2:$H$207,5,FALSE())</f>
        <v>6.04</v>
      </c>
      <c r="F337">
        <f>IF(E337="no weight",VLOOKUP(D337,Files!$B$2:$G$233,6,FALSE()),E337)</f>
        <v>6.04</v>
      </c>
      <c r="G337" s="13">
        <v>0.0777777777777778</v>
      </c>
      <c r="H337">
        <v>5</v>
      </c>
      <c r="I337" s="1">
        <f>Results!$F334+VLOOKUP(Results!$H334,'Bead string weights'!$B$2:$E$14,4,FALSE())</f>
        <v>15.075</v>
      </c>
      <c r="J337" t="s">
        <v>537</v>
      </c>
      <c r="K337" t="s">
        <v>540</v>
      </c>
    </row>
    <row r="338" spans="1:11">
      <c r="A338" s="1">
        <v>30</v>
      </c>
      <c r="B338" s="1">
        <v>292</v>
      </c>
      <c r="C338" s="1" t="s">
        <v>541</v>
      </c>
      <c r="D338" s="1" t="s">
        <v>107</v>
      </c>
      <c r="E338" s="14">
        <f>VLOOKUP(D338,Files!$B$2:$H$207,5,FALSE())</f>
        <v>6.04</v>
      </c>
      <c r="F338">
        <f>IF(E338="no weight",VLOOKUP(D338,Files!$B$2:$G$233,6,FALSE()),E338)</f>
        <v>6.04</v>
      </c>
      <c r="G338" s="13">
        <v>0.03125</v>
      </c>
      <c r="H338">
        <v>7</v>
      </c>
      <c r="I338" s="1">
        <f>Results!$F336+VLOOKUP(Results!$H336,'Bead string weights'!$B$2:$E$14,4,FALSE())</f>
        <v>13.505</v>
      </c>
      <c r="J338" t="s">
        <v>537</v>
      </c>
      <c r="K338" t="s">
        <v>661</v>
      </c>
    </row>
    <row r="339" spans="1:11">
      <c r="A339">
        <v>31</v>
      </c>
      <c r="B339">
        <v>300</v>
      </c>
      <c r="C339" t="s">
        <v>541</v>
      </c>
      <c r="D339" t="s">
        <v>127</v>
      </c>
      <c r="E339" s="14">
        <f>VLOOKUP(D339,Files!$B$2:$H$207,5,FALSE())</f>
        <v>5.86</v>
      </c>
      <c r="F339">
        <f>IF(E339="no weight",VLOOKUP(D339,Files!$B$2:$G$233,6,FALSE()),E339)</f>
        <v>5.86</v>
      </c>
      <c r="G339" s="13">
        <v>0.0333333333333333</v>
      </c>
      <c r="H339">
        <v>11</v>
      </c>
      <c r="I339">
        <f>Results!$F344+VLOOKUP(Results!$H344,'Bead string weights'!$B$2:$E$14,4,FALSE())</f>
        <v>18.58</v>
      </c>
      <c r="J339" t="s">
        <v>535</v>
      </c>
      <c r="K339" t="s">
        <v>610</v>
      </c>
    </row>
    <row r="340" spans="1:11">
      <c r="A340">
        <v>31</v>
      </c>
      <c r="B340">
        <v>300</v>
      </c>
      <c r="C340" t="s">
        <v>541</v>
      </c>
      <c r="D340" t="s">
        <v>127</v>
      </c>
      <c r="E340" s="14">
        <f>VLOOKUP(D340,Files!$B$2:$H$207,5,FALSE())</f>
        <v>5.86</v>
      </c>
      <c r="F340">
        <f>IF(E340="no weight",VLOOKUP(D340,Files!$B$2:$G$233,6,FALSE()),E340)</f>
        <v>5.86</v>
      </c>
      <c r="G340" s="13">
        <v>0.0409722222222222</v>
      </c>
      <c r="H340">
        <v>12</v>
      </c>
      <c r="I340">
        <f>Results!$F347+VLOOKUP(Results!$H347,'Bead string weights'!$B$2:$E$14,4,FALSE())</f>
        <v>15.26</v>
      </c>
      <c r="J340" t="s">
        <v>535</v>
      </c>
      <c r="K340" t="s">
        <v>581</v>
      </c>
    </row>
    <row r="341" spans="1:11">
      <c r="A341">
        <v>31</v>
      </c>
      <c r="B341">
        <v>300</v>
      </c>
      <c r="C341" t="s">
        <v>541</v>
      </c>
      <c r="D341" t="s">
        <v>127</v>
      </c>
      <c r="E341" s="14">
        <f>VLOOKUP(D341,Files!$B$2:$H$207,5,FALSE())</f>
        <v>5.86</v>
      </c>
      <c r="F341">
        <f>IF(E341="no weight",VLOOKUP(D341,Files!$B$2:$G$233,6,FALSE()),E341)</f>
        <v>5.86</v>
      </c>
      <c r="G341" s="13">
        <v>0.0458333333333333</v>
      </c>
      <c r="H341">
        <v>12</v>
      </c>
      <c r="I341">
        <f>Results!$F349+VLOOKUP(Results!$H349,'Bead string weights'!$B$2:$E$14,4,FALSE())</f>
        <v>17.94</v>
      </c>
      <c r="J341" t="s">
        <v>535</v>
      </c>
      <c r="K341" t="s">
        <v>581</v>
      </c>
    </row>
    <row r="342" spans="1:11">
      <c r="A342">
        <v>31</v>
      </c>
      <c r="B342">
        <v>300</v>
      </c>
      <c r="C342" t="s">
        <v>541</v>
      </c>
      <c r="D342" t="s">
        <v>127</v>
      </c>
      <c r="E342" s="14">
        <f>VLOOKUP(D342,Files!$B$2:$H$207,5,FALSE())</f>
        <v>5.86</v>
      </c>
      <c r="F342">
        <f>IF(E342="no weight",VLOOKUP(D342,Files!$B$2:$G$233,6,FALSE()),E342)</f>
        <v>5.86</v>
      </c>
      <c r="G342" s="13">
        <v>0.0604166666666667</v>
      </c>
      <c r="H342">
        <v>12</v>
      </c>
      <c r="I342">
        <f>Results!$F350+VLOOKUP(Results!$H350,'Bead string weights'!$B$2:$E$14,4,FALSE())</f>
        <v>18.58</v>
      </c>
      <c r="J342" t="s">
        <v>535</v>
      </c>
      <c r="K342" t="s">
        <v>550</v>
      </c>
    </row>
    <row r="343" spans="1:11">
      <c r="A343">
        <v>31</v>
      </c>
      <c r="B343">
        <v>300</v>
      </c>
      <c r="C343" t="s">
        <v>541</v>
      </c>
      <c r="D343" t="s">
        <v>127</v>
      </c>
      <c r="E343" s="14">
        <f>VLOOKUP(D343,Files!$B$2:$H$207,5,FALSE())</f>
        <v>5.86</v>
      </c>
      <c r="F343">
        <f>IF(E343="no weight",VLOOKUP(D343,Files!$B$2:$G$233,6,FALSE()),E343)</f>
        <v>5.86</v>
      </c>
      <c r="G343" s="13">
        <v>0.0673611111111111</v>
      </c>
      <c r="H343">
        <v>11</v>
      </c>
      <c r="I343">
        <f>Results!$F352+VLOOKUP(Results!$H352,'Bead string weights'!$B$2:$E$14,4,FALSE())</f>
        <v>16.7</v>
      </c>
      <c r="J343" t="s">
        <v>535</v>
      </c>
      <c r="K343" t="s">
        <v>581</v>
      </c>
    </row>
    <row r="344" spans="1:12">
      <c r="A344">
        <v>31</v>
      </c>
      <c r="B344">
        <v>300</v>
      </c>
      <c r="C344" t="s">
        <v>541</v>
      </c>
      <c r="D344" t="s">
        <v>127</v>
      </c>
      <c r="E344" s="14">
        <f>VLOOKUP(D344,Files!$B$2:$H$207,5,FALSE())</f>
        <v>5.86</v>
      </c>
      <c r="F344">
        <f>IF(E344="no weight",VLOOKUP(D344,Files!$B$2:$G$233,6,FALSE()),E344)</f>
        <v>5.86</v>
      </c>
      <c r="G344" s="13">
        <v>0.0854166666666667</v>
      </c>
      <c r="H344">
        <v>11</v>
      </c>
      <c r="I344">
        <f>Results!$F355+VLOOKUP(Results!$H355,'Bead string weights'!$B$2:$E$14,4,FALSE())</f>
        <v>16.7</v>
      </c>
      <c r="J344" t="s">
        <v>535</v>
      </c>
      <c r="K344" t="s">
        <v>610</v>
      </c>
      <c r="L344" t="s">
        <v>662</v>
      </c>
    </row>
    <row r="345" spans="1:11">
      <c r="A345">
        <v>31</v>
      </c>
      <c r="B345">
        <v>300</v>
      </c>
      <c r="C345" t="s">
        <v>541</v>
      </c>
      <c r="D345" t="s">
        <v>127</v>
      </c>
      <c r="E345" s="14">
        <f>VLOOKUP(D345,Files!$B$2:$H$207,5,FALSE())</f>
        <v>5.86</v>
      </c>
      <c r="F345">
        <f>IF(E345="no weight",VLOOKUP(D345,Files!$B$2:$G$233,6,FALSE()),E345)</f>
        <v>5.86</v>
      </c>
      <c r="G345" s="13">
        <v>0.01875</v>
      </c>
      <c r="H345">
        <v>12</v>
      </c>
      <c r="I345" s="1">
        <f>Results!$F339+VLOOKUP(Results!$H339,'Bead string weights'!$B$2:$E$14,4,FALSE())</f>
        <v>18.58</v>
      </c>
      <c r="J345" t="s">
        <v>533</v>
      </c>
      <c r="K345" t="s">
        <v>534</v>
      </c>
    </row>
    <row r="346" spans="1:11">
      <c r="A346">
        <v>31</v>
      </c>
      <c r="B346">
        <v>300</v>
      </c>
      <c r="C346" t="s">
        <v>541</v>
      </c>
      <c r="D346" t="s">
        <v>127</v>
      </c>
      <c r="E346" s="14">
        <f>VLOOKUP(D346,Files!$B$2:$H$207,5,FALSE())</f>
        <v>5.86</v>
      </c>
      <c r="F346">
        <f>IF(E346="no weight",VLOOKUP(D346,Files!$B$2:$G$233,6,FALSE()),E346)</f>
        <v>5.86</v>
      </c>
      <c r="G346" s="13">
        <v>0.0291666666666667</v>
      </c>
      <c r="H346">
        <v>11</v>
      </c>
      <c r="I346" s="1">
        <f>Results!$F343+VLOOKUP(Results!$H343,'Bead string weights'!$B$2:$E$14,4,FALSE())</f>
        <v>18.58</v>
      </c>
      <c r="J346" t="s">
        <v>533</v>
      </c>
      <c r="K346" t="s">
        <v>534</v>
      </c>
    </row>
    <row r="347" spans="1:11">
      <c r="A347" s="1">
        <v>31</v>
      </c>
      <c r="B347" s="1">
        <v>300</v>
      </c>
      <c r="C347" s="1" t="s">
        <v>541</v>
      </c>
      <c r="D347" s="1" t="s">
        <v>127</v>
      </c>
      <c r="E347" s="14">
        <f>VLOOKUP(D347,Files!$B$2:$H$207,5,FALSE())</f>
        <v>5.86</v>
      </c>
      <c r="F347">
        <f>IF(E347="no weight",VLOOKUP(D347,Files!$B$2:$G$233,6,FALSE()),E347)</f>
        <v>5.86</v>
      </c>
      <c r="G347" s="13">
        <v>0.0104166666666667</v>
      </c>
      <c r="H347">
        <v>8</v>
      </c>
      <c r="I347" s="1">
        <f>Results!$F337+VLOOKUP(Results!$H337,'Bead string weights'!$B$2:$E$14,4,FALSE())</f>
        <v>12.475</v>
      </c>
      <c r="J347" t="s">
        <v>537</v>
      </c>
      <c r="K347" t="s">
        <v>540</v>
      </c>
    </row>
    <row r="348" spans="1:12">
      <c r="A348" s="1">
        <v>31</v>
      </c>
      <c r="B348" s="1">
        <v>300</v>
      </c>
      <c r="C348" s="1" t="s">
        <v>541</v>
      </c>
      <c r="D348" s="1" t="s">
        <v>127</v>
      </c>
      <c r="E348" s="14">
        <f>VLOOKUP(D348,Files!$B$2:$H$207,5,FALSE())</f>
        <v>5.86</v>
      </c>
      <c r="F348">
        <v>5.86</v>
      </c>
      <c r="G348" s="13">
        <v>0.0131944444444444</v>
      </c>
      <c r="H348">
        <v>9</v>
      </c>
      <c r="I348" s="1">
        <f>Results!$F338+VLOOKUP(Results!$H338,'Bead string weights'!$B$2:$E$14,4,FALSE())</f>
        <v>15.075</v>
      </c>
      <c r="J348" t="s">
        <v>537</v>
      </c>
      <c r="K348" t="s">
        <v>663</v>
      </c>
      <c r="L348" t="s">
        <v>664</v>
      </c>
    </row>
    <row r="349" spans="1:12">
      <c r="A349" s="1">
        <v>31</v>
      </c>
      <c r="B349" s="1">
        <v>300</v>
      </c>
      <c r="C349" s="1" t="s">
        <v>541</v>
      </c>
      <c r="D349" s="1" t="s">
        <v>127</v>
      </c>
      <c r="E349" s="14">
        <f>VLOOKUP(D349,Files!$B$2:$H$207,5,FALSE())</f>
        <v>5.86</v>
      </c>
      <c r="F349">
        <f>IF(E349="no weight",VLOOKUP(D349,Files!$B$2:$G$233,6,FALSE()),E349)</f>
        <v>5.86</v>
      </c>
      <c r="G349" s="13">
        <v>0.0208333333333333</v>
      </c>
      <c r="H349">
        <v>10</v>
      </c>
      <c r="I349" s="1">
        <f>Results!$F340+VLOOKUP(Results!$H340,'Bead string weights'!$B$2:$E$14,4,FALSE())</f>
        <v>20.03</v>
      </c>
      <c r="J349" t="s">
        <v>537</v>
      </c>
      <c r="K349" t="s">
        <v>663</v>
      </c>
      <c r="L349" t="s">
        <v>665</v>
      </c>
    </row>
    <row r="350" spans="1:11">
      <c r="A350" s="1">
        <v>31</v>
      </c>
      <c r="B350" s="1">
        <v>300</v>
      </c>
      <c r="C350" s="1" t="s">
        <v>541</v>
      </c>
      <c r="D350" s="1" t="s">
        <v>127</v>
      </c>
      <c r="E350" s="14">
        <f>VLOOKUP(D350,Files!$B$2:$H$207,5,FALSE())</f>
        <v>5.86</v>
      </c>
      <c r="F350">
        <f>IF(E350="no weight",VLOOKUP(D350,Files!$B$2:$G$233,6,FALSE()),E350)</f>
        <v>5.86</v>
      </c>
      <c r="G350" s="13">
        <v>0.0236111111111111</v>
      </c>
      <c r="H350">
        <v>11</v>
      </c>
      <c r="I350" s="1">
        <f>Results!$F341+VLOOKUP(Results!$H341,'Bead string weights'!$B$2:$E$14,4,FALSE())</f>
        <v>20.03</v>
      </c>
      <c r="J350" t="s">
        <v>537</v>
      </c>
      <c r="K350" t="s">
        <v>546</v>
      </c>
    </row>
    <row r="351" spans="1:11">
      <c r="A351" s="1">
        <v>31</v>
      </c>
      <c r="B351" s="1">
        <v>300</v>
      </c>
      <c r="C351" s="1" t="s">
        <v>541</v>
      </c>
      <c r="D351" s="1" t="s">
        <v>127</v>
      </c>
      <c r="E351" s="14">
        <f>VLOOKUP(D351,Files!$B$2:$H$207,5,FALSE())</f>
        <v>5.86</v>
      </c>
      <c r="F351">
        <f>IF(E351="no weight",VLOOKUP(D351,Files!$B$2:$G$233,6,FALSE()),E351)</f>
        <v>5.86</v>
      </c>
      <c r="G351" s="13">
        <v>0.0256944444444444</v>
      </c>
      <c r="H351">
        <v>10</v>
      </c>
      <c r="I351" s="1">
        <f>Results!$F342+VLOOKUP(Results!$H342,'Bead string weights'!$B$2:$E$14,4,FALSE())</f>
        <v>20.03</v>
      </c>
      <c r="J351" t="s">
        <v>537</v>
      </c>
      <c r="K351" t="s">
        <v>546</v>
      </c>
    </row>
    <row r="352" spans="1:11">
      <c r="A352" s="1">
        <v>31</v>
      </c>
      <c r="B352" s="1">
        <v>300</v>
      </c>
      <c r="C352" s="1" t="s">
        <v>541</v>
      </c>
      <c r="D352" s="1" t="s">
        <v>127</v>
      </c>
      <c r="E352" s="14">
        <f>VLOOKUP(D352,Files!$B$2:$H$207,5,FALSE())</f>
        <v>5.86</v>
      </c>
      <c r="F352">
        <f>IF(E352="no weight",VLOOKUP(D352,Files!$B$2:$G$233,6,FALSE()),E352)</f>
        <v>5.86</v>
      </c>
      <c r="G352" s="13">
        <v>0.0361111111111111</v>
      </c>
      <c r="H352">
        <v>9</v>
      </c>
      <c r="I352" s="1">
        <f>Results!$F345+VLOOKUP(Results!$H345,'Bead string weights'!$B$2:$E$14,4,FALSE())</f>
        <v>20.03</v>
      </c>
      <c r="J352" t="s">
        <v>537</v>
      </c>
      <c r="K352" t="s">
        <v>581</v>
      </c>
    </row>
    <row r="353" spans="1:11">
      <c r="A353" s="1">
        <v>31</v>
      </c>
      <c r="B353" s="1">
        <v>300</v>
      </c>
      <c r="C353" s="1" t="s">
        <v>541</v>
      </c>
      <c r="D353" s="1" t="s">
        <v>127</v>
      </c>
      <c r="E353" s="14">
        <f>VLOOKUP(D353,Files!$B$2:$H$207,5,FALSE())</f>
        <v>5.86</v>
      </c>
      <c r="F353">
        <f>IF(E353="no weight",VLOOKUP(D353,Files!$B$2:$G$233,6,FALSE()),E353)</f>
        <v>5.86</v>
      </c>
      <c r="G353" s="13">
        <v>0.0388888888888889</v>
      </c>
      <c r="H353">
        <v>11</v>
      </c>
      <c r="I353" s="1">
        <f>Results!$F346+VLOOKUP(Results!$H346,'Bead string weights'!$B$2:$E$14,4,FALSE())</f>
        <v>18.58</v>
      </c>
      <c r="J353" t="s">
        <v>537</v>
      </c>
      <c r="K353" t="s">
        <v>581</v>
      </c>
    </row>
    <row r="354" spans="1:12">
      <c r="A354" s="1">
        <v>31</v>
      </c>
      <c r="B354" s="1">
        <v>300</v>
      </c>
      <c r="C354" s="1" t="s">
        <v>541</v>
      </c>
      <c r="D354" s="1" t="s">
        <v>127</v>
      </c>
      <c r="E354" s="14">
        <f>VLOOKUP(D354,Files!$B$2:$H$207,5,FALSE())</f>
        <v>5.86</v>
      </c>
      <c r="F354">
        <f>IF(E354="no weight",VLOOKUP(D354,Files!$B$2:$G$233,6,FALSE()),E354)</f>
        <v>5.86</v>
      </c>
      <c r="G354" s="13">
        <v>0.04375</v>
      </c>
      <c r="H354">
        <v>11</v>
      </c>
      <c r="I354" s="1">
        <f>Results!$F348+VLOOKUP(Results!$H348,'Bead string weights'!$B$2:$E$14,4,FALSE())</f>
        <v>16.7</v>
      </c>
      <c r="J354" t="s">
        <v>537</v>
      </c>
      <c r="K354" t="s">
        <v>666</v>
      </c>
      <c r="L354" t="s">
        <v>667</v>
      </c>
    </row>
    <row r="355" spans="1:12">
      <c r="A355" s="1">
        <v>31</v>
      </c>
      <c r="B355" s="1">
        <v>300</v>
      </c>
      <c r="C355" s="1" t="s">
        <v>541</v>
      </c>
      <c r="D355" s="1" t="s">
        <v>127</v>
      </c>
      <c r="E355" s="14">
        <f>VLOOKUP(D355,Files!$B$2:$H$207,5,FALSE())</f>
        <v>5.86</v>
      </c>
      <c r="F355">
        <f>IF(E355="no weight",VLOOKUP(D355,Files!$B$2:$G$233,6,FALSE()),E355)</f>
        <v>5.86</v>
      </c>
      <c r="G355" s="13">
        <v>0.0625</v>
      </c>
      <c r="H355">
        <v>9</v>
      </c>
      <c r="I355" s="1">
        <f>Results!$F351+VLOOKUP(Results!$H351,'Bead string weights'!$B$2:$E$14,4,FALSE())</f>
        <v>17.94</v>
      </c>
      <c r="J355" t="s">
        <v>537</v>
      </c>
      <c r="K355" t="s">
        <v>668</v>
      </c>
      <c r="L355" t="s">
        <v>669</v>
      </c>
    </row>
    <row r="356" spans="1:11">
      <c r="A356" s="1">
        <v>31</v>
      </c>
      <c r="B356" s="1">
        <v>300</v>
      </c>
      <c r="C356" s="1" t="s">
        <v>541</v>
      </c>
      <c r="D356" s="1" t="s">
        <v>127</v>
      </c>
      <c r="E356" s="14">
        <f>VLOOKUP(D356,Files!$B$2:$H$207,5,FALSE())</f>
        <v>5.86</v>
      </c>
      <c r="F356">
        <f>IF(E356="no weight",VLOOKUP(D356,Files!$B$2:$G$233,6,FALSE()),E356)</f>
        <v>5.86</v>
      </c>
      <c r="G356" s="13">
        <v>0.0715277777777778</v>
      </c>
      <c r="H356">
        <v>7</v>
      </c>
      <c r="I356" s="1">
        <f>Results!$F353+VLOOKUP(Results!$H353,'Bead string weights'!$B$2:$E$14,4,FALSE())</f>
        <v>18.58</v>
      </c>
      <c r="J356" t="s">
        <v>537</v>
      </c>
      <c r="K356" t="s">
        <v>539</v>
      </c>
    </row>
    <row r="357" spans="1:12">
      <c r="A357" s="1">
        <v>31</v>
      </c>
      <c r="B357" s="1">
        <v>300</v>
      </c>
      <c r="C357" s="1" t="s">
        <v>541</v>
      </c>
      <c r="D357" s="1" t="s">
        <v>127</v>
      </c>
      <c r="E357" s="14">
        <f>VLOOKUP(D357,Files!$B$2:$H$207,5,FALSE())</f>
        <v>5.86</v>
      </c>
      <c r="F357">
        <f>IF(E357="no weight",VLOOKUP(D357,Files!$B$2:$G$233,6,FALSE()),E357)</f>
        <v>5.86</v>
      </c>
      <c r="G357" s="13">
        <v>0.08125</v>
      </c>
      <c r="H357">
        <v>7</v>
      </c>
      <c r="I357" s="1">
        <f>Results!$F354+VLOOKUP(Results!$H354,'Bead string weights'!$B$2:$E$14,4,FALSE())</f>
        <v>18.58</v>
      </c>
      <c r="J357" t="s">
        <v>537</v>
      </c>
      <c r="K357" t="s">
        <v>579</v>
      </c>
      <c r="L357" t="s">
        <v>670</v>
      </c>
    </row>
    <row r="358" hidden="true" spans="1:12">
      <c r="A358">
        <v>32</v>
      </c>
      <c r="B358">
        <v>203</v>
      </c>
      <c r="C358" t="s">
        <v>541</v>
      </c>
      <c r="D358" s="15" t="s">
        <v>45</v>
      </c>
      <c r="E358" s="14" t="str">
        <f>VLOOKUP(D358,Files!$B$2:$H$207,5,FALSE())</f>
        <v>no weight</v>
      </c>
      <c r="F358">
        <f>IF(E358="no weight",VLOOKUP(D358,Files!$B$2:$G$233,6,FALSE()),E358)</f>
        <v>5.73</v>
      </c>
      <c r="G358" s="13">
        <v>0.0263888888888889</v>
      </c>
      <c r="I358" t="e">
        <f>Results!$F358+VLOOKUP(Results!$H358,'Bead string weights'!$B$2:$E$14,4,FALSE())</f>
        <v>#N/A</v>
      </c>
      <c r="J358" t="s">
        <v>535</v>
      </c>
      <c r="K358" t="s">
        <v>539</v>
      </c>
      <c r="L358" t="s">
        <v>671</v>
      </c>
    </row>
    <row r="359" spans="1:11">
      <c r="A359" s="1">
        <v>31</v>
      </c>
      <c r="B359" s="1">
        <v>300</v>
      </c>
      <c r="C359" s="1" t="s">
        <v>541</v>
      </c>
      <c r="D359" s="1" t="s">
        <v>127</v>
      </c>
      <c r="E359" s="14">
        <f>VLOOKUP(D359,Files!$B$2:$H$207,5,FALSE())</f>
        <v>5.86</v>
      </c>
      <c r="F359">
        <f>IF(E359="no weight",VLOOKUP(D359,Files!$B$2:$G$233,6,FALSE()),E359)</f>
        <v>5.86</v>
      </c>
      <c r="G359" s="13">
        <v>0.0791666666666667</v>
      </c>
      <c r="H359">
        <v>7</v>
      </c>
      <c r="I359" s="1">
        <f>Results!$F356+VLOOKUP(Results!$H356,'Bead string weights'!$B$2:$E$14,4,FALSE())</f>
        <v>14.895</v>
      </c>
      <c r="J359" t="s">
        <v>537</v>
      </c>
      <c r="K359" t="s">
        <v>542</v>
      </c>
    </row>
    <row r="360" spans="1:11">
      <c r="A360">
        <v>32</v>
      </c>
      <c r="B360">
        <v>203</v>
      </c>
      <c r="C360" t="s">
        <v>541</v>
      </c>
      <c r="D360" s="15" t="s">
        <v>45</v>
      </c>
      <c r="E360" s="14" t="str">
        <f>VLOOKUP(D360,Files!$B$2:$H$207,5,FALSE())</f>
        <v>no weight</v>
      </c>
      <c r="F360">
        <f>IF(E360="no weight",VLOOKUP(D360,Files!$B$2:$G$233,6,FALSE()),E360)</f>
        <v>5.73</v>
      </c>
      <c r="G360" s="13">
        <v>0.00555555555555556</v>
      </c>
      <c r="H360">
        <v>6</v>
      </c>
      <c r="I360">
        <f>Results!$F357+VLOOKUP(Results!$H357,'Bead string weights'!$B$2:$E$14,4,FALSE())</f>
        <v>14.895</v>
      </c>
      <c r="J360" t="s">
        <v>535</v>
      </c>
      <c r="K360" t="s">
        <v>550</v>
      </c>
    </row>
    <row r="361" spans="1:11">
      <c r="A361">
        <v>33</v>
      </c>
      <c r="B361">
        <v>271</v>
      </c>
      <c r="C361" t="s">
        <v>541</v>
      </c>
      <c r="D361" t="s">
        <v>101</v>
      </c>
      <c r="E361" s="14">
        <f>VLOOKUP(D361,Files!$B$2:$H$207,5,FALSE())</f>
        <v>6.05</v>
      </c>
      <c r="F361">
        <f>IF(E361="no weight",VLOOKUP(D361,Files!$B$2:$G$233,6,FALSE()),E361)</f>
        <v>6.05</v>
      </c>
      <c r="G361" s="13">
        <v>0.0638888888888889</v>
      </c>
      <c r="H361">
        <v>8</v>
      </c>
      <c r="I361">
        <f>Results!$F359+VLOOKUP(Results!$H359,'Bead string weights'!$B$2:$E$14,4,FALSE())</f>
        <v>14.895</v>
      </c>
      <c r="J361" t="s">
        <v>535</v>
      </c>
      <c r="K361" t="s">
        <v>564</v>
      </c>
    </row>
    <row r="362" hidden="true" spans="1:12">
      <c r="A362">
        <v>33</v>
      </c>
      <c r="B362">
        <v>271</v>
      </c>
      <c r="C362" t="s">
        <v>541</v>
      </c>
      <c r="D362" t="s">
        <v>101</v>
      </c>
      <c r="E362" s="14">
        <f>VLOOKUP(D362,Files!$B$2:$H$207,5,FALSE())</f>
        <v>6.05</v>
      </c>
      <c r="F362">
        <f>IF(E362="no weight",VLOOKUP(D362,Files!$B$2:$G$233,6,FALSE()),E362)</f>
        <v>6.05</v>
      </c>
      <c r="G362" s="13">
        <v>0.0194444444444444</v>
      </c>
      <c r="I362" t="e">
        <f>Results!$F362+VLOOKUP(Results!$H362,'Bead string weights'!$B$2:$E$14,4,FALSE())</f>
        <v>#N/A</v>
      </c>
      <c r="J362" t="s">
        <v>535</v>
      </c>
      <c r="K362" t="s">
        <v>548</v>
      </c>
      <c r="L362" t="s">
        <v>672</v>
      </c>
    </row>
    <row r="363" spans="1:11">
      <c r="A363">
        <v>33</v>
      </c>
      <c r="B363">
        <v>271</v>
      </c>
      <c r="C363" t="s">
        <v>541</v>
      </c>
      <c r="D363" t="s">
        <v>101</v>
      </c>
      <c r="E363" s="14">
        <f>VLOOKUP(D363,Files!$B$2:$H$207,5,FALSE())</f>
        <v>6.05</v>
      </c>
      <c r="F363">
        <f>IF(E363="no weight",VLOOKUP(D363,Files!$B$2:$G$233,6,FALSE()),E363)</f>
        <v>6.05</v>
      </c>
      <c r="G363" s="13">
        <v>0.0763888888888889</v>
      </c>
      <c r="H363">
        <v>7</v>
      </c>
      <c r="I363">
        <f>Results!$F360+VLOOKUP(Results!$H360,'Bead string weights'!$B$2:$E$14,4,FALSE())</f>
        <v>13.195</v>
      </c>
      <c r="J363" t="s">
        <v>535</v>
      </c>
      <c r="K363" t="s">
        <v>564</v>
      </c>
    </row>
    <row r="364" spans="1:12">
      <c r="A364">
        <v>33</v>
      </c>
      <c r="B364">
        <v>271</v>
      </c>
      <c r="C364" t="s">
        <v>541</v>
      </c>
      <c r="D364" t="s">
        <v>101</v>
      </c>
      <c r="E364" s="14">
        <f>VLOOKUP(D364,Files!$B$2:$H$207,5,FALSE())</f>
        <v>6.05</v>
      </c>
      <c r="F364">
        <f>IF(E364="no weight",VLOOKUP(D364,Files!$B$2:$G$233,6,FALSE()),E364)</f>
        <v>6.05</v>
      </c>
      <c r="G364" s="13">
        <v>0.0993055555555556</v>
      </c>
      <c r="H364">
        <v>8</v>
      </c>
      <c r="I364">
        <f>Results!$F361+VLOOKUP(Results!$H361,'Bead string weights'!$B$2:$E$14,4,FALSE())</f>
        <v>15.45</v>
      </c>
      <c r="J364" t="s">
        <v>535</v>
      </c>
      <c r="K364" t="s">
        <v>606</v>
      </c>
      <c r="L364" t="s">
        <v>673</v>
      </c>
    </row>
    <row r="365" spans="1:11">
      <c r="A365">
        <v>33</v>
      </c>
      <c r="B365">
        <v>271</v>
      </c>
      <c r="C365" t="s">
        <v>541</v>
      </c>
      <c r="D365" t="s">
        <v>101</v>
      </c>
      <c r="E365" s="14">
        <f>VLOOKUP(D365,Files!$B$2:$H$207,5,FALSE())</f>
        <v>6.05</v>
      </c>
      <c r="F365">
        <f>IF(E365="no weight",VLOOKUP(D365,Files!$B$2:$G$233,6,FALSE()),E365)</f>
        <v>6.05</v>
      </c>
      <c r="G365" s="13">
        <v>0.0319444444444444</v>
      </c>
      <c r="H365">
        <v>8</v>
      </c>
      <c r="I365">
        <f>Results!$F363+VLOOKUP(Results!$H363,'Bead string weights'!$B$2:$E$14,4,FALSE())</f>
        <v>15.085</v>
      </c>
      <c r="J365" t="s">
        <v>535</v>
      </c>
      <c r="K365" t="s">
        <v>550</v>
      </c>
    </row>
    <row r="366" spans="1:11">
      <c r="A366">
        <v>33</v>
      </c>
      <c r="B366">
        <v>271</v>
      </c>
      <c r="C366" t="s">
        <v>541</v>
      </c>
      <c r="D366" t="s">
        <v>101</v>
      </c>
      <c r="E366" s="14">
        <f>VLOOKUP(D366,Files!$B$2:$H$207,5,FALSE())</f>
        <v>6.05</v>
      </c>
      <c r="F366">
        <f>IF(E366="no weight",VLOOKUP(D366,Files!$B$2:$G$233,6,FALSE()),E366)</f>
        <v>6.05</v>
      </c>
      <c r="G366" s="13">
        <v>0.0409722222222222</v>
      </c>
      <c r="H366">
        <v>10</v>
      </c>
      <c r="I366">
        <f>Results!$F366+VLOOKUP(Results!$H366,'Bead string weights'!$B$2:$E$14,4,FALSE())</f>
        <v>18.13</v>
      </c>
      <c r="J366" t="s">
        <v>535</v>
      </c>
      <c r="K366" t="s">
        <v>550</v>
      </c>
    </row>
    <row r="367" spans="1:11">
      <c r="A367">
        <v>33</v>
      </c>
      <c r="B367">
        <v>271</v>
      </c>
      <c r="C367" t="s">
        <v>541</v>
      </c>
      <c r="D367" t="s">
        <v>101</v>
      </c>
      <c r="E367" s="14">
        <f>VLOOKUP(D367,Files!$B$2:$H$207,5,FALSE())</f>
        <v>6.05</v>
      </c>
      <c r="F367">
        <f>IF(E367="no weight",VLOOKUP(D367,Files!$B$2:$G$233,6,FALSE()),E367)</f>
        <v>6.05</v>
      </c>
      <c r="G367" s="13">
        <v>0.05625</v>
      </c>
      <c r="H367">
        <v>8</v>
      </c>
      <c r="I367">
        <f>Results!$F368+VLOOKUP(Results!$H368,'Bead string weights'!$B$2:$E$14,4,FALSE())</f>
        <v>15.45</v>
      </c>
      <c r="J367" t="s">
        <v>535</v>
      </c>
      <c r="K367" t="s">
        <v>550</v>
      </c>
    </row>
    <row r="368" spans="1:11">
      <c r="A368">
        <v>33</v>
      </c>
      <c r="B368">
        <v>271</v>
      </c>
      <c r="C368" t="s">
        <v>541</v>
      </c>
      <c r="D368" t="s">
        <v>101</v>
      </c>
      <c r="E368" s="14">
        <f>VLOOKUP(D368,Files!$B$2:$H$207,5,FALSE())</f>
        <v>6.05</v>
      </c>
      <c r="F368">
        <f>IF(E368="no weight",VLOOKUP(D368,Files!$B$2:$G$233,6,FALSE()),E368)</f>
        <v>6.05</v>
      </c>
      <c r="G368" s="13">
        <v>0.0354166666666667</v>
      </c>
      <c r="H368">
        <v>8</v>
      </c>
      <c r="I368" s="1">
        <f>Results!$F364+VLOOKUP(Results!$H364,'Bead string weights'!$B$2:$E$14,4,FALSE())</f>
        <v>15.45</v>
      </c>
      <c r="J368" t="s">
        <v>533</v>
      </c>
      <c r="K368" t="s">
        <v>534</v>
      </c>
    </row>
    <row r="369" hidden="true" spans="1:11">
      <c r="A369">
        <v>33</v>
      </c>
      <c r="B369">
        <v>271</v>
      </c>
      <c r="C369" t="s">
        <v>541</v>
      </c>
      <c r="D369" t="s">
        <v>101</v>
      </c>
      <c r="E369" s="14">
        <f>VLOOKUP(D369,Files!$B$2:$H$207,5,FALSE())</f>
        <v>6.05</v>
      </c>
      <c r="F369">
        <f>IF(E369="no weight",VLOOKUP(D369,Files!$B$2:$G$233,6,FALSE()),E369)</f>
        <v>6.05</v>
      </c>
      <c r="G369" s="13">
        <v>0.0694444444444444</v>
      </c>
      <c r="I369" t="e">
        <v>#N/A</v>
      </c>
      <c r="J369" t="s">
        <v>535</v>
      </c>
      <c r="K369" t="s">
        <v>539</v>
      </c>
    </row>
    <row r="370" spans="1:11">
      <c r="A370">
        <v>33</v>
      </c>
      <c r="B370">
        <v>271</v>
      </c>
      <c r="C370" t="s">
        <v>541</v>
      </c>
      <c r="D370" t="s">
        <v>101</v>
      </c>
      <c r="E370" s="14">
        <f>VLOOKUP(D370,Files!$B$2:$H$207,5,FALSE())</f>
        <v>6.05</v>
      </c>
      <c r="F370">
        <f>IF(E370="no weight",VLOOKUP(D370,Files!$B$2:$G$233,6,FALSE()),E370)</f>
        <v>6.05</v>
      </c>
      <c r="G370" s="13">
        <v>0.0777777777777778</v>
      </c>
      <c r="H370">
        <v>11</v>
      </c>
      <c r="I370" s="1">
        <f>Results!$F370+VLOOKUP(Results!$H370,'Bead string weights'!$B$2:$E$14,4,FALSE())</f>
        <v>18.77</v>
      </c>
      <c r="J370" t="s">
        <v>533</v>
      </c>
      <c r="K370" t="s">
        <v>534</v>
      </c>
    </row>
    <row r="371" spans="1:11">
      <c r="A371">
        <v>33</v>
      </c>
      <c r="B371">
        <v>271</v>
      </c>
      <c r="C371" t="s">
        <v>541</v>
      </c>
      <c r="D371" t="s">
        <v>101</v>
      </c>
      <c r="E371" s="14">
        <f>VLOOKUP(D371,Files!$B$2:$H$207,5,FALSE())</f>
        <v>6.05</v>
      </c>
      <c r="F371">
        <f>IF(E371="no weight",VLOOKUP(D371,Files!$B$2:$G$233,6,FALSE()),E371)</f>
        <v>6.05</v>
      </c>
      <c r="G371" s="13">
        <v>0.0361111111111111</v>
      </c>
      <c r="H371">
        <v>5</v>
      </c>
      <c r="I371" s="1">
        <f>Results!$F365+VLOOKUP(Results!$H365,'Bead string weights'!$B$2:$E$14,4,FALSE())</f>
        <v>15.45</v>
      </c>
      <c r="J371" t="s">
        <v>537</v>
      </c>
      <c r="K371" t="s">
        <v>674</v>
      </c>
    </row>
    <row r="372" spans="1:11">
      <c r="A372">
        <v>33</v>
      </c>
      <c r="B372">
        <v>271</v>
      </c>
      <c r="C372" t="s">
        <v>541</v>
      </c>
      <c r="D372" t="s">
        <v>101</v>
      </c>
      <c r="E372" s="14">
        <f>VLOOKUP(D372,Files!$B$2:$H$207,5,FALSE())</f>
        <v>6.05</v>
      </c>
      <c r="F372">
        <f>IF(E372="no weight",VLOOKUP(D372,Files!$B$2:$G$233,6,FALSE()),E372)</f>
        <v>6.05</v>
      </c>
      <c r="G372" s="13">
        <v>0.0416666666666667</v>
      </c>
      <c r="H372">
        <v>6</v>
      </c>
      <c r="I372" s="1">
        <f>Results!$F367+VLOOKUP(Results!$H367,'Bead string weights'!$B$2:$E$14,4,FALSE())</f>
        <v>15.45</v>
      </c>
      <c r="J372" t="s">
        <v>537</v>
      </c>
      <c r="K372" t="s">
        <v>675</v>
      </c>
    </row>
    <row r="373" spans="1:11">
      <c r="A373">
        <v>33</v>
      </c>
      <c r="B373">
        <v>271</v>
      </c>
      <c r="C373" t="s">
        <v>541</v>
      </c>
      <c r="D373" t="s">
        <v>101</v>
      </c>
      <c r="E373" s="14">
        <f>VLOOKUP(D373,Files!$B$2:$H$207,5,FALSE())</f>
        <v>6.05</v>
      </c>
      <c r="F373">
        <f>IF(E373="no weight",VLOOKUP(D373,Files!$B$2:$G$233,6,FALSE()),E373)</f>
        <v>6.05</v>
      </c>
      <c r="G373" s="13">
        <v>0.0784722222222222</v>
      </c>
      <c r="H373">
        <v>8</v>
      </c>
      <c r="I373" s="1">
        <f>Results!$F371+VLOOKUP(Results!$H371,'Bead string weights'!$B$2:$E$14,4,FALSE())</f>
        <v>12.485</v>
      </c>
      <c r="J373" t="s">
        <v>537</v>
      </c>
      <c r="K373" t="s">
        <v>540</v>
      </c>
    </row>
    <row r="374" spans="1:12">
      <c r="A374">
        <v>33</v>
      </c>
      <c r="B374">
        <v>271</v>
      </c>
      <c r="C374" t="s">
        <v>541</v>
      </c>
      <c r="D374" t="s">
        <v>101</v>
      </c>
      <c r="E374" s="14">
        <f>VLOOKUP(D374,Files!$B$2:$H$207,5,FALSE())</f>
        <v>6.05</v>
      </c>
      <c r="F374">
        <f>IF(E374="no weight",VLOOKUP(D374,Files!$B$2:$G$233,6,FALSE()),E374)</f>
        <v>6.05</v>
      </c>
      <c r="G374" s="13">
        <v>0.0847222222222222</v>
      </c>
      <c r="H374">
        <v>7</v>
      </c>
      <c r="I374" s="1">
        <f>Results!$F372+VLOOKUP(Results!$H372,'Bead string weights'!$B$2:$E$14,4,FALSE())</f>
        <v>13.515</v>
      </c>
      <c r="J374" t="s">
        <v>537</v>
      </c>
      <c r="K374" t="s">
        <v>548</v>
      </c>
      <c r="L374" t="s">
        <v>676</v>
      </c>
    </row>
    <row r="375" spans="1:12">
      <c r="A375">
        <v>33</v>
      </c>
      <c r="B375">
        <v>271</v>
      </c>
      <c r="C375" t="s">
        <v>541</v>
      </c>
      <c r="D375" t="s">
        <v>101</v>
      </c>
      <c r="E375" s="14">
        <f>VLOOKUP(D375,Files!$B$2:$H$207,5,FALSE())</f>
        <v>6.05</v>
      </c>
      <c r="F375">
        <f>IF(E375="no weight",VLOOKUP(D375,Files!$B$2:$G$233,6,FALSE()),E375)</f>
        <v>6.05</v>
      </c>
      <c r="G375" s="13">
        <v>0.0895833333333333</v>
      </c>
      <c r="H375">
        <v>8</v>
      </c>
      <c r="I375" s="1">
        <f>Results!$F373+VLOOKUP(Results!$H373,'Bead string weights'!$B$2:$E$14,4,FALSE())</f>
        <v>15.45</v>
      </c>
      <c r="J375" t="s">
        <v>537</v>
      </c>
      <c r="K375" t="s">
        <v>548</v>
      </c>
      <c r="L375" t="s">
        <v>677</v>
      </c>
    </row>
    <row r="376" spans="1:12">
      <c r="A376">
        <v>33</v>
      </c>
      <c r="B376">
        <v>271</v>
      </c>
      <c r="C376" t="s">
        <v>541</v>
      </c>
      <c r="D376" t="s">
        <v>101</v>
      </c>
      <c r="E376" s="14">
        <f>VLOOKUP(D376,Files!$B$2:$H$207,5,FALSE())</f>
        <v>6.05</v>
      </c>
      <c r="F376">
        <f>IF(E376="no weight",VLOOKUP(D376,Files!$B$2:$G$233,6,FALSE()),E376)</f>
        <v>6.05</v>
      </c>
      <c r="G376" s="13">
        <v>0.0923611111111111</v>
      </c>
      <c r="H376">
        <v>7</v>
      </c>
      <c r="I376" s="1">
        <f>Results!$F374+VLOOKUP(Results!$H374,'Bead string weights'!$B$2:$E$14,4,FALSE())</f>
        <v>15.085</v>
      </c>
      <c r="J376" t="s">
        <v>537</v>
      </c>
      <c r="K376" t="s">
        <v>548</v>
      </c>
      <c r="L376" t="s">
        <v>676</v>
      </c>
    </row>
    <row r="377" spans="1:12">
      <c r="A377">
        <v>33</v>
      </c>
      <c r="B377">
        <v>271</v>
      </c>
      <c r="C377" t="s">
        <v>541</v>
      </c>
      <c r="D377" t="s">
        <v>101</v>
      </c>
      <c r="E377" s="14">
        <f>VLOOKUP(D377,Files!$B$2:$H$207,5,FALSE())</f>
        <v>6.05</v>
      </c>
      <c r="F377">
        <f>IF(E377="no weight",VLOOKUP(D377,Files!$B$2:$G$233,6,FALSE()),E377)</f>
        <v>6.05</v>
      </c>
      <c r="G377" s="13">
        <v>0.0972222222222222</v>
      </c>
      <c r="H377">
        <v>5</v>
      </c>
      <c r="I377" s="1">
        <f>Results!$F375+VLOOKUP(Results!$H375,'Bead string weights'!$B$2:$E$14,4,FALSE())</f>
        <v>15.45</v>
      </c>
      <c r="J377" t="s">
        <v>537</v>
      </c>
      <c r="K377" t="s">
        <v>678</v>
      </c>
      <c r="L377" t="s">
        <v>679</v>
      </c>
    </row>
    <row r="378" spans="1:11">
      <c r="A378">
        <v>34</v>
      </c>
      <c r="B378">
        <v>271</v>
      </c>
      <c r="C378" t="s">
        <v>541</v>
      </c>
      <c r="D378" t="s">
        <v>102</v>
      </c>
      <c r="E378" s="14">
        <f>VLOOKUP(D378,Files!$B$2:$H$207,5,FALSE())</f>
        <v>6.01</v>
      </c>
      <c r="F378">
        <f>IF(E378="no weight",VLOOKUP(D378,Files!$B$2:$G$233,6,FALSE()),E378)</f>
        <v>6.01</v>
      </c>
      <c r="G378" s="13">
        <v>0.0576388888888889</v>
      </c>
      <c r="H378">
        <v>8</v>
      </c>
      <c r="I378">
        <f>Results!$F376+VLOOKUP(Results!$H376,'Bead string weights'!$B$2:$E$14,4,FALSE())</f>
        <v>15.085</v>
      </c>
      <c r="J378" t="s">
        <v>535</v>
      </c>
      <c r="K378" t="s">
        <v>564</v>
      </c>
    </row>
    <row r="379" spans="1:11">
      <c r="A379">
        <v>34</v>
      </c>
      <c r="B379">
        <v>271</v>
      </c>
      <c r="C379" t="s">
        <v>541</v>
      </c>
      <c r="D379" t="s">
        <v>102</v>
      </c>
      <c r="E379" s="14">
        <f>VLOOKUP(D379,Files!$B$2:$H$207,5,FALSE())</f>
        <v>6.01</v>
      </c>
      <c r="F379">
        <f>IF(E379="no weight",VLOOKUP(D379,Files!$B$2:$G$233,6,FALSE()),E379)</f>
        <v>6.01</v>
      </c>
      <c r="G379" s="13">
        <v>0.0284722222222222</v>
      </c>
      <c r="H379">
        <v>7</v>
      </c>
      <c r="I379">
        <f>Results!$F379+VLOOKUP(Results!$H379,'Bead string weights'!$B$2:$E$14,4,FALSE())</f>
        <v>15.045</v>
      </c>
      <c r="J379" t="s">
        <v>535</v>
      </c>
      <c r="K379" t="s">
        <v>594</v>
      </c>
    </row>
    <row r="380" hidden="true" spans="1:11">
      <c r="A380">
        <v>34</v>
      </c>
      <c r="B380">
        <v>271</v>
      </c>
      <c r="C380" t="s">
        <v>541</v>
      </c>
      <c r="D380" t="s">
        <v>102</v>
      </c>
      <c r="E380" s="14">
        <f>VLOOKUP(D380,Files!$B$2:$H$207,5,FALSE())</f>
        <v>6.01</v>
      </c>
      <c r="F380">
        <f>IF(E380="no weight",VLOOKUP(D380,Files!$B$2:$G$233,6,FALSE()),E380)</f>
        <v>6.01</v>
      </c>
      <c r="G380" s="13">
        <v>0.0388888888888889</v>
      </c>
      <c r="I380" t="e">
        <f>Results!$F380+VLOOKUP(Results!$H380,'Bead string weights'!$B$2:$E$14,4,FALSE())</f>
        <v>#N/A</v>
      </c>
      <c r="J380" t="s">
        <v>535</v>
      </c>
      <c r="K380" t="s">
        <v>680</v>
      </c>
    </row>
    <row r="381" spans="1:12">
      <c r="A381">
        <v>34</v>
      </c>
      <c r="B381">
        <v>271</v>
      </c>
      <c r="C381" t="s">
        <v>541</v>
      </c>
      <c r="D381" t="s">
        <v>102</v>
      </c>
      <c r="E381" s="14">
        <f>VLOOKUP(D381,Files!$B$2:$H$207,5,FALSE())</f>
        <v>6.01</v>
      </c>
      <c r="F381">
        <f>IF(E381="no weight",VLOOKUP(D381,Files!$B$2:$G$233,6,FALSE()),E381)</f>
        <v>6.01</v>
      </c>
      <c r="G381" s="13">
        <v>0.0430555555555556</v>
      </c>
      <c r="H381">
        <v>7</v>
      </c>
      <c r="I381">
        <f>Results!$F381+VLOOKUP(Results!$H381,'Bead string weights'!$B$2:$E$14,4,FALSE())</f>
        <v>15.045</v>
      </c>
      <c r="J381" t="s">
        <v>535</v>
      </c>
      <c r="K381" t="s">
        <v>681</v>
      </c>
      <c r="L381" t="s">
        <v>682</v>
      </c>
    </row>
    <row r="382" spans="1:11">
      <c r="A382">
        <v>34</v>
      </c>
      <c r="B382">
        <v>271</v>
      </c>
      <c r="C382" t="s">
        <v>541</v>
      </c>
      <c r="D382" t="s">
        <v>102</v>
      </c>
      <c r="E382" s="14">
        <f>VLOOKUP(D382,Files!$B$2:$H$207,5,FALSE())</f>
        <v>6.01</v>
      </c>
      <c r="F382">
        <f>IF(E382="no weight",VLOOKUP(D382,Files!$B$2:$G$233,6,FALSE()),E382)</f>
        <v>6.01</v>
      </c>
      <c r="G382" s="13">
        <v>0.04375</v>
      </c>
      <c r="H382">
        <v>9</v>
      </c>
      <c r="I382">
        <f>Results!$F382+VLOOKUP(Results!$H382,'Bead string weights'!$B$2:$E$14,4,FALSE())</f>
        <v>16.85</v>
      </c>
      <c r="J382" t="s">
        <v>535</v>
      </c>
      <c r="K382" t="s">
        <v>546</v>
      </c>
    </row>
    <row r="383" spans="1:11">
      <c r="A383">
        <v>34</v>
      </c>
      <c r="B383">
        <v>271</v>
      </c>
      <c r="C383" t="s">
        <v>541</v>
      </c>
      <c r="D383" t="s">
        <v>102</v>
      </c>
      <c r="E383" s="14">
        <f>VLOOKUP(D383,Files!$B$2:$H$207,5,FALSE())</f>
        <v>6.01</v>
      </c>
      <c r="F383">
        <f>IF(E383="no weight",VLOOKUP(D383,Files!$B$2:$G$233,6,FALSE()),E383)</f>
        <v>6.01</v>
      </c>
      <c r="G383" s="13">
        <v>0.05</v>
      </c>
      <c r="H383">
        <v>8</v>
      </c>
      <c r="I383">
        <f>Results!$F383+VLOOKUP(Results!$H383,'Bead string weights'!$B$2:$E$14,4,FALSE())</f>
        <v>15.41</v>
      </c>
      <c r="J383" t="s">
        <v>535</v>
      </c>
      <c r="K383" t="s">
        <v>550</v>
      </c>
    </row>
    <row r="384" hidden="true" spans="1:12">
      <c r="A384">
        <v>34</v>
      </c>
      <c r="B384">
        <v>271</v>
      </c>
      <c r="C384" t="s">
        <v>541</v>
      </c>
      <c r="D384" t="s">
        <v>102</v>
      </c>
      <c r="E384" s="14">
        <f>VLOOKUP(D384,Files!$B$2:$H$207,5,FALSE())</f>
        <v>6.01</v>
      </c>
      <c r="F384">
        <f>IF(E384="no weight",VLOOKUP(D384,Files!$B$2:$G$233,6,FALSE()),E384)</f>
        <v>6.01</v>
      </c>
      <c r="G384" s="13">
        <v>0.0611111111111111</v>
      </c>
      <c r="I384" t="e">
        <f>Results!$F384+VLOOKUP(Results!$H384,'Bead string weights'!$B$2:$E$14,4,FALSE())</f>
        <v>#N/A</v>
      </c>
      <c r="J384" t="s">
        <v>535</v>
      </c>
      <c r="K384" t="s">
        <v>548</v>
      </c>
      <c r="L384" t="s">
        <v>683</v>
      </c>
    </row>
    <row r="385" hidden="true" spans="1:11">
      <c r="A385">
        <v>34</v>
      </c>
      <c r="B385">
        <v>271</v>
      </c>
      <c r="C385" t="s">
        <v>541</v>
      </c>
      <c r="D385" t="s">
        <v>102</v>
      </c>
      <c r="E385" s="14">
        <f>VLOOKUP(D385,Files!$B$2:$H$207,5,FALSE())</f>
        <v>6.01</v>
      </c>
      <c r="F385">
        <f>IF(E385="no weight",VLOOKUP(D385,Files!$B$2:$G$233,6,FALSE()),E385)</f>
        <v>6.01</v>
      </c>
      <c r="G385" s="13">
        <v>0.00902777777777778</v>
      </c>
      <c r="I385" t="e">
        <f>Results!$F385+VLOOKUP(Results!$H385,'Bead string weights'!$B$2:$E$14,4,FALSE())</f>
        <v>#N/A</v>
      </c>
      <c r="J385" t="s">
        <v>535</v>
      </c>
      <c r="K385" t="s">
        <v>542</v>
      </c>
    </row>
    <row r="386" spans="1:11">
      <c r="A386">
        <v>34</v>
      </c>
      <c r="B386">
        <v>271</v>
      </c>
      <c r="C386" t="s">
        <v>541</v>
      </c>
      <c r="D386" t="s">
        <v>102</v>
      </c>
      <c r="E386" s="14">
        <f>VLOOKUP(D386,Files!$B$2:$H$207,5,FALSE())</f>
        <v>6.01</v>
      </c>
      <c r="F386">
        <f>IF(E386="no weight",VLOOKUP(D386,Files!$B$2:$G$233,6,FALSE()),E386)</f>
        <v>6.01</v>
      </c>
      <c r="G386" s="13">
        <v>0.00972222222222222</v>
      </c>
      <c r="H386">
        <v>4</v>
      </c>
      <c r="I386" s="1">
        <f>Results!$F377+VLOOKUP(Results!$H377,'Bead string weights'!$B$2:$E$14,4,FALSE())</f>
        <v>12.485</v>
      </c>
      <c r="J386" t="s">
        <v>537</v>
      </c>
      <c r="K386" t="s">
        <v>539</v>
      </c>
    </row>
    <row r="387" spans="1:12">
      <c r="A387">
        <v>34</v>
      </c>
      <c r="B387">
        <v>271</v>
      </c>
      <c r="C387" t="s">
        <v>541</v>
      </c>
      <c r="D387" t="s">
        <v>102</v>
      </c>
      <c r="E387" s="14">
        <f>VLOOKUP(D387,Files!$B$2:$H$207,5,FALSE())</f>
        <v>6.01</v>
      </c>
      <c r="F387">
        <f>IF(E387="no weight",VLOOKUP(D387,Files!$B$2:$G$233,6,FALSE()),E387)</f>
        <v>6.01</v>
      </c>
      <c r="G387" s="13">
        <v>0.0263888888888889</v>
      </c>
      <c r="H387">
        <v>7</v>
      </c>
      <c r="I387" s="1">
        <f>Results!$F378+VLOOKUP(Results!$H378,'Bead string weights'!$B$2:$E$14,4,FALSE())</f>
        <v>15.41</v>
      </c>
      <c r="J387" t="s">
        <v>537</v>
      </c>
      <c r="K387" t="s">
        <v>684</v>
      </c>
      <c r="L387" t="s">
        <v>685</v>
      </c>
    </row>
    <row r="388" spans="1:11">
      <c r="A388">
        <v>35</v>
      </c>
      <c r="B388">
        <v>292</v>
      </c>
      <c r="C388" t="s">
        <v>541</v>
      </c>
      <c r="D388" t="s">
        <v>108</v>
      </c>
      <c r="E388" s="14">
        <f>VLOOKUP(D388,Files!$B$2:$H$207,5,FALSE())</f>
        <v>5.92</v>
      </c>
      <c r="F388">
        <f>IF(E388="no weight",VLOOKUP(D388,Files!$B$2:$G$233,6,FALSE()),E388)</f>
        <v>5.92</v>
      </c>
      <c r="G388" s="13">
        <v>0.0395833333333333</v>
      </c>
      <c r="H388">
        <v>8</v>
      </c>
      <c r="I388">
        <f>Results!$F386+VLOOKUP(Results!$H386,'Bead string weights'!$B$2:$E$14,4,FALSE())</f>
        <v>10.77105</v>
      </c>
      <c r="J388" t="s">
        <v>535</v>
      </c>
      <c r="K388" t="s">
        <v>564</v>
      </c>
    </row>
    <row r="389" spans="1:11">
      <c r="A389">
        <v>35</v>
      </c>
      <c r="B389">
        <v>292</v>
      </c>
      <c r="C389" t="s">
        <v>541</v>
      </c>
      <c r="D389" t="s">
        <v>108</v>
      </c>
      <c r="E389" s="14">
        <f>VLOOKUP(D389,Files!$B$2:$H$207,5,FALSE())</f>
        <v>5.92</v>
      </c>
      <c r="F389">
        <f>IF(E389="no weight",VLOOKUP(D389,Files!$B$2:$G$233,6,FALSE()),E389)</f>
        <v>5.92</v>
      </c>
      <c r="G389" s="13">
        <v>0.0465277777777778</v>
      </c>
      <c r="H389">
        <v>10</v>
      </c>
      <c r="I389">
        <f>Results!$F387+VLOOKUP(Results!$H387,'Bead string weights'!$B$2:$E$14,4,FALSE())</f>
        <v>15.045</v>
      </c>
      <c r="J389" t="s">
        <v>535</v>
      </c>
      <c r="K389" t="s">
        <v>564</v>
      </c>
    </row>
    <row r="390" spans="1:11">
      <c r="A390">
        <v>35</v>
      </c>
      <c r="B390">
        <v>292</v>
      </c>
      <c r="C390" t="s">
        <v>541</v>
      </c>
      <c r="D390" t="s">
        <v>108</v>
      </c>
      <c r="E390" s="14">
        <f>VLOOKUP(D390,Files!$B$2:$H$207,5,FALSE())</f>
        <v>5.92</v>
      </c>
      <c r="F390">
        <f>IF(E390="no weight",VLOOKUP(D390,Files!$B$2:$G$233,6,FALSE()),E390)</f>
        <v>5.92</v>
      </c>
      <c r="G390" s="13">
        <v>0.0131944444444444</v>
      </c>
      <c r="H390">
        <v>7</v>
      </c>
      <c r="I390">
        <f>Results!$F388+VLOOKUP(Results!$H388,'Bead string weights'!$B$2:$E$14,4,FALSE())</f>
        <v>15.32</v>
      </c>
      <c r="J390" t="s">
        <v>535</v>
      </c>
      <c r="K390" t="s">
        <v>550</v>
      </c>
    </row>
    <row r="391" spans="1:11">
      <c r="A391">
        <v>35</v>
      </c>
      <c r="B391">
        <v>292</v>
      </c>
      <c r="C391" t="s">
        <v>541</v>
      </c>
      <c r="D391" t="s">
        <v>108</v>
      </c>
      <c r="E391" s="14">
        <f>VLOOKUP(D391,Files!$B$2:$H$207,5,FALSE())</f>
        <v>5.92</v>
      </c>
      <c r="F391">
        <f>IF(E391="no weight",VLOOKUP(D391,Files!$B$2:$G$233,6,FALSE()),E391)</f>
        <v>5.92</v>
      </c>
      <c r="G391" s="13">
        <v>0.0236111111111111</v>
      </c>
      <c r="H391">
        <v>9</v>
      </c>
      <c r="I391">
        <f>Results!$F390+VLOOKUP(Results!$H390,'Bead string weights'!$B$2:$E$14,4,FALSE())</f>
        <v>14.955</v>
      </c>
      <c r="J391" t="s">
        <v>535</v>
      </c>
      <c r="K391" t="s">
        <v>686</v>
      </c>
    </row>
    <row r="392" spans="1:12">
      <c r="A392">
        <v>35</v>
      </c>
      <c r="B392">
        <v>292</v>
      </c>
      <c r="C392" t="s">
        <v>541</v>
      </c>
      <c r="D392" t="s">
        <v>108</v>
      </c>
      <c r="E392" s="14">
        <f>VLOOKUP(D392,Files!$B$2:$H$207,5,FALSE())</f>
        <v>5.92</v>
      </c>
      <c r="F392">
        <f>IF(E392="no weight",VLOOKUP(D392,Files!$B$2:$G$233,6,FALSE()),E392)</f>
        <v>5.92</v>
      </c>
      <c r="G392" s="13">
        <v>0.0284722222222222</v>
      </c>
      <c r="H392">
        <v>7</v>
      </c>
      <c r="I392">
        <f>Results!$F391+VLOOKUP(Results!$H391,'Bead string weights'!$B$2:$E$14,4,FALSE())</f>
        <v>16.76</v>
      </c>
      <c r="J392" t="s">
        <v>535</v>
      </c>
      <c r="K392" t="s">
        <v>579</v>
      </c>
      <c r="L392" t="s">
        <v>687</v>
      </c>
    </row>
    <row r="393" spans="1:12">
      <c r="A393">
        <v>35</v>
      </c>
      <c r="B393">
        <v>292</v>
      </c>
      <c r="C393" t="s">
        <v>541</v>
      </c>
      <c r="D393" t="s">
        <v>108</v>
      </c>
      <c r="E393" s="14">
        <f>VLOOKUP(D393,Files!$B$2:$H$207,5,FALSE())</f>
        <v>5.92</v>
      </c>
      <c r="F393">
        <f>IF(E393="no weight",VLOOKUP(D393,Files!$B$2:$G$233,6,FALSE()),E393)</f>
        <v>5.92</v>
      </c>
      <c r="G393" s="13">
        <v>0.0347222222222222</v>
      </c>
      <c r="H393">
        <v>9</v>
      </c>
      <c r="I393">
        <f>Results!$F392+VLOOKUP(Results!$H392,'Bead string weights'!$B$2:$E$14,4,FALSE())</f>
        <v>14.955</v>
      </c>
      <c r="J393" t="s">
        <v>535</v>
      </c>
      <c r="K393" t="s">
        <v>548</v>
      </c>
      <c r="L393" t="s">
        <v>687</v>
      </c>
    </row>
    <row r="394" spans="1:11">
      <c r="A394">
        <v>35</v>
      </c>
      <c r="B394">
        <v>292</v>
      </c>
      <c r="C394" t="s">
        <v>541</v>
      </c>
      <c r="D394" t="s">
        <v>108</v>
      </c>
      <c r="E394" s="14">
        <f>VLOOKUP(D394,Files!$B$2:$H$207,5,FALSE())</f>
        <v>5.92</v>
      </c>
      <c r="F394">
        <f>IF(E394="no weight",VLOOKUP(D394,Files!$B$2:$G$233,6,FALSE()),E394)</f>
        <v>5.92</v>
      </c>
      <c r="G394" s="13">
        <v>0.0527777777777778</v>
      </c>
      <c r="H394">
        <v>8</v>
      </c>
      <c r="I394">
        <f>Results!$F395+VLOOKUP(Results!$H395,'Bead string weights'!$B$2:$E$14,4,FALSE())</f>
        <v>16.76</v>
      </c>
      <c r="J394" t="s">
        <v>535</v>
      </c>
      <c r="K394" t="s">
        <v>551</v>
      </c>
    </row>
    <row r="395" spans="1:12">
      <c r="A395">
        <v>35</v>
      </c>
      <c r="B395">
        <v>292</v>
      </c>
      <c r="C395" t="s">
        <v>541</v>
      </c>
      <c r="D395" t="s">
        <v>108</v>
      </c>
      <c r="E395" s="14">
        <f>VLOOKUP(D395,Files!$B$2:$H$207,5,FALSE())</f>
        <v>5.92</v>
      </c>
      <c r="F395">
        <f>IF(E395="no weight",VLOOKUP(D395,Files!$B$2:$G$233,6,FALSE()),E395)</f>
        <v>5.92</v>
      </c>
      <c r="G395" s="13">
        <v>0.0791666666666667</v>
      </c>
      <c r="H395">
        <v>9</v>
      </c>
      <c r="I395">
        <f>Results!$F398+VLOOKUP(Results!$H398,'Bead string weights'!$B$2:$E$14,4,FALSE())</f>
        <v>14.955</v>
      </c>
      <c r="J395" t="s">
        <v>535</v>
      </c>
      <c r="K395" t="s">
        <v>548</v>
      </c>
      <c r="L395" t="s">
        <v>687</v>
      </c>
    </row>
    <row r="396" spans="1:11">
      <c r="A396">
        <v>35</v>
      </c>
      <c r="B396">
        <v>292</v>
      </c>
      <c r="C396" t="s">
        <v>541</v>
      </c>
      <c r="D396" t="s">
        <v>108</v>
      </c>
      <c r="E396" s="14">
        <f>VLOOKUP(D396,Files!$B$2:$H$207,5,FALSE())</f>
        <v>5.92</v>
      </c>
      <c r="F396">
        <f>IF(E396="no weight",VLOOKUP(D396,Files!$B$2:$G$233,6,FALSE()),E396)</f>
        <v>5.92</v>
      </c>
      <c r="G396" s="13">
        <v>0.01875</v>
      </c>
      <c r="H396">
        <v>9</v>
      </c>
      <c r="I396" s="1">
        <f>Results!$F389+VLOOKUP(Results!$H389,'Bead string weights'!$B$2:$E$14,4,FALSE())</f>
        <v>18</v>
      </c>
      <c r="J396" t="s">
        <v>533</v>
      </c>
      <c r="K396" t="s">
        <v>534</v>
      </c>
    </row>
    <row r="397" hidden="true" spans="1:12">
      <c r="A397">
        <v>35</v>
      </c>
      <c r="B397">
        <v>292</v>
      </c>
      <c r="C397" t="s">
        <v>541</v>
      </c>
      <c r="D397" t="s">
        <v>108</v>
      </c>
      <c r="E397" s="14">
        <f>VLOOKUP(D397,Files!$B$2:$H$207,5,FALSE())</f>
        <v>5.92</v>
      </c>
      <c r="F397">
        <f>IF(E397="no weight",VLOOKUP(D397,Files!$B$2:$G$233,6,FALSE()),E397)</f>
        <v>5.92</v>
      </c>
      <c r="G397" s="13">
        <v>0.0666666666666667</v>
      </c>
      <c r="I397" t="e">
        <f>Results!$F397+VLOOKUP(Results!$H397,'Bead string weights'!$B$2:$E$14,4,FALSE())</f>
        <v>#N/A</v>
      </c>
      <c r="J397" t="s">
        <v>535</v>
      </c>
      <c r="K397" t="s">
        <v>548</v>
      </c>
      <c r="L397" t="s">
        <v>676</v>
      </c>
    </row>
    <row r="398" spans="1:11">
      <c r="A398">
        <v>35</v>
      </c>
      <c r="B398">
        <v>292</v>
      </c>
      <c r="C398" t="s">
        <v>541</v>
      </c>
      <c r="D398" t="s">
        <v>108</v>
      </c>
      <c r="E398" s="14">
        <f>VLOOKUP(D398,Files!$B$2:$H$207,5,FALSE())</f>
        <v>5.92</v>
      </c>
      <c r="F398">
        <f>IF(E398="no weight",VLOOKUP(D398,Files!$B$2:$G$233,6,FALSE()),E398)</f>
        <v>5.92</v>
      </c>
      <c r="G398" s="13">
        <v>0.0409722222222222</v>
      </c>
      <c r="H398">
        <v>7</v>
      </c>
      <c r="I398" s="1">
        <f>Results!$F393+VLOOKUP(Results!$H393,'Bead string weights'!$B$2:$E$14,4,FALSE())</f>
        <v>16.76</v>
      </c>
      <c r="J398" t="s">
        <v>537</v>
      </c>
      <c r="K398" t="s">
        <v>540</v>
      </c>
    </row>
    <row r="399" spans="1:11">
      <c r="A399">
        <v>35</v>
      </c>
      <c r="B399">
        <v>292</v>
      </c>
      <c r="C399" t="s">
        <v>541</v>
      </c>
      <c r="D399" t="s">
        <v>108</v>
      </c>
      <c r="E399" s="14">
        <f>VLOOKUP(D399,Files!$B$2:$H$207,5,FALSE())</f>
        <v>5.92</v>
      </c>
      <c r="F399">
        <f>IF(E399="no weight",VLOOKUP(D399,Files!$B$2:$G$233,6,FALSE()),E399)</f>
        <v>5.92</v>
      </c>
      <c r="G399" s="13">
        <v>0.0479166666666667</v>
      </c>
      <c r="H399">
        <v>7</v>
      </c>
      <c r="I399" s="1">
        <f>Results!$F394+VLOOKUP(Results!$H394,'Bead string weights'!$B$2:$E$14,4,FALSE())</f>
        <v>15.32</v>
      </c>
      <c r="J399" t="s">
        <v>537</v>
      </c>
      <c r="K399" t="s">
        <v>688</v>
      </c>
    </row>
    <row r="400" spans="1:11">
      <c r="A400">
        <v>35</v>
      </c>
      <c r="B400">
        <v>292</v>
      </c>
      <c r="C400" t="s">
        <v>541</v>
      </c>
      <c r="D400" t="s">
        <v>108</v>
      </c>
      <c r="E400" s="14">
        <f>VLOOKUP(D400,Files!$B$2:$H$207,5,FALSE())</f>
        <v>5.92</v>
      </c>
      <c r="F400">
        <f>IF(E400="no weight",VLOOKUP(D400,Files!$B$2:$G$233,6,FALSE()),E400)</f>
        <v>5.92</v>
      </c>
      <c r="G400" s="13">
        <v>0.0618055555555556</v>
      </c>
      <c r="H400">
        <v>7</v>
      </c>
      <c r="I400" s="1">
        <f>Results!$F396+VLOOKUP(Results!$H396,'Bead string weights'!$B$2:$E$14,4,FALSE())</f>
        <v>16.76</v>
      </c>
      <c r="J400" t="s">
        <v>537</v>
      </c>
      <c r="K400" t="s">
        <v>600</v>
      </c>
    </row>
    <row r="401" hidden="true" spans="1:11">
      <c r="A401">
        <v>36</v>
      </c>
      <c r="B401">
        <v>292</v>
      </c>
      <c r="C401" t="s">
        <v>541</v>
      </c>
      <c r="D401" t="s">
        <v>109</v>
      </c>
      <c r="E401" s="14" t="str">
        <f>VLOOKUP(D401,Files!$B$2:$H$207,5,FALSE())</f>
        <v>no weight</v>
      </c>
      <c r="F401">
        <f>IF(E401="no weight",VLOOKUP(D401,Files!$B$2:$G$233,6,FALSE()),E401)</f>
        <v>6.01</v>
      </c>
      <c r="G401" s="13">
        <v>0.0277777777777778</v>
      </c>
      <c r="I401" t="e">
        <f>Results!$F401+VLOOKUP(Results!$H401,'Bead string weights'!$B$2:$E$14,4,FALSE())</f>
        <v>#N/A</v>
      </c>
      <c r="J401" t="s">
        <v>535</v>
      </c>
      <c r="K401" t="s">
        <v>594</v>
      </c>
    </row>
    <row r="402" spans="1:11">
      <c r="A402">
        <v>35</v>
      </c>
      <c r="B402">
        <v>292</v>
      </c>
      <c r="C402" t="s">
        <v>541</v>
      </c>
      <c r="D402" t="s">
        <v>108</v>
      </c>
      <c r="E402" s="14">
        <f>VLOOKUP(D402,Files!$B$2:$H$207,5,FALSE())</f>
        <v>5.92</v>
      </c>
      <c r="F402">
        <f>IF(E402="no weight",VLOOKUP(D402,Files!$B$2:$G$233,6,FALSE()),E402)</f>
        <v>5.92</v>
      </c>
      <c r="G402" s="13">
        <v>0.0680555555555555</v>
      </c>
      <c r="H402">
        <v>7</v>
      </c>
      <c r="I402" s="1">
        <f>Results!$F399+VLOOKUP(Results!$H399,'Bead string weights'!$B$2:$E$14,4,FALSE())</f>
        <v>14.955</v>
      </c>
      <c r="J402" t="s">
        <v>537</v>
      </c>
      <c r="K402" t="s">
        <v>538</v>
      </c>
    </row>
    <row r="403" hidden="true" spans="1:11">
      <c r="A403">
        <v>36</v>
      </c>
      <c r="B403">
        <v>292</v>
      </c>
      <c r="C403" t="s">
        <v>541</v>
      </c>
      <c r="D403" t="s">
        <v>109</v>
      </c>
      <c r="E403" s="14" t="str">
        <f>VLOOKUP(D403,Files!$B$2:$H$207,5,FALSE())</f>
        <v>no weight</v>
      </c>
      <c r="F403">
        <f>IF(E403="no weight",VLOOKUP(D403,Files!$B$2:$G$233,6,FALSE()),E403)</f>
        <v>6.01</v>
      </c>
      <c r="G403" s="13">
        <v>0.0333333333333333</v>
      </c>
      <c r="I403" t="e">
        <f>Results!$F403+VLOOKUP(Results!$H403,'Bead string weights'!$B$2:$E$14,4,FALSE())</f>
        <v>#N/A</v>
      </c>
      <c r="J403" t="s">
        <v>535</v>
      </c>
      <c r="K403" t="s">
        <v>539</v>
      </c>
    </row>
    <row r="404" hidden="true" spans="1:11">
      <c r="A404">
        <v>36</v>
      </c>
      <c r="B404">
        <v>292</v>
      </c>
      <c r="C404" t="s">
        <v>541</v>
      </c>
      <c r="D404" t="s">
        <v>109</v>
      </c>
      <c r="E404" s="14" t="str">
        <f>VLOOKUP(D404,Files!$B$2:$H$207,5,FALSE())</f>
        <v>no weight</v>
      </c>
      <c r="F404">
        <f>IF(E404="no weight",VLOOKUP(D404,Files!$B$2:$G$233,6,FALSE()),E404)</f>
        <v>6.01</v>
      </c>
      <c r="G404" s="13">
        <v>0.0548611111111111</v>
      </c>
      <c r="I404" t="e">
        <f>Results!$F404+VLOOKUP(Results!$H404,'Bead string weights'!$B$2:$E$14,4,FALSE())</f>
        <v>#N/A</v>
      </c>
      <c r="J404" t="s">
        <v>535</v>
      </c>
      <c r="K404" t="s">
        <v>688</v>
      </c>
    </row>
    <row r="405" hidden="true" spans="1:12">
      <c r="A405">
        <v>36</v>
      </c>
      <c r="B405">
        <v>292</v>
      </c>
      <c r="C405" t="s">
        <v>541</v>
      </c>
      <c r="D405" t="s">
        <v>109</v>
      </c>
      <c r="E405" s="14" t="str">
        <f>VLOOKUP(D405,Files!$B$2:$H$207,5,FALSE())</f>
        <v>no weight</v>
      </c>
      <c r="F405">
        <f>IF(E405="no weight",VLOOKUP(D405,Files!$B$2:$G$233,6,FALSE()),E405)</f>
        <v>6.01</v>
      </c>
      <c r="G405" s="13">
        <v>0.0972222222222222</v>
      </c>
      <c r="I405" t="e">
        <f>Results!$F405+VLOOKUP(Results!$H405,'Bead string weights'!$B$2:$E$14,4,FALSE())</f>
        <v>#N/A</v>
      </c>
      <c r="J405" t="s">
        <v>535</v>
      </c>
      <c r="K405" t="s">
        <v>548</v>
      </c>
      <c r="L405" t="s">
        <v>685</v>
      </c>
    </row>
    <row r="406" hidden="true" spans="1:11">
      <c r="A406">
        <v>36</v>
      </c>
      <c r="B406">
        <v>292</v>
      </c>
      <c r="C406" t="s">
        <v>541</v>
      </c>
      <c r="D406" t="s">
        <v>109</v>
      </c>
      <c r="E406" s="14" t="str">
        <f>VLOOKUP(D406,Files!$B$2:$H$207,5,FALSE())</f>
        <v>no weight</v>
      </c>
      <c r="F406">
        <f>IF(E406="no weight",VLOOKUP(D406,Files!$B$2:$G$233,6,FALSE()),E406)</f>
        <v>6.01</v>
      </c>
      <c r="G406" s="13">
        <v>0.100694444444444</v>
      </c>
      <c r="I406" t="e">
        <f>Results!$F406+VLOOKUP(Results!$H406,'Bead string weights'!$B$2:$E$14,4,FALSE())</f>
        <v>#N/A</v>
      </c>
      <c r="J406" t="s">
        <v>535</v>
      </c>
      <c r="K406" t="s">
        <v>539</v>
      </c>
    </row>
    <row r="407" spans="1:12">
      <c r="A407">
        <v>36</v>
      </c>
      <c r="B407">
        <v>292</v>
      </c>
      <c r="C407" t="s">
        <v>541</v>
      </c>
      <c r="D407" t="s">
        <v>109</v>
      </c>
      <c r="E407" s="14" t="str">
        <f>VLOOKUP(D407,Files!$B$2:$H$207,5,FALSE())</f>
        <v>no weight</v>
      </c>
      <c r="F407">
        <f>IF(E407="no weight",VLOOKUP(D407,Files!$B$2:$G$233,6,FALSE()),E407)</f>
        <v>6.01</v>
      </c>
      <c r="G407" s="13">
        <v>0.0541666666666667</v>
      </c>
      <c r="H407">
        <v>9</v>
      </c>
      <c r="I407">
        <f>Results!$F400+VLOOKUP(Results!$H400,'Bead string weights'!$B$2:$E$14,4,FALSE())</f>
        <v>14.955</v>
      </c>
      <c r="J407" t="s">
        <v>535</v>
      </c>
      <c r="K407" t="s">
        <v>554</v>
      </c>
      <c r="L407" t="s">
        <v>689</v>
      </c>
    </row>
    <row r="408" spans="1:12">
      <c r="A408">
        <v>36</v>
      </c>
      <c r="B408">
        <v>292</v>
      </c>
      <c r="C408" t="s">
        <v>541</v>
      </c>
      <c r="D408" t="s">
        <v>109</v>
      </c>
      <c r="E408" s="14" t="str">
        <f>VLOOKUP(D408,Files!$B$2:$H$207,5,FALSE())</f>
        <v>no weight</v>
      </c>
      <c r="F408">
        <f>IF(E408="no weight",VLOOKUP(D408,Files!$B$2:$G$233,6,FALSE()),E408)</f>
        <v>6.01</v>
      </c>
      <c r="G408" s="13">
        <v>0.0277777777777778</v>
      </c>
      <c r="H408">
        <v>8</v>
      </c>
      <c r="I408">
        <f>Results!$F402+VLOOKUP(Results!$H402,'Bead string weights'!$B$2:$E$14,4,FALSE())</f>
        <v>14.955</v>
      </c>
      <c r="J408" t="s">
        <v>535</v>
      </c>
      <c r="K408" t="s">
        <v>690</v>
      </c>
      <c r="L408" t="s">
        <v>691</v>
      </c>
    </row>
    <row r="409" spans="1:11">
      <c r="A409">
        <v>37</v>
      </c>
      <c r="B409">
        <v>303</v>
      </c>
      <c r="C409" t="s">
        <v>541</v>
      </c>
      <c r="D409" t="s">
        <v>132</v>
      </c>
      <c r="E409" s="14">
        <f>VLOOKUP(D409,Files!$B$2:$H$207,5,FALSE())</f>
        <v>5.72</v>
      </c>
      <c r="F409">
        <f>IF(E409="no weight",VLOOKUP(D409,Files!$B$2:$G$233,6,FALSE()),E409)</f>
        <v>5.72</v>
      </c>
      <c r="G409" s="13">
        <v>0.0319444444444444</v>
      </c>
      <c r="H409">
        <v>6</v>
      </c>
      <c r="I409">
        <f>Results!$F408+VLOOKUP(Results!$H408,'Bead string weights'!$B$2:$E$14,4,FALSE())</f>
        <v>15.41</v>
      </c>
      <c r="J409" t="s">
        <v>535</v>
      </c>
      <c r="K409" t="s">
        <v>581</v>
      </c>
    </row>
    <row r="410" spans="1:11">
      <c r="A410">
        <v>37</v>
      </c>
      <c r="B410">
        <v>303</v>
      </c>
      <c r="C410" t="s">
        <v>541</v>
      </c>
      <c r="D410" t="s">
        <v>132</v>
      </c>
      <c r="E410" s="14">
        <f>VLOOKUP(D410,Files!$B$2:$H$207,5,FALSE())</f>
        <v>5.72</v>
      </c>
      <c r="F410">
        <f>IF(E410="no weight",VLOOKUP(D410,Files!$B$2:$G$233,6,FALSE()),E410)</f>
        <v>5.72</v>
      </c>
      <c r="G410" s="13">
        <v>0.0520833333333333</v>
      </c>
      <c r="H410">
        <v>5</v>
      </c>
      <c r="I410">
        <f>Results!$F409+VLOOKUP(Results!$H409,'Bead string weights'!$B$2:$E$14,4,FALSE())</f>
        <v>13.185</v>
      </c>
      <c r="J410" t="s">
        <v>535</v>
      </c>
      <c r="K410" t="s">
        <v>692</v>
      </c>
    </row>
    <row r="411" hidden="true" spans="1:12">
      <c r="A411">
        <v>37</v>
      </c>
      <c r="B411">
        <v>303</v>
      </c>
      <c r="C411" t="s">
        <v>541</v>
      </c>
      <c r="D411" t="s">
        <v>132</v>
      </c>
      <c r="E411" s="14">
        <f>VLOOKUP(D411,Files!$B$2:$H$207,5,FALSE())</f>
        <v>5.72</v>
      </c>
      <c r="F411">
        <f>IF(E411="no weight",VLOOKUP(D411,Files!$B$2:$G$233,6,FALSE()),E411)</f>
        <v>5.72</v>
      </c>
      <c r="G411" s="13">
        <v>0.0840277777777778</v>
      </c>
      <c r="I411" t="e">
        <f>Results!$F411+VLOOKUP(Results!$H411,'Bead string weights'!$B$2:$E$14,4,FALSE())</f>
        <v>#N/A</v>
      </c>
      <c r="J411" t="s">
        <v>535</v>
      </c>
      <c r="K411" t="s">
        <v>693</v>
      </c>
      <c r="L411" t="s">
        <v>694</v>
      </c>
    </row>
    <row r="412" spans="1:11">
      <c r="A412">
        <v>37</v>
      </c>
      <c r="B412">
        <v>303</v>
      </c>
      <c r="C412" t="s">
        <v>541</v>
      </c>
      <c r="D412" t="s">
        <v>132</v>
      </c>
      <c r="E412" s="14">
        <f>VLOOKUP(D412,Files!$B$2:$H$207,5,FALSE())</f>
        <v>5.72</v>
      </c>
      <c r="F412">
        <f>IF(E412="no weight",VLOOKUP(D412,Files!$B$2:$G$233,6,FALSE()),E412)</f>
        <v>5.72</v>
      </c>
      <c r="G412" s="13">
        <v>0.0569444444444444</v>
      </c>
      <c r="H412">
        <v>6</v>
      </c>
      <c r="I412">
        <f>Results!$F410+VLOOKUP(Results!$H410,'Bead string weights'!$B$2:$E$14,4,FALSE())</f>
        <v>12.155</v>
      </c>
      <c r="J412" t="s">
        <v>535</v>
      </c>
      <c r="K412" t="s">
        <v>695</v>
      </c>
    </row>
    <row r="413" spans="1:12">
      <c r="A413">
        <v>37</v>
      </c>
      <c r="B413">
        <v>303</v>
      </c>
      <c r="C413" t="s">
        <v>541</v>
      </c>
      <c r="D413" t="s">
        <v>132</v>
      </c>
      <c r="E413" s="14">
        <f>VLOOKUP(D413,Files!$B$2:$H$207,5,FALSE())</f>
        <v>5.72</v>
      </c>
      <c r="F413">
        <f>IF(E413="no weight",VLOOKUP(D413,Files!$B$2:$G$233,6,FALSE()),E413)</f>
        <v>5.72</v>
      </c>
      <c r="G413" s="13">
        <v>0.106944444444444</v>
      </c>
      <c r="H413">
        <v>6</v>
      </c>
      <c r="I413">
        <f>Results!$F412+VLOOKUP(Results!$H412,'Bead string weights'!$B$2:$E$14,4,FALSE())</f>
        <v>13.185</v>
      </c>
      <c r="J413" t="s">
        <v>535</v>
      </c>
      <c r="K413" t="s">
        <v>681</v>
      </c>
      <c r="L413" t="s">
        <v>696</v>
      </c>
    </row>
    <row r="414" spans="1:11">
      <c r="A414">
        <v>37</v>
      </c>
      <c r="B414">
        <v>303</v>
      </c>
      <c r="C414" t="s">
        <v>541</v>
      </c>
      <c r="D414" t="s">
        <v>132</v>
      </c>
      <c r="E414" s="14">
        <f>VLOOKUP(D414,Files!$B$2:$H$207,5,FALSE())</f>
        <v>5.72</v>
      </c>
      <c r="F414">
        <f>IF(E414="no weight",VLOOKUP(D414,Files!$B$2:$G$233,6,FALSE()),E414)</f>
        <v>5.72</v>
      </c>
      <c r="G414" s="13">
        <v>0.025</v>
      </c>
      <c r="H414">
        <v>6</v>
      </c>
      <c r="I414" s="1">
        <f>Results!$F407+VLOOKUP(Results!$H407,'Bead string weights'!$B$2:$E$14,4,FALSE())</f>
        <v>16.85</v>
      </c>
      <c r="J414" t="s">
        <v>537</v>
      </c>
      <c r="K414" t="s">
        <v>697</v>
      </c>
    </row>
    <row r="415" hidden="true" spans="1:12">
      <c r="A415">
        <v>38</v>
      </c>
      <c r="B415">
        <v>303</v>
      </c>
      <c r="C415" t="s">
        <v>541</v>
      </c>
      <c r="D415" t="s">
        <v>133</v>
      </c>
      <c r="E415" s="14">
        <f>VLOOKUP(D415,Files!$B$2:$H$207,5,FALSE())</f>
        <v>6.14</v>
      </c>
      <c r="F415">
        <f>IF(E415="no weight",VLOOKUP(D415,Files!$B$2:$G$233,6,FALSE()),E415)</f>
        <v>6.14</v>
      </c>
      <c r="G415" s="13">
        <v>0.0256944444444444</v>
      </c>
      <c r="I415" t="e">
        <f>Results!$F415+VLOOKUP(Results!$H415,'Bead string weights'!$B$2:$E$14,4,FALSE())</f>
        <v>#N/A</v>
      </c>
      <c r="J415" t="s">
        <v>535</v>
      </c>
      <c r="K415" t="s">
        <v>632</v>
      </c>
      <c r="L415" t="s">
        <v>698</v>
      </c>
    </row>
    <row r="416" spans="1:12">
      <c r="A416">
        <v>38</v>
      </c>
      <c r="B416">
        <v>303</v>
      </c>
      <c r="C416" t="s">
        <v>541</v>
      </c>
      <c r="D416" t="s">
        <v>133</v>
      </c>
      <c r="E416" s="14">
        <f>VLOOKUP(D416,Files!$B$2:$H$207,5,FALSE())</f>
        <v>6.14</v>
      </c>
      <c r="F416">
        <f>IF(E416="no weight",VLOOKUP(D416,Files!$B$2:$G$233,6,FALSE()),E416)</f>
        <v>6.14</v>
      </c>
      <c r="G416" s="13">
        <v>0.0125</v>
      </c>
      <c r="H416">
        <v>8</v>
      </c>
      <c r="I416">
        <f>Results!$F413+VLOOKUP(Results!$H413,'Bead string weights'!$B$2:$E$14,4,FALSE())</f>
        <v>13.185</v>
      </c>
      <c r="J416" t="s">
        <v>535</v>
      </c>
      <c r="K416" t="s">
        <v>699</v>
      </c>
      <c r="L416" t="s">
        <v>700</v>
      </c>
    </row>
    <row r="417" spans="1:11">
      <c r="A417">
        <v>38</v>
      </c>
      <c r="B417">
        <v>303</v>
      </c>
      <c r="C417" t="s">
        <v>541</v>
      </c>
      <c r="D417" t="s">
        <v>133</v>
      </c>
      <c r="E417" s="14">
        <f>VLOOKUP(D417,Files!$B$2:$H$207,5,FALSE())</f>
        <v>6.14</v>
      </c>
      <c r="F417">
        <f>IF(E417="no weight",VLOOKUP(D417,Files!$B$2:$G$233,6,FALSE()),E417)</f>
        <v>6.14</v>
      </c>
      <c r="G417" s="13">
        <v>0.0458333333333333</v>
      </c>
      <c r="H417">
        <v>6</v>
      </c>
      <c r="I417">
        <f>Results!$F416+VLOOKUP(Results!$H416,'Bead string weights'!$B$2:$E$14,4,FALSE())</f>
        <v>15.54</v>
      </c>
      <c r="J417" t="s">
        <v>535</v>
      </c>
      <c r="K417" t="s">
        <v>550</v>
      </c>
    </row>
    <row r="418" spans="1:12">
      <c r="A418">
        <v>38</v>
      </c>
      <c r="B418">
        <v>303</v>
      </c>
      <c r="C418" t="s">
        <v>541</v>
      </c>
      <c r="D418" t="s">
        <v>133</v>
      </c>
      <c r="E418" s="14">
        <f>VLOOKUP(D418,Files!$B$2:$H$207,5,FALSE())</f>
        <v>6.14</v>
      </c>
      <c r="F418">
        <f>IF(E418="no weight",VLOOKUP(D418,Files!$B$2:$G$233,6,FALSE()),E418)</f>
        <v>6.14</v>
      </c>
      <c r="G418" s="13">
        <v>0.0513888888888889</v>
      </c>
      <c r="H418">
        <v>8</v>
      </c>
      <c r="I418">
        <f>Results!$F419+VLOOKUP(Results!$H419,'Bead string weights'!$B$2:$E$14,4,FALSE())</f>
        <v>15.54</v>
      </c>
      <c r="J418" t="s">
        <v>535</v>
      </c>
      <c r="K418" t="s">
        <v>652</v>
      </c>
      <c r="L418" t="s">
        <v>701</v>
      </c>
    </row>
    <row r="419" spans="1:11">
      <c r="A419">
        <v>38</v>
      </c>
      <c r="B419">
        <v>303</v>
      </c>
      <c r="C419" t="s">
        <v>541</v>
      </c>
      <c r="D419" t="s">
        <v>133</v>
      </c>
      <c r="E419" s="14">
        <f>VLOOKUP(D419,Files!$B$2:$H$207,5,FALSE())</f>
        <v>6.14</v>
      </c>
      <c r="F419">
        <f>IF(E419="no weight",VLOOKUP(D419,Files!$B$2:$G$233,6,FALSE()),E419)</f>
        <v>6.14</v>
      </c>
      <c r="G419" s="13">
        <v>0.0534722222222222</v>
      </c>
      <c r="H419">
        <v>8</v>
      </c>
      <c r="I419">
        <f>Results!$F421+VLOOKUP(Results!$H421,'Bead string weights'!$B$2:$E$14,4,FALSE())</f>
        <v>10.90105</v>
      </c>
      <c r="J419" t="s">
        <v>535</v>
      </c>
      <c r="K419" t="s">
        <v>581</v>
      </c>
    </row>
    <row r="420" spans="1:11">
      <c r="A420">
        <v>38</v>
      </c>
      <c r="B420">
        <v>303</v>
      </c>
      <c r="C420" t="s">
        <v>541</v>
      </c>
      <c r="D420" t="s">
        <v>133</v>
      </c>
      <c r="E420" s="14">
        <f>VLOOKUP(D420,Files!$B$2:$H$207,5,FALSE())</f>
        <v>6.14</v>
      </c>
      <c r="F420">
        <f>IF(E420="no weight",VLOOKUP(D420,Files!$B$2:$G$233,6,FALSE()),E420)</f>
        <v>6.14</v>
      </c>
      <c r="G420" s="13">
        <v>0.0548611111111111</v>
      </c>
      <c r="H420">
        <v>8</v>
      </c>
      <c r="I420">
        <f>Results!$F422+VLOOKUP(Results!$H422,'Bead string weights'!$B$2:$E$14,4,FALSE())</f>
        <v>10.90105</v>
      </c>
      <c r="J420" t="s">
        <v>535</v>
      </c>
      <c r="K420" t="s">
        <v>581</v>
      </c>
    </row>
    <row r="421" spans="1:12">
      <c r="A421">
        <v>38</v>
      </c>
      <c r="B421">
        <v>303</v>
      </c>
      <c r="C421" t="s">
        <v>541</v>
      </c>
      <c r="D421" t="s">
        <v>133</v>
      </c>
      <c r="E421" s="14">
        <f>VLOOKUP(D421,Files!$B$2:$H$207,5,FALSE())</f>
        <v>6.14</v>
      </c>
      <c r="F421">
        <f>IF(E421="no weight",VLOOKUP(D421,Files!$B$2:$G$233,6,FALSE()),E421)</f>
        <v>6.14</v>
      </c>
      <c r="G421" s="13">
        <v>0.0131944444444444</v>
      </c>
      <c r="H421">
        <v>4</v>
      </c>
      <c r="I421" s="1">
        <f>Results!$F414+VLOOKUP(Results!$H414,'Bead string weights'!$B$2:$E$14,4,FALSE())</f>
        <v>13.185</v>
      </c>
      <c r="J421" t="s">
        <v>537</v>
      </c>
      <c r="K421" t="s">
        <v>557</v>
      </c>
      <c r="L421" t="s">
        <v>639</v>
      </c>
    </row>
    <row r="422" spans="1:11">
      <c r="A422">
        <v>38</v>
      </c>
      <c r="B422">
        <v>303</v>
      </c>
      <c r="C422" t="s">
        <v>541</v>
      </c>
      <c r="D422" t="s">
        <v>133</v>
      </c>
      <c r="E422" s="14">
        <f>VLOOKUP(D422,Files!$B$2:$H$207,5,FALSE())</f>
        <v>6.14</v>
      </c>
      <c r="F422">
        <f>IF(E422="no weight",VLOOKUP(D422,Files!$B$2:$G$233,6,FALSE()),E422)</f>
        <v>6.14</v>
      </c>
      <c r="G422" s="13">
        <v>0.0472222222222222</v>
      </c>
      <c r="H422">
        <v>4</v>
      </c>
      <c r="I422" s="1">
        <f>Results!$F417+VLOOKUP(Results!$H417,'Bead string weights'!$B$2:$E$14,4,FALSE())</f>
        <v>13.605</v>
      </c>
      <c r="J422" t="s">
        <v>537</v>
      </c>
      <c r="K422" t="s">
        <v>540</v>
      </c>
    </row>
    <row r="423" spans="1:11">
      <c r="A423">
        <v>38</v>
      </c>
      <c r="B423">
        <v>303</v>
      </c>
      <c r="C423" t="s">
        <v>541</v>
      </c>
      <c r="D423" t="s">
        <v>133</v>
      </c>
      <c r="E423" s="14">
        <f>VLOOKUP(D423,Files!$B$2:$H$207,5,FALSE())</f>
        <v>6.14</v>
      </c>
      <c r="F423">
        <f>IF(E423="no weight",VLOOKUP(D423,Files!$B$2:$G$233,6,FALSE()),E423)</f>
        <v>6.14</v>
      </c>
      <c r="G423" s="13">
        <v>0.0479166666666667</v>
      </c>
      <c r="H423">
        <v>7</v>
      </c>
      <c r="I423" s="1">
        <f>Results!$F418+VLOOKUP(Results!$H418,'Bead string weights'!$B$2:$E$14,4,FALSE())</f>
        <v>15.54</v>
      </c>
      <c r="J423" t="s">
        <v>537</v>
      </c>
      <c r="K423" t="s">
        <v>540</v>
      </c>
    </row>
    <row r="424" hidden="true" spans="1:11">
      <c r="A424">
        <v>38</v>
      </c>
      <c r="B424">
        <v>303</v>
      </c>
      <c r="C424" t="s">
        <v>541</v>
      </c>
      <c r="D424" t="s">
        <v>133</v>
      </c>
      <c r="E424" s="14">
        <f>VLOOKUP(D424,Files!$B$2:$H$207,5,FALSE())</f>
        <v>6.14</v>
      </c>
      <c r="F424">
        <f>IF(E424="no weight",VLOOKUP(D424,Files!$B$2:$G$233,6,FALSE()),E424)</f>
        <v>6.14</v>
      </c>
      <c r="G424" s="13">
        <v>0.0680555555555555</v>
      </c>
      <c r="I424" t="e">
        <f>Results!$F424+VLOOKUP(Results!$H424,'Bead string weights'!$B$2:$E$14,4,FALSE())</f>
        <v>#N/A</v>
      </c>
      <c r="J424" t="s">
        <v>535</v>
      </c>
      <c r="K424" t="s">
        <v>539</v>
      </c>
    </row>
    <row r="425" hidden="true" spans="1:11">
      <c r="A425">
        <v>39</v>
      </c>
      <c r="B425">
        <v>254</v>
      </c>
      <c r="C425" t="s">
        <v>532</v>
      </c>
      <c r="D425" t="s">
        <v>90</v>
      </c>
      <c r="E425" s="14">
        <f>VLOOKUP(D425,Files!$B$2:$H$207,5,FALSE())</f>
        <v>5.58</v>
      </c>
      <c r="F425">
        <f>IF(E425="no weight",VLOOKUP(D425,Files!$B$2:$G$233,6,FALSE()),E425)</f>
        <v>5.58</v>
      </c>
      <c r="G425" s="13">
        <v>0.0131944444444444</v>
      </c>
      <c r="I425" t="e">
        <f>Results!$F425+VLOOKUP(Results!$H425,'Bead string weights'!$B$2:$E$14,4,FALSE())</f>
        <v>#N/A</v>
      </c>
      <c r="J425" t="s">
        <v>535</v>
      </c>
      <c r="K425" t="s">
        <v>539</v>
      </c>
    </row>
    <row r="426" hidden="true" spans="1:11">
      <c r="A426">
        <v>39</v>
      </c>
      <c r="B426">
        <v>254</v>
      </c>
      <c r="C426" t="s">
        <v>532</v>
      </c>
      <c r="D426" t="s">
        <v>90</v>
      </c>
      <c r="E426" s="14">
        <f>VLOOKUP(D426,Files!$B$2:$H$207,5,FALSE())</f>
        <v>5.58</v>
      </c>
      <c r="F426">
        <f>IF(E426="no weight",VLOOKUP(D426,Files!$B$2:$G$233,6,FALSE()),E426)</f>
        <v>5.58</v>
      </c>
      <c r="G426" s="13">
        <v>0.0236111111111111</v>
      </c>
      <c r="I426" t="e">
        <f>Results!$F426+VLOOKUP(Results!$H426,'Bead string weights'!$B$2:$E$14,4,FALSE())</f>
        <v>#N/A</v>
      </c>
      <c r="J426" t="s">
        <v>535</v>
      </c>
      <c r="K426" t="s">
        <v>539</v>
      </c>
    </row>
    <row r="427" hidden="true" spans="1:11">
      <c r="A427">
        <v>39</v>
      </c>
      <c r="B427">
        <v>254</v>
      </c>
      <c r="C427" t="s">
        <v>532</v>
      </c>
      <c r="D427" t="s">
        <v>90</v>
      </c>
      <c r="E427" s="14">
        <f>VLOOKUP(D427,Files!$B$2:$H$207,5,FALSE())</f>
        <v>5.58</v>
      </c>
      <c r="F427">
        <f>IF(E427="no weight",VLOOKUP(D427,Files!$B$2:$G$233,6,FALSE()),E427)</f>
        <v>5.58</v>
      </c>
      <c r="G427" s="13">
        <v>0.025</v>
      </c>
      <c r="I427" t="e">
        <f>Results!$F427+VLOOKUP(Results!$H427,'Bead string weights'!$B$2:$E$14,4,FALSE())</f>
        <v>#N/A</v>
      </c>
      <c r="J427" t="s">
        <v>535</v>
      </c>
      <c r="K427" t="s">
        <v>539</v>
      </c>
    </row>
    <row r="428" hidden="true" spans="1:11">
      <c r="A428">
        <v>39</v>
      </c>
      <c r="B428">
        <v>254</v>
      </c>
      <c r="C428" t="s">
        <v>532</v>
      </c>
      <c r="D428" t="s">
        <v>90</v>
      </c>
      <c r="E428" s="14">
        <f>VLOOKUP(D428,Files!$B$2:$H$207,5,FALSE())</f>
        <v>5.58</v>
      </c>
      <c r="F428">
        <f>IF(E428="no weight",VLOOKUP(D428,Files!$B$2:$G$233,6,FALSE()),E428)</f>
        <v>5.58</v>
      </c>
      <c r="G428" s="13">
        <v>0.0305555555555556</v>
      </c>
      <c r="I428" t="e">
        <f>Results!$F428+VLOOKUP(Results!$H428,'Bead string weights'!$B$2:$E$14,4,FALSE())</f>
        <v>#N/A</v>
      </c>
      <c r="J428" t="s">
        <v>535</v>
      </c>
      <c r="K428" t="s">
        <v>539</v>
      </c>
    </row>
    <row r="429" hidden="true" spans="1:11">
      <c r="A429">
        <v>39</v>
      </c>
      <c r="B429">
        <v>254</v>
      </c>
      <c r="C429" t="s">
        <v>532</v>
      </c>
      <c r="D429" t="s">
        <v>90</v>
      </c>
      <c r="E429" s="14">
        <f>VLOOKUP(D429,Files!$B$2:$H$207,5,FALSE())</f>
        <v>5.58</v>
      </c>
      <c r="F429">
        <f>IF(E429="no weight",VLOOKUP(D429,Files!$B$2:$G$233,6,FALSE()),E429)</f>
        <v>5.58</v>
      </c>
      <c r="G429" s="13">
        <v>0.0375</v>
      </c>
      <c r="I429" t="e">
        <f>Results!$F429+VLOOKUP(Results!$H429,'Bead string weights'!$B$2:$E$14,4,FALSE())</f>
        <v>#N/A</v>
      </c>
      <c r="J429" t="s">
        <v>535</v>
      </c>
      <c r="K429" t="s">
        <v>539</v>
      </c>
    </row>
    <row r="430" hidden="true" spans="1:11">
      <c r="A430">
        <v>39</v>
      </c>
      <c r="B430">
        <v>254</v>
      </c>
      <c r="C430" t="s">
        <v>532</v>
      </c>
      <c r="D430" t="s">
        <v>90</v>
      </c>
      <c r="E430" s="14">
        <f>VLOOKUP(D430,Files!$B$2:$H$207,5,FALSE())</f>
        <v>5.58</v>
      </c>
      <c r="F430">
        <f>IF(E430="no weight",VLOOKUP(D430,Files!$B$2:$G$233,6,FALSE()),E430)</f>
        <v>5.58</v>
      </c>
      <c r="G430" s="13">
        <v>0.0472222222222222</v>
      </c>
      <c r="I430" t="e">
        <f>Results!$F430+VLOOKUP(Results!$H430,'Bead string weights'!$B$2:$E$14,4,FALSE())</f>
        <v>#N/A</v>
      </c>
      <c r="J430" t="s">
        <v>535</v>
      </c>
      <c r="K430" t="s">
        <v>539</v>
      </c>
    </row>
    <row r="431" hidden="true" spans="1:11">
      <c r="A431">
        <v>39</v>
      </c>
      <c r="B431">
        <v>254</v>
      </c>
      <c r="C431" t="s">
        <v>532</v>
      </c>
      <c r="D431" t="s">
        <v>90</v>
      </c>
      <c r="E431" s="14">
        <f>VLOOKUP(D431,Files!$B$2:$H$207,5,FALSE())</f>
        <v>5.58</v>
      </c>
      <c r="F431">
        <f>IF(E431="no weight",VLOOKUP(D431,Files!$B$2:$G$233,6,FALSE()),E431)</f>
        <v>5.58</v>
      </c>
      <c r="G431" s="13">
        <v>0.0479166666666667</v>
      </c>
      <c r="I431" t="e">
        <f>Results!$F431+VLOOKUP(Results!$H431,'Bead string weights'!$B$2:$E$14,4,FALSE())</f>
        <v>#N/A</v>
      </c>
      <c r="J431" t="s">
        <v>535</v>
      </c>
      <c r="K431" t="s">
        <v>539</v>
      </c>
    </row>
    <row r="432" hidden="true" spans="1:11">
      <c r="A432">
        <v>40</v>
      </c>
      <c r="B432">
        <v>217</v>
      </c>
      <c r="C432" t="s">
        <v>541</v>
      </c>
      <c r="D432" t="s">
        <v>62</v>
      </c>
      <c r="E432" s="14">
        <f>VLOOKUP(D432,Files!$B$2:$H$207,5,FALSE())</f>
        <v>6.02</v>
      </c>
      <c r="F432">
        <f>IF(E432="no weight",VLOOKUP(D432,Files!$B$2:$G$233,6,FALSE()),E432)</f>
        <v>6.02</v>
      </c>
      <c r="G432" s="13">
        <v>0.0236111111111111</v>
      </c>
      <c r="I432" t="e">
        <f>Results!$F432+VLOOKUP(Results!$H432,'Bead string weights'!$B$2:$E$14,4,FALSE())</f>
        <v>#N/A</v>
      </c>
      <c r="J432" t="s">
        <v>535</v>
      </c>
      <c r="K432" t="s">
        <v>539</v>
      </c>
    </row>
    <row r="433" spans="1:11">
      <c r="A433">
        <v>38</v>
      </c>
      <c r="B433">
        <v>303</v>
      </c>
      <c r="C433" t="s">
        <v>541</v>
      </c>
      <c r="D433" t="s">
        <v>133</v>
      </c>
      <c r="E433" s="14">
        <f>VLOOKUP(D433,Files!$B$2:$H$207,5,FALSE())</f>
        <v>6.14</v>
      </c>
      <c r="F433">
        <f>IF(E433="no weight",VLOOKUP(D433,Files!$B$2:$G$233,6,FALSE()),E433)</f>
        <v>6.14</v>
      </c>
      <c r="G433" s="13">
        <v>0.0520833333333333</v>
      </c>
      <c r="H433">
        <v>6</v>
      </c>
      <c r="I433" s="1">
        <f>Results!$F420+VLOOKUP(Results!$H420,'Bead string weights'!$B$2:$E$14,4,FALSE())</f>
        <v>15.54</v>
      </c>
      <c r="J433" t="s">
        <v>537</v>
      </c>
      <c r="K433" t="s">
        <v>540</v>
      </c>
    </row>
    <row r="434" spans="1:11">
      <c r="A434">
        <v>38</v>
      </c>
      <c r="B434">
        <v>303</v>
      </c>
      <c r="C434" t="s">
        <v>541</v>
      </c>
      <c r="D434" t="s">
        <v>133</v>
      </c>
      <c r="E434" s="14">
        <f>VLOOKUP(D434,Files!$B$2:$H$207,5,FALSE())</f>
        <v>6.14</v>
      </c>
      <c r="F434">
        <f>IF(E434="no weight",VLOOKUP(D434,Files!$B$2:$G$233,6,FALSE()),E434)</f>
        <v>6.14</v>
      </c>
      <c r="G434" s="13">
        <v>0.0555555555555556</v>
      </c>
      <c r="H434">
        <v>5</v>
      </c>
      <c r="I434" s="1">
        <f>Results!$F423+VLOOKUP(Results!$H423,'Bead string weights'!$B$2:$E$14,4,FALSE())</f>
        <v>15.175</v>
      </c>
      <c r="J434" t="s">
        <v>537</v>
      </c>
      <c r="K434" t="s">
        <v>540</v>
      </c>
    </row>
    <row r="435" hidden="true" spans="1:11">
      <c r="A435">
        <v>40</v>
      </c>
      <c r="B435">
        <v>217</v>
      </c>
      <c r="C435" t="s">
        <v>541</v>
      </c>
      <c r="D435" t="s">
        <v>62</v>
      </c>
      <c r="E435" s="14">
        <f>VLOOKUP(D435,Files!$B$2:$H$207,5,FALSE())</f>
        <v>6.02</v>
      </c>
      <c r="F435">
        <f>IF(E435="no weight",VLOOKUP(D435,Files!$B$2:$G$233,6,FALSE()),E435)</f>
        <v>6.02</v>
      </c>
      <c r="G435" s="13">
        <v>0.0395833333333333</v>
      </c>
      <c r="I435" t="e">
        <f>Results!$F435+VLOOKUP(Results!$H435,'Bead string weights'!$B$2:$E$14,4,FALSE())</f>
        <v>#N/A</v>
      </c>
      <c r="J435" t="s">
        <v>535</v>
      </c>
      <c r="K435" t="s">
        <v>539</v>
      </c>
    </row>
    <row r="436" spans="1:11">
      <c r="A436">
        <v>40</v>
      </c>
      <c r="B436">
        <v>217</v>
      </c>
      <c r="C436" t="s">
        <v>541</v>
      </c>
      <c r="D436" t="s">
        <v>62</v>
      </c>
      <c r="E436" s="14">
        <f>VLOOKUP(D436,Files!$B$2:$H$207,5,FALSE())</f>
        <v>6.02</v>
      </c>
      <c r="F436">
        <f>IF(E436="no weight",VLOOKUP(D436,Files!$B$2:$G$233,6,FALSE()),E436)</f>
        <v>6.02</v>
      </c>
      <c r="G436" s="13">
        <v>0.0243055555555556</v>
      </c>
      <c r="H436">
        <v>5</v>
      </c>
      <c r="I436" s="1">
        <f>Results!$F433+VLOOKUP(Results!$H433,'Bead string weights'!$B$2:$E$14,4,FALSE())</f>
        <v>13.605</v>
      </c>
      <c r="J436" t="s">
        <v>537</v>
      </c>
      <c r="K436" t="s">
        <v>540</v>
      </c>
    </row>
    <row r="437" spans="1:11">
      <c r="A437">
        <v>40</v>
      </c>
      <c r="B437">
        <v>217</v>
      </c>
      <c r="C437" t="s">
        <v>541</v>
      </c>
      <c r="D437" t="s">
        <v>62</v>
      </c>
      <c r="E437" s="14">
        <f>VLOOKUP(D437,Files!$B$2:$H$207,5,FALSE())</f>
        <v>6.02</v>
      </c>
      <c r="F437">
        <f>IF(E437="no weight",VLOOKUP(D437,Files!$B$2:$G$233,6,FALSE()),E437)</f>
        <v>6.02</v>
      </c>
      <c r="G437" s="13">
        <v>0.0298611111111111</v>
      </c>
      <c r="H437">
        <v>9</v>
      </c>
      <c r="I437" s="1">
        <f>Results!$F434+VLOOKUP(Results!$H434,'Bead string weights'!$B$2:$E$14,4,FALSE())</f>
        <v>12.575</v>
      </c>
      <c r="J437" t="s">
        <v>537</v>
      </c>
      <c r="K437" t="s">
        <v>610</v>
      </c>
    </row>
    <row r="438" spans="1:12">
      <c r="A438">
        <v>41</v>
      </c>
      <c r="B438">
        <v>36</v>
      </c>
      <c r="C438" t="s">
        <v>541</v>
      </c>
      <c r="D438" t="s">
        <v>21</v>
      </c>
      <c r="E438" s="14" t="str">
        <f>VLOOKUP(D438,Files!$B$2:$H$207,5,FALSE())</f>
        <v>no weight</v>
      </c>
      <c r="F438">
        <f>IF(E438="no weight",VLOOKUP(D438,Files!$B$2:$G$233,6,FALSE()),E438)</f>
        <v>5.73</v>
      </c>
      <c r="G438" s="13">
        <v>0.0138888888888889</v>
      </c>
      <c r="H438" s="15">
        <v>5</v>
      </c>
      <c r="I438">
        <f>Results!$F436+VLOOKUP(Results!$H436,'Bead string weights'!$B$2:$E$14,4,FALSE())</f>
        <v>12.455</v>
      </c>
      <c r="J438" t="s">
        <v>535</v>
      </c>
      <c r="K438" s="15" t="s">
        <v>564</v>
      </c>
      <c r="L438" s="15"/>
    </row>
    <row r="439" spans="1:12">
      <c r="A439">
        <v>41</v>
      </c>
      <c r="B439">
        <v>36</v>
      </c>
      <c r="C439" t="s">
        <v>541</v>
      </c>
      <c r="D439" t="s">
        <v>21</v>
      </c>
      <c r="E439" s="14" t="str">
        <f>VLOOKUP(D439,Files!$B$2:$H$207,5,FALSE())</f>
        <v>no weight</v>
      </c>
      <c r="F439">
        <f>IF(E439="no weight",VLOOKUP(D439,Files!$B$2:$G$233,6,FALSE()),E439)</f>
        <v>5.73</v>
      </c>
      <c r="G439" s="13">
        <v>0.0229166666666667</v>
      </c>
      <c r="H439" s="15">
        <v>5</v>
      </c>
      <c r="I439">
        <f>Results!$F437+VLOOKUP(Results!$H437,'Bead string weights'!$B$2:$E$14,4,FALSE())</f>
        <v>16.86</v>
      </c>
      <c r="J439" t="s">
        <v>535</v>
      </c>
      <c r="K439" s="15" t="s">
        <v>564</v>
      </c>
      <c r="L439" s="15"/>
    </row>
    <row r="440" spans="1:12">
      <c r="A440">
        <v>41</v>
      </c>
      <c r="B440">
        <v>36</v>
      </c>
      <c r="C440" t="s">
        <v>541</v>
      </c>
      <c r="D440" t="s">
        <v>21</v>
      </c>
      <c r="E440" s="14" t="str">
        <f>VLOOKUP(D440,Files!$B$2:$H$207,5,FALSE())</f>
        <v>no weight</v>
      </c>
      <c r="F440">
        <f>IF(E440="no weight",VLOOKUP(D440,Files!$B$2:$G$233,6,FALSE()),E440)</f>
        <v>5.73</v>
      </c>
      <c r="G440" s="13">
        <v>0.05625</v>
      </c>
      <c r="H440" s="15">
        <v>7</v>
      </c>
      <c r="I440">
        <f>Results!$F438+VLOOKUP(Results!$H438,'Bead string weights'!$B$2:$E$14,4,FALSE())</f>
        <v>12.165</v>
      </c>
      <c r="J440" t="s">
        <v>535</v>
      </c>
      <c r="K440" s="15" t="s">
        <v>564</v>
      </c>
      <c r="L440" s="15"/>
    </row>
    <row r="441" hidden="true" spans="1:12">
      <c r="A441">
        <v>42</v>
      </c>
      <c r="B441">
        <v>308</v>
      </c>
      <c r="C441" t="s">
        <v>541</v>
      </c>
      <c r="D441" t="s">
        <v>141</v>
      </c>
      <c r="E441" s="14">
        <f>VLOOKUP(D441,Files!$B$2:$H$207,5,FALSE())</f>
        <v>6.43</v>
      </c>
      <c r="F441">
        <f>IF(E441="no weight",VLOOKUP(D441,Files!$B$2:$G$233,6,FALSE()),E441)</f>
        <v>6.43</v>
      </c>
      <c r="H441" s="15"/>
      <c r="I441" t="e">
        <f>Results!$F441+VLOOKUP(Results!$H441,'Bead string weights'!$B$2:$E$14,4,FALSE())</f>
        <v>#N/A</v>
      </c>
      <c r="J441" t="s">
        <v>535</v>
      </c>
      <c r="K441" s="15"/>
      <c r="L441" s="15" t="s">
        <v>702</v>
      </c>
    </row>
    <row r="442" spans="1:12">
      <c r="A442">
        <v>41</v>
      </c>
      <c r="B442">
        <v>36</v>
      </c>
      <c r="C442" t="s">
        <v>541</v>
      </c>
      <c r="D442" t="s">
        <v>21</v>
      </c>
      <c r="E442" s="14" t="str">
        <f>VLOOKUP(D442,Files!$B$2:$H$207,5,FALSE())</f>
        <v>no weight</v>
      </c>
      <c r="F442">
        <f>IF(E442="no weight",VLOOKUP(D442,Files!$B$2:$G$233,6,FALSE()),E442)</f>
        <v>5.73</v>
      </c>
      <c r="G442" s="13">
        <v>0.0145833333333333</v>
      </c>
      <c r="H442" s="15">
        <v>4</v>
      </c>
      <c r="I442" s="1">
        <f>Results!$F439+VLOOKUP(Results!$H439,'Bead string weights'!$B$2:$E$14,4,FALSE())</f>
        <v>12.165</v>
      </c>
      <c r="J442" t="s">
        <v>537</v>
      </c>
      <c r="K442" s="15" t="s">
        <v>540</v>
      </c>
      <c r="L442" s="15"/>
    </row>
    <row r="443" spans="1:12">
      <c r="A443">
        <v>41</v>
      </c>
      <c r="B443">
        <v>36</v>
      </c>
      <c r="C443" t="s">
        <v>541</v>
      </c>
      <c r="D443" t="s">
        <v>21</v>
      </c>
      <c r="E443" s="14" t="str">
        <f>VLOOKUP(D443,Files!$B$2:$H$207,5,FALSE())</f>
        <v>no weight</v>
      </c>
      <c r="F443">
        <f>IF(E443="no weight",VLOOKUP(D443,Files!$B$2:$G$233,6,FALSE()),E443)</f>
        <v>5.73</v>
      </c>
      <c r="G443" s="13">
        <v>0.0236111111111111</v>
      </c>
      <c r="H443" s="15">
        <v>4</v>
      </c>
      <c r="I443" s="1">
        <f>Results!$F440+VLOOKUP(Results!$H440,'Bead string weights'!$B$2:$E$14,4,FALSE())</f>
        <v>14.765</v>
      </c>
      <c r="J443" t="s">
        <v>537</v>
      </c>
      <c r="K443" s="15" t="s">
        <v>540</v>
      </c>
      <c r="L443" s="15"/>
    </row>
    <row r="444" spans="1:12">
      <c r="A444">
        <v>43</v>
      </c>
      <c r="B444">
        <v>143</v>
      </c>
      <c r="C444" t="s">
        <v>541</v>
      </c>
      <c r="D444" t="s">
        <v>33</v>
      </c>
      <c r="E444" s="14">
        <f>VLOOKUP(D444,Files!$B$2:$H$207,5,FALSE())</f>
        <v>6.22</v>
      </c>
      <c r="F444">
        <f>IF(E444="no weight",VLOOKUP(D444,Files!$B$2:$G$233,6,FALSE()),E444)</f>
        <v>6.22</v>
      </c>
      <c r="G444" s="13">
        <v>0.0152777777777778</v>
      </c>
      <c r="H444" s="15">
        <v>5</v>
      </c>
      <c r="I444">
        <f>Results!$F442+VLOOKUP(Results!$H442,'Bead string weights'!$B$2:$E$14,4,FALSE())</f>
        <v>10.49105</v>
      </c>
      <c r="J444" t="s">
        <v>535</v>
      </c>
      <c r="K444" s="15" t="s">
        <v>648</v>
      </c>
      <c r="L444" s="15"/>
    </row>
    <row r="445" spans="1:12">
      <c r="A445">
        <v>43</v>
      </c>
      <c r="B445">
        <v>143</v>
      </c>
      <c r="C445" t="s">
        <v>541</v>
      </c>
      <c r="D445" t="s">
        <v>33</v>
      </c>
      <c r="E445" s="14">
        <f>VLOOKUP(D445,Files!$B$2:$H$207,5,FALSE())</f>
        <v>6.22</v>
      </c>
      <c r="F445">
        <f>IF(E445="no weight",VLOOKUP(D445,Files!$B$2:$G$233,6,FALSE()),E445)</f>
        <v>6.22</v>
      </c>
      <c r="G445" s="13">
        <v>0.0263888888888889</v>
      </c>
      <c r="H445" s="15">
        <v>8</v>
      </c>
      <c r="I445">
        <f>Results!$F443+VLOOKUP(Results!$H443,'Bead string weights'!$B$2:$E$14,4,FALSE())</f>
        <v>10.49105</v>
      </c>
      <c r="J445" t="s">
        <v>535</v>
      </c>
      <c r="K445" s="15" t="s">
        <v>648</v>
      </c>
      <c r="L445" s="15"/>
    </row>
    <row r="446" spans="1:12">
      <c r="A446">
        <v>43</v>
      </c>
      <c r="B446">
        <v>143</v>
      </c>
      <c r="C446" t="s">
        <v>541</v>
      </c>
      <c r="D446" t="s">
        <v>33</v>
      </c>
      <c r="E446" s="14">
        <f>VLOOKUP(D446,Files!$B$2:$H$207,5,FALSE())</f>
        <v>6.22</v>
      </c>
      <c r="F446">
        <f>IF(E446="no weight",VLOOKUP(D446,Files!$B$2:$G$233,6,FALSE()),E446)</f>
        <v>6.22</v>
      </c>
      <c r="G446" s="13">
        <v>0.0284722222222222</v>
      </c>
      <c r="H446" s="15">
        <v>8</v>
      </c>
      <c r="I446">
        <f>Results!$F444+VLOOKUP(Results!$H444,'Bead string weights'!$B$2:$E$14,4,FALSE())</f>
        <v>12.655</v>
      </c>
      <c r="J446" t="s">
        <v>535</v>
      </c>
      <c r="K446" s="15" t="s">
        <v>648</v>
      </c>
      <c r="L446" s="15"/>
    </row>
    <row r="447" spans="1:12">
      <c r="A447">
        <v>43</v>
      </c>
      <c r="B447">
        <v>143</v>
      </c>
      <c r="C447" t="s">
        <v>541</v>
      </c>
      <c r="D447" t="s">
        <v>33</v>
      </c>
      <c r="E447" s="14">
        <f>VLOOKUP(D447,Files!$B$2:$H$207,5,FALSE())</f>
        <v>6.22</v>
      </c>
      <c r="F447">
        <f>IF(E447="no weight",VLOOKUP(D447,Files!$B$2:$G$233,6,FALSE()),E447)</f>
        <v>6.22</v>
      </c>
      <c r="G447" s="13">
        <v>0.0826388888888889</v>
      </c>
      <c r="H447" s="15">
        <v>9</v>
      </c>
      <c r="I447">
        <f>Results!$F445+VLOOKUP(Results!$H445,'Bead string weights'!$B$2:$E$14,4,FALSE())</f>
        <v>15.62</v>
      </c>
      <c r="J447" t="s">
        <v>535</v>
      </c>
      <c r="K447" s="15" t="s">
        <v>564</v>
      </c>
      <c r="L447" s="15"/>
    </row>
    <row r="448" spans="1:12">
      <c r="A448">
        <v>43</v>
      </c>
      <c r="B448">
        <v>143</v>
      </c>
      <c r="C448" t="s">
        <v>541</v>
      </c>
      <c r="D448" t="s">
        <v>33</v>
      </c>
      <c r="E448" s="14">
        <f>VLOOKUP(D448,Files!$B$2:$H$207,5,FALSE())</f>
        <v>6.22</v>
      </c>
      <c r="F448">
        <f>IF(E448="no weight",VLOOKUP(D448,Files!$B$2:$G$233,6,FALSE()),E448)</f>
        <v>6.22</v>
      </c>
      <c r="G448" s="13">
        <v>0.0173611111111111</v>
      </c>
      <c r="H448" s="15">
        <v>7</v>
      </c>
      <c r="I448">
        <f>Results!$F446+VLOOKUP(Results!$H446,'Bead string weights'!$B$2:$E$14,4,FALSE())</f>
        <v>15.62</v>
      </c>
      <c r="J448" t="s">
        <v>535</v>
      </c>
      <c r="K448" s="15" t="s">
        <v>594</v>
      </c>
      <c r="L448" s="15" t="s">
        <v>703</v>
      </c>
    </row>
    <row r="449" spans="1:12">
      <c r="A449">
        <v>43</v>
      </c>
      <c r="B449">
        <v>143</v>
      </c>
      <c r="C449" t="s">
        <v>541</v>
      </c>
      <c r="D449" t="s">
        <v>33</v>
      </c>
      <c r="E449" s="14">
        <f>VLOOKUP(D449,Files!$B$2:$H$207,5,FALSE())</f>
        <v>6.22</v>
      </c>
      <c r="F449">
        <f>IF(E449="no weight",VLOOKUP(D449,Files!$B$2:$G$233,6,FALSE()),E449)</f>
        <v>6.22</v>
      </c>
      <c r="G449" s="13">
        <v>0.0333333333333333</v>
      </c>
      <c r="H449" s="15">
        <v>9</v>
      </c>
      <c r="I449">
        <f>Results!$F448+VLOOKUP(Results!$H448,'Bead string weights'!$B$2:$E$14,4,FALSE())</f>
        <v>15.255</v>
      </c>
      <c r="J449" t="s">
        <v>535</v>
      </c>
      <c r="K449" s="15" t="s">
        <v>614</v>
      </c>
      <c r="L449" s="15" t="s">
        <v>704</v>
      </c>
    </row>
    <row r="450" spans="1:12">
      <c r="A450">
        <v>43</v>
      </c>
      <c r="B450">
        <v>143</v>
      </c>
      <c r="C450" t="s">
        <v>541</v>
      </c>
      <c r="D450" t="s">
        <v>33</v>
      </c>
      <c r="E450" s="14">
        <f>VLOOKUP(D450,Files!$B$2:$H$207,5,FALSE())</f>
        <v>6.22</v>
      </c>
      <c r="F450">
        <f>IF(E450="no weight",VLOOKUP(D450,Files!$B$2:$G$233,6,FALSE()),E450)</f>
        <v>6.22</v>
      </c>
      <c r="G450" s="13">
        <v>0.0513888888888889</v>
      </c>
      <c r="H450" s="15">
        <v>9</v>
      </c>
      <c r="I450">
        <f>Results!$F449+VLOOKUP(Results!$H449,'Bead string weights'!$B$2:$E$14,4,FALSE())</f>
        <v>17.06</v>
      </c>
      <c r="J450" t="s">
        <v>535</v>
      </c>
      <c r="K450" s="15" t="s">
        <v>548</v>
      </c>
      <c r="L450" s="15" t="s">
        <v>705</v>
      </c>
    </row>
    <row r="451" spans="1:12">
      <c r="A451">
        <v>43</v>
      </c>
      <c r="B451">
        <v>143</v>
      </c>
      <c r="C451" t="s">
        <v>541</v>
      </c>
      <c r="D451" t="s">
        <v>33</v>
      </c>
      <c r="E451" s="14">
        <f>VLOOKUP(D451,Files!$B$2:$H$207,5,FALSE())</f>
        <v>6.22</v>
      </c>
      <c r="F451">
        <f>IF(E451="no weight",VLOOKUP(D451,Files!$B$2:$G$233,6,FALSE()),E451)</f>
        <v>6.22</v>
      </c>
      <c r="G451" s="13">
        <v>0.0604166666666667</v>
      </c>
      <c r="H451" s="15">
        <v>9</v>
      </c>
      <c r="I451">
        <f>Results!$F450+VLOOKUP(Results!$H450,'Bead string weights'!$B$2:$E$14,4,FALSE())</f>
        <v>17.06</v>
      </c>
      <c r="J451" t="s">
        <v>535</v>
      </c>
      <c r="K451" s="15" t="s">
        <v>548</v>
      </c>
      <c r="L451" s="15" t="s">
        <v>705</v>
      </c>
    </row>
    <row r="452" spans="1:12">
      <c r="A452">
        <v>43</v>
      </c>
      <c r="B452">
        <v>143</v>
      </c>
      <c r="C452" t="s">
        <v>541</v>
      </c>
      <c r="D452" t="s">
        <v>33</v>
      </c>
      <c r="E452" s="14">
        <f>VLOOKUP(D452,Files!$B$2:$H$207,5,FALSE())</f>
        <v>6.22</v>
      </c>
      <c r="F452">
        <f>IF(E452="no weight",VLOOKUP(D452,Files!$B$2:$G$233,6,FALSE()),E452)</f>
        <v>6.22</v>
      </c>
      <c r="G452" s="13">
        <v>0.0729166666666667</v>
      </c>
      <c r="H452" s="15">
        <v>9</v>
      </c>
      <c r="I452">
        <f>Results!$F452+VLOOKUP(Results!$H452,'Bead string weights'!$B$2:$E$14,4,FALSE())</f>
        <v>17.06</v>
      </c>
      <c r="J452" t="s">
        <v>535</v>
      </c>
      <c r="K452" s="15" t="s">
        <v>706</v>
      </c>
      <c r="L452" s="15" t="s">
        <v>705</v>
      </c>
    </row>
    <row r="453" spans="1:12">
      <c r="A453">
        <v>43</v>
      </c>
      <c r="B453">
        <v>143</v>
      </c>
      <c r="C453" t="s">
        <v>541</v>
      </c>
      <c r="D453" t="s">
        <v>33</v>
      </c>
      <c r="E453" s="14">
        <f>VLOOKUP(D453,Files!$B$2:$H$207,5,FALSE())</f>
        <v>6.22</v>
      </c>
      <c r="F453">
        <f>IF(E453="no weight",VLOOKUP(D453,Files!$B$2:$G$233,6,FALSE()),E453)</f>
        <v>6.22</v>
      </c>
      <c r="G453" s="13">
        <v>0.0791666666666667</v>
      </c>
      <c r="H453" s="15">
        <v>10</v>
      </c>
      <c r="I453">
        <f>Results!$F453+VLOOKUP(Results!$H453,'Bead string weights'!$B$2:$E$14,4,FALSE())</f>
        <v>18.3</v>
      </c>
      <c r="J453" t="s">
        <v>535</v>
      </c>
      <c r="K453" s="15" t="s">
        <v>706</v>
      </c>
      <c r="L453" s="15" t="s">
        <v>707</v>
      </c>
    </row>
    <row r="454" spans="1:12">
      <c r="A454">
        <v>43</v>
      </c>
      <c r="B454">
        <v>143</v>
      </c>
      <c r="C454" t="s">
        <v>541</v>
      </c>
      <c r="D454" t="s">
        <v>33</v>
      </c>
      <c r="E454" s="14">
        <f>VLOOKUP(D454,Files!$B$2:$H$207,5,FALSE())</f>
        <v>6.22</v>
      </c>
      <c r="F454">
        <f>IF(E454="no weight",VLOOKUP(D454,Files!$B$2:$G$233,6,FALSE()),E454)</f>
        <v>6.22</v>
      </c>
      <c r="G454" s="13">
        <v>0.01875</v>
      </c>
      <c r="H454" s="15">
        <v>3</v>
      </c>
      <c r="I454" s="1">
        <f>Results!$F447+VLOOKUP(Results!$H447,'Bead string weights'!$B$2:$E$14,4,FALSE())</f>
        <v>17.06</v>
      </c>
      <c r="J454" t="s">
        <v>537</v>
      </c>
      <c r="K454" s="15" t="s">
        <v>540</v>
      </c>
      <c r="L454" s="15"/>
    </row>
    <row r="455" spans="1:12">
      <c r="A455">
        <v>43</v>
      </c>
      <c r="B455">
        <v>143</v>
      </c>
      <c r="C455" t="s">
        <v>541</v>
      </c>
      <c r="D455" t="s">
        <v>33</v>
      </c>
      <c r="E455" s="14">
        <f>VLOOKUP(D455,Files!$B$2:$H$207,5,FALSE())</f>
        <v>6.22</v>
      </c>
      <c r="F455">
        <f>IF(E455="no weight",VLOOKUP(D455,Files!$B$2:$G$233,6,FALSE()),E455)</f>
        <v>6.22</v>
      </c>
      <c r="G455" s="13">
        <v>0.0618055555555556</v>
      </c>
      <c r="H455" s="15">
        <v>6</v>
      </c>
      <c r="I455" s="1">
        <f>Results!$F451+VLOOKUP(Results!$H451,'Bead string weights'!$B$2:$E$14,4,FALSE())</f>
        <v>17.06</v>
      </c>
      <c r="J455" t="s">
        <v>537</v>
      </c>
      <c r="K455" s="15" t="s">
        <v>690</v>
      </c>
      <c r="L455" s="15"/>
    </row>
    <row r="456" spans="1:12">
      <c r="A456">
        <v>44</v>
      </c>
      <c r="B456">
        <v>179</v>
      </c>
      <c r="C456" t="s">
        <v>541</v>
      </c>
      <c r="D456" t="s">
        <v>39</v>
      </c>
      <c r="E456" s="14">
        <f>VLOOKUP(D456,Files!$B$2:$H$207,5,FALSE())</f>
        <v>5.96</v>
      </c>
      <c r="F456">
        <f>IF(E456="no weight",VLOOKUP(D456,Files!$B$2:$G$233,6,FALSE()),E456)</f>
        <v>5.96</v>
      </c>
      <c r="G456" s="13">
        <v>0.0229166666666667</v>
      </c>
      <c r="H456" s="15">
        <v>6</v>
      </c>
      <c r="I456">
        <f>Results!$F454+VLOOKUP(Results!$H454,'Bead string weights'!$B$2:$E$14,4,FALSE())</f>
        <v>9.5531</v>
      </c>
      <c r="J456" t="s">
        <v>535</v>
      </c>
      <c r="K456" s="15" t="s">
        <v>564</v>
      </c>
      <c r="L456" s="15"/>
    </row>
    <row r="457" spans="1:12">
      <c r="A457">
        <v>44</v>
      </c>
      <c r="B457">
        <v>179</v>
      </c>
      <c r="C457" t="s">
        <v>541</v>
      </c>
      <c r="D457" t="s">
        <v>39</v>
      </c>
      <c r="E457" s="14">
        <f>VLOOKUP(D457,Files!$B$2:$H$207,5,FALSE())</f>
        <v>5.96</v>
      </c>
      <c r="F457">
        <f>IF(E457="no weight",VLOOKUP(D457,Files!$B$2:$G$233,6,FALSE()),E457)</f>
        <v>5.96</v>
      </c>
      <c r="G457" s="13">
        <v>0.0395833333333333</v>
      </c>
      <c r="H457" s="15">
        <v>8</v>
      </c>
      <c r="I457">
        <f>Results!$F455+VLOOKUP(Results!$H455,'Bead string weights'!$B$2:$E$14,4,FALSE())</f>
        <v>13.685</v>
      </c>
      <c r="J457" t="s">
        <v>535</v>
      </c>
      <c r="K457" s="15" t="s">
        <v>564</v>
      </c>
      <c r="L457" s="15"/>
    </row>
    <row r="458" spans="1:12">
      <c r="A458">
        <v>44</v>
      </c>
      <c r="B458">
        <v>179</v>
      </c>
      <c r="C458" t="s">
        <v>541</v>
      </c>
      <c r="D458" t="s">
        <v>39</v>
      </c>
      <c r="E458" s="14">
        <f>VLOOKUP(D458,Files!$B$2:$H$207,5,FALSE())</f>
        <v>5.96</v>
      </c>
      <c r="F458">
        <f>IF(E458="no weight",VLOOKUP(D458,Files!$B$2:$G$233,6,FALSE()),E458)</f>
        <v>5.96</v>
      </c>
      <c r="G458" s="13">
        <v>0.0451388888888889</v>
      </c>
      <c r="H458" s="15">
        <v>9</v>
      </c>
      <c r="I458">
        <f>Results!$F456+VLOOKUP(Results!$H456,'Bead string weights'!$B$2:$E$14,4,FALSE())</f>
        <v>13.425</v>
      </c>
      <c r="J458" t="s">
        <v>535</v>
      </c>
      <c r="K458" s="15" t="s">
        <v>564</v>
      </c>
      <c r="L458" s="15"/>
    </row>
    <row r="459" spans="1:12">
      <c r="A459">
        <v>44</v>
      </c>
      <c r="B459">
        <v>179</v>
      </c>
      <c r="C459" t="s">
        <v>541</v>
      </c>
      <c r="D459" t="s">
        <v>39</v>
      </c>
      <c r="E459" s="14">
        <f>VLOOKUP(D459,Files!$B$2:$H$207,5,FALSE())</f>
        <v>5.96</v>
      </c>
      <c r="F459">
        <f>IF(E459="no weight",VLOOKUP(D459,Files!$B$2:$G$233,6,FALSE()),E459)</f>
        <v>5.96</v>
      </c>
      <c r="G459" s="13">
        <v>0.0527777777777778</v>
      </c>
      <c r="H459" s="15">
        <v>9</v>
      </c>
      <c r="I459">
        <f>Results!$F457+VLOOKUP(Results!$H457,'Bead string weights'!$B$2:$E$14,4,FALSE())</f>
        <v>15.36</v>
      </c>
      <c r="J459" t="s">
        <v>535</v>
      </c>
      <c r="K459" s="15" t="s">
        <v>564</v>
      </c>
      <c r="L459" s="15"/>
    </row>
    <row r="460" spans="1:12">
      <c r="A460">
        <v>44</v>
      </c>
      <c r="B460">
        <v>179</v>
      </c>
      <c r="C460" t="s">
        <v>541</v>
      </c>
      <c r="D460" t="s">
        <v>39</v>
      </c>
      <c r="E460" s="14">
        <f>VLOOKUP(D460,Files!$B$2:$H$207,5,FALSE())</f>
        <v>5.96</v>
      </c>
      <c r="F460">
        <f>IF(E460="no weight",VLOOKUP(D460,Files!$B$2:$G$233,6,FALSE()),E460)</f>
        <v>5.96</v>
      </c>
      <c r="G460" s="13">
        <v>0.0583333333333333</v>
      </c>
      <c r="H460" s="15">
        <v>10</v>
      </c>
      <c r="I460">
        <f>Results!$F458+VLOOKUP(Results!$H458,'Bead string weights'!$B$2:$E$14,4,FALSE())</f>
        <v>16.8</v>
      </c>
      <c r="J460" t="s">
        <v>535</v>
      </c>
      <c r="K460" s="15" t="s">
        <v>564</v>
      </c>
      <c r="L460" s="15"/>
    </row>
    <row r="461" spans="1:12">
      <c r="A461">
        <v>44</v>
      </c>
      <c r="B461">
        <v>179</v>
      </c>
      <c r="C461" t="s">
        <v>541</v>
      </c>
      <c r="D461" t="s">
        <v>39</v>
      </c>
      <c r="E461" s="14">
        <f>VLOOKUP(D461,Files!$B$2:$H$207,5,FALSE())</f>
        <v>5.96</v>
      </c>
      <c r="F461">
        <f>IF(E461="no weight",VLOOKUP(D461,Files!$B$2:$G$233,6,FALSE()),E461)</f>
        <v>5.96</v>
      </c>
      <c r="G461" s="13">
        <v>0.0659722222222222</v>
      </c>
      <c r="H461" s="15">
        <v>8</v>
      </c>
      <c r="I461">
        <f>Results!$F459+VLOOKUP(Results!$H459,'Bead string weights'!$B$2:$E$14,4,FALSE())</f>
        <v>16.8</v>
      </c>
      <c r="J461" t="s">
        <v>535</v>
      </c>
      <c r="K461" s="15" t="s">
        <v>564</v>
      </c>
      <c r="L461" s="15"/>
    </row>
    <row r="462" spans="1:12">
      <c r="A462">
        <v>44</v>
      </c>
      <c r="B462">
        <v>179</v>
      </c>
      <c r="C462" t="s">
        <v>541</v>
      </c>
      <c r="D462" t="s">
        <v>39</v>
      </c>
      <c r="E462" s="14">
        <f>VLOOKUP(D462,Files!$B$2:$H$207,5,FALSE())</f>
        <v>5.96</v>
      </c>
      <c r="F462">
        <f>IF(E462="no weight",VLOOKUP(D462,Files!$B$2:$G$233,6,FALSE()),E462)</f>
        <v>5.96</v>
      </c>
      <c r="G462" s="13">
        <v>0.0701388888888889</v>
      </c>
      <c r="H462" s="15">
        <v>8</v>
      </c>
      <c r="I462">
        <f>Results!$F460+VLOOKUP(Results!$H460,'Bead string weights'!$B$2:$E$14,4,FALSE())</f>
        <v>18.04</v>
      </c>
      <c r="J462" t="s">
        <v>535</v>
      </c>
      <c r="K462" s="15" t="s">
        <v>564</v>
      </c>
      <c r="L462" s="15"/>
    </row>
    <row r="463" spans="1:12">
      <c r="A463">
        <v>44</v>
      </c>
      <c r="B463">
        <v>179</v>
      </c>
      <c r="C463" t="s">
        <v>541</v>
      </c>
      <c r="D463" t="s">
        <v>39</v>
      </c>
      <c r="E463" s="14">
        <f>VLOOKUP(D463,Files!$B$2:$H$207,5,FALSE())</f>
        <v>5.96</v>
      </c>
      <c r="F463">
        <f>IF(E463="no weight",VLOOKUP(D463,Files!$B$2:$G$233,6,FALSE()),E463)</f>
        <v>5.96</v>
      </c>
      <c r="G463" s="13">
        <v>0.0729166666666667</v>
      </c>
      <c r="H463" s="15">
        <v>8</v>
      </c>
      <c r="I463">
        <f>Results!$F461+VLOOKUP(Results!$H461,'Bead string weights'!$B$2:$E$14,4,FALSE())</f>
        <v>15.36</v>
      </c>
      <c r="J463" t="s">
        <v>535</v>
      </c>
      <c r="K463" s="15" t="s">
        <v>564</v>
      </c>
      <c r="L463" s="15"/>
    </row>
    <row r="464" spans="1:12">
      <c r="A464">
        <v>44</v>
      </c>
      <c r="B464">
        <v>179</v>
      </c>
      <c r="C464" t="s">
        <v>541</v>
      </c>
      <c r="D464" t="s">
        <v>39</v>
      </c>
      <c r="E464" s="14">
        <f>VLOOKUP(D464,Files!$B$2:$H$207,5,FALSE())</f>
        <v>5.96</v>
      </c>
      <c r="F464">
        <f>IF(E464="no weight",VLOOKUP(D464,Files!$B$2:$G$233,6,FALSE()),E464)</f>
        <v>5.96</v>
      </c>
      <c r="G464" s="13">
        <v>0.0819444444444444</v>
      </c>
      <c r="H464" s="15">
        <v>8</v>
      </c>
      <c r="I464">
        <f>Results!$F462+VLOOKUP(Results!$H462,'Bead string weights'!$B$2:$E$14,4,FALSE())</f>
        <v>15.36</v>
      </c>
      <c r="J464" t="s">
        <v>535</v>
      </c>
      <c r="K464" s="15" t="s">
        <v>564</v>
      </c>
      <c r="L464" s="15"/>
    </row>
    <row r="465" spans="1:12">
      <c r="A465">
        <v>44</v>
      </c>
      <c r="B465">
        <v>179</v>
      </c>
      <c r="C465" t="s">
        <v>541</v>
      </c>
      <c r="D465" t="s">
        <v>39</v>
      </c>
      <c r="E465" s="14">
        <f>VLOOKUP(D465,Files!$B$2:$H$207,5,FALSE())</f>
        <v>5.96</v>
      </c>
      <c r="F465">
        <f>IF(E465="no weight",VLOOKUP(D465,Files!$B$2:$G$233,6,FALSE()),E465)</f>
        <v>5.96</v>
      </c>
      <c r="G465" s="13">
        <v>0.0930555555555556</v>
      </c>
      <c r="H465" s="15">
        <v>8</v>
      </c>
      <c r="I465">
        <f>Results!$F463+VLOOKUP(Results!$H463,'Bead string weights'!$B$2:$E$14,4,FALSE())</f>
        <v>15.36</v>
      </c>
      <c r="J465" t="s">
        <v>535</v>
      </c>
      <c r="K465" s="15" t="s">
        <v>564</v>
      </c>
      <c r="L465" s="15"/>
    </row>
    <row r="466" spans="1:12">
      <c r="A466">
        <v>44</v>
      </c>
      <c r="B466">
        <v>179</v>
      </c>
      <c r="C466" t="s">
        <v>541</v>
      </c>
      <c r="D466" t="s">
        <v>39</v>
      </c>
      <c r="E466" s="14">
        <f>VLOOKUP(D466,Files!$B$2:$H$207,5,FALSE())</f>
        <v>5.96</v>
      </c>
      <c r="F466">
        <f>IF(E466="no weight",VLOOKUP(D466,Files!$B$2:$G$233,6,FALSE()),E466)</f>
        <v>5.96</v>
      </c>
      <c r="G466" s="13">
        <v>0.0326388888888889</v>
      </c>
      <c r="H466" s="15">
        <v>7</v>
      </c>
      <c r="I466">
        <f>Results!$F464+VLOOKUP(Results!$H464,'Bead string weights'!$B$2:$E$14,4,FALSE())</f>
        <v>15.36</v>
      </c>
      <c r="J466" t="s">
        <v>535</v>
      </c>
      <c r="K466" s="15" t="s">
        <v>708</v>
      </c>
      <c r="L466" s="15" t="s">
        <v>709</v>
      </c>
    </row>
    <row r="467" spans="1:12">
      <c r="A467">
        <v>44</v>
      </c>
      <c r="B467">
        <v>179</v>
      </c>
      <c r="C467" t="s">
        <v>541</v>
      </c>
      <c r="D467" t="s">
        <v>39</v>
      </c>
      <c r="E467" s="14">
        <f>VLOOKUP(D467,Files!$B$2:$H$207,5,FALSE())</f>
        <v>5.96</v>
      </c>
      <c r="F467">
        <f>IF(E467="no weight",VLOOKUP(D467,Files!$B$2:$G$233,6,FALSE()),E467)</f>
        <v>5.96</v>
      </c>
      <c r="G467" s="13">
        <v>0.0993055555555556</v>
      </c>
      <c r="H467" s="15">
        <v>7</v>
      </c>
      <c r="I467">
        <f>Results!$F468+VLOOKUP(Results!$H468,'Bead string weights'!$B$2:$E$14,4,FALSE())</f>
        <v>14.995</v>
      </c>
      <c r="J467" t="s">
        <v>535</v>
      </c>
      <c r="K467" s="15" t="s">
        <v>548</v>
      </c>
      <c r="L467" s="15" t="s">
        <v>710</v>
      </c>
    </row>
    <row r="468" spans="1:12">
      <c r="A468">
        <v>44</v>
      </c>
      <c r="B468">
        <v>179</v>
      </c>
      <c r="C468" t="s">
        <v>541</v>
      </c>
      <c r="D468" t="s">
        <v>39</v>
      </c>
      <c r="E468" s="14">
        <f>VLOOKUP(D468,Files!$B$2:$H$207,5,FALSE())</f>
        <v>5.96</v>
      </c>
      <c r="F468">
        <f>IF(E468="no weight",VLOOKUP(D468,Files!$B$2:$G$233,6,FALSE()),E468)</f>
        <v>5.96</v>
      </c>
      <c r="G468" s="13">
        <v>0.0458333333333333</v>
      </c>
      <c r="H468" s="15">
        <v>7</v>
      </c>
      <c r="I468" s="1">
        <f>Results!$F465+VLOOKUP(Results!$H465,'Bead string weights'!$B$2:$E$14,4,FALSE())</f>
        <v>15.36</v>
      </c>
      <c r="J468" t="s">
        <v>537</v>
      </c>
      <c r="K468" s="15" t="s">
        <v>540</v>
      </c>
      <c r="L468" s="15"/>
    </row>
    <row r="469" spans="1:12">
      <c r="A469">
        <v>44</v>
      </c>
      <c r="B469">
        <v>179</v>
      </c>
      <c r="C469" t="s">
        <v>541</v>
      </c>
      <c r="D469" t="s">
        <v>39</v>
      </c>
      <c r="E469" s="14">
        <f>VLOOKUP(D469,Files!$B$2:$H$207,5,FALSE())</f>
        <v>5.96</v>
      </c>
      <c r="F469">
        <f>IF(E469="no weight",VLOOKUP(D469,Files!$B$2:$G$233,6,FALSE()),E469)</f>
        <v>5.96</v>
      </c>
      <c r="G469" s="13">
        <v>0.0604166666666667</v>
      </c>
      <c r="H469" s="15">
        <v>6</v>
      </c>
      <c r="I469" s="1">
        <f>Results!$F466+VLOOKUP(Results!$H466,'Bead string weights'!$B$2:$E$14,4,FALSE())</f>
        <v>14.995</v>
      </c>
      <c r="J469" t="s">
        <v>537</v>
      </c>
      <c r="K469" s="15" t="s">
        <v>540</v>
      </c>
      <c r="L469" s="15"/>
    </row>
    <row r="470" spans="1:12">
      <c r="A470">
        <v>44</v>
      </c>
      <c r="B470">
        <v>179</v>
      </c>
      <c r="C470" t="s">
        <v>541</v>
      </c>
      <c r="D470" t="s">
        <v>39</v>
      </c>
      <c r="E470" s="14">
        <f>VLOOKUP(D470,Files!$B$2:$H$207,5,FALSE())</f>
        <v>5.96</v>
      </c>
      <c r="F470">
        <f>IF(E470="no weight",VLOOKUP(D470,Files!$B$2:$G$233,6,FALSE()),E470)</f>
        <v>5.96</v>
      </c>
      <c r="G470" s="13">
        <v>0.0840277777777778</v>
      </c>
      <c r="H470" s="15">
        <v>7</v>
      </c>
      <c r="I470" s="1">
        <f>Results!$F467+VLOOKUP(Results!$H467,'Bead string weights'!$B$2:$E$14,4,FALSE())</f>
        <v>14.995</v>
      </c>
      <c r="J470" t="s">
        <v>537</v>
      </c>
      <c r="K470" s="15" t="s">
        <v>605</v>
      </c>
      <c r="L470" s="15"/>
    </row>
    <row r="471" spans="1:12">
      <c r="A471">
        <v>45</v>
      </c>
      <c r="B471">
        <v>180</v>
      </c>
      <c r="C471" t="s">
        <v>541</v>
      </c>
      <c r="D471" t="s">
        <v>40</v>
      </c>
      <c r="E471" s="14">
        <f>VLOOKUP(D471,Files!$B$2:$H$207,5,FALSE())</f>
        <v>6.16</v>
      </c>
      <c r="F471">
        <f>IF(E471="no weight",VLOOKUP(D471,Files!$B$2:$G$233,6,FALSE()),E471)</f>
        <v>6.16</v>
      </c>
      <c r="G471" s="13">
        <v>0.0236111111111111</v>
      </c>
      <c r="H471" s="15">
        <v>7</v>
      </c>
      <c r="I471">
        <f>Results!$F469+VLOOKUP(Results!$H469,'Bead string weights'!$B$2:$E$14,4,FALSE())</f>
        <v>13.425</v>
      </c>
      <c r="J471" t="s">
        <v>535</v>
      </c>
      <c r="K471" s="15" t="s">
        <v>564</v>
      </c>
      <c r="L471" s="15" t="s">
        <v>711</v>
      </c>
    </row>
    <row r="472" spans="1:12">
      <c r="A472">
        <v>45</v>
      </c>
      <c r="B472">
        <v>180</v>
      </c>
      <c r="C472" t="s">
        <v>541</v>
      </c>
      <c r="D472" t="s">
        <v>40</v>
      </c>
      <c r="E472" s="14">
        <f>VLOOKUP(D472,Files!$B$2:$H$207,5,FALSE())</f>
        <v>6.16</v>
      </c>
      <c r="F472">
        <f>IF(E472="no weight",VLOOKUP(D472,Files!$B$2:$G$233,6,FALSE()),E472)</f>
        <v>6.16</v>
      </c>
      <c r="G472" s="13">
        <v>0.025</v>
      </c>
      <c r="H472" s="15">
        <v>3</v>
      </c>
      <c r="I472" s="1">
        <f>Results!$F470+VLOOKUP(Results!$H470,'Bead string weights'!$B$2:$E$14,4,FALSE())</f>
        <v>14.995</v>
      </c>
      <c r="J472" t="s">
        <v>537</v>
      </c>
      <c r="K472" s="15" t="s">
        <v>540</v>
      </c>
      <c r="L472" s="15"/>
    </row>
    <row r="473" spans="1:12">
      <c r="A473">
        <v>45</v>
      </c>
      <c r="B473">
        <v>180</v>
      </c>
      <c r="C473" t="s">
        <v>541</v>
      </c>
      <c r="D473" t="s">
        <v>40</v>
      </c>
      <c r="E473" s="14">
        <f>VLOOKUP(D473,Files!$B$2:$H$207,5,FALSE())</f>
        <v>6.16</v>
      </c>
      <c r="F473">
        <f>IF(E473="no weight",VLOOKUP(D473,Files!$B$2:$G$233,6,FALSE()),E473)</f>
        <v>6.16</v>
      </c>
      <c r="G473" s="13">
        <v>0.0263888888888889</v>
      </c>
      <c r="H473" s="15">
        <v>4</v>
      </c>
      <c r="I473" s="1">
        <f>Results!$F471+VLOOKUP(Results!$H471,'Bead string weights'!$B$2:$E$14,4,FALSE())</f>
        <v>15.195</v>
      </c>
      <c r="J473" t="s">
        <v>537</v>
      </c>
      <c r="K473" s="15" t="s">
        <v>540</v>
      </c>
      <c r="L473" s="15"/>
    </row>
    <row r="474" spans="1:12">
      <c r="A474">
        <v>45</v>
      </c>
      <c r="B474">
        <v>180</v>
      </c>
      <c r="C474" t="s">
        <v>541</v>
      </c>
      <c r="D474" t="s">
        <v>40</v>
      </c>
      <c r="E474" s="14">
        <f>VLOOKUP(D474,Files!$B$2:$H$207,5,FALSE())</f>
        <v>6.16</v>
      </c>
      <c r="F474">
        <f>IF(E474="no weight",VLOOKUP(D474,Files!$B$2:$G$233,6,FALSE()),E474)</f>
        <v>6.16</v>
      </c>
      <c r="G474" s="13">
        <v>0.0291666666666667</v>
      </c>
      <c r="H474" s="15">
        <v>7</v>
      </c>
      <c r="I474" s="1">
        <f>Results!$F472+VLOOKUP(Results!$H472,'Bead string weights'!$B$2:$E$14,4,FALSE())</f>
        <v>9.4931</v>
      </c>
      <c r="J474" t="s">
        <v>537</v>
      </c>
      <c r="K474" s="15" t="s">
        <v>540</v>
      </c>
      <c r="L474" s="15" t="s">
        <v>712</v>
      </c>
    </row>
    <row r="475" spans="1:12">
      <c r="A475">
        <v>45</v>
      </c>
      <c r="B475">
        <v>180</v>
      </c>
      <c r="C475" t="s">
        <v>541</v>
      </c>
      <c r="D475" t="s">
        <v>40</v>
      </c>
      <c r="E475" s="14">
        <f>VLOOKUP(D475,Files!$B$2:$H$207,5,FALSE())</f>
        <v>6.16</v>
      </c>
      <c r="F475">
        <f>IF(E475="no weight",VLOOKUP(D475,Files!$B$2:$G$233,6,FALSE()),E475)</f>
        <v>6.16</v>
      </c>
      <c r="G475" s="13">
        <v>0.0298611111111111</v>
      </c>
      <c r="H475" s="15">
        <v>6</v>
      </c>
      <c r="I475" s="1">
        <f>Results!$F473+VLOOKUP(Results!$H473,'Bead string weights'!$B$2:$E$14,4,FALSE())</f>
        <v>10.92105</v>
      </c>
      <c r="J475" t="s">
        <v>537</v>
      </c>
      <c r="K475" s="15" t="s">
        <v>540</v>
      </c>
      <c r="L475" s="15" t="s">
        <v>713</v>
      </c>
    </row>
    <row r="476" spans="1:12">
      <c r="A476">
        <v>46</v>
      </c>
      <c r="B476">
        <v>203</v>
      </c>
      <c r="C476" t="s">
        <v>541</v>
      </c>
      <c r="D476" t="s">
        <v>45</v>
      </c>
      <c r="E476" s="14" t="str">
        <f>VLOOKUP(D476,Files!$B$2:$H$207,5,FALSE())</f>
        <v>no weight</v>
      </c>
      <c r="F476">
        <f>IF(E476="no weight",VLOOKUP(D476,Files!$B$2:$G$233,6,FALSE()),E476)</f>
        <v>5.73</v>
      </c>
      <c r="G476" s="13">
        <v>0.00694444444444444</v>
      </c>
      <c r="H476" s="15">
        <v>6</v>
      </c>
      <c r="I476">
        <f>Results!$F474+VLOOKUP(Results!$H474,'Bead string weights'!$B$2:$E$14,4,FALSE())</f>
        <v>15.195</v>
      </c>
      <c r="J476" t="s">
        <v>535</v>
      </c>
      <c r="K476" s="15" t="s">
        <v>564</v>
      </c>
      <c r="L476" s="15" t="s">
        <v>714</v>
      </c>
    </row>
    <row r="477" spans="1:12">
      <c r="A477">
        <v>47</v>
      </c>
      <c r="B477">
        <v>241</v>
      </c>
      <c r="C477" t="s">
        <v>541</v>
      </c>
      <c r="D477" t="s">
        <v>81</v>
      </c>
      <c r="E477" s="14">
        <f>VLOOKUP(D477,Files!$B$2:$H$207,5,FALSE())</f>
        <v>6.19</v>
      </c>
      <c r="F477">
        <f>IF(E477="no weight",VLOOKUP(D477,Files!$B$2:$G$233,6,FALSE()),E477)</f>
        <v>6.19</v>
      </c>
      <c r="G477" s="13">
        <v>0.0611111111111111</v>
      </c>
      <c r="H477" s="15">
        <v>8</v>
      </c>
      <c r="I477">
        <f>Results!$F477+VLOOKUP(Results!$H477,'Bead string weights'!$B$2:$E$14,4,FALSE())</f>
        <v>15.59</v>
      </c>
      <c r="J477" t="s">
        <v>535</v>
      </c>
      <c r="K477" s="15" t="s">
        <v>609</v>
      </c>
      <c r="L477" s="15" t="s">
        <v>715</v>
      </c>
    </row>
    <row r="478" spans="1:12">
      <c r="A478">
        <v>47</v>
      </c>
      <c r="B478">
        <v>241</v>
      </c>
      <c r="C478" t="s">
        <v>541</v>
      </c>
      <c r="D478" t="s">
        <v>81</v>
      </c>
      <c r="E478" s="14">
        <f>VLOOKUP(D478,Files!$B$2:$H$207,5,FALSE())</f>
        <v>6.19</v>
      </c>
      <c r="F478">
        <v>6.19</v>
      </c>
      <c r="G478" s="13">
        <v>0.0930555555555556</v>
      </c>
      <c r="H478" s="15">
        <v>8</v>
      </c>
      <c r="I478">
        <f>Results!$F478+VLOOKUP(Results!$H478,'Bead string weights'!$B$2:$E$14,4,FALSE())</f>
        <v>15.59</v>
      </c>
      <c r="J478" t="s">
        <v>535</v>
      </c>
      <c r="K478" s="15" t="s">
        <v>550</v>
      </c>
      <c r="L478" s="15" t="s">
        <v>716</v>
      </c>
    </row>
    <row r="479" spans="1:12">
      <c r="A479">
        <v>47</v>
      </c>
      <c r="B479">
        <v>241</v>
      </c>
      <c r="C479" t="s">
        <v>541</v>
      </c>
      <c r="D479" t="s">
        <v>81</v>
      </c>
      <c r="E479" s="14">
        <f>VLOOKUP(D479,Files!$B$2:$H$207,5,FALSE())</f>
        <v>6.19</v>
      </c>
      <c r="F479">
        <f>IF(E479="no weight",VLOOKUP(D479,Files!$B$2:$G$233,6,FALSE()),E479)</f>
        <v>6.19</v>
      </c>
      <c r="G479" s="13">
        <v>0.0993055555555556</v>
      </c>
      <c r="H479" s="15">
        <v>9</v>
      </c>
      <c r="I479">
        <f>Results!$F479+VLOOKUP(Results!$H479,'Bead string weights'!$B$2:$E$14,4,FALSE())</f>
        <v>17.03</v>
      </c>
      <c r="J479" t="s">
        <v>535</v>
      </c>
      <c r="K479" s="15" t="s">
        <v>551</v>
      </c>
      <c r="L479" s="15" t="s">
        <v>717</v>
      </c>
    </row>
    <row r="480" spans="1:12">
      <c r="A480">
        <v>47</v>
      </c>
      <c r="B480">
        <v>241</v>
      </c>
      <c r="C480" t="s">
        <v>541</v>
      </c>
      <c r="D480" t="s">
        <v>81</v>
      </c>
      <c r="E480" s="14">
        <f>VLOOKUP(D480,Files!$B$2:$H$207,5,FALSE())</f>
        <v>6.19</v>
      </c>
      <c r="F480">
        <f>IF(E480="no weight",VLOOKUP(D480,Files!$B$2:$G$233,6,FALSE()),E480)</f>
        <v>6.19</v>
      </c>
      <c r="G480" s="13">
        <v>0.00763888888888889</v>
      </c>
      <c r="H480" s="15">
        <v>6</v>
      </c>
      <c r="I480" s="1">
        <f>Results!$F475+VLOOKUP(Results!$H475,'Bead string weights'!$B$2:$E$14,4,FALSE())</f>
        <v>13.625</v>
      </c>
      <c r="J480" t="s">
        <v>537</v>
      </c>
      <c r="K480" s="15" t="s">
        <v>690</v>
      </c>
      <c r="L480" s="15"/>
    </row>
    <row r="481" spans="1:12">
      <c r="A481">
        <v>47</v>
      </c>
      <c r="B481">
        <v>241</v>
      </c>
      <c r="C481" t="s">
        <v>541</v>
      </c>
      <c r="D481" t="s">
        <v>81</v>
      </c>
      <c r="E481" s="14">
        <f>VLOOKUP(D481,Files!$B$2:$H$207,5,FALSE())</f>
        <v>6.19</v>
      </c>
      <c r="F481">
        <f>IF(E481="no weight",VLOOKUP(D481,Files!$B$2:$G$233,6,FALSE()),E481)</f>
        <v>6.19</v>
      </c>
      <c r="G481" s="13">
        <v>0.0340277777777778</v>
      </c>
      <c r="H481" s="15">
        <v>4</v>
      </c>
      <c r="I481" s="1">
        <f>Results!$F476+VLOOKUP(Results!$H476,'Bead string weights'!$B$2:$E$14,4,FALSE())</f>
        <v>13.195</v>
      </c>
      <c r="J481" t="s">
        <v>537</v>
      </c>
      <c r="K481" s="15" t="s">
        <v>718</v>
      </c>
      <c r="L481" s="15" t="s">
        <v>709</v>
      </c>
    </row>
    <row r="482" spans="1:12">
      <c r="A482">
        <v>47</v>
      </c>
      <c r="B482">
        <v>241</v>
      </c>
      <c r="C482" t="s">
        <v>541</v>
      </c>
      <c r="D482" t="s">
        <v>81</v>
      </c>
      <c r="E482" s="14">
        <f>VLOOKUP(D482,Files!$B$2:$H$207,5,FALSE())</f>
        <v>6.19</v>
      </c>
      <c r="F482">
        <f>IF(E482="no weight",VLOOKUP(D482,Files!$B$2:$G$233,6,FALSE()),E482)</f>
        <v>6.19</v>
      </c>
      <c r="G482" s="13">
        <v>0.00694444444444444</v>
      </c>
      <c r="H482" s="15">
        <v>6</v>
      </c>
      <c r="I482" s="1">
        <f>Results!$F480+VLOOKUP(Results!$H480,'Bead string weights'!$B$2:$E$14,4,FALSE())</f>
        <v>13.655</v>
      </c>
      <c r="J482" t="s">
        <v>537</v>
      </c>
      <c r="K482" s="15" t="s">
        <v>542</v>
      </c>
      <c r="L482" s="15"/>
    </row>
    <row r="483" spans="1:12">
      <c r="A483">
        <v>48</v>
      </c>
      <c r="B483">
        <v>36</v>
      </c>
      <c r="C483" t="s">
        <v>541</v>
      </c>
      <c r="D483" t="s">
        <v>15</v>
      </c>
      <c r="E483" s="14" t="str">
        <f>VLOOKUP(D483,Files!$B$2:$H$207,5,FALSE())</f>
        <v>no weight</v>
      </c>
      <c r="F483">
        <f>IF(E483="no weight",VLOOKUP(D483,Files!$B$2:$G$233,6,FALSE()),E483)</f>
        <v>5.73</v>
      </c>
      <c r="G483" s="13">
        <v>0.00347222222222222</v>
      </c>
      <c r="H483" s="15">
        <v>5</v>
      </c>
      <c r="I483">
        <f>Results!$F481+VLOOKUP(Results!$H481,'Bead string weights'!$B$2:$E$14,4,FALSE())</f>
        <v>10.95105</v>
      </c>
      <c r="J483" t="s">
        <v>535</v>
      </c>
      <c r="K483" s="15" t="s">
        <v>564</v>
      </c>
      <c r="L483" s="15"/>
    </row>
    <row r="484" spans="1:12">
      <c r="A484">
        <v>48</v>
      </c>
      <c r="B484">
        <v>36</v>
      </c>
      <c r="C484" t="s">
        <v>541</v>
      </c>
      <c r="D484" t="s">
        <v>15</v>
      </c>
      <c r="E484" s="14" t="str">
        <f>VLOOKUP(D484,Files!$B$2:$H$207,5,FALSE())</f>
        <v>no weight</v>
      </c>
      <c r="F484">
        <f>IF(E484="no weight",VLOOKUP(D484,Files!$B$2:$G$233,6,FALSE()),E484)</f>
        <v>5.73</v>
      </c>
      <c r="G484" s="13">
        <v>0.0152777777777778</v>
      </c>
      <c r="H484" s="15">
        <v>6</v>
      </c>
      <c r="I484">
        <f>Results!$F482+VLOOKUP(Results!$H482,'Bead string weights'!$B$2:$E$14,4,FALSE())</f>
        <v>13.655</v>
      </c>
      <c r="J484" t="s">
        <v>535</v>
      </c>
      <c r="K484" s="15" t="s">
        <v>564</v>
      </c>
      <c r="L484" s="15"/>
    </row>
    <row r="485" spans="1:12">
      <c r="A485">
        <v>48</v>
      </c>
      <c r="B485">
        <v>36</v>
      </c>
      <c r="C485" t="s">
        <v>541</v>
      </c>
      <c r="D485" t="s">
        <v>15</v>
      </c>
      <c r="E485" s="14" t="str">
        <f>VLOOKUP(D485,Files!$B$2:$H$207,5,FALSE())</f>
        <v>no weight</v>
      </c>
      <c r="F485">
        <f>IF(E485="no weight",VLOOKUP(D485,Files!$B$2:$G$233,6,FALSE()),E485)</f>
        <v>5.73</v>
      </c>
      <c r="G485" s="13">
        <v>0.0208333333333333</v>
      </c>
      <c r="H485" s="15">
        <v>6</v>
      </c>
      <c r="I485">
        <f>Results!$F483+VLOOKUP(Results!$H483,'Bead string weights'!$B$2:$E$14,4,FALSE())</f>
        <v>12.165</v>
      </c>
      <c r="J485" t="s">
        <v>535</v>
      </c>
      <c r="K485" s="15" t="s">
        <v>590</v>
      </c>
      <c r="L485" s="15" t="s">
        <v>719</v>
      </c>
    </row>
    <row r="486" spans="1:12">
      <c r="A486">
        <v>48</v>
      </c>
      <c r="B486">
        <v>36</v>
      </c>
      <c r="C486" t="s">
        <v>541</v>
      </c>
      <c r="D486" t="s">
        <v>15</v>
      </c>
      <c r="E486" s="14" t="str">
        <f>VLOOKUP(D486,Files!$B$2:$H$207,5,FALSE())</f>
        <v>no weight</v>
      </c>
      <c r="F486">
        <f>IF(E486="no weight",VLOOKUP(D486,Files!$B$2:$G$233,6,FALSE()),E486)</f>
        <v>5.73</v>
      </c>
      <c r="G486" s="13">
        <v>0.00416666666666667</v>
      </c>
      <c r="H486" s="15">
        <v>4</v>
      </c>
      <c r="I486" s="1">
        <f>Results!$F484+VLOOKUP(Results!$H484,'Bead string weights'!$B$2:$E$14,4,FALSE())</f>
        <v>13.195</v>
      </c>
      <c r="J486" t="s">
        <v>537</v>
      </c>
      <c r="K486" s="15" t="s">
        <v>557</v>
      </c>
      <c r="L486" s="15" t="s">
        <v>720</v>
      </c>
    </row>
    <row r="487" spans="1:12">
      <c r="A487">
        <v>48</v>
      </c>
      <c r="B487">
        <v>36</v>
      </c>
      <c r="C487" t="s">
        <v>541</v>
      </c>
      <c r="D487" t="s">
        <v>15</v>
      </c>
      <c r="E487" s="14" t="str">
        <f>VLOOKUP(D487,Files!$B$2:$H$207,5,FALSE())</f>
        <v>no weight</v>
      </c>
      <c r="F487">
        <f>IF(E487="no weight",VLOOKUP(D487,Files!$B$2:$G$233,6,FALSE()),E487)</f>
        <v>5.73</v>
      </c>
      <c r="G487" s="13">
        <v>0.00902777777777778</v>
      </c>
      <c r="H487" s="15">
        <v>3</v>
      </c>
      <c r="I487" s="1">
        <f>Results!$F485+VLOOKUP(Results!$H485,'Bead string weights'!$B$2:$E$14,4,FALSE())</f>
        <v>13.195</v>
      </c>
      <c r="J487" t="s">
        <v>537</v>
      </c>
      <c r="K487" s="15" t="s">
        <v>610</v>
      </c>
      <c r="L487" s="15"/>
    </row>
    <row r="488" spans="1:12">
      <c r="A488">
        <v>48</v>
      </c>
      <c r="B488">
        <v>36</v>
      </c>
      <c r="C488" t="s">
        <v>541</v>
      </c>
      <c r="D488" t="s">
        <v>15</v>
      </c>
      <c r="E488" s="14" t="str">
        <f>VLOOKUP(D488,Files!$B$2:$H$207,5,FALSE())</f>
        <v>no weight</v>
      </c>
      <c r="F488">
        <f>IF(E488="no weight",VLOOKUP(D488,Files!$B$2:$G$233,6,FALSE()),E488)</f>
        <v>5.73</v>
      </c>
      <c r="G488" s="13">
        <v>0.0305555555555556</v>
      </c>
      <c r="H488" s="15">
        <v>3</v>
      </c>
      <c r="I488" s="1">
        <f>Results!$F486+VLOOKUP(Results!$H486,'Bead string weights'!$B$2:$E$14,4,FALSE())</f>
        <v>10.49105</v>
      </c>
      <c r="J488" t="s">
        <v>537</v>
      </c>
      <c r="K488" s="15" t="s">
        <v>540</v>
      </c>
      <c r="L488" s="15"/>
    </row>
    <row r="489" spans="1:12">
      <c r="A489">
        <v>48</v>
      </c>
      <c r="B489">
        <v>36</v>
      </c>
      <c r="C489" t="s">
        <v>541</v>
      </c>
      <c r="D489" t="s">
        <v>19</v>
      </c>
      <c r="E489" s="14" t="str">
        <f>VLOOKUP(D489,Files!$B$2:$H$207,5,FALSE())</f>
        <v>no weight</v>
      </c>
      <c r="F489" s="15">
        <f>IF(E489="no weight",VLOOKUP(D489,Files!$B$2:$G$233,6,FALSE()),E489)</f>
        <v>5.73</v>
      </c>
      <c r="H489" s="15"/>
      <c r="I489" s="5"/>
      <c r="J489" t="s">
        <v>537</v>
      </c>
      <c r="K489" s="15"/>
      <c r="L489" s="15"/>
    </row>
    <row r="490" spans="1:12">
      <c r="A490">
        <v>49</v>
      </c>
      <c r="B490">
        <v>236</v>
      </c>
      <c r="C490" t="s">
        <v>541</v>
      </c>
      <c r="D490" t="s">
        <v>77</v>
      </c>
      <c r="E490" s="14">
        <f>VLOOKUP(D490,Files!$B$2:$H$207,5,FALSE())</f>
        <v>5.88</v>
      </c>
      <c r="F490">
        <f>IF(E490="no weight",VLOOKUP(D490,Files!$B$2:$G$233,6,FALSE()),E490)</f>
        <v>5.88</v>
      </c>
      <c r="G490" s="13">
        <v>0.0180555555555556</v>
      </c>
      <c r="H490" s="15">
        <v>8</v>
      </c>
      <c r="I490">
        <f>Results!$F487+VLOOKUP(Results!$H487,'Bead string weights'!$B$2:$E$14,4,FALSE())</f>
        <v>9.0631</v>
      </c>
      <c r="J490" t="s">
        <v>535</v>
      </c>
      <c r="K490" s="15" t="s">
        <v>564</v>
      </c>
      <c r="L490" s="15"/>
    </row>
    <row r="491" spans="1:12">
      <c r="A491">
        <v>49</v>
      </c>
      <c r="B491">
        <v>236</v>
      </c>
      <c r="C491" t="s">
        <v>541</v>
      </c>
      <c r="D491" t="s">
        <v>77</v>
      </c>
      <c r="E491" s="14">
        <f>VLOOKUP(D491,Files!$B$2:$H$207,5,FALSE())</f>
        <v>5.88</v>
      </c>
      <c r="F491">
        <f>IF(E491="no weight",VLOOKUP(D491,Files!$B$2:$G$233,6,FALSE()),E491)</f>
        <v>5.88</v>
      </c>
      <c r="G491" s="13">
        <v>0.0388888888888889</v>
      </c>
      <c r="H491" s="15">
        <v>8</v>
      </c>
      <c r="I491">
        <f>Results!$F488+VLOOKUP(Results!$H488,'Bead string weights'!$B$2:$E$14,4,FALSE())</f>
        <v>9.0631</v>
      </c>
      <c r="J491" t="s">
        <v>535</v>
      </c>
      <c r="K491" s="15" t="s">
        <v>648</v>
      </c>
      <c r="L491" s="15"/>
    </row>
    <row r="492" spans="1:12">
      <c r="A492">
        <v>49</v>
      </c>
      <c r="B492">
        <v>236</v>
      </c>
      <c r="C492" t="s">
        <v>541</v>
      </c>
      <c r="D492" t="s">
        <v>77</v>
      </c>
      <c r="E492" s="14">
        <f>VLOOKUP(D492,Files!$B$2:$H$207,5,FALSE())</f>
        <v>5.88</v>
      </c>
      <c r="F492">
        <f>IF(E492="no weight",VLOOKUP(D492,Files!$B$2:$G$233,6,FALSE()),E492)</f>
        <v>5.88</v>
      </c>
      <c r="G492" s="13">
        <v>0.0902777777777778</v>
      </c>
      <c r="H492" s="15">
        <v>8</v>
      </c>
      <c r="I492" t="e">
        <f>Results!$F489+VLOOKUP(Results!$H489,'Bead string weights'!$B$2:$E$14,4,FALSE())</f>
        <v>#N/A</v>
      </c>
      <c r="J492" t="s">
        <v>535</v>
      </c>
      <c r="K492" s="15" t="s">
        <v>648</v>
      </c>
      <c r="L492" s="15"/>
    </row>
    <row r="493" spans="1:12">
      <c r="A493">
        <v>49</v>
      </c>
      <c r="B493">
        <v>236</v>
      </c>
      <c r="C493" t="s">
        <v>541</v>
      </c>
      <c r="D493" t="s">
        <v>77</v>
      </c>
      <c r="E493" s="14">
        <f>VLOOKUP(D493,Files!$B$2:$H$207,5,FALSE())</f>
        <v>5.88</v>
      </c>
      <c r="F493">
        <f>IF(E493="no weight",VLOOKUP(D493,Files!$B$2:$G$233,6,FALSE()),E493)</f>
        <v>5.88</v>
      </c>
      <c r="G493" s="13">
        <v>0.102083333333333</v>
      </c>
      <c r="H493" s="15">
        <v>9</v>
      </c>
      <c r="I493">
        <f>Results!$F490+VLOOKUP(Results!$H490,'Bead string weights'!$B$2:$E$14,4,FALSE())</f>
        <v>15.28</v>
      </c>
      <c r="J493" t="s">
        <v>535</v>
      </c>
      <c r="K493" s="15" t="s">
        <v>564</v>
      </c>
      <c r="L493" s="15" t="s">
        <v>721</v>
      </c>
    </row>
    <row r="494" spans="1:12">
      <c r="A494">
        <v>49</v>
      </c>
      <c r="B494">
        <v>236</v>
      </c>
      <c r="C494" t="s">
        <v>541</v>
      </c>
      <c r="D494" t="s">
        <v>77</v>
      </c>
      <c r="E494" s="14">
        <f>VLOOKUP(D494,Files!$B$2:$H$207,5,FALSE())</f>
        <v>5.88</v>
      </c>
      <c r="F494">
        <f>IF(E494="no weight",VLOOKUP(D494,Files!$B$2:$G$233,6,FALSE()),E494)</f>
        <v>5.88</v>
      </c>
      <c r="G494" s="13">
        <v>0.0465277777777778</v>
      </c>
      <c r="H494" s="15">
        <v>9</v>
      </c>
      <c r="I494">
        <f>Results!$F491+VLOOKUP(Results!$H491,'Bead string weights'!$B$2:$E$14,4,FALSE())</f>
        <v>15.28</v>
      </c>
      <c r="J494" t="s">
        <v>535</v>
      </c>
      <c r="K494" s="15" t="s">
        <v>548</v>
      </c>
      <c r="L494" s="15" t="s">
        <v>722</v>
      </c>
    </row>
    <row r="495" spans="1:12">
      <c r="A495">
        <v>49</v>
      </c>
      <c r="B495">
        <v>236</v>
      </c>
      <c r="C495" t="s">
        <v>541</v>
      </c>
      <c r="D495" t="s">
        <v>77</v>
      </c>
      <c r="E495" s="14">
        <f>VLOOKUP(D495,Files!$B$2:$H$207,5,FALSE())</f>
        <v>5.88</v>
      </c>
      <c r="F495">
        <f>IF(E495="no weight",VLOOKUP(D495,Files!$B$2:$G$233,6,FALSE()),E495)</f>
        <v>5.88</v>
      </c>
      <c r="G495" s="13">
        <v>0.0541666666666667</v>
      </c>
      <c r="H495" s="15">
        <v>8</v>
      </c>
      <c r="I495">
        <f>Results!$F492+VLOOKUP(Results!$H492,'Bead string weights'!$B$2:$E$14,4,FALSE())</f>
        <v>15.28</v>
      </c>
      <c r="J495" t="s">
        <v>535</v>
      </c>
      <c r="K495" s="15" t="s">
        <v>548</v>
      </c>
      <c r="L495" s="15" t="s">
        <v>723</v>
      </c>
    </row>
    <row r="496" hidden="true" spans="1:12">
      <c r="A496">
        <v>50</v>
      </c>
      <c r="B496">
        <v>236</v>
      </c>
      <c r="C496" t="s">
        <v>541</v>
      </c>
      <c r="D496" t="s">
        <v>78</v>
      </c>
      <c r="E496" s="14">
        <f>VLOOKUP(D496,Files!$B$2:$H$207,5,FALSE())</f>
        <v>6.12</v>
      </c>
      <c r="F496">
        <f>IF(E496="no weight",VLOOKUP(D496,Files!$B$2:$G$233,6,FALSE()),E496)</f>
        <v>6.12</v>
      </c>
      <c r="G496" s="13">
        <v>0.0173611111111111</v>
      </c>
      <c r="H496" s="15"/>
      <c r="I496" t="e">
        <f>Results!$F496+VLOOKUP(Results!$H496,'Bead string weights'!$B$2:$E$14,4,FALSE())</f>
        <v>#N/A</v>
      </c>
      <c r="J496" t="s">
        <v>535</v>
      </c>
      <c r="K496" s="15"/>
      <c r="L496" s="15" t="s">
        <v>724</v>
      </c>
    </row>
    <row r="497" spans="1:12">
      <c r="A497">
        <v>49</v>
      </c>
      <c r="B497">
        <v>236</v>
      </c>
      <c r="C497" t="s">
        <v>541</v>
      </c>
      <c r="D497" t="s">
        <v>77</v>
      </c>
      <c r="E497" s="14">
        <f>VLOOKUP(D497,Files!$B$2:$H$207,5,FALSE())</f>
        <v>5.88</v>
      </c>
      <c r="F497">
        <f>IF(E497="no weight",VLOOKUP(D497,Files!$B$2:$G$233,6,FALSE()),E497)</f>
        <v>5.88</v>
      </c>
      <c r="G497" s="13">
        <v>0.0798611111111111</v>
      </c>
      <c r="H497" s="15"/>
      <c r="I497" s="1">
        <f>Results!$F493+VLOOKUP(Results!$H493,'Bead string weights'!$B$2:$E$14,4,FALSE())</f>
        <v>16.72</v>
      </c>
      <c r="J497" t="s">
        <v>537</v>
      </c>
      <c r="K497" s="15"/>
      <c r="L497" s="15" t="s">
        <v>725</v>
      </c>
    </row>
    <row r="498" spans="1:12">
      <c r="A498">
        <v>49</v>
      </c>
      <c r="B498">
        <v>236</v>
      </c>
      <c r="C498" t="s">
        <v>541</v>
      </c>
      <c r="D498" t="s">
        <v>77</v>
      </c>
      <c r="E498" s="14">
        <f>VLOOKUP(D498,Files!$B$2:$H$207,5,FALSE())</f>
        <v>5.88</v>
      </c>
      <c r="F498">
        <f>IF(E498="no weight",VLOOKUP(D498,Files!$B$2:$G$233,6,FALSE()),E498)</f>
        <v>5.88</v>
      </c>
      <c r="G498" s="13">
        <v>0.103472222222222</v>
      </c>
      <c r="H498" s="15">
        <v>5</v>
      </c>
      <c r="I498" s="1">
        <f>Results!$F494+VLOOKUP(Results!$H494,'Bead string weights'!$B$2:$E$14,4,FALSE())</f>
        <v>16.72</v>
      </c>
      <c r="J498" t="s">
        <v>537</v>
      </c>
      <c r="K498" s="15" t="s">
        <v>540</v>
      </c>
      <c r="L498" s="15"/>
    </row>
    <row r="499" spans="1:12">
      <c r="A499">
        <v>49</v>
      </c>
      <c r="B499">
        <v>236</v>
      </c>
      <c r="C499" t="s">
        <v>541</v>
      </c>
      <c r="D499" t="s">
        <v>77</v>
      </c>
      <c r="E499" s="14">
        <f>VLOOKUP(D499,Files!$B$2:$H$207,5,FALSE())</f>
        <v>5.88</v>
      </c>
      <c r="F499">
        <f>IF(E499="no weight",VLOOKUP(D499,Files!$B$2:$G$233,6,FALSE()),E499)</f>
        <v>5.88</v>
      </c>
      <c r="G499" s="13">
        <v>0.104166666666667</v>
      </c>
      <c r="H499" s="15">
        <v>6</v>
      </c>
      <c r="I499" s="1">
        <f>Results!$F495+VLOOKUP(Results!$H495,'Bead string weights'!$B$2:$E$14,4,FALSE())</f>
        <v>15.28</v>
      </c>
      <c r="J499" t="s">
        <v>537</v>
      </c>
      <c r="K499" s="15" t="s">
        <v>540</v>
      </c>
      <c r="L499" s="15"/>
    </row>
    <row r="500" spans="1:12">
      <c r="A500">
        <v>50</v>
      </c>
      <c r="B500">
        <v>236</v>
      </c>
      <c r="C500" t="s">
        <v>541</v>
      </c>
      <c r="D500" t="s">
        <v>78</v>
      </c>
      <c r="E500" s="14">
        <f>VLOOKUP(D500,Files!$B$2:$H$207,5,FALSE())</f>
        <v>6.12</v>
      </c>
      <c r="F500">
        <f>IF(E500="no weight",VLOOKUP(D500,Files!$B$2:$G$233,6,FALSE()),E500)</f>
        <v>6.12</v>
      </c>
      <c r="G500" s="13">
        <v>0.0270833333333333</v>
      </c>
      <c r="H500" s="15">
        <v>8</v>
      </c>
      <c r="I500" t="e">
        <f>Results!$F497+VLOOKUP(Results!$H497,'Bead string weights'!$B$2:$E$14,4,FALSE())</f>
        <v>#N/A</v>
      </c>
      <c r="J500" t="s">
        <v>535</v>
      </c>
      <c r="K500" s="15" t="s">
        <v>726</v>
      </c>
      <c r="L500" s="15"/>
    </row>
    <row r="501" spans="1:12">
      <c r="A501">
        <v>50</v>
      </c>
      <c r="B501">
        <v>236</v>
      </c>
      <c r="C501" t="s">
        <v>541</v>
      </c>
      <c r="D501" t="s">
        <v>78</v>
      </c>
      <c r="E501" s="14">
        <f>VLOOKUP(D501,Files!$B$2:$H$207,5,FALSE())</f>
        <v>6.12</v>
      </c>
      <c r="F501">
        <f>IF(E501="no weight",VLOOKUP(D501,Files!$B$2:$G$233,6,FALSE()),E501)</f>
        <v>6.12</v>
      </c>
      <c r="G501" s="13">
        <v>0.0361111111111111</v>
      </c>
      <c r="H501" s="15">
        <v>8</v>
      </c>
      <c r="I501">
        <f>Results!$F499+VLOOKUP(Results!$H499,'Bead string weights'!$B$2:$E$14,4,FALSE())</f>
        <v>13.345</v>
      </c>
      <c r="J501" t="s">
        <v>535</v>
      </c>
      <c r="K501" s="15" t="s">
        <v>550</v>
      </c>
      <c r="L501" s="15"/>
    </row>
    <row r="502" spans="1:12">
      <c r="A502">
        <v>50</v>
      </c>
      <c r="B502">
        <v>236</v>
      </c>
      <c r="C502" t="s">
        <v>541</v>
      </c>
      <c r="D502" t="s">
        <v>78</v>
      </c>
      <c r="E502" s="14">
        <f>VLOOKUP(D502,Files!$B$2:$H$207,5,FALSE())</f>
        <v>6.12</v>
      </c>
      <c r="F502">
        <f>IF(E502="no weight",VLOOKUP(D502,Files!$B$2:$G$233,6,FALSE()),E502)</f>
        <v>6.12</v>
      </c>
      <c r="G502" s="13">
        <v>0.0534722222222222</v>
      </c>
      <c r="H502" s="15">
        <v>7</v>
      </c>
      <c r="I502">
        <f>Results!$F500+VLOOKUP(Results!$H500,'Bead string weights'!$B$2:$E$14,4,FALSE())</f>
        <v>15.52</v>
      </c>
      <c r="J502" t="s">
        <v>535</v>
      </c>
      <c r="K502" s="15" t="s">
        <v>695</v>
      </c>
      <c r="L502" s="15"/>
    </row>
    <row r="503" spans="1:12">
      <c r="A503">
        <v>50</v>
      </c>
      <c r="B503">
        <v>236</v>
      </c>
      <c r="C503" t="s">
        <v>541</v>
      </c>
      <c r="D503" t="s">
        <v>78</v>
      </c>
      <c r="E503" s="14">
        <f>VLOOKUP(D503,Files!$B$2:$H$207,5,FALSE())</f>
        <v>6.12</v>
      </c>
      <c r="F503">
        <f>IF(E503="no weight",VLOOKUP(D503,Files!$B$2:$G$233,6,FALSE()),E503)</f>
        <v>6.12</v>
      </c>
      <c r="G503" s="13">
        <v>0.0694444444444444</v>
      </c>
      <c r="H503" s="15">
        <v>8</v>
      </c>
      <c r="I503">
        <f>Results!$F501+VLOOKUP(Results!$H501,'Bead string weights'!$B$2:$E$14,4,FALSE())</f>
        <v>15.52</v>
      </c>
      <c r="J503" t="s">
        <v>535</v>
      </c>
      <c r="K503" s="15" t="s">
        <v>550</v>
      </c>
      <c r="L503" s="15"/>
    </row>
    <row r="504" spans="1:12">
      <c r="A504">
        <v>50</v>
      </c>
      <c r="B504">
        <v>236</v>
      </c>
      <c r="C504" t="s">
        <v>541</v>
      </c>
      <c r="D504" t="s">
        <v>78</v>
      </c>
      <c r="E504" s="14">
        <f>VLOOKUP(D504,Files!$B$2:$H$207,5,FALSE())</f>
        <v>6.12</v>
      </c>
      <c r="F504">
        <f>IF(E504="no weight",VLOOKUP(D504,Files!$B$2:$G$233,6,FALSE()),E504)</f>
        <v>6.12</v>
      </c>
      <c r="G504" s="13">
        <v>0.0895833333333333</v>
      </c>
      <c r="H504" s="15">
        <v>9</v>
      </c>
      <c r="I504">
        <f>Results!$F505+VLOOKUP(Results!$H505,'Bead string weights'!$B$2:$E$14,4,FALSE())</f>
        <v>16.96</v>
      </c>
      <c r="J504" t="s">
        <v>535</v>
      </c>
      <c r="K504" s="15" t="s">
        <v>550</v>
      </c>
      <c r="L504" s="15"/>
    </row>
    <row r="505" spans="1:12">
      <c r="A505">
        <v>50</v>
      </c>
      <c r="B505">
        <v>236</v>
      </c>
      <c r="C505" t="s">
        <v>541</v>
      </c>
      <c r="D505" t="s">
        <v>78</v>
      </c>
      <c r="E505" s="14">
        <f>VLOOKUP(D505,Files!$B$2:$H$207,5,FALSE())</f>
        <v>6.12</v>
      </c>
      <c r="F505">
        <f>IF(E505="no weight",VLOOKUP(D505,Files!$B$2:$G$233,6,FALSE()),E505)</f>
        <v>6.12</v>
      </c>
      <c r="G505" s="13">
        <v>0.100694444444444</v>
      </c>
      <c r="H505" s="15">
        <v>9</v>
      </c>
      <c r="I505">
        <f>Results!$F506+VLOOKUP(Results!$H506,'Bead string weights'!$B$2:$E$14,4,FALSE())</f>
        <v>10.88105</v>
      </c>
      <c r="J505" t="s">
        <v>535</v>
      </c>
      <c r="K505" s="15" t="s">
        <v>550</v>
      </c>
      <c r="L505" s="15"/>
    </row>
    <row r="506" spans="1:12">
      <c r="A506">
        <v>50</v>
      </c>
      <c r="B506">
        <v>236</v>
      </c>
      <c r="C506" t="s">
        <v>541</v>
      </c>
      <c r="D506" t="s">
        <v>78</v>
      </c>
      <c r="E506" s="14">
        <f>VLOOKUP(D506,Files!$B$2:$H$207,5,FALSE())</f>
        <v>6.12</v>
      </c>
      <c r="F506">
        <f>IF(E506="no weight",VLOOKUP(D506,Files!$B$2:$G$233,6,FALSE()),E506)</f>
        <v>6.12</v>
      </c>
      <c r="G506" s="13">
        <v>0.0277777777777778</v>
      </c>
      <c r="H506" s="15">
        <v>4</v>
      </c>
      <c r="I506" s="1">
        <f>Results!$F498+VLOOKUP(Results!$H498,'Bead string weights'!$B$2:$E$14,4,FALSE())</f>
        <v>12.315</v>
      </c>
      <c r="J506" t="s">
        <v>537</v>
      </c>
      <c r="K506" s="15" t="s">
        <v>690</v>
      </c>
      <c r="L506" s="15"/>
    </row>
    <row r="507" spans="1:12">
      <c r="A507">
        <v>50</v>
      </c>
      <c r="B507">
        <v>236</v>
      </c>
      <c r="C507" t="s">
        <v>541</v>
      </c>
      <c r="D507" t="s">
        <v>78</v>
      </c>
      <c r="E507" s="14">
        <f>VLOOKUP(D507,Files!$B$2:$H$207,5,FALSE())</f>
        <v>6.12</v>
      </c>
      <c r="F507">
        <f>IF(E507="no weight",VLOOKUP(D507,Files!$B$2:$G$233,6,FALSE()),E507)</f>
        <v>6.12</v>
      </c>
      <c r="G507" s="13">
        <v>0.0701388888888889</v>
      </c>
      <c r="H507" s="15">
        <v>7</v>
      </c>
      <c r="I507" s="1">
        <f>Results!$F502+VLOOKUP(Results!$H502,'Bead string weights'!$B$2:$E$14,4,FALSE())</f>
        <v>15.155</v>
      </c>
      <c r="J507" t="s">
        <v>537</v>
      </c>
      <c r="K507" s="15" t="s">
        <v>690</v>
      </c>
      <c r="L507" s="15"/>
    </row>
    <row r="508" spans="1:12">
      <c r="A508">
        <v>50</v>
      </c>
      <c r="B508">
        <v>236</v>
      </c>
      <c r="C508" t="s">
        <v>541</v>
      </c>
      <c r="D508" t="s">
        <v>78</v>
      </c>
      <c r="E508" s="14">
        <f>VLOOKUP(D508,Files!$B$2:$H$207,5,FALSE())</f>
        <v>6.12</v>
      </c>
      <c r="F508">
        <f>IF(E508="no weight",VLOOKUP(D508,Files!$B$2:$G$233,6,FALSE()),E508)</f>
        <v>6.12</v>
      </c>
      <c r="G508" s="13">
        <v>0.0840277777777778</v>
      </c>
      <c r="H508" s="15">
        <v>4</v>
      </c>
      <c r="I508" s="1">
        <f>Results!$F503+VLOOKUP(Results!$H503,'Bead string weights'!$B$2:$E$14,4,FALSE())</f>
        <v>15.52</v>
      </c>
      <c r="J508" t="s">
        <v>537</v>
      </c>
      <c r="K508" s="15" t="s">
        <v>540</v>
      </c>
      <c r="L508" s="15"/>
    </row>
    <row r="509" spans="1:12">
      <c r="A509">
        <v>50</v>
      </c>
      <c r="B509">
        <v>236</v>
      </c>
      <c r="C509" t="s">
        <v>541</v>
      </c>
      <c r="D509" t="s">
        <v>78</v>
      </c>
      <c r="E509" s="14">
        <f>VLOOKUP(D509,Files!$B$2:$H$207,5,FALSE())</f>
        <v>6.12</v>
      </c>
      <c r="F509">
        <f>IF(E509="no weight",VLOOKUP(D509,Files!$B$2:$G$233,6,FALSE()),E509)</f>
        <v>6.12</v>
      </c>
      <c r="G509" s="13">
        <v>0.0847222222222222</v>
      </c>
      <c r="H509" s="15">
        <v>6</v>
      </c>
      <c r="I509" s="1">
        <f>Results!$F504+VLOOKUP(Results!$H504,'Bead string weights'!$B$2:$E$14,4,FALSE())</f>
        <v>16.96</v>
      </c>
      <c r="J509" t="s">
        <v>537</v>
      </c>
      <c r="K509" s="15" t="s">
        <v>690</v>
      </c>
      <c r="L509" s="15"/>
    </row>
    <row r="510" spans="1:12">
      <c r="A510">
        <v>51</v>
      </c>
      <c r="B510">
        <v>236</v>
      </c>
      <c r="C510" t="s">
        <v>541</v>
      </c>
      <c r="D510" t="s">
        <v>79</v>
      </c>
      <c r="E510" s="14">
        <f>VLOOKUP(D510,Files!$B$2:$H$207,5,FALSE())</f>
        <v>6.18</v>
      </c>
      <c r="F510">
        <f>IF(E510="no weight",VLOOKUP(D510,Files!$B$2:$G$233,6,FALSE()),E510)</f>
        <v>6.18</v>
      </c>
      <c r="G510" s="13">
        <v>0.0527777777777778</v>
      </c>
      <c r="H510" s="15">
        <v>9</v>
      </c>
      <c r="I510">
        <f>Results!$F507+VLOOKUP(Results!$H507,'Bead string weights'!$B$2:$E$14,4,FALSE())</f>
        <v>15.155</v>
      </c>
      <c r="J510" t="s">
        <v>535</v>
      </c>
      <c r="K510" s="15" t="s">
        <v>564</v>
      </c>
      <c r="L510" s="15" t="s">
        <v>727</v>
      </c>
    </row>
    <row r="511" spans="1:12">
      <c r="A511">
        <v>51</v>
      </c>
      <c r="B511">
        <v>236</v>
      </c>
      <c r="C511" t="s">
        <v>541</v>
      </c>
      <c r="D511" t="s">
        <v>79</v>
      </c>
      <c r="E511" s="14">
        <f>VLOOKUP(D511,Files!$B$2:$H$207,5,FALSE())</f>
        <v>6.18</v>
      </c>
      <c r="F511">
        <f>IF(E511="no weight",VLOOKUP(D511,Files!$B$2:$G$233,6,FALSE()),E511)</f>
        <v>6.18</v>
      </c>
      <c r="G511" s="13">
        <v>0.0354166666666667</v>
      </c>
      <c r="H511" s="15">
        <v>9</v>
      </c>
      <c r="I511">
        <f>Results!$F510+VLOOKUP(Results!$H510,'Bead string weights'!$B$2:$E$14,4,FALSE())</f>
        <v>17.02</v>
      </c>
      <c r="J511" t="s">
        <v>535</v>
      </c>
      <c r="K511" s="15" t="s">
        <v>728</v>
      </c>
      <c r="L511" s="15"/>
    </row>
    <row r="512" spans="1:12">
      <c r="A512">
        <v>51</v>
      </c>
      <c r="B512">
        <v>236</v>
      </c>
      <c r="C512" t="s">
        <v>541</v>
      </c>
      <c r="D512" t="s">
        <v>79</v>
      </c>
      <c r="E512" s="14">
        <f>VLOOKUP(D512,Files!$B$2:$H$207,5,FALSE())</f>
        <v>6.18</v>
      </c>
      <c r="F512">
        <f>IF(E512="no weight",VLOOKUP(D512,Files!$B$2:$G$233,6,FALSE()),E512)</f>
        <v>6.18</v>
      </c>
      <c r="G512" s="13">
        <v>0.075</v>
      </c>
      <c r="H512" s="15">
        <v>8</v>
      </c>
      <c r="I512">
        <f>Results!$F513+VLOOKUP(Results!$H513,'Bead string weights'!$B$2:$E$14,4,FALSE())</f>
        <v>10.94105</v>
      </c>
      <c r="J512" t="s">
        <v>535</v>
      </c>
      <c r="K512" s="15" t="s">
        <v>550</v>
      </c>
      <c r="L512" s="15"/>
    </row>
    <row r="513" spans="1:12">
      <c r="A513">
        <v>51</v>
      </c>
      <c r="B513">
        <v>236</v>
      </c>
      <c r="C513" t="s">
        <v>541</v>
      </c>
      <c r="D513" t="s">
        <v>79</v>
      </c>
      <c r="E513" s="14">
        <f>VLOOKUP(D513,Files!$B$2:$H$207,5,FALSE())</f>
        <v>6.18</v>
      </c>
      <c r="F513">
        <f>IF(E513="no weight",VLOOKUP(D513,Files!$B$2:$G$233,6,FALSE()),E513)</f>
        <v>6.18</v>
      </c>
      <c r="G513" s="13">
        <v>0.0298611111111111</v>
      </c>
      <c r="H513" s="15">
        <v>4</v>
      </c>
      <c r="I513" s="1">
        <f>Results!$F508+VLOOKUP(Results!$H508,'Bead string weights'!$B$2:$E$14,4,FALSE())</f>
        <v>10.88105</v>
      </c>
      <c r="J513" t="s">
        <v>537</v>
      </c>
      <c r="K513" s="15" t="s">
        <v>540</v>
      </c>
      <c r="L513" s="15"/>
    </row>
    <row r="514" spans="1:12">
      <c r="A514">
        <v>51</v>
      </c>
      <c r="B514">
        <v>236</v>
      </c>
      <c r="C514" t="s">
        <v>541</v>
      </c>
      <c r="D514" t="s">
        <v>79</v>
      </c>
      <c r="E514" s="14">
        <f>VLOOKUP(D514,Files!$B$2:$H$207,5,FALSE())</f>
        <v>6.18</v>
      </c>
      <c r="F514">
        <f>IF(E514="no weight",VLOOKUP(D514,Files!$B$2:$G$233,6,FALSE()),E514)</f>
        <v>6.18</v>
      </c>
      <c r="G514" s="13">
        <v>0.03125</v>
      </c>
      <c r="H514" s="15">
        <v>6</v>
      </c>
      <c r="I514" s="1">
        <f>Results!$F509+VLOOKUP(Results!$H509,'Bead string weights'!$B$2:$E$14,4,FALSE())</f>
        <v>13.585</v>
      </c>
      <c r="J514" t="s">
        <v>537</v>
      </c>
      <c r="K514" s="15" t="s">
        <v>690</v>
      </c>
      <c r="L514" s="15"/>
    </row>
    <row r="515" spans="1:12">
      <c r="A515">
        <v>51</v>
      </c>
      <c r="B515">
        <v>236</v>
      </c>
      <c r="C515" t="s">
        <v>541</v>
      </c>
      <c r="D515" t="s">
        <v>79</v>
      </c>
      <c r="E515" s="14">
        <f>VLOOKUP(D515,Files!$B$2:$H$207,5,FALSE())</f>
        <v>6.18</v>
      </c>
      <c r="F515">
        <f>IF(E515="no weight",VLOOKUP(D515,Files!$B$2:$G$233,6,FALSE()),E515)</f>
        <v>6.18</v>
      </c>
      <c r="G515" s="13">
        <v>0.0368055555555556</v>
      </c>
      <c r="H515" s="15">
        <v>3</v>
      </c>
      <c r="I515" s="1">
        <f>Results!$F511+VLOOKUP(Results!$H511,'Bead string weights'!$B$2:$E$14,4,FALSE())</f>
        <v>17.02</v>
      </c>
      <c r="J515" t="s">
        <v>537</v>
      </c>
      <c r="K515" s="15" t="s">
        <v>540</v>
      </c>
      <c r="L515" s="15"/>
    </row>
    <row r="516" spans="1:12">
      <c r="A516">
        <v>51</v>
      </c>
      <c r="B516">
        <v>236</v>
      </c>
      <c r="C516" t="s">
        <v>541</v>
      </c>
      <c r="D516" t="s">
        <v>79</v>
      </c>
      <c r="E516" s="14">
        <f>VLOOKUP(D516,Files!$B$2:$H$207,5,FALSE())</f>
        <v>6.18</v>
      </c>
      <c r="F516">
        <f>IF(E516="no weight",VLOOKUP(D516,Files!$B$2:$G$233,6,FALSE()),E516)</f>
        <v>6.18</v>
      </c>
      <c r="G516" s="13">
        <v>0.0534722222222222</v>
      </c>
      <c r="H516" s="15">
        <v>5</v>
      </c>
      <c r="I516" s="1">
        <f>Results!$F512+VLOOKUP(Results!$H512,'Bead string weights'!$B$2:$E$14,4,FALSE())</f>
        <v>15.58</v>
      </c>
      <c r="J516" t="s">
        <v>537</v>
      </c>
      <c r="K516" s="15" t="s">
        <v>690</v>
      </c>
      <c r="L516" s="15"/>
    </row>
    <row r="517" spans="1:12">
      <c r="A517">
        <v>51</v>
      </c>
      <c r="B517">
        <v>236</v>
      </c>
      <c r="C517" t="s">
        <v>541</v>
      </c>
      <c r="D517" t="s">
        <v>79</v>
      </c>
      <c r="E517" s="14">
        <f>VLOOKUP(D517,Files!$B$2:$H$207,5,FALSE())</f>
        <v>6.18</v>
      </c>
      <c r="F517" s="1">
        <f>IF(E517="no weight",VLOOKUP(D517,Files!$B$2:$G$233,6,FALSE()),E517)</f>
        <v>6.18</v>
      </c>
      <c r="G517" s="13">
        <v>0.0291666666666667</v>
      </c>
      <c r="H517" s="15">
        <v>6</v>
      </c>
      <c r="I517" s="1">
        <f>Results!$F514+VLOOKUP(Results!$H514,'Bead string weights'!$B$2:$E$14,4,FALSE())</f>
        <v>13.645</v>
      </c>
      <c r="J517" t="s">
        <v>537</v>
      </c>
      <c r="K517" s="15" t="s">
        <v>729</v>
      </c>
      <c r="L517" s="15"/>
    </row>
    <row r="518" spans="1:12">
      <c r="A518">
        <v>52</v>
      </c>
      <c r="B518">
        <v>306</v>
      </c>
      <c r="C518" t="s">
        <v>541</v>
      </c>
      <c r="D518" t="s">
        <v>138</v>
      </c>
      <c r="E518" s="14">
        <f>VLOOKUP(D518,Files!$B$2:$H$207,5,FALSE())</f>
        <v>6.27</v>
      </c>
      <c r="F518">
        <f>IF(E518="no weight",VLOOKUP(D518,Files!$B$2:$G$233,6,FALSE()),E518)</f>
        <v>6.27</v>
      </c>
      <c r="G518" s="13">
        <v>0.0173611111111111</v>
      </c>
      <c r="H518" s="15">
        <v>8</v>
      </c>
      <c r="I518">
        <f>Results!$F515+VLOOKUP(Results!$H515,'Bead string weights'!$B$2:$E$14,4,FALSE())</f>
        <v>9.5131</v>
      </c>
      <c r="J518" t="s">
        <v>535</v>
      </c>
      <c r="K518" s="15" t="s">
        <v>648</v>
      </c>
      <c r="L518" s="15"/>
    </row>
    <row r="519" spans="1:12">
      <c r="A519">
        <v>52</v>
      </c>
      <c r="B519">
        <v>306</v>
      </c>
      <c r="C519" t="s">
        <v>541</v>
      </c>
      <c r="D519" t="s">
        <v>138</v>
      </c>
      <c r="E519" s="14">
        <f>VLOOKUP(D519,Files!$B$2:$H$207,5,FALSE())</f>
        <v>6.27</v>
      </c>
      <c r="F519">
        <f>IF(E519="no weight",VLOOKUP(D519,Files!$B$2:$G$233,6,FALSE()),E519)</f>
        <v>6.27</v>
      </c>
      <c r="G519" s="13">
        <v>0.0402777777777778</v>
      </c>
      <c r="H519" s="15">
        <v>7</v>
      </c>
      <c r="I519">
        <f>Results!$F516+VLOOKUP(Results!$H516,'Bead string weights'!$B$2:$E$14,4,FALSE())</f>
        <v>12.615</v>
      </c>
      <c r="J519" t="s">
        <v>535</v>
      </c>
      <c r="K519" s="15" t="s">
        <v>554</v>
      </c>
      <c r="L519" s="15" t="s">
        <v>709</v>
      </c>
    </row>
    <row r="520" spans="1:12">
      <c r="A520">
        <v>52</v>
      </c>
      <c r="B520">
        <v>306</v>
      </c>
      <c r="C520" t="s">
        <v>541</v>
      </c>
      <c r="D520" t="s">
        <v>138</v>
      </c>
      <c r="E520" s="14">
        <f>VLOOKUP(D520,Files!$B$2:$H$207,5,FALSE())</f>
        <v>6.27</v>
      </c>
      <c r="F520">
        <f>IF(E520="no weight",VLOOKUP(D520,Files!$B$2:$G$233,6,FALSE()),E520)</f>
        <v>6.27</v>
      </c>
      <c r="G520" s="13">
        <v>0.0569444444444444</v>
      </c>
      <c r="H520" s="15">
        <v>8</v>
      </c>
      <c r="I520">
        <f>Results!$F517+VLOOKUP(Results!$H517,'Bead string weights'!$B$2:$E$14,4,FALSE())</f>
        <v>13.645</v>
      </c>
      <c r="J520" t="s">
        <v>535</v>
      </c>
      <c r="K520" s="15" t="s">
        <v>564</v>
      </c>
      <c r="L520" s="15"/>
    </row>
    <row r="521" spans="1:12">
      <c r="A521">
        <v>52</v>
      </c>
      <c r="B521">
        <v>306</v>
      </c>
      <c r="C521" t="s">
        <v>541</v>
      </c>
      <c r="D521" t="s">
        <v>138</v>
      </c>
      <c r="E521" s="14">
        <f>VLOOKUP(D521,Files!$B$2:$H$207,5,FALSE())</f>
        <v>6.27</v>
      </c>
      <c r="F521">
        <f>IF(E521="no weight",VLOOKUP(D521,Files!$B$2:$G$233,6,FALSE()),E521)</f>
        <v>6.27</v>
      </c>
      <c r="G521" s="13">
        <v>0.0291666666666667</v>
      </c>
      <c r="H521" s="15">
        <v>10</v>
      </c>
      <c r="I521">
        <f>Results!$F521+VLOOKUP(Results!$H521,'Bead string weights'!$B$2:$E$14,4,FALSE())</f>
        <v>18.35</v>
      </c>
      <c r="J521" t="s">
        <v>535</v>
      </c>
      <c r="K521" s="15" t="s">
        <v>550</v>
      </c>
      <c r="L521" s="15" t="s">
        <v>730</v>
      </c>
    </row>
    <row r="522" spans="1:12">
      <c r="A522">
        <v>52</v>
      </c>
      <c r="B522">
        <v>306</v>
      </c>
      <c r="C522" t="s">
        <v>541</v>
      </c>
      <c r="D522" t="s">
        <v>138</v>
      </c>
      <c r="E522" s="14">
        <f>VLOOKUP(D522,Files!$B$2:$H$207,5,FALSE())</f>
        <v>6.27</v>
      </c>
      <c r="F522">
        <f>IF(E522="no weight",VLOOKUP(D522,Files!$B$2:$G$233,6,FALSE()),E522)</f>
        <v>6.27</v>
      </c>
      <c r="G522" s="13">
        <v>0.0618055555555556</v>
      </c>
      <c r="H522" s="15">
        <v>8</v>
      </c>
      <c r="I522">
        <f>Results!$F524+VLOOKUP(Results!$H524,'Bead string weights'!$B$2:$E$14,4,FALSE())</f>
        <v>15.305</v>
      </c>
      <c r="J522" t="s">
        <v>535</v>
      </c>
      <c r="K522" s="15" t="s">
        <v>551</v>
      </c>
      <c r="L522" s="15"/>
    </row>
    <row r="523" spans="1:12">
      <c r="A523">
        <v>52</v>
      </c>
      <c r="B523">
        <v>306</v>
      </c>
      <c r="C523" t="s">
        <v>541</v>
      </c>
      <c r="D523" t="s">
        <v>138</v>
      </c>
      <c r="E523" s="14">
        <f>VLOOKUP(D523,Files!$B$2:$H$207,5,FALSE())</f>
        <v>6.27</v>
      </c>
      <c r="F523">
        <f>IF(E523="no weight",VLOOKUP(D523,Files!$B$2:$G$233,6,FALSE()),E523)</f>
        <v>6.27</v>
      </c>
      <c r="G523" s="13">
        <v>0.0180555555555556</v>
      </c>
      <c r="H523" s="15">
        <v>4</v>
      </c>
      <c r="I523" s="1">
        <f>Results!$F518+VLOOKUP(Results!$H518,'Bead string weights'!$B$2:$E$14,4,FALSE())</f>
        <v>15.67</v>
      </c>
      <c r="J523" t="s">
        <v>537</v>
      </c>
      <c r="K523" s="15" t="s">
        <v>690</v>
      </c>
      <c r="L523" s="15"/>
    </row>
    <row r="524" spans="1:12">
      <c r="A524">
        <v>52</v>
      </c>
      <c r="B524">
        <v>306</v>
      </c>
      <c r="C524" t="s">
        <v>541</v>
      </c>
      <c r="D524" t="s">
        <v>138</v>
      </c>
      <c r="E524" s="14">
        <f>VLOOKUP(D524,Files!$B$2:$H$207,5,FALSE())</f>
        <v>6.27</v>
      </c>
      <c r="F524">
        <f>IF(E524="no weight",VLOOKUP(D524,Files!$B$2:$G$233,6,FALSE()),E524)</f>
        <v>6.27</v>
      </c>
      <c r="G524" s="13">
        <v>0.0201388888888889</v>
      </c>
      <c r="H524" s="15">
        <v>7</v>
      </c>
      <c r="I524" s="1">
        <f>Results!$F519+VLOOKUP(Results!$H519,'Bead string weights'!$B$2:$E$14,4,FALSE())</f>
        <v>15.305</v>
      </c>
      <c r="J524" t="s">
        <v>537</v>
      </c>
      <c r="K524" s="15" t="s">
        <v>540</v>
      </c>
      <c r="L524" s="15"/>
    </row>
    <row r="525" spans="1:12">
      <c r="A525">
        <v>52</v>
      </c>
      <c r="B525">
        <v>306</v>
      </c>
      <c r="C525" t="s">
        <v>541</v>
      </c>
      <c r="D525" t="s">
        <v>138</v>
      </c>
      <c r="E525" s="14">
        <f>VLOOKUP(D525,Files!$B$2:$H$207,5,FALSE())</f>
        <v>6.27</v>
      </c>
      <c r="F525">
        <f>IF(E525="no weight",VLOOKUP(D525,Files!$B$2:$G$233,6,FALSE()),E525)</f>
        <v>6.27</v>
      </c>
      <c r="G525" s="13">
        <v>0.0222222222222222</v>
      </c>
      <c r="H525" s="15">
        <v>7</v>
      </c>
      <c r="I525" s="1">
        <f>Results!$F520+VLOOKUP(Results!$H520,'Bead string weights'!$B$2:$E$14,4,FALSE())</f>
        <v>15.67</v>
      </c>
      <c r="J525" t="s">
        <v>537</v>
      </c>
      <c r="K525" s="15" t="s">
        <v>690</v>
      </c>
      <c r="L525" s="15"/>
    </row>
    <row r="526" spans="1:12">
      <c r="A526">
        <v>52</v>
      </c>
      <c r="B526">
        <v>306</v>
      </c>
      <c r="C526" t="s">
        <v>541</v>
      </c>
      <c r="D526" t="s">
        <v>138</v>
      </c>
      <c r="E526" s="14">
        <f>VLOOKUP(D526,Files!$B$2:$H$207,5,FALSE())</f>
        <v>6.27</v>
      </c>
      <c r="F526">
        <f>IF(E526="no weight",VLOOKUP(D526,Files!$B$2:$G$233,6,FALSE()),E526)</f>
        <v>6.27</v>
      </c>
      <c r="G526" s="13">
        <v>0.0298611111111111</v>
      </c>
      <c r="H526" s="15">
        <v>5</v>
      </c>
      <c r="I526" s="1">
        <f>Results!$F522+VLOOKUP(Results!$H522,'Bead string weights'!$B$2:$E$14,4,FALSE())</f>
        <v>15.67</v>
      </c>
      <c r="J526" t="s">
        <v>537</v>
      </c>
      <c r="K526" s="15" t="s">
        <v>690</v>
      </c>
      <c r="L526" s="15"/>
    </row>
    <row r="527" spans="1:12">
      <c r="A527">
        <v>52</v>
      </c>
      <c r="B527">
        <v>306</v>
      </c>
      <c r="C527" t="s">
        <v>541</v>
      </c>
      <c r="D527" t="s">
        <v>138</v>
      </c>
      <c r="E527" s="14">
        <f>VLOOKUP(D527,Files!$B$2:$H$207,5,FALSE())</f>
        <v>6.27</v>
      </c>
      <c r="F527">
        <f>IF(E527="no weight",VLOOKUP(D527,Files!$B$2:$G$233,6,FALSE()),E527)</f>
        <v>6.27</v>
      </c>
      <c r="G527" s="13">
        <v>0.0590277777777778</v>
      </c>
      <c r="H527" s="15">
        <v>7</v>
      </c>
      <c r="I527" s="1">
        <f>Results!$F523+VLOOKUP(Results!$H523,'Bead string weights'!$B$2:$E$14,4,FALSE())</f>
        <v>11.03105</v>
      </c>
      <c r="J527" t="s">
        <v>537</v>
      </c>
      <c r="K527" s="15" t="s">
        <v>605</v>
      </c>
      <c r="L527" s="15"/>
    </row>
    <row r="528" spans="1:12">
      <c r="A528">
        <v>52</v>
      </c>
      <c r="B528">
        <v>306</v>
      </c>
      <c r="C528" t="s">
        <v>541</v>
      </c>
      <c r="D528" t="s">
        <v>138</v>
      </c>
      <c r="E528" s="14">
        <f>VLOOKUP(D528,Files!$B$2:$H$207,5,FALSE())</f>
        <v>6.27</v>
      </c>
      <c r="F528">
        <f>IF(E528="no weight",VLOOKUP(D528,Files!$B$2:$G$233,6,FALSE()),E528)</f>
        <v>6.27</v>
      </c>
      <c r="G528" s="13">
        <v>0.0680555555555555</v>
      </c>
      <c r="H528" s="15">
        <v>8</v>
      </c>
      <c r="I528" s="1">
        <f>Results!$F525+VLOOKUP(Results!$H525,'Bead string weights'!$B$2:$E$14,4,FALSE())</f>
        <v>15.305</v>
      </c>
      <c r="J528" t="s">
        <v>537</v>
      </c>
      <c r="K528" s="15" t="s">
        <v>690</v>
      </c>
      <c r="L528" s="15"/>
    </row>
    <row r="529" spans="1:12">
      <c r="A529">
        <v>52</v>
      </c>
      <c r="B529">
        <v>306</v>
      </c>
      <c r="C529" t="s">
        <v>541</v>
      </c>
      <c r="D529" t="s">
        <v>138</v>
      </c>
      <c r="E529" s="14">
        <f>VLOOKUP(D529,Files!$B$2:$H$207,5,FALSE())</f>
        <v>6.27</v>
      </c>
      <c r="F529">
        <f>IF(E529="no weight",VLOOKUP(D529,Files!$B$2:$G$233,6,FALSE()),E529)</f>
        <v>6.27</v>
      </c>
      <c r="G529" s="13">
        <v>0.0520833333333333</v>
      </c>
      <c r="H529" s="15">
        <v>9</v>
      </c>
      <c r="I529" s="1">
        <f>Results!$F526+VLOOKUP(Results!$H526,'Bead string weights'!$B$2:$E$14,4,FALSE())</f>
        <v>12.705</v>
      </c>
      <c r="J529" t="s">
        <v>537</v>
      </c>
      <c r="K529" s="15" t="s">
        <v>731</v>
      </c>
      <c r="L529" s="15" t="s">
        <v>732</v>
      </c>
    </row>
    <row r="530" spans="1:12">
      <c r="A530">
        <v>53</v>
      </c>
      <c r="B530">
        <v>269</v>
      </c>
      <c r="C530" t="s">
        <v>541</v>
      </c>
      <c r="D530" t="s">
        <v>100</v>
      </c>
      <c r="E530" s="14">
        <f>VLOOKUP(D530,Files!$B$2:$H$207,5,FALSE())</f>
        <v>5.88</v>
      </c>
      <c r="F530" s="15">
        <f>IF(E530="no weight",VLOOKUP(D530,Files!$B$2:$G$233,6,FALSE()),E530)</f>
        <v>5.88</v>
      </c>
      <c r="G530" s="13">
        <v>0.0430555555555556</v>
      </c>
      <c r="H530" s="15">
        <v>6</v>
      </c>
      <c r="I530">
        <f>Results!$F527+VLOOKUP(Results!$H527,'Bead string weights'!$B$2:$E$14,4,FALSE())</f>
        <v>15.305</v>
      </c>
      <c r="J530" t="s">
        <v>535</v>
      </c>
      <c r="K530" s="15" t="s">
        <v>733</v>
      </c>
      <c r="L530" s="15" t="s">
        <v>734</v>
      </c>
    </row>
    <row r="531" spans="1:12">
      <c r="A531">
        <v>53</v>
      </c>
      <c r="B531">
        <v>269</v>
      </c>
      <c r="C531" t="s">
        <v>541</v>
      </c>
      <c r="D531" t="s">
        <v>100</v>
      </c>
      <c r="E531" s="14">
        <f>VLOOKUP(D531,Files!$B$2:$H$207,5,FALSE())</f>
        <v>5.88</v>
      </c>
      <c r="F531" s="15">
        <f>IF(E531="no weight",VLOOKUP(D531,Files!$B$2:$G$233,6,FALSE()),E531)</f>
        <v>5.88</v>
      </c>
      <c r="G531" s="13">
        <v>0.0756944444444444</v>
      </c>
      <c r="H531" s="15">
        <v>9</v>
      </c>
      <c r="I531">
        <f>Results!$F528+VLOOKUP(Results!$H528,'Bead string weights'!$B$2:$E$14,4,FALSE())</f>
        <v>15.67</v>
      </c>
      <c r="J531" t="s">
        <v>535</v>
      </c>
      <c r="K531" s="15" t="s">
        <v>735</v>
      </c>
      <c r="L531" s="15"/>
    </row>
    <row r="532" spans="1:12">
      <c r="A532">
        <v>53</v>
      </c>
      <c r="B532">
        <v>269</v>
      </c>
      <c r="C532" t="s">
        <v>541</v>
      </c>
      <c r="D532" t="s">
        <v>100</v>
      </c>
      <c r="E532" s="14">
        <f>VLOOKUP(D532,Files!$B$2:$H$207,5,FALSE())</f>
        <v>5.88</v>
      </c>
      <c r="F532" s="15">
        <f>IF(E532="no weight",VLOOKUP(D532,Files!$B$2:$G$233,6,FALSE()),E532)</f>
        <v>5.88</v>
      </c>
      <c r="G532" s="13">
        <v>0.0854166666666667</v>
      </c>
      <c r="H532" s="15">
        <v>8</v>
      </c>
      <c r="I532">
        <f>Results!$F529+VLOOKUP(Results!$H529,'Bead string weights'!$B$2:$E$14,4,FALSE())</f>
        <v>17.11</v>
      </c>
      <c r="J532" t="s">
        <v>535</v>
      </c>
      <c r="K532" s="15" t="s">
        <v>733</v>
      </c>
      <c r="L532" s="15" t="s">
        <v>736</v>
      </c>
    </row>
    <row r="533" spans="1:12">
      <c r="A533">
        <v>53</v>
      </c>
      <c r="B533">
        <v>269</v>
      </c>
      <c r="C533" t="s">
        <v>541</v>
      </c>
      <c r="D533" t="s">
        <v>100</v>
      </c>
      <c r="E533" s="14">
        <f>VLOOKUP(D533,Files!$B$2:$H$207,5,FALSE())</f>
        <v>5.88</v>
      </c>
      <c r="F533" s="15">
        <f>IF(E533="no weight",VLOOKUP(D533,Files!$B$2:$G$233,6,FALSE()),E533)</f>
        <v>5.88</v>
      </c>
      <c r="G533" s="13">
        <v>0.0465277777777778</v>
      </c>
      <c r="H533" s="15">
        <v>7</v>
      </c>
      <c r="I533">
        <f>Results!$F531+VLOOKUP(Results!$H531,'Bead string weights'!$B$2:$E$14,4,FALSE())</f>
        <v>16.72</v>
      </c>
      <c r="J533" t="s">
        <v>535</v>
      </c>
      <c r="K533" s="15" t="s">
        <v>534</v>
      </c>
      <c r="L533" s="15"/>
    </row>
    <row r="534" spans="1:12">
      <c r="A534">
        <v>53</v>
      </c>
      <c r="B534">
        <v>269</v>
      </c>
      <c r="C534" t="s">
        <v>541</v>
      </c>
      <c r="D534" t="s">
        <v>100</v>
      </c>
      <c r="E534" s="14">
        <f>VLOOKUP(D534,Files!$B$2:$H$207,5,FALSE())</f>
        <v>5.88</v>
      </c>
      <c r="F534" s="15">
        <f>IF(E534="no weight",VLOOKUP(D534,Files!$B$2:$G$233,6,FALSE()),E534)</f>
        <v>5.88</v>
      </c>
      <c r="G534" s="13">
        <v>0.06875</v>
      </c>
      <c r="H534" s="15">
        <v>8</v>
      </c>
      <c r="I534">
        <f>Results!$F533+VLOOKUP(Results!$H533,'Bead string weights'!$B$2:$E$14,4,FALSE())</f>
        <v>14.915</v>
      </c>
      <c r="J534" t="s">
        <v>535</v>
      </c>
      <c r="K534" s="15" t="s">
        <v>695</v>
      </c>
      <c r="L534" s="15"/>
    </row>
    <row r="535" spans="1:12">
      <c r="A535">
        <v>53</v>
      </c>
      <c r="B535">
        <v>269</v>
      </c>
      <c r="C535" t="s">
        <v>541</v>
      </c>
      <c r="D535" t="s">
        <v>100</v>
      </c>
      <c r="E535" s="14">
        <f>VLOOKUP(D535,Files!$B$2:$H$207,5,FALSE())</f>
        <v>5.88</v>
      </c>
      <c r="F535" s="15">
        <f>IF(E535="no weight",VLOOKUP(D535,Files!$B$2:$G$233,6,FALSE()),E535)</f>
        <v>5.88</v>
      </c>
      <c r="G535" s="13">
        <v>0.111805555555556</v>
      </c>
      <c r="H535" s="15">
        <v>8</v>
      </c>
      <c r="I535">
        <f>Results!$F535+VLOOKUP(Results!$H535,'Bead string weights'!$B$2:$E$14,4,FALSE())</f>
        <v>15.28</v>
      </c>
      <c r="J535" t="s">
        <v>535</v>
      </c>
      <c r="K535" s="15" t="s">
        <v>695</v>
      </c>
      <c r="L535" s="15"/>
    </row>
    <row r="536" spans="1:12">
      <c r="A536">
        <v>53</v>
      </c>
      <c r="B536">
        <v>269</v>
      </c>
      <c r="C536" t="s">
        <v>541</v>
      </c>
      <c r="D536" t="s">
        <v>100</v>
      </c>
      <c r="E536" s="14">
        <f>VLOOKUP(D536,Files!$B$2:$H$207,5,FALSE())</f>
        <v>5.88</v>
      </c>
      <c r="F536" s="15">
        <f>IF(E536="no weight",VLOOKUP(D536,Files!$B$2:$G$233,6,FALSE()),E536)</f>
        <v>5.88</v>
      </c>
      <c r="G536" s="13">
        <v>0.123611111111111</v>
      </c>
      <c r="H536" s="15">
        <v>8</v>
      </c>
      <c r="I536">
        <f>Results!$F536+VLOOKUP(Results!$H536,'Bead string weights'!$B$2:$E$14,4,FALSE())</f>
        <v>15.28</v>
      </c>
      <c r="J536" t="s">
        <v>535</v>
      </c>
      <c r="K536" s="15" t="s">
        <v>695</v>
      </c>
      <c r="L536" s="15"/>
    </row>
    <row r="537" spans="1:12">
      <c r="A537">
        <v>53</v>
      </c>
      <c r="B537">
        <v>269</v>
      </c>
      <c r="C537" t="s">
        <v>541</v>
      </c>
      <c r="D537" t="s">
        <v>100</v>
      </c>
      <c r="E537" s="14">
        <f>VLOOKUP(D537,Files!$B$2:$H$207,5,FALSE())</f>
        <v>5.88</v>
      </c>
      <c r="F537" s="15">
        <f>IF(E537="no weight",VLOOKUP(D537,Files!$B$2:$G$233,6,FALSE()),E537)</f>
        <v>5.88</v>
      </c>
      <c r="G537" s="13">
        <v>0.0347222222222222</v>
      </c>
      <c r="H537" s="15">
        <v>4</v>
      </c>
      <c r="I537" s="1">
        <f>Results!$F530+VLOOKUP(Results!$H530,'Bead string weights'!$B$2:$E$14,4,FALSE())</f>
        <v>13.345</v>
      </c>
      <c r="J537" t="s">
        <v>537</v>
      </c>
      <c r="K537" s="15" t="s">
        <v>540</v>
      </c>
      <c r="L537" s="15"/>
    </row>
    <row r="538" spans="1:12">
      <c r="A538">
        <v>53</v>
      </c>
      <c r="B538">
        <v>269</v>
      </c>
      <c r="C538" t="s">
        <v>541</v>
      </c>
      <c r="D538" t="s">
        <v>100</v>
      </c>
      <c r="E538" s="14">
        <f>VLOOKUP(D538,Files!$B$2:$H$207,5,FALSE())</f>
        <v>5.88</v>
      </c>
      <c r="F538" s="15">
        <f>IF(E538="no weight",VLOOKUP(D538,Files!$B$2:$G$233,6,FALSE()),E538)</f>
        <v>5.88</v>
      </c>
      <c r="G538" s="13">
        <v>0.0625</v>
      </c>
      <c r="H538" s="15">
        <v>8</v>
      </c>
      <c r="I538" s="1">
        <f>Results!$F532+VLOOKUP(Results!$H532,'Bead string weights'!$B$2:$E$14,4,FALSE())</f>
        <v>15.28</v>
      </c>
      <c r="J538" t="s">
        <v>537</v>
      </c>
      <c r="K538" s="15" t="s">
        <v>565</v>
      </c>
      <c r="L538" s="15"/>
    </row>
    <row r="539" spans="1:12">
      <c r="A539">
        <v>53</v>
      </c>
      <c r="B539">
        <v>269</v>
      </c>
      <c r="C539" t="s">
        <v>541</v>
      </c>
      <c r="D539" t="s">
        <v>100</v>
      </c>
      <c r="E539" s="14">
        <f>VLOOKUP(D539,Files!$B$2:$H$207,5,FALSE())</f>
        <v>5.88</v>
      </c>
      <c r="F539" s="15">
        <f>IF(E539="no weight",VLOOKUP(D539,Files!$B$2:$G$233,6,FALSE()),E539)</f>
        <v>5.88</v>
      </c>
      <c r="G539" s="13">
        <v>0.0986111111111111</v>
      </c>
      <c r="H539" s="15">
        <v>7</v>
      </c>
      <c r="I539" s="1">
        <f>Results!$F534+VLOOKUP(Results!$H534,'Bead string weights'!$B$2:$E$14,4,FALSE())</f>
        <v>15.28</v>
      </c>
      <c r="J539" t="s">
        <v>537</v>
      </c>
      <c r="K539" s="15" t="s">
        <v>540</v>
      </c>
      <c r="L539" s="15"/>
    </row>
    <row r="540" spans="1:12">
      <c r="A540">
        <v>53</v>
      </c>
      <c r="B540">
        <v>269</v>
      </c>
      <c r="C540" t="s">
        <v>541</v>
      </c>
      <c r="D540" t="s">
        <v>100</v>
      </c>
      <c r="E540" s="14">
        <f>VLOOKUP(D540,Files!$B$2:$H$207,5,FALSE())</f>
        <v>5.88</v>
      </c>
      <c r="F540" s="15">
        <f>IF(E540="no weight",VLOOKUP(D540,Files!$B$2:$G$233,6,FALSE()),E540)</f>
        <v>5.88</v>
      </c>
      <c r="G540" s="13">
        <v>0.0291666666666667</v>
      </c>
      <c r="H540" s="15">
        <v>5</v>
      </c>
      <c r="I540" s="1">
        <f>Results!$F537+VLOOKUP(Results!$H537,'Bead string weights'!$B$2:$E$14,4,FALSE())</f>
        <v>10.64105</v>
      </c>
      <c r="J540" t="s">
        <v>537</v>
      </c>
      <c r="K540" s="15" t="s">
        <v>661</v>
      </c>
      <c r="L540" s="15"/>
    </row>
    <row r="541" spans="1:12">
      <c r="A541">
        <v>53</v>
      </c>
      <c r="B541">
        <v>269</v>
      </c>
      <c r="C541" t="s">
        <v>541</v>
      </c>
      <c r="D541" t="s">
        <v>100</v>
      </c>
      <c r="E541" s="14">
        <f>VLOOKUP(D541,Files!$B$2:$H$207,5,FALSE())</f>
        <v>5.88</v>
      </c>
      <c r="F541" s="15">
        <f>IF(E541="no weight",VLOOKUP(D541,Files!$B$2:$G$233,6,FALSE()),E541)</f>
        <v>5.88</v>
      </c>
      <c r="G541" s="13">
        <v>0.0958333333333333</v>
      </c>
      <c r="H541" s="15">
        <v>8</v>
      </c>
      <c r="I541" s="1">
        <f>Results!$F538+VLOOKUP(Results!$H538,'Bead string weights'!$B$2:$E$14,4,FALSE())</f>
        <v>15.28</v>
      </c>
      <c r="J541" t="s">
        <v>537</v>
      </c>
      <c r="K541" s="15" t="s">
        <v>661</v>
      </c>
      <c r="L541" s="15"/>
    </row>
    <row r="542" spans="1:11">
      <c r="A542">
        <v>54</v>
      </c>
      <c r="B542">
        <v>203</v>
      </c>
      <c r="C542" t="s">
        <v>541</v>
      </c>
      <c r="D542" t="s">
        <v>46</v>
      </c>
      <c r="E542" s="14">
        <f>VLOOKUP(D542,Files!$B$2:$H$207,5,FALSE())</f>
        <v>6.74</v>
      </c>
      <c r="F542" s="15">
        <f>IF(E542="no weight",VLOOKUP(D542,Files!$B$2:$G$233,6,FALSE()),E542)</f>
        <v>6.74</v>
      </c>
      <c r="G542" s="13">
        <v>0.0958333333333333</v>
      </c>
      <c r="H542">
        <v>6</v>
      </c>
      <c r="I542">
        <f>Results!$F539+VLOOKUP(Results!$H539,'Bead string weights'!$B$2:$E$14,4,FALSE())</f>
        <v>14.915</v>
      </c>
      <c r="J542" t="s">
        <v>535</v>
      </c>
      <c r="K542" t="s">
        <v>564</v>
      </c>
    </row>
    <row r="543" spans="1:11">
      <c r="A543">
        <v>54</v>
      </c>
      <c r="B543">
        <v>203</v>
      </c>
      <c r="C543" t="s">
        <v>541</v>
      </c>
      <c r="D543" t="s">
        <v>46</v>
      </c>
      <c r="E543" s="14">
        <f>VLOOKUP(D543,Files!$B$2:$H$207,5,FALSE())</f>
        <v>6.74</v>
      </c>
      <c r="F543" s="15">
        <f>IF(E543="no weight",VLOOKUP(D543,Files!$B$2:$G$233,6,FALSE()),E543)</f>
        <v>6.74</v>
      </c>
      <c r="G543" s="13">
        <v>0.10625</v>
      </c>
      <c r="H543">
        <v>6</v>
      </c>
      <c r="I543">
        <f>Results!$F540+VLOOKUP(Results!$H540,'Bead string weights'!$B$2:$E$14,4,FALSE())</f>
        <v>12.315</v>
      </c>
      <c r="J543" t="s">
        <v>535</v>
      </c>
      <c r="K543" t="s">
        <v>564</v>
      </c>
    </row>
    <row r="544" spans="1:11">
      <c r="A544">
        <v>54</v>
      </c>
      <c r="B544">
        <v>203</v>
      </c>
      <c r="C544" t="s">
        <v>541</v>
      </c>
      <c r="D544" t="s">
        <v>46</v>
      </c>
      <c r="E544" s="14">
        <f>VLOOKUP(D544,Files!$B$2:$H$207,5,FALSE())</f>
        <v>6.74</v>
      </c>
      <c r="F544" s="15">
        <f>IF(E544="no weight",VLOOKUP(D544,Files!$B$2:$G$233,6,FALSE()),E544)</f>
        <v>6.74</v>
      </c>
      <c r="G544" s="13">
        <v>0.0423611111111111</v>
      </c>
      <c r="H544">
        <v>6</v>
      </c>
      <c r="I544">
        <f>Results!$F545+VLOOKUP(Results!$H545,'Bead string weights'!$B$2:$E$14,4,FALSE())</f>
        <v>10.0731</v>
      </c>
      <c r="J544" t="s">
        <v>535</v>
      </c>
      <c r="K544" t="s">
        <v>737</v>
      </c>
    </row>
    <row r="545" spans="1:11">
      <c r="A545">
        <v>54</v>
      </c>
      <c r="B545">
        <v>203</v>
      </c>
      <c r="C545" t="s">
        <v>541</v>
      </c>
      <c r="D545" t="s">
        <v>46</v>
      </c>
      <c r="E545" s="14">
        <f>VLOOKUP(D545,Files!$B$2:$H$207,5,FALSE())</f>
        <v>6.74</v>
      </c>
      <c r="F545" s="15">
        <f>IF(E545="no weight",VLOOKUP(D545,Files!$B$2:$G$233,6,FALSE()),E545)</f>
        <v>6.74</v>
      </c>
      <c r="G545" s="13">
        <v>0.0673611111111111</v>
      </c>
      <c r="H545">
        <v>3</v>
      </c>
      <c r="I545">
        <f>Results!$F546+VLOOKUP(Results!$H546,'Bead string weights'!$B$2:$E$14,4,FALSE())</f>
        <v>14.205</v>
      </c>
      <c r="J545" t="s">
        <v>535</v>
      </c>
      <c r="K545" t="s">
        <v>550</v>
      </c>
    </row>
    <row r="546" spans="1:11">
      <c r="A546">
        <v>54</v>
      </c>
      <c r="B546">
        <v>203</v>
      </c>
      <c r="C546" t="s">
        <v>541</v>
      </c>
      <c r="D546" t="s">
        <v>46</v>
      </c>
      <c r="E546" s="14">
        <f>VLOOKUP(D546,Files!$B$2:$H$207,5,FALSE())</f>
        <v>6.74</v>
      </c>
      <c r="F546" s="15">
        <f>IF(E546="no weight",VLOOKUP(D546,Files!$B$2:$G$233,6,FALSE()),E546)</f>
        <v>6.74</v>
      </c>
      <c r="G546" s="13">
        <v>0.0895833333333333</v>
      </c>
      <c r="H546">
        <v>6</v>
      </c>
      <c r="I546">
        <f>Results!$F549+VLOOKUP(Results!$H549,'Bead string weights'!$B$2:$E$14,4,FALSE())</f>
        <v>13.175</v>
      </c>
      <c r="J546" t="s">
        <v>535</v>
      </c>
      <c r="K546" t="s">
        <v>551</v>
      </c>
    </row>
    <row r="547" spans="1:11">
      <c r="A547">
        <v>54</v>
      </c>
      <c r="B547">
        <v>203</v>
      </c>
      <c r="C547" t="s">
        <v>541</v>
      </c>
      <c r="D547" t="s">
        <v>46</v>
      </c>
      <c r="E547" s="14">
        <f>VLOOKUP(D547,Files!$B$2:$H$207,5,FALSE())</f>
        <v>6.74</v>
      </c>
      <c r="F547" s="15">
        <f>IF(E547="no weight",VLOOKUP(D547,Files!$B$2:$G$233,6,FALSE()),E547)</f>
        <v>6.74</v>
      </c>
      <c r="G547" s="13">
        <v>0.0909722222222222</v>
      </c>
      <c r="H547">
        <v>5</v>
      </c>
      <c r="I547" s="1">
        <f>Results!$F550+VLOOKUP(Results!$H550,'Bead string weights'!$B$2:$E$14,4,FALSE())</f>
        <v>9.93215</v>
      </c>
      <c r="J547" t="s">
        <v>533</v>
      </c>
      <c r="K547" t="s">
        <v>534</v>
      </c>
    </row>
    <row r="548" spans="1:11">
      <c r="A548">
        <v>54</v>
      </c>
      <c r="B548">
        <v>203</v>
      </c>
      <c r="C548" t="s">
        <v>541</v>
      </c>
      <c r="D548" t="s">
        <v>46</v>
      </c>
      <c r="E548" s="14">
        <f>VLOOKUP(D548,Files!$B$2:$H$207,5,FALSE())</f>
        <v>6.74</v>
      </c>
      <c r="F548" s="15">
        <f>IF(E548="no weight",VLOOKUP(D548,Files!$B$2:$G$233,6,FALSE()),E548)</f>
        <v>6.74</v>
      </c>
      <c r="G548" s="13">
        <v>0.0125</v>
      </c>
      <c r="H548">
        <v>2</v>
      </c>
      <c r="I548" s="1">
        <f>Results!$F541+VLOOKUP(Results!$H541,'Bead string weights'!$B$2:$E$14,4,FALSE())</f>
        <v>15.28</v>
      </c>
      <c r="J548" t="s">
        <v>537</v>
      </c>
      <c r="K548" t="s">
        <v>738</v>
      </c>
    </row>
    <row r="549" spans="1:11">
      <c r="A549">
        <v>54</v>
      </c>
      <c r="B549">
        <v>203</v>
      </c>
      <c r="C549" t="s">
        <v>541</v>
      </c>
      <c r="D549" t="s">
        <v>46</v>
      </c>
      <c r="E549" s="14">
        <f>VLOOKUP(D549,Files!$B$2:$H$207,5,FALSE())</f>
        <v>6.74</v>
      </c>
      <c r="F549" s="15">
        <f>IF(E549="no weight",VLOOKUP(D549,Files!$B$2:$G$233,6,FALSE()),E549)</f>
        <v>6.74</v>
      </c>
      <c r="G549" s="13">
        <v>0.0222222222222222</v>
      </c>
      <c r="H549">
        <v>5</v>
      </c>
      <c r="I549" s="1">
        <f>Results!$F542+VLOOKUP(Results!$H542,'Bead string weights'!$B$2:$E$14,4,FALSE())</f>
        <v>14.205</v>
      </c>
      <c r="J549" t="s">
        <v>537</v>
      </c>
      <c r="K549" t="s">
        <v>739</v>
      </c>
    </row>
    <row r="550" spans="1:11">
      <c r="A550">
        <v>54</v>
      </c>
      <c r="B550">
        <v>203</v>
      </c>
      <c r="C550" t="s">
        <v>541</v>
      </c>
      <c r="D550" t="s">
        <v>46</v>
      </c>
      <c r="E550" s="14">
        <f>VLOOKUP(D550,Files!$B$2:$H$207,5,FALSE())</f>
        <v>6.74</v>
      </c>
      <c r="F550" s="15">
        <f>IF(E550="no weight",VLOOKUP(D550,Files!$B$2:$G$233,6,FALSE()),E550)</f>
        <v>6.74</v>
      </c>
      <c r="G550" s="13">
        <v>0.0270833333333333</v>
      </c>
      <c r="H550">
        <v>2</v>
      </c>
      <c r="I550" s="1">
        <f>Results!$F543+VLOOKUP(Results!$H543,'Bead string weights'!$B$2:$E$14,4,FALSE())</f>
        <v>14.205</v>
      </c>
      <c r="J550" t="s">
        <v>537</v>
      </c>
      <c r="K550" t="s">
        <v>539</v>
      </c>
    </row>
    <row r="551" spans="1:11">
      <c r="A551">
        <v>54</v>
      </c>
      <c r="B551">
        <v>203</v>
      </c>
      <c r="C551" t="s">
        <v>541</v>
      </c>
      <c r="D551" t="s">
        <v>46</v>
      </c>
      <c r="E551" s="14">
        <f>VLOOKUP(D551,Files!$B$2:$H$207,5,FALSE())</f>
        <v>6.74</v>
      </c>
      <c r="F551" s="15">
        <f>IF(E551="no weight",VLOOKUP(D551,Files!$B$2:$G$233,6,FALSE()),E551)</f>
        <v>6.74</v>
      </c>
      <c r="G551" s="13">
        <v>0.0333333333333333</v>
      </c>
      <c r="I551" s="1">
        <f>Results!$F544+VLOOKUP(Results!$H544,'Bead string weights'!$B$2:$E$14,4,FALSE())</f>
        <v>14.205</v>
      </c>
      <c r="J551" t="s">
        <v>537</v>
      </c>
      <c r="K551" t="s">
        <v>539</v>
      </c>
    </row>
    <row r="552" spans="1:11">
      <c r="A552">
        <v>54</v>
      </c>
      <c r="B552">
        <v>203</v>
      </c>
      <c r="C552" t="s">
        <v>541</v>
      </c>
      <c r="D552" t="s">
        <v>46</v>
      </c>
      <c r="E552" s="14">
        <f>VLOOKUP(D552,Files!$B$2:$H$207,5,FALSE())</f>
        <v>6.74</v>
      </c>
      <c r="F552" s="15">
        <f>IF(E552="no weight",VLOOKUP(D552,Files!$B$2:$G$233,6,FALSE()),E552)</f>
        <v>6.74</v>
      </c>
      <c r="G552" s="13">
        <v>0.06875</v>
      </c>
      <c r="H552">
        <v>4</v>
      </c>
      <c r="I552" s="1">
        <f>Results!$F547+VLOOKUP(Results!$H547,'Bead string weights'!$B$2:$E$14,4,FALSE())</f>
        <v>13.175</v>
      </c>
      <c r="J552" t="s">
        <v>537</v>
      </c>
      <c r="K552" t="s">
        <v>540</v>
      </c>
    </row>
    <row r="553" spans="1:11">
      <c r="A553">
        <v>54</v>
      </c>
      <c r="B553">
        <v>203</v>
      </c>
      <c r="C553" t="s">
        <v>541</v>
      </c>
      <c r="D553" t="s">
        <v>46</v>
      </c>
      <c r="E553" s="14">
        <f>VLOOKUP(D553,Files!$B$2:$H$207,5,FALSE())</f>
        <v>6.74</v>
      </c>
      <c r="F553" s="15">
        <f>IF(E553="no weight",VLOOKUP(D553,Files!$B$2:$G$233,6,FALSE()),E553)</f>
        <v>6.74</v>
      </c>
      <c r="G553" s="13">
        <v>0.0798611111111111</v>
      </c>
      <c r="H553">
        <v>4</v>
      </c>
      <c r="I553" s="1">
        <f>Results!$F548+VLOOKUP(Results!$H548,'Bead string weights'!$B$2:$E$14,4,FALSE())</f>
        <v>9.93215</v>
      </c>
      <c r="J553" t="s">
        <v>537</v>
      </c>
      <c r="K553" t="s">
        <v>540</v>
      </c>
    </row>
    <row r="554" spans="1:11">
      <c r="A554">
        <v>54</v>
      </c>
      <c r="B554">
        <v>203</v>
      </c>
      <c r="C554" t="s">
        <v>541</v>
      </c>
      <c r="D554" t="s">
        <v>46</v>
      </c>
      <c r="E554" s="14">
        <f>VLOOKUP(D554,Files!$B$2:$H$207,5,FALSE())</f>
        <v>6.74</v>
      </c>
      <c r="F554" s="15">
        <f>IF(E554="no weight",VLOOKUP(D554,Files!$B$2:$G$233,6,FALSE()),E554)</f>
        <v>6.74</v>
      </c>
      <c r="G554" s="13">
        <v>0.0965277777777778</v>
      </c>
      <c r="H554">
        <v>5</v>
      </c>
      <c r="I554" s="1" t="e">
        <f>Results!$F551+VLOOKUP(Results!$H551,'Bead string weights'!$B$2:$E$14,4,FALSE())</f>
        <v>#N/A</v>
      </c>
      <c r="J554" t="s">
        <v>537</v>
      </c>
      <c r="K554" t="s">
        <v>540</v>
      </c>
    </row>
    <row r="555" spans="1:11">
      <c r="A555">
        <v>54</v>
      </c>
      <c r="B555">
        <v>203</v>
      </c>
      <c r="C555" t="s">
        <v>541</v>
      </c>
      <c r="D555" t="s">
        <v>46</v>
      </c>
      <c r="E555" s="14">
        <f>VLOOKUP(D555,Files!$B$2:$H$207,5,FALSE())</f>
        <v>6.74</v>
      </c>
      <c r="F555" s="15">
        <f>IF(E555="no weight",VLOOKUP(D555,Files!$B$2:$G$233,6,FALSE()),E555)</f>
        <v>6.74</v>
      </c>
      <c r="G555" s="13">
        <v>0.106944444444444</v>
      </c>
      <c r="H555">
        <v>3</v>
      </c>
      <c r="I555" s="1">
        <f>Results!$F552+VLOOKUP(Results!$H552,'Bead string weights'!$B$2:$E$14,4,FALSE())</f>
        <v>11.50105</v>
      </c>
      <c r="J555" t="s">
        <v>537</v>
      </c>
      <c r="K555" t="s">
        <v>540</v>
      </c>
    </row>
    <row r="556" spans="1:11">
      <c r="A556">
        <v>55</v>
      </c>
      <c r="B556">
        <v>269</v>
      </c>
      <c r="C556" t="s">
        <v>541</v>
      </c>
      <c r="D556" t="s">
        <v>97</v>
      </c>
      <c r="E556" s="14">
        <f>VLOOKUP(D556,Files!$B$2:$H$207,5,FALSE())</f>
        <v>5.88</v>
      </c>
      <c r="F556" s="15">
        <f>IF(E556="no weight",VLOOKUP(D556,Files!$B$2:$G$233,6,FALSE()),E556)</f>
        <v>5.88</v>
      </c>
      <c r="G556" s="13">
        <v>0.0395833333333333</v>
      </c>
      <c r="H556">
        <v>6</v>
      </c>
      <c r="I556">
        <f>Results!$F553+VLOOKUP(Results!$H553,'Bead string weights'!$B$2:$E$14,4,FALSE())</f>
        <v>11.50105</v>
      </c>
      <c r="J556" t="s">
        <v>535</v>
      </c>
      <c r="K556" t="s">
        <v>735</v>
      </c>
    </row>
    <row r="557" spans="1:11">
      <c r="A557">
        <v>55</v>
      </c>
      <c r="B557">
        <v>269</v>
      </c>
      <c r="C557" t="s">
        <v>541</v>
      </c>
      <c r="D557" t="s">
        <v>97</v>
      </c>
      <c r="E557" s="14">
        <f>VLOOKUP(D557,Files!$B$2:$H$207,5,FALSE())</f>
        <v>5.88</v>
      </c>
      <c r="F557" s="15">
        <f>IF(E557="no weight",VLOOKUP(D557,Files!$B$2:$G$233,6,FALSE()),E557)</f>
        <v>5.88</v>
      </c>
      <c r="G557" s="13">
        <v>0.000844907407407407</v>
      </c>
      <c r="H557">
        <v>7</v>
      </c>
      <c r="I557">
        <f>Results!$F554+VLOOKUP(Results!$H554,'Bead string weights'!$B$2:$E$14,4,FALSE())</f>
        <v>13.175</v>
      </c>
      <c r="J557" t="s">
        <v>535</v>
      </c>
      <c r="K557" t="s">
        <v>735</v>
      </c>
    </row>
    <row r="558" spans="1:11">
      <c r="A558">
        <v>55</v>
      </c>
      <c r="B558">
        <v>269</v>
      </c>
      <c r="C558" t="s">
        <v>541</v>
      </c>
      <c r="D558" t="s">
        <v>97</v>
      </c>
      <c r="E558" s="14">
        <f>VLOOKUP(D558,Files!$B$2:$H$207,5,FALSE())</f>
        <v>5.88</v>
      </c>
      <c r="F558" s="15">
        <f>IF(E558="no weight",VLOOKUP(D558,Files!$B$2:$G$233,6,FALSE()),E558)</f>
        <v>5.88</v>
      </c>
      <c r="G558" s="13">
        <v>0.0009375</v>
      </c>
      <c r="H558">
        <v>7</v>
      </c>
      <c r="I558">
        <f>Results!$F555+VLOOKUP(Results!$H555,'Bead string weights'!$B$2:$E$14,4,FALSE())</f>
        <v>10.0731</v>
      </c>
      <c r="J558" t="s">
        <v>535</v>
      </c>
      <c r="K558" t="s">
        <v>735</v>
      </c>
    </row>
    <row r="559" spans="1:11">
      <c r="A559">
        <v>55</v>
      </c>
      <c r="B559">
        <v>269</v>
      </c>
      <c r="C559" t="s">
        <v>541</v>
      </c>
      <c r="D559" t="s">
        <v>97</v>
      </c>
      <c r="E559" s="14">
        <f>VLOOKUP(D559,Files!$B$2:$H$207,5,FALSE())</f>
        <v>5.88</v>
      </c>
      <c r="F559" s="15">
        <f>IF(E559="no weight",VLOOKUP(D559,Files!$B$2:$G$233,6,FALSE()),E559)</f>
        <v>5.88</v>
      </c>
      <c r="G559" s="13">
        <v>0.00106481481481481</v>
      </c>
      <c r="H559">
        <v>7</v>
      </c>
      <c r="I559">
        <f>Results!$F556+VLOOKUP(Results!$H556,'Bead string weights'!$B$2:$E$14,4,FALSE())</f>
        <v>13.345</v>
      </c>
      <c r="J559" t="s">
        <v>535</v>
      </c>
      <c r="K559" t="s">
        <v>735</v>
      </c>
    </row>
    <row r="560" spans="1:11">
      <c r="A560">
        <v>55</v>
      </c>
      <c r="B560">
        <v>269</v>
      </c>
      <c r="C560" t="s">
        <v>541</v>
      </c>
      <c r="D560" t="s">
        <v>97</v>
      </c>
      <c r="E560" s="14">
        <f>VLOOKUP(D560,Files!$B$2:$H$207,5,FALSE())</f>
        <v>5.88</v>
      </c>
      <c r="F560" s="15">
        <f>IF(E560="no weight",VLOOKUP(D560,Files!$B$2:$G$233,6,FALSE()),E560)</f>
        <v>5.88</v>
      </c>
      <c r="G560" s="13">
        <v>0.00121527777777778</v>
      </c>
      <c r="H560">
        <v>7</v>
      </c>
      <c r="I560">
        <f>Results!$F557+VLOOKUP(Results!$H557,'Bead string weights'!$B$2:$E$14,4,FALSE())</f>
        <v>14.915</v>
      </c>
      <c r="J560" t="s">
        <v>535</v>
      </c>
      <c r="K560" t="s">
        <v>735</v>
      </c>
    </row>
    <row r="561" spans="1:11">
      <c r="A561">
        <v>55</v>
      </c>
      <c r="B561">
        <v>269</v>
      </c>
      <c r="C561" t="s">
        <v>541</v>
      </c>
      <c r="D561" t="s">
        <v>97</v>
      </c>
      <c r="E561" s="14">
        <f>VLOOKUP(D561,Files!$B$2:$H$207,5,FALSE())</f>
        <v>5.88</v>
      </c>
      <c r="F561" s="15">
        <f>IF(E561="no weight",VLOOKUP(D561,Files!$B$2:$G$233,6,FALSE()),E561)</f>
        <v>5.88</v>
      </c>
      <c r="G561" s="13">
        <v>0.00133101851851852</v>
      </c>
      <c r="H561">
        <v>8</v>
      </c>
      <c r="I561">
        <f>Results!$F558+VLOOKUP(Results!$H558,'Bead string weights'!$B$2:$E$14,4,FALSE())</f>
        <v>14.915</v>
      </c>
      <c r="J561" t="s">
        <v>535</v>
      </c>
      <c r="K561" t="s">
        <v>648</v>
      </c>
    </row>
    <row r="562" spans="1:12">
      <c r="A562">
        <v>55</v>
      </c>
      <c r="B562">
        <v>269</v>
      </c>
      <c r="C562" t="s">
        <v>541</v>
      </c>
      <c r="D562" t="s">
        <v>97</v>
      </c>
      <c r="E562" s="14">
        <f>VLOOKUP(D562,Files!$B$2:$H$207,5,FALSE())</f>
        <v>5.88</v>
      </c>
      <c r="F562" s="15">
        <f>IF(E562="no weight",VLOOKUP(D562,Files!$B$2:$G$233,6,FALSE()),E562)</f>
        <v>5.88</v>
      </c>
      <c r="G562" s="13">
        <v>0.00142361111111111</v>
      </c>
      <c r="H562">
        <v>7</v>
      </c>
      <c r="I562">
        <f>Results!$F559+VLOOKUP(Results!$H559,'Bead string weights'!$B$2:$E$14,4,FALSE())</f>
        <v>14.915</v>
      </c>
      <c r="J562" t="s">
        <v>535</v>
      </c>
      <c r="K562" t="s">
        <v>733</v>
      </c>
      <c r="L562" t="s">
        <v>710</v>
      </c>
    </row>
    <row r="563" spans="1:12">
      <c r="A563">
        <v>55</v>
      </c>
      <c r="B563">
        <v>269</v>
      </c>
      <c r="C563" t="s">
        <v>541</v>
      </c>
      <c r="D563" t="s">
        <v>97</v>
      </c>
      <c r="E563" s="14">
        <f>VLOOKUP(D563,Files!$B$2:$H$207,5,FALSE())</f>
        <v>5.88</v>
      </c>
      <c r="F563" s="15">
        <f>IF(E563="no weight",VLOOKUP(D563,Files!$B$2:$G$233,6,FALSE()),E563)</f>
        <v>5.88</v>
      </c>
      <c r="G563" s="13">
        <v>0.00149305555555556</v>
      </c>
      <c r="H563">
        <v>7</v>
      </c>
      <c r="I563">
        <f>Results!$F560+VLOOKUP(Results!$H560,'Bead string weights'!$B$2:$E$14,4,FALSE())</f>
        <v>14.915</v>
      </c>
      <c r="J563" t="s">
        <v>535</v>
      </c>
      <c r="K563" t="s">
        <v>733</v>
      </c>
      <c r="L563" t="s">
        <v>710</v>
      </c>
    </row>
    <row r="564" spans="1:12">
      <c r="A564">
        <v>55</v>
      </c>
      <c r="B564">
        <v>269</v>
      </c>
      <c r="C564" t="s">
        <v>541</v>
      </c>
      <c r="D564" t="s">
        <v>97</v>
      </c>
      <c r="E564" s="14">
        <f>VLOOKUP(D564,Files!$B$2:$H$207,5,FALSE())</f>
        <v>5.88</v>
      </c>
      <c r="F564" s="15">
        <f>IF(E564="no weight",VLOOKUP(D564,Files!$B$2:$G$233,6,FALSE()),E564)</f>
        <v>5.88</v>
      </c>
      <c r="G564" s="13">
        <v>0.00168981481481481</v>
      </c>
      <c r="H564">
        <v>8</v>
      </c>
      <c r="I564">
        <f>Results!$F561+VLOOKUP(Results!$H561,'Bead string weights'!$B$2:$E$14,4,FALSE())</f>
        <v>15.28</v>
      </c>
      <c r="J564" t="s">
        <v>535</v>
      </c>
      <c r="K564" t="s">
        <v>733</v>
      </c>
      <c r="L564" t="s">
        <v>710</v>
      </c>
    </row>
    <row r="565" spans="1:12">
      <c r="A565">
        <v>55</v>
      </c>
      <c r="B565">
        <v>269</v>
      </c>
      <c r="C565" t="s">
        <v>541</v>
      </c>
      <c r="D565" t="s">
        <v>97</v>
      </c>
      <c r="E565" s="14">
        <f>VLOOKUP(D565,Files!$B$2:$H$207,5,FALSE())</f>
        <v>5.88</v>
      </c>
      <c r="F565" s="15">
        <f>IF(E565="no weight",VLOOKUP(D565,Files!$B$2:$G$233,6,FALSE()),E565)</f>
        <v>5.88</v>
      </c>
      <c r="G565" s="13">
        <v>0.000717592592592593</v>
      </c>
      <c r="H565">
        <v>2</v>
      </c>
      <c r="I565">
        <f>Results!$F563+VLOOKUP(Results!$H563,'Bead string weights'!$B$2:$E$14,4,FALSE())</f>
        <v>14.915</v>
      </c>
      <c r="J565" t="s">
        <v>535</v>
      </c>
      <c r="K565" t="s">
        <v>534</v>
      </c>
      <c r="L565" t="s">
        <v>740</v>
      </c>
    </row>
    <row r="566" spans="1:12">
      <c r="A566">
        <v>55</v>
      </c>
      <c r="B566">
        <v>269</v>
      </c>
      <c r="C566" t="s">
        <v>541</v>
      </c>
      <c r="D566" t="s">
        <v>97</v>
      </c>
      <c r="E566" s="14">
        <f>VLOOKUP(D566,Files!$B$2:$H$207,5,FALSE())</f>
        <v>5.88</v>
      </c>
      <c r="F566" s="15">
        <f>IF(E566="no weight",VLOOKUP(D566,Files!$B$2:$G$233,6,FALSE()),E566)</f>
        <v>5.88</v>
      </c>
      <c r="G566" s="13">
        <v>0.00101851851851852</v>
      </c>
      <c r="H566">
        <v>2</v>
      </c>
      <c r="I566">
        <f>Results!$F565+VLOOKUP(Results!$H565,'Bead string weights'!$B$2:$E$14,4,FALSE())</f>
        <v>9.07215</v>
      </c>
      <c r="J566" t="s">
        <v>535</v>
      </c>
      <c r="K566" t="s">
        <v>534</v>
      </c>
      <c r="L566" t="s">
        <v>741</v>
      </c>
    </row>
    <row r="567" spans="1:11">
      <c r="A567">
        <v>55</v>
      </c>
      <c r="B567">
        <v>269</v>
      </c>
      <c r="C567" t="s">
        <v>541</v>
      </c>
      <c r="D567" t="s">
        <v>97</v>
      </c>
      <c r="E567" s="14">
        <f>VLOOKUP(D567,Files!$B$2:$H$207,5,FALSE())</f>
        <v>5.88</v>
      </c>
      <c r="F567" s="15">
        <f>IF(E567="no weight",VLOOKUP(D567,Files!$B$2:$G$233,6,FALSE()),E567)</f>
        <v>5.88</v>
      </c>
      <c r="G567" s="13">
        <v>0.0402777777777778</v>
      </c>
      <c r="H567">
        <v>3</v>
      </c>
      <c r="I567" s="1">
        <f>Results!$F562+VLOOKUP(Results!$H562,'Bead string weights'!$B$2:$E$14,4,FALSE())</f>
        <v>14.915</v>
      </c>
      <c r="J567" t="s">
        <v>537</v>
      </c>
      <c r="K567" t="s">
        <v>540</v>
      </c>
    </row>
    <row r="568" spans="1:11">
      <c r="A568">
        <v>55</v>
      </c>
      <c r="B568">
        <v>269</v>
      </c>
      <c r="C568" t="s">
        <v>541</v>
      </c>
      <c r="D568" t="s">
        <v>97</v>
      </c>
      <c r="E568" s="14">
        <f>VLOOKUP(D568,Files!$B$2:$H$207,5,FALSE())</f>
        <v>5.88</v>
      </c>
      <c r="F568" s="15">
        <v>5.88</v>
      </c>
      <c r="G568" s="13">
        <v>0.000960648148148148</v>
      </c>
      <c r="H568">
        <v>5</v>
      </c>
      <c r="I568" s="1">
        <f>Results!$F564+VLOOKUP(Results!$H564,'Bead string weights'!$B$2:$E$14,4,FALSE())</f>
        <v>15.28</v>
      </c>
      <c r="J568" t="s">
        <v>537</v>
      </c>
      <c r="K568" t="s">
        <v>540</v>
      </c>
    </row>
    <row r="569" spans="1:11">
      <c r="A569">
        <v>56</v>
      </c>
      <c r="B569">
        <v>296</v>
      </c>
      <c r="C569" t="s">
        <v>541</v>
      </c>
      <c r="D569" t="s">
        <v>118</v>
      </c>
      <c r="E569" s="14">
        <f>VLOOKUP(D569,Files!$B$2:$H$207,5,FALSE())</f>
        <v>5.8</v>
      </c>
      <c r="F569" s="15">
        <f>IF(E569="no weight",VLOOKUP(D569,Files!$B$2:$G$233,6,FALSE()),E569)</f>
        <v>5.8</v>
      </c>
      <c r="G569" s="13">
        <v>0.01875</v>
      </c>
      <c r="H569">
        <v>9</v>
      </c>
      <c r="I569">
        <f>Results!$F566+VLOOKUP(Results!$H566,'Bead string weights'!$B$2:$E$14,4,FALSE())</f>
        <v>9.07215</v>
      </c>
      <c r="J569" t="s">
        <v>535</v>
      </c>
      <c r="K569" t="s">
        <v>564</v>
      </c>
    </row>
    <row r="570" spans="1:11">
      <c r="A570">
        <v>56</v>
      </c>
      <c r="B570">
        <v>296</v>
      </c>
      <c r="C570" t="s">
        <v>541</v>
      </c>
      <c r="D570" t="s">
        <v>118</v>
      </c>
      <c r="E570" s="14">
        <f>VLOOKUP(D570,Files!$B$2:$H$207,5,FALSE())</f>
        <v>5.8</v>
      </c>
      <c r="F570" s="15">
        <f>IF(E570="no weight",VLOOKUP(D570,Files!$B$2:$G$233,6,FALSE()),E570)</f>
        <v>5.8</v>
      </c>
      <c r="G570" s="13">
        <v>0.0486111111111111</v>
      </c>
      <c r="H570">
        <v>8</v>
      </c>
      <c r="I570">
        <f>Results!$F567+VLOOKUP(Results!$H567,'Bead string weights'!$B$2:$E$14,4,FALSE())</f>
        <v>9.2131</v>
      </c>
      <c r="J570" t="s">
        <v>535</v>
      </c>
      <c r="K570" t="s">
        <v>564</v>
      </c>
    </row>
    <row r="571" hidden="true" spans="1:12">
      <c r="A571">
        <v>57</v>
      </c>
      <c r="B571">
        <v>300</v>
      </c>
      <c r="C571" t="s">
        <v>541</v>
      </c>
      <c r="D571" t="s">
        <v>127</v>
      </c>
      <c r="E571" s="14">
        <f>VLOOKUP(D571,Files!$B$2:$H$207,5,FALSE())</f>
        <v>5.86</v>
      </c>
      <c r="F571" s="15">
        <f>IF(E571="no weight",VLOOKUP(D571,Files!$B$2:$G$233,6,FALSE()),E571)</f>
        <v>5.86</v>
      </c>
      <c r="G571" s="13">
        <v>0.0201388888888889</v>
      </c>
      <c r="I571" t="e">
        <f>Results!$F571+VLOOKUP(Results!$H571,'Bead string weights'!$B$2:$E$14,4,FALSE())</f>
        <v>#N/A</v>
      </c>
      <c r="J571" t="s">
        <v>535</v>
      </c>
      <c r="K571" t="s">
        <v>594</v>
      </c>
      <c r="L571" t="s">
        <v>742</v>
      </c>
    </row>
    <row r="572" spans="1:12">
      <c r="A572">
        <v>56</v>
      </c>
      <c r="B572">
        <v>296</v>
      </c>
      <c r="C572" t="s">
        <v>541</v>
      </c>
      <c r="D572" t="s">
        <v>118</v>
      </c>
      <c r="E572" s="14">
        <f>VLOOKUP(D572,Files!$B$2:$H$207,5,FALSE())</f>
        <v>5.8</v>
      </c>
      <c r="F572" s="15">
        <f>IF(E572="no weight",VLOOKUP(D572,Files!$B$2:$G$233,6,FALSE()),E572)</f>
        <v>5.8</v>
      </c>
      <c r="G572" s="13">
        <v>0.05625</v>
      </c>
      <c r="H572">
        <v>5</v>
      </c>
      <c r="I572">
        <f>Results!$F568+VLOOKUP(Results!$H568,'Bead string weights'!$B$2:$E$14,4,FALSE())</f>
        <v>12.315</v>
      </c>
      <c r="J572" t="s">
        <v>535</v>
      </c>
      <c r="K572" t="s">
        <v>554</v>
      </c>
      <c r="L572" t="s">
        <v>743</v>
      </c>
    </row>
    <row r="573" spans="1:11">
      <c r="A573">
        <v>56</v>
      </c>
      <c r="B573">
        <v>296</v>
      </c>
      <c r="C573" t="s">
        <v>541</v>
      </c>
      <c r="D573" t="s">
        <v>118</v>
      </c>
      <c r="E573" s="14">
        <f>VLOOKUP(D573,Files!$B$2:$H$207,5,FALSE())</f>
        <v>5.8</v>
      </c>
      <c r="F573" s="15">
        <f>IF(E573="no weight",VLOOKUP(D573,Files!$B$2:$G$233,6,FALSE()),E573)</f>
        <v>5.8</v>
      </c>
      <c r="G573" s="13">
        <v>0.0361111111111111</v>
      </c>
      <c r="H573">
        <v>6</v>
      </c>
      <c r="I573">
        <f>Results!$F569+VLOOKUP(Results!$H569,'Bead string weights'!$B$2:$E$14,4,FALSE())</f>
        <v>16.64</v>
      </c>
      <c r="J573" t="s">
        <v>535</v>
      </c>
      <c r="K573" t="s">
        <v>744</v>
      </c>
    </row>
    <row r="574" spans="1:12">
      <c r="A574">
        <v>56</v>
      </c>
      <c r="B574">
        <v>296</v>
      </c>
      <c r="C574" t="s">
        <v>541</v>
      </c>
      <c r="D574" t="s">
        <v>118</v>
      </c>
      <c r="E574" s="14">
        <f>VLOOKUP(D574,Files!$B$2:$H$207,5,FALSE())</f>
        <v>5.8</v>
      </c>
      <c r="F574" s="15">
        <f>IF(E574="no weight",VLOOKUP(D574,Files!$B$2:$G$233,6,FALSE()),E574)</f>
        <v>5.8</v>
      </c>
      <c r="G574" s="13">
        <v>0.0805555555555556</v>
      </c>
      <c r="H574">
        <v>9</v>
      </c>
      <c r="I574">
        <f>Results!$F570+VLOOKUP(Results!$H570,'Bead string weights'!$B$2:$E$14,4,FALSE())</f>
        <v>15.2</v>
      </c>
      <c r="J574" t="s">
        <v>535</v>
      </c>
      <c r="K574" t="s">
        <v>550</v>
      </c>
      <c r="L574" t="s">
        <v>745</v>
      </c>
    </row>
    <row r="575" spans="1:11">
      <c r="A575">
        <v>58</v>
      </c>
      <c r="B575">
        <v>306</v>
      </c>
      <c r="C575" t="s">
        <v>541</v>
      </c>
      <c r="D575" t="s">
        <v>139</v>
      </c>
      <c r="E575" s="14">
        <f>VLOOKUP(D575,Files!$B$2:$H$207,5,FALSE())</f>
        <v>6.07</v>
      </c>
      <c r="F575" s="15">
        <f>IF(E575="no weight",VLOOKUP(D575,Files!$B$2:$G$233,6,FALSE()),E575)</f>
        <v>6.07</v>
      </c>
      <c r="G575" s="13">
        <v>0.0368055555555556</v>
      </c>
      <c r="H575">
        <v>9</v>
      </c>
      <c r="I575">
        <f>Results!$F572+VLOOKUP(Results!$H572,'Bead string weights'!$B$2:$E$14,4,FALSE())</f>
        <v>12.235</v>
      </c>
      <c r="J575" t="s">
        <v>535</v>
      </c>
      <c r="K575" t="s">
        <v>564</v>
      </c>
    </row>
    <row r="576" spans="1:12">
      <c r="A576">
        <v>58</v>
      </c>
      <c r="B576">
        <v>306</v>
      </c>
      <c r="C576" t="s">
        <v>541</v>
      </c>
      <c r="D576" t="s">
        <v>139</v>
      </c>
      <c r="E576" s="14">
        <f>VLOOKUP(D576,Files!$B$2:$H$207,5,FALSE())</f>
        <v>6.07</v>
      </c>
      <c r="F576" s="15">
        <f>IF(E576="no weight",VLOOKUP(D576,Files!$B$2:$G$233,6,FALSE()),E576)</f>
        <v>6.07</v>
      </c>
      <c r="G576" s="13">
        <v>0.0479166666666667</v>
      </c>
      <c r="H576">
        <v>8</v>
      </c>
      <c r="I576">
        <f>Results!$F573+VLOOKUP(Results!$H573,'Bead string weights'!$B$2:$E$14,4,FALSE())</f>
        <v>13.265</v>
      </c>
      <c r="J576" t="s">
        <v>535</v>
      </c>
      <c r="K576" t="s">
        <v>746</v>
      </c>
      <c r="L576" t="s">
        <v>747</v>
      </c>
    </row>
    <row r="577" spans="1:11">
      <c r="A577">
        <v>58</v>
      </c>
      <c r="B577">
        <v>306</v>
      </c>
      <c r="C577" t="s">
        <v>541</v>
      </c>
      <c r="D577" t="s">
        <v>139</v>
      </c>
      <c r="E577" s="14">
        <f>VLOOKUP(D577,Files!$B$2:$H$207,5,FALSE())</f>
        <v>6.07</v>
      </c>
      <c r="F577" s="15">
        <f>IF(E577="no weight",VLOOKUP(D577,Files!$B$2:$G$233,6,FALSE()),E577)</f>
        <v>6.07</v>
      </c>
      <c r="G577" s="13">
        <v>0.0694444444444444</v>
      </c>
      <c r="H577">
        <v>10</v>
      </c>
      <c r="I577">
        <v>18.15</v>
      </c>
      <c r="J577" t="s">
        <v>535</v>
      </c>
      <c r="K577" t="s">
        <v>581</v>
      </c>
    </row>
    <row r="578" spans="1:11">
      <c r="A578">
        <v>58</v>
      </c>
      <c r="B578">
        <v>306</v>
      </c>
      <c r="C578" t="s">
        <v>541</v>
      </c>
      <c r="D578" t="s">
        <v>139</v>
      </c>
      <c r="E578" s="14">
        <f>VLOOKUP(D578,Files!$B$2:$H$207,5,FALSE())</f>
        <v>6.07</v>
      </c>
      <c r="F578" s="15">
        <f>IF(E578="no weight",VLOOKUP(D578,Files!$B$2:$G$233,6,FALSE()),E578)</f>
        <v>6.07</v>
      </c>
      <c r="G578" s="13">
        <v>0.0777777777777778</v>
      </c>
      <c r="H578">
        <v>10</v>
      </c>
      <c r="I578">
        <f>Results!$F579+VLOOKUP(Results!$H579,'Bead string weights'!$B$2:$E$14,4,FALSE())</f>
        <v>18.15</v>
      </c>
      <c r="J578" t="s">
        <v>535</v>
      </c>
      <c r="K578" t="s">
        <v>695</v>
      </c>
    </row>
    <row r="579" spans="1:11">
      <c r="A579">
        <v>58</v>
      </c>
      <c r="B579">
        <v>306</v>
      </c>
      <c r="C579" t="s">
        <v>541</v>
      </c>
      <c r="D579" t="s">
        <v>139</v>
      </c>
      <c r="E579" s="14">
        <f>VLOOKUP(D579,Files!$B$2:$H$207,5,FALSE())</f>
        <v>6.07</v>
      </c>
      <c r="F579" s="15">
        <f>IF(E579="no weight",VLOOKUP(D579,Files!$B$2:$G$233,6,FALSE()),E579)</f>
        <v>6.07</v>
      </c>
      <c r="G579" s="13">
        <v>0.0888888888888889</v>
      </c>
      <c r="H579">
        <v>10</v>
      </c>
      <c r="I579" s="1">
        <f>Results!$F580+VLOOKUP(Results!$H580,'Bead string weights'!$B$2:$E$14,4,FALSE())</f>
        <v>12.505</v>
      </c>
      <c r="J579" t="s">
        <v>533</v>
      </c>
      <c r="K579" t="s">
        <v>550</v>
      </c>
    </row>
    <row r="580" spans="1:11">
      <c r="A580">
        <v>58</v>
      </c>
      <c r="B580">
        <v>306</v>
      </c>
      <c r="C580" t="s">
        <v>541</v>
      </c>
      <c r="D580" t="s">
        <v>139</v>
      </c>
      <c r="E580" s="14">
        <f>VLOOKUP(D580,Files!$B$2:$H$207,5,FALSE())</f>
        <v>6.07</v>
      </c>
      <c r="F580" s="15">
        <f>IF(E580="no weight",VLOOKUP(D580,Files!$B$2:$G$233,6,FALSE()),E580)</f>
        <v>6.07</v>
      </c>
      <c r="G580" s="13">
        <v>0.0263888888888889</v>
      </c>
      <c r="H580">
        <v>5</v>
      </c>
      <c r="I580" s="1">
        <f>Results!$F574+VLOOKUP(Results!$H574,'Bead string weights'!$B$2:$E$14,4,FALSE())</f>
        <v>16.64</v>
      </c>
      <c r="J580" t="s">
        <v>537</v>
      </c>
      <c r="K580" t="s">
        <v>540</v>
      </c>
    </row>
    <row r="581" spans="1:12">
      <c r="A581">
        <v>58</v>
      </c>
      <c r="B581">
        <v>306</v>
      </c>
      <c r="C581" t="s">
        <v>541</v>
      </c>
      <c r="D581" t="s">
        <v>139</v>
      </c>
      <c r="E581" s="14">
        <f>VLOOKUP(D581,Files!$B$2:$H$207,5,FALSE())</f>
        <v>6.07</v>
      </c>
      <c r="F581" s="15">
        <f>IF(E581="no weight",VLOOKUP(D581,Files!$B$2:$G$233,6,FALSE()),E581)</f>
        <v>6.07</v>
      </c>
      <c r="G581" s="13">
        <v>0.0506944444444444</v>
      </c>
      <c r="H581">
        <v>7</v>
      </c>
      <c r="I581" s="1">
        <f>Results!$F575+VLOOKUP(Results!$H575,'Bead string weights'!$B$2:$E$14,4,FALSE())</f>
        <v>16.91</v>
      </c>
      <c r="J581" t="s">
        <v>537</v>
      </c>
      <c r="K581" t="s">
        <v>557</v>
      </c>
      <c r="L581" t="s">
        <v>748</v>
      </c>
    </row>
    <row r="582" spans="1:12">
      <c r="A582">
        <v>58</v>
      </c>
      <c r="B582">
        <v>306</v>
      </c>
      <c r="C582" t="s">
        <v>541</v>
      </c>
      <c r="D582" t="s">
        <v>139</v>
      </c>
      <c r="E582" s="14">
        <f>VLOOKUP(D582,Files!$B$2:$H$207,5,FALSE())</f>
        <v>6.07</v>
      </c>
      <c r="F582" s="15">
        <f>IF(E582="no weight",VLOOKUP(D582,Files!$B$2:$G$233,6,FALSE()),E582)</f>
        <v>6.07</v>
      </c>
      <c r="G582" s="13">
        <v>0.0638888888888889</v>
      </c>
      <c r="H582">
        <v>8</v>
      </c>
      <c r="I582" s="1">
        <f>Results!$F576+VLOOKUP(Results!$H576,'Bead string weights'!$B$2:$E$14,4,FALSE())</f>
        <v>15.47</v>
      </c>
      <c r="J582" t="s">
        <v>537</v>
      </c>
      <c r="K582" t="s">
        <v>536</v>
      </c>
      <c r="L582" t="s">
        <v>749</v>
      </c>
    </row>
    <row r="583" spans="1:11">
      <c r="A583">
        <v>58</v>
      </c>
      <c r="B583">
        <v>306</v>
      </c>
      <c r="C583" t="s">
        <v>541</v>
      </c>
      <c r="D583" t="s">
        <v>139</v>
      </c>
      <c r="E583" s="14">
        <f>VLOOKUP(D583,Files!$B$2:$H$207,5,FALSE())</f>
        <v>6.07</v>
      </c>
      <c r="F583" s="15">
        <f>IF(E583="no weight",VLOOKUP(D583,Files!$B$2:$G$233,6,FALSE()),E583)</f>
        <v>6.07</v>
      </c>
      <c r="G583" s="13">
        <v>0.0645833333333333</v>
      </c>
      <c r="H583">
        <v>6</v>
      </c>
      <c r="I583" s="1">
        <f>Results!$F577+VLOOKUP(Results!$H577,'Bead string weights'!$B$2:$E$14,4,FALSE())</f>
        <v>18.15</v>
      </c>
      <c r="J583" t="s">
        <v>537</v>
      </c>
      <c r="K583" t="s">
        <v>540</v>
      </c>
    </row>
    <row r="584" spans="1:11">
      <c r="A584">
        <v>58</v>
      </c>
      <c r="B584">
        <v>306</v>
      </c>
      <c r="C584" t="s">
        <v>541</v>
      </c>
      <c r="D584" t="s">
        <v>139</v>
      </c>
      <c r="E584" s="14">
        <f>VLOOKUP(D584,Files!$B$2:$H$207,5,FALSE())</f>
        <v>6.07</v>
      </c>
      <c r="F584" s="15">
        <f>IF(E584="no weight",VLOOKUP(D584,Files!$B$2:$G$233,6,FALSE()),E584)</f>
        <v>6.07</v>
      </c>
      <c r="G584" s="13">
        <v>0.0902777777777778</v>
      </c>
      <c r="H584">
        <v>5</v>
      </c>
      <c r="I584" s="1">
        <f>Results!$F581+VLOOKUP(Results!$H581,'Bead string weights'!$B$2:$E$14,4,FALSE())</f>
        <v>15.105</v>
      </c>
      <c r="J584" t="s">
        <v>537</v>
      </c>
      <c r="K584" t="s">
        <v>540</v>
      </c>
    </row>
    <row r="585" spans="1:12">
      <c r="A585">
        <v>59</v>
      </c>
      <c r="B585">
        <v>330</v>
      </c>
      <c r="C585" t="s">
        <v>541</v>
      </c>
      <c r="D585" t="s">
        <v>183</v>
      </c>
      <c r="E585" s="14">
        <f>VLOOKUP(D585,Files!$B$2:$H$207,5,FALSE())</f>
        <v>5.72</v>
      </c>
      <c r="F585" s="15">
        <f>IF(E585="no weight",VLOOKUP(D585,Files!$B$2:$G$233,6,FALSE()),E585)</f>
        <v>5.72</v>
      </c>
      <c r="G585" s="13">
        <v>0.0333333333333333</v>
      </c>
      <c r="H585">
        <v>8</v>
      </c>
      <c r="I585">
        <f>Results!$F582+VLOOKUP(Results!$H582,'Bead string weights'!$B$2:$E$14,4,FALSE())</f>
        <v>15.47</v>
      </c>
      <c r="J585" t="s">
        <v>535</v>
      </c>
      <c r="K585" t="s">
        <v>564</v>
      </c>
      <c r="L585" t="s">
        <v>750</v>
      </c>
    </row>
    <row r="586" spans="1:11">
      <c r="A586">
        <v>59</v>
      </c>
      <c r="B586">
        <v>330</v>
      </c>
      <c r="C586" t="s">
        <v>541</v>
      </c>
      <c r="D586" t="s">
        <v>183</v>
      </c>
      <c r="E586" s="14">
        <f>VLOOKUP(D586,Files!$B$2:$H$207,5,FALSE())</f>
        <v>5.72</v>
      </c>
      <c r="F586" s="15">
        <f>IF(E586="no weight",VLOOKUP(D586,Files!$B$2:$G$233,6,FALSE()),E586)</f>
        <v>5.72</v>
      </c>
      <c r="G586" s="13">
        <v>0.0409722222222222</v>
      </c>
      <c r="H586">
        <v>8</v>
      </c>
      <c r="I586">
        <f>Results!$F583+VLOOKUP(Results!$H583,'Bead string weights'!$B$2:$E$14,4,FALSE())</f>
        <v>13.535</v>
      </c>
      <c r="J586" t="s">
        <v>535</v>
      </c>
      <c r="K586" t="s">
        <v>735</v>
      </c>
    </row>
    <row r="587" spans="1:11">
      <c r="A587">
        <v>59</v>
      </c>
      <c r="B587">
        <v>330</v>
      </c>
      <c r="C587" t="s">
        <v>541</v>
      </c>
      <c r="D587" t="s">
        <v>183</v>
      </c>
      <c r="E587" s="14">
        <f>VLOOKUP(D587,Files!$B$2:$H$207,5,FALSE())</f>
        <v>5.72</v>
      </c>
      <c r="F587" s="15">
        <f>IF(E587="no weight",VLOOKUP(D587,Files!$B$2:$G$233,6,FALSE()),E587)</f>
        <v>5.72</v>
      </c>
      <c r="G587" s="13">
        <v>0.0458333333333333</v>
      </c>
      <c r="H587">
        <v>8</v>
      </c>
      <c r="I587">
        <f>Results!$F584+VLOOKUP(Results!$H584,'Bead string weights'!$B$2:$E$14,4,FALSE())</f>
        <v>12.505</v>
      </c>
      <c r="J587" t="s">
        <v>535</v>
      </c>
      <c r="K587" t="s">
        <v>735</v>
      </c>
    </row>
    <row r="588" spans="1:11">
      <c r="A588">
        <v>59</v>
      </c>
      <c r="B588">
        <v>330</v>
      </c>
      <c r="C588" t="s">
        <v>541</v>
      </c>
      <c r="D588" t="s">
        <v>183</v>
      </c>
      <c r="E588" s="14">
        <f>VLOOKUP(D588,Files!$B$2:$H$207,5,FALSE())</f>
        <v>5.72</v>
      </c>
      <c r="F588" s="15">
        <f>IF(E588="no weight",VLOOKUP(D588,Files!$B$2:$G$233,6,FALSE()),E588)</f>
        <v>5.72</v>
      </c>
      <c r="G588" s="13">
        <v>0.0506944444444444</v>
      </c>
      <c r="H588">
        <v>7</v>
      </c>
      <c r="I588">
        <f>Results!$F585+VLOOKUP(Results!$H585,'Bead string weights'!$B$2:$E$14,4,FALSE())</f>
        <v>15.12</v>
      </c>
      <c r="J588" t="s">
        <v>535</v>
      </c>
      <c r="K588" t="s">
        <v>735</v>
      </c>
    </row>
    <row r="589" spans="1:11">
      <c r="A589">
        <v>59</v>
      </c>
      <c r="B589">
        <v>330</v>
      </c>
      <c r="C589" t="s">
        <v>541</v>
      </c>
      <c r="D589" t="s">
        <v>183</v>
      </c>
      <c r="E589" s="14">
        <f>VLOOKUP(D589,Files!$B$2:$H$207,5,FALSE())</f>
        <v>5.72</v>
      </c>
      <c r="F589" s="15">
        <f>IF(E589="no weight",VLOOKUP(D589,Files!$B$2:$G$233,6,FALSE()),E589)</f>
        <v>5.72</v>
      </c>
      <c r="G589" s="13">
        <v>0.0555555555555556</v>
      </c>
      <c r="H589">
        <v>9</v>
      </c>
      <c r="I589">
        <f>Results!$F586+VLOOKUP(Results!$H586,'Bead string weights'!$B$2:$E$14,4,FALSE())</f>
        <v>15.12</v>
      </c>
      <c r="J589" t="s">
        <v>535</v>
      </c>
      <c r="K589" t="s">
        <v>735</v>
      </c>
    </row>
    <row r="590" spans="1:11">
      <c r="A590">
        <v>59</v>
      </c>
      <c r="B590">
        <v>330</v>
      </c>
      <c r="C590" t="s">
        <v>541</v>
      </c>
      <c r="D590" t="s">
        <v>183</v>
      </c>
      <c r="E590" s="14">
        <f>VLOOKUP(D590,Files!$B$2:$H$207,5,FALSE())</f>
        <v>5.72</v>
      </c>
      <c r="F590" s="15">
        <f>IF(E590="no weight",VLOOKUP(D590,Files!$B$2:$G$233,6,FALSE()),E590)</f>
        <v>5.72</v>
      </c>
      <c r="G590" s="13">
        <v>0.0645833333333333</v>
      </c>
      <c r="H590">
        <v>7</v>
      </c>
      <c r="I590">
        <f>Results!$F587+VLOOKUP(Results!$H587,'Bead string weights'!$B$2:$E$14,4,FALSE())</f>
        <v>15.12</v>
      </c>
      <c r="J590" t="s">
        <v>535</v>
      </c>
      <c r="K590" t="s">
        <v>735</v>
      </c>
    </row>
    <row r="591" spans="1:11">
      <c r="A591">
        <v>59</v>
      </c>
      <c r="B591">
        <v>330</v>
      </c>
      <c r="C591" t="s">
        <v>541</v>
      </c>
      <c r="D591" t="s">
        <v>183</v>
      </c>
      <c r="E591" s="14">
        <f>VLOOKUP(D591,Files!$B$2:$H$207,5,FALSE())</f>
        <v>5.72</v>
      </c>
      <c r="F591" s="15">
        <f>IF(E591="no weight",VLOOKUP(D591,Files!$B$2:$G$233,6,FALSE()),E591)</f>
        <v>5.72</v>
      </c>
      <c r="G591" s="13">
        <v>0.0784722222222222</v>
      </c>
      <c r="H591">
        <v>9</v>
      </c>
      <c r="I591">
        <f>Results!$F588+VLOOKUP(Results!$H588,'Bead string weights'!$B$2:$E$14,4,FALSE())</f>
        <v>14.755</v>
      </c>
      <c r="J591" t="s">
        <v>535</v>
      </c>
      <c r="K591" t="s">
        <v>564</v>
      </c>
    </row>
    <row r="592" spans="1:11">
      <c r="A592">
        <v>59</v>
      </c>
      <c r="B592">
        <v>330</v>
      </c>
      <c r="C592" t="s">
        <v>541</v>
      </c>
      <c r="D592" t="s">
        <v>183</v>
      </c>
      <c r="E592" s="14">
        <f>VLOOKUP(D592,Files!$B$2:$H$207,5,FALSE())</f>
        <v>5.72</v>
      </c>
      <c r="F592" s="15">
        <f>IF(E592="no weight",VLOOKUP(D592,Files!$B$2:$G$233,6,FALSE()),E592)</f>
        <v>5.72</v>
      </c>
      <c r="G592" s="13">
        <v>0.0833333333333333</v>
      </c>
      <c r="H592">
        <v>9</v>
      </c>
      <c r="I592">
        <f>Results!$F589+VLOOKUP(Results!$H589,'Bead string weights'!$B$2:$E$14,4,FALSE())</f>
        <v>16.56</v>
      </c>
      <c r="J592" t="s">
        <v>535</v>
      </c>
      <c r="K592" t="s">
        <v>564</v>
      </c>
    </row>
    <row r="593" spans="1:11">
      <c r="A593">
        <v>59</v>
      </c>
      <c r="B593">
        <v>330</v>
      </c>
      <c r="C593" t="s">
        <v>541</v>
      </c>
      <c r="D593" t="s">
        <v>183</v>
      </c>
      <c r="E593" s="14">
        <f>VLOOKUP(D593,Files!$B$2:$H$207,5,FALSE())</f>
        <v>5.72</v>
      </c>
      <c r="F593" s="15">
        <f>IF(E593="no weight",VLOOKUP(D593,Files!$B$2:$G$233,6,FALSE()),E593)</f>
        <v>5.72</v>
      </c>
      <c r="G593" s="13">
        <v>0.0875</v>
      </c>
      <c r="H593">
        <v>10</v>
      </c>
      <c r="I593">
        <f>Results!$F590+VLOOKUP(Results!$H590,'Bead string weights'!$B$2:$E$14,4,FALSE())</f>
        <v>14.755</v>
      </c>
      <c r="J593" t="s">
        <v>535</v>
      </c>
      <c r="K593" t="s">
        <v>564</v>
      </c>
    </row>
    <row r="594" spans="1:11">
      <c r="A594">
        <v>59</v>
      </c>
      <c r="B594">
        <v>330</v>
      </c>
      <c r="C594" t="s">
        <v>541</v>
      </c>
      <c r="D594" t="s">
        <v>183</v>
      </c>
      <c r="E594" s="14">
        <f>VLOOKUP(D594,Files!$B$2:$H$207,5,FALSE())</f>
        <v>5.72</v>
      </c>
      <c r="F594" s="15">
        <f>IF(E594="no weight",VLOOKUP(D594,Files!$B$2:$G$233,6,FALSE()),E594)</f>
        <v>5.72</v>
      </c>
      <c r="G594" s="13">
        <v>0.025</v>
      </c>
      <c r="H594">
        <v>5</v>
      </c>
      <c r="I594" s="1">
        <f>Results!$F591+VLOOKUP(Results!$H591,'Bead string weights'!$B$2:$E$14,4,FALSE())</f>
        <v>16.56</v>
      </c>
      <c r="J594" t="s">
        <v>537</v>
      </c>
      <c r="K594" t="s">
        <v>539</v>
      </c>
    </row>
    <row r="595" spans="1:12">
      <c r="A595">
        <v>59</v>
      </c>
      <c r="B595">
        <v>330</v>
      </c>
      <c r="C595" t="s">
        <v>541</v>
      </c>
      <c r="D595" t="s">
        <v>183</v>
      </c>
      <c r="E595" s="14">
        <f>VLOOKUP(D595,Files!$B$2:$H$207,5,FALSE())</f>
        <v>5.72</v>
      </c>
      <c r="F595" s="15">
        <f>IF(E595="no weight",VLOOKUP(D595,Files!$B$2:$G$233,6,FALSE()),E595)</f>
        <v>5.72</v>
      </c>
      <c r="G595" s="13">
        <v>0.0604166666666667</v>
      </c>
      <c r="H595">
        <v>4</v>
      </c>
      <c r="I595" s="1">
        <f>Results!$F592+VLOOKUP(Results!$H592,'Bead string weights'!$B$2:$E$14,4,FALSE())</f>
        <v>16.56</v>
      </c>
      <c r="J595" t="s">
        <v>537</v>
      </c>
      <c r="K595" t="s">
        <v>605</v>
      </c>
      <c r="L595" t="s">
        <v>751</v>
      </c>
    </row>
    <row r="596" spans="1:12">
      <c r="A596">
        <v>59</v>
      </c>
      <c r="B596">
        <v>330</v>
      </c>
      <c r="C596" t="s">
        <v>541</v>
      </c>
      <c r="D596" t="s">
        <v>183</v>
      </c>
      <c r="E596" s="14">
        <f>VLOOKUP(D596,Files!$B$2:$H$207,5,FALSE())</f>
        <v>5.72</v>
      </c>
      <c r="F596" s="15">
        <f>IF(E596="no weight",VLOOKUP(D596,Files!$B$2:$G$233,6,FALSE()),E596)</f>
        <v>5.72</v>
      </c>
      <c r="G596" s="13">
        <v>0.0708333333333333</v>
      </c>
      <c r="H596">
        <v>8</v>
      </c>
      <c r="I596" s="1">
        <f>Results!$F593+VLOOKUP(Results!$H593,'Bead string weights'!$B$2:$E$14,4,FALSE())</f>
        <v>17.8</v>
      </c>
      <c r="J596" t="s">
        <v>537</v>
      </c>
      <c r="K596" t="s">
        <v>536</v>
      </c>
      <c r="L596" t="s">
        <v>752</v>
      </c>
    </row>
    <row r="597" spans="1:11">
      <c r="A597">
        <v>59</v>
      </c>
      <c r="B597">
        <v>330</v>
      </c>
      <c r="C597" t="s">
        <v>541</v>
      </c>
      <c r="D597" t="s">
        <v>183</v>
      </c>
      <c r="E597" s="14">
        <f>VLOOKUP(D597,Files!$B$2:$H$207,5,FALSE())</f>
        <v>5.72</v>
      </c>
      <c r="F597" s="15">
        <f>IF(E597="no weight",VLOOKUP(D597,Files!$B$2:$G$233,6,FALSE()),E597)</f>
        <v>5.72</v>
      </c>
      <c r="G597" s="13">
        <v>0.0729166666666667</v>
      </c>
      <c r="H597">
        <v>4</v>
      </c>
      <c r="I597" s="1">
        <f>Results!$F594+VLOOKUP(Results!$H594,'Bead string weights'!$B$2:$E$14,4,FALSE())</f>
        <v>12.155</v>
      </c>
      <c r="J597" t="s">
        <v>537</v>
      </c>
      <c r="K597" t="s">
        <v>540</v>
      </c>
    </row>
    <row r="598" spans="1:11">
      <c r="A598">
        <v>59</v>
      </c>
      <c r="B598">
        <v>330</v>
      </c>
      <c r="C598" t="s">
        <v>541</v>
      </c>
      <c r="D598" t="s">
        <v>183</v>
      </c>
      <c r="E598" s="14">
        <f>VLOOKUP(D598,Files!$B$2:$H$207,5,FALSE())</f>
        <v>5.72</v>
      </c>
      <c r="F598" s="15">
        <f>IF(E598="no weight",VLOOKUP(D598,Files!$B$2:$G$233,6,FALSE()),E598)</f>
        <v>5.72</v>
      </c>
      <c r="G598" s="13">
        <v>0.0736111111111111</v>
      </c>
      <c r="H598">
        <v>5</v>
      </c>
      <c r="I598" s="1">
        <f>Results!$F595+VLOOKUP(Results!$H595,'Bead string weights'!$B$2:$E$14,4,FALSE())</f>
        <v>10.48105</v>
      </c>
      <c r="J598" t="s">
        <v>537</v>
      </c>
      <c r="K598" t="s">
        <v>540</v>
      </c>
    </row>
    <row r="599" spans="1:11">
      <c r="A599">
        <v>59</v>
      </c>
      <c r="B599">
        <v>330</v>
      </c>
      <c r="C599" t="s">
        <v>541</v>
      </c>
      <c r="D599" t="s">
        <v>183</v>
      </c>
      <c r="E599" s="14">
        <f>VLOOKUP(D599,Files!$B$2:$H$207,5,FALSE())</f>
        <v>5.72</v>
      </c>
      <c r="F599" s="15">
        <f>IF(E599="no weight",VLOOKUP(D599,Files!$B$2:$G$233,6,FALSE()),E599)</f>
        <v>5.72</v>
      </c>
      <c r="G599" s="13">
        <v>0.0798611111111111</v>
      </c>
      <c r="H599">
        <v>8</v>
      </c>
      <c r="I599" s="1">
        <f>Results!$F596+VLOOKUP(Results!$H596,'Bead string weights'!$B$2:$E$14,4,FALSE())</f>
        <v>15.12</v>
      </c>
      <c r="J599" t="s">
        <v>537</v>
      </c>
      <c r="K599" t="s">
        <v>690</v>
      </c>
    </row>
    <row r="600" spans="1:11">
      <c r="A600">
        <v>59</v>
      </c>
      <c r="B600">
        <v>330</v>
      </c>
      <c r="C600" t="s">
        <v>541</v>
      </c>
      <c r="D600" t="s">
        <v>183</v>
      </c>
      <c r="E600" s="14">
        <f>VLOOKUP(D600,Files!$B$2:$H$207,5,FALSE())</f>
        <v>5.72</v>
      </c>
      <c r="F600" s="15">
        <f>IF(E600="no weight",VLOOKUP(D600,Files!$B$2:$G$233,6,FALSE()),E600)</f>
        <v>5.72</v>
      </c>
      <c r="G600" s="13">
        <v>0.0847222222222222</v>
      </c>
      <c r="H600">
        <v>7</v>
      </c>
      <c r="I600" s="1">
        <f>Results!$F597+VLOOKUP(Results!$H597,'Bead string weights'!$B$2:$E$14,4,FALSE())</f>
        <v>10.48105</v>
      </c>
      <c r="J600" t="s">
        <v>537</v>
      </c>
      <c r="K600" t="s">
        <v>690</v>
      </c>
    </row>
    <row r="601" spans="1:11">
      <c r="A601">
        <v>60</v>
      </c>
      <c r="B601">
        <v>330</v>
      </c>
      <c r="C601" t="s">
        <v>541</v>
      </c>
      <c r="D601" t="s">
        <v>185</v>
      </c>
      <c r="E601" s="14">
        <f>VLOOKUP(D601,Files!$B$2:$H$207,5,FALSE())</f>
        <v>5.89</v>
      </c>
      <c r="F601" s="15">
        <f>IF(E601="no weight",VLOOKUP(D601,Files!$B$2:$G$233,6,FALSE()),E601)</f>
        <v>5.89</v>
      </c>
      <c r="G601" s="13">
        <v>0.0236111111111111</v>
      </c>
      <c r="H601">
        <v>8</v>
      </c>
      <c r="I601">
        <f>Results!$F598+VLOOKUP(Results!$H598,'Bead string weights'!$B$2:$E$14,4,FALSE())</f>
        <v>12.155</v>
      </c>
      <c r="J601" t="s">
        <v>535</v>
      </c>
      <c r="K601" t="s">
        <v>564</v>
      </c>
    </row>
    <row r="602" spans="1:11">
      <c r="A602">
        <v>60</v>
      </c>
      <c r="B602">
        <v>330</v>
      </c>
      <c r="C602" t="s">
        <v>541</v>
      </c>
      <c r="D602" t="s">
        <v>185</v>
      </c>
      <c r="E602" s="14">
        <f>VLOOKUP(D602,Files!$B$2:$H$207,5,FALSE())</f>
        <v>5.89</v>
      </c>
      <c r="F602" s="15">
        <f>IF(E602="no weight",VLOOKUP(D602,Files!$B$2:$G$233,6,FALSE()),E602)</f>
        <v>5.89</v>
      </c>
      <c r="G602" s="13">
        <v>0.0368055555555556</v>
      </c>
      <c r="H602">
        <v>9</v>
      </c>
      <c r="I602">
        <f>Results!$F599+VLOOKUP(Results!$H599,'Bead string weights'!$B$2:$E$14,4,FALSE())</f>
        <v>15.12</v>
      </c>
      <c r="J602" t="s">
        <v>535</v>
      </c>
      <c r="K602" t="s">
        <v>735</v>
      </c>
    </row>
    <row r="603" spans="1:12">
      <c r="A603">
        <v>60</v>
      </c>
      <c r="B603">
        <v>330</v>
      </c>
      <c r="C603" t="s">
        <v>541</v>
      </c>
      <c r="D603" t="s">
        <v>185</v>
      </c>
      <c r="E603" s="14">
        <f>VLOOKUP(D603,Files!$B$2:$H$207,5,FALSE())</f>
        <v>5.89</v>
      </c>
      <c r="F603" s="15">
        <f>IF(E603="no weight",VLOOKUP(D603,Files!$B$2:$G$233,6,FALSE()),E603)</f>
        <v>5.89</v>
      </c>
      <c r="G603" s="13">
        <v>0.0590277777777778</v>
      </c>
      <c r="H603">
        <v>10</v>
      </c>
      <c r="I603">
        <f>Results!$F600+VLOOKUP(Results!$H600,'Bead string weights'!$B$2:$E$14,4,FALSE())</f>
        <v>14.755</v>
      </c>
      <c r="J603" t="s">
        <v>535</v>
      </c>
      <c r="K603" t="s">
        <v>733</v>
      </c>
      <c r="L603" t="s">
        <v>753</v>
      </c>
    </row>
    <row r="604" spans="1:12">
      <c r="A604">
        <v>60</v>
      </c>
      <c r="B604">
        <v>330</v>
      </c>
      <c r="C604" t="s">
        <v>541</v>
      </c>
      <c r="D604" t="s">
        <v>185</v>
      </c>
      <c r="E604" s="14">
        <f>VLOOKUP(D604,Files!$B$2:$H$207,5,FALSE())</f>
        <v>5.89</v>
      </c>
      <c r="F604" s="15">
        <f>IF(E604="no weight",VLOOKUP(D604,Files!$B$2:$G$233,6,FALSE()),E604)</f>
        <v>5.89</v>
      </c>
      <c r="G604" s="13">
        <v>0.0652777777777778</v>
      </c>
      <c r="H604">
        <v>9</v>
      </c>
      <c r="I604">
        <f>Results!$F601+VLOOKUP(Results!$H601,'Bead string weights'!$B$2:$E$14,4,FALSE())</f>
        <v>15.29</v>
      </c>
      <c r="J604" t="s">
        <v>535</v>
      </c>
      <c r="K604" t="s">
        <v>564</v>
      </c>
      <c r="L604" t="s">
        <v>754</v>
      </c>
    </row>
    <row r="605" spans="1:12">
      <c r="A605">
        <v>60</v>
      </c>
      <c r="B605">
        <v>330</v>
      </c>
      <c r="C605" t="s">
        <v>541</v>
      </c>
      <c r="D605" t="s">
        <v>185</v>
      </c>
      <c r="E605" s="14">
        <f>VLOOKUP(D605,Files!$B$2:$H$207,5,FALSE())</f>
        <v>5.89</v>
      </c>
      <c r="F605" s="15">
        <f>IF(E605="no weight",VLOOKUP(D605,Files!$B$2:$G$233,6,FALSE()),E605)</f>
        <v>5.89</v>
      </c>
      <c r="G605" s="13">
        <v>0.0298611111111111</v>
      </c>
      <c r="H605">
        <v>10</v>
      </c>
      <c r="I605">
        <f>Results!$F603+VLOOKUP(Results!$H603,'Bead string weights'!$B$2:$E$14,4,FALSE())</f>
        <v>17.97</v>
      </c>
      <c r="J605" t="s">
        <v>535</v>
      </c>
      <c r="K605" t="s">
        <v>690</v>
      </c>
      <c r="L605" t="s">
        <v>755</v>
      </c>
    </row>
    <row r="606" spans="1:12">
      <c r="A606">
        <v>60</v>
      </c>
      <c r="B606">
        <v>330</v>
      </c>
      <c r="C606" t="s">
        <v>541</v>
      </c>
      <c r="D606" t="s">
        <v>185</v>
      </c>
      <c r="E606" s="14">
        <f>VLOOKUP(D606,Files!$B$2:$H$207,5,FALSE())</f>
        <v>5.89</v>
      </c>
      <c r="F606" s="15">
        <f>IF(E606="no weight",VLOOKUP(D606,Files!$B$2:$G$233,6,FALSE()),E606)</f>
        <v>5.89</v>
      </c>
      <c r="G606" s="13">
        <v>0.0368055555555556</v>
      </c>
      <c r="H606">
        <v>10</v>
      </c>
      <c r="I606">
        <f>Results!$F604+VLOOKUP(Results!$H604,'Bead string weights'!$B$2:$E$14,4,FALSE())</f>
        <v>16.73</v>
      </c>
      <c r="J606" t="s">
        <v>535</v>
      </c>
      <c r="K606" t="s">
        <v>690</v>
      </c>
      <c r="L606" t="s">
        <v>756</v>
      </c>
    </row>
    <row r="607" spans="1:11">
      <c r="A607">
        <v>60</v>
      </c>
      <c r="B607">
        <v>330</v>
      </c>
      <c r="C607" t="s">
        <v>541</v>
      </c>
      <c r="D607" t="s">
        <v>185</v>
      </c>
      <c r="E607" s="14">
        <f>VLOOKUP(D607,Files!$B$2:$H$207,5,FALSE())</f>
        <v>5.89</v>
      </c>
      <c r="F607" s="15">
        <f>IF(E607="no weight",VLOOKUP(D607,Files!$B$2:$G$233,6,FALSE()),E607)</f>
        <v>5.89</v>
      </c>
      <c r="G607" s="13">
        <v>0.0625</v>
      </c>
      <c r="H607">
        <v>9</v>
      </c>
      <c r="I607">
        <f>Results!$F608+VLOOKUP(Results!$H608,'Bead string weights'!$B$2:$E$14,4,FALSE())</f>
        <v>15.29</v>
      </c>
      <c r="J607" t="s">
        <v>535</v>
      </c>
      <c r="K607" t="s">
        <v>690</v>
      </c>
    </row>
    <row r="608" spans="1:11">
      <c r="A608">
        <v>60</v>
      </c>
      <c r="B608">
        <v>330</v>
      </c>
      <c r="C608" t="s">
        <v>541</v>
      </c>
      <c r="D608" t="s">
        <v>185</v>
      </c>
      <c r="E608" s="14">
        <f>VLOOKUP(D608,Files!$B$2:$H$207,5,FALSE())</f>
        <v>5.89</v>
      </c>
      <c r="F608" s="15">
        <f>IF(E608="no weight",VLOOKUP(D608,Files!$B$2:$G$233,6,FALSE()),E608)</f>
        <v>5.89</v>
      </c>
      <c r="G608" s="13">
        <v>0.0277777777777778</v>
      </c>
      <c r="H608">
        <v>8</v>
      </c>
      <c r="I608" s="1">
        <f>Results!$F602+VLOOKUP(Results!$H602,'Bead string weights'!$B$2:$E$14,4,FALSE())</f>
        <v>16.73</v>
      </c>
      <c r="J608" t="s">
        <v>537</v>
      </c>
      <c r="K608" t="s">
        <v>690</v>
      </c>
    </row>
    <row r="609" spans="1:11">
      <c r="A609">
        <v>60</v>
      </c>
      <c r="B609">
        <v>330</v>
      </c>
      <c r="C609" t="s">
        <v>541</v>
      </c>
      <c r="D609" t="s">
        <v>185</v>
      </c>
      <c r="E609" s="14">
        <f>VLOOKUP(D609,Files!$B$2:$H$207,5,FALSE())</f>
        <v>5.89</v>
      </c>
      <c r="F609" s="15">
        <f>IF(E609="no weight",VLOOKUP(D609,Files!$B$2:$G$233,6,FALSE()),E609)</f>
        <v>5.89</v>
      </c>
      <c r="G609" s="13">
        <v>0.0416666666666667</v>
      </c>
      <c r="H609">
        <v>6</v>
      </c>
      <c r="I609" s="1">
        <f>Results!$F605+VLOOKUP(Results!$H605,'Bead string weights'!$B$2:$E$14,4,FALSE())</f>
        <v>17.97</v>
      </c>
      <c r="J609" t="s">
        <v>537</v>
      </c>
      <c r="K609" t="s">
        <v>618</v>
      </c>
    </row>
    <row r="610" spans="1:11">
      <c r="A610">
        <v>60</v>
      </c>
      <c r="B610">
        <v>330</v>
      </c>
      <c r="C610" t="s">
        <v>541</v>
      </c>
      <c r="D610" t="s">
        <v>185</v>
      </c>
      <c r="E610" s="14">
        <f>VLOOKUP(D610,Files!$B$2:$H$207,5,FALSE())</f>
        <v>5.89</v>
      </c>
      <c r="F610" s="15">
        <f>IF(E610="no weight",VLOOKUP(D610,Files!$B$2:$G$233,6,FALSE()),E610)</f>
        <v>5.89</v>
      </c>
      <c r="G610" s="13">
        <v>0.04375</v>
      </c>
      <c r="H610">
        <v>8</v>
      </c>
      <c r="I610" s="1">
        <f>Results!$F606+VLOOKUP(Results!$H606,'Bead string weights'!$B$2:$E$14,4,FALSE())</f>
        <v>17.97</v>
      </c>
      <c r="J610" t="s">
        <v>537</v>
      </c>
      <c r="K610" t="s">
        <v>539</v>
      </c>
    </row>
    <row r="611" spans="1:11">
      <c r="A611">
        <v>60</v>
      </c>
      <c r="B611">
        <v>330</v>
      </c>
      <c r="C611" t="s">
        <v>541</v>
      </c>
      <c r="D611" t="s">
        <v>185</v>
      </c>
      <c r="E611" s="14">
        <f>VLOOKUP(D611,Files!$B$2:$H$207,5,FALSE())</f>
        <v>5.89</v>
      </c>
      <c r="F611" s="15">
        <f>IF(E611="no weight",VLOOKUP(D611,Files!$B$2:$G$233,6,FALSE()),E611)</f>
        <v>5.89</v>
      </c>
      <c r="G611" s="13">
        <v>0.0597222222222222</v>
      </c>
      <c r="H611">
        <v>6</v>
      </c>
      <c r="I611" s="1">
        <f>Results!$F607+VLOOKUP(Results!$H607,'Bead string weights'!$B$2:$E$14,4,FALSE())</f>
        <v>16.73</v>
      </c>
      <c r="J611" t="s">
        <v>537</v>
      </c>
      <c r="K611" t="s">
        <v>540</v>
      </c>
    </row>
    <row r="612" spans="1:11">
      <c r="A612">
        <v>60</v>
      </c>
      <c r="B612">
        <v>330</v>
      </c>
      <c r="C612" t="s">
        <v>541</v>
      </c>
      <c r="D612" t="s">
        <v>185</v>
      </c>
      <c r="E612" s="14">
        <f>VLOOKUP(D612,Files!$B$2:$H$207,5,FALSE())</f>
        <v>5.89</v>
      </c>
      <c r="F612" s="15">
        <f>IF(E612="no weight",VLOOKUP(D612,Files!$B$2:$G$233,6,FALSE()),E612)</f>
        <v>5.89</v>
      </c>
      <c r="G612" s="13">
        <v>0.0638888888888889</v>
      </c>
      <c r="H612">
        <v>6</v>
      </c>
      <c r="I612" s="1">
        <f>Results!$F609+VLOOKUP(Results!$H609,'Bead string weights'!$B$2:$E$14,4,FALSE())</f>
        <v>13.355</v>
      </c>
      <c r="J612" t="s">
        <v>537</v>
      </c>
      <c r="K612" t="s">
        <v>540</v>
      </c>
    </row>
    <row r="613" spans="1:12">
      <c r="A613">
        <v>61</v>
      </c>
      <c r="B613">
        <v>331</v>
      </c>
      <c r="C613" t="s">
        <v>541</v>
      </c>
      <c r="D613" t="s">
        <v>186</v>
      </c>
      <c r="E613" s="14">
        <f>VLOOKUP(D613,Files!$B$2:$H$207,5,FALSE())</f>
        <v>5.7</v>
      </c>
      <c r="F613" s="15">
        <f>IF(E613="no weight",VLOOKUP(D613,Files!$B$2:$G$233,6,FALSE()),E613)</f>
        <v>5.7</v>
      </c>
      <c r="G613" s="13">
        <v>0.000277777777777778</v>
      </c>
      <c r="H613" s="15">
        <v>9</v>
      </c>
      <c r="I613">
        <f>Results!$F610+VLOOKUP(Results!$H610,'Bead string weights'!$B$2:$E$14,4,FALSE())</f>
        <v>15.29</v>
      </c>
      <c r="J613" t="s">
        <v>535</v>
      </c>
      <c r="K613" s="15" t="s">
        <v>735</v>
      </c>
      <c r="L613" s="15"/>
    </row>
    <row r="614" spans="1:12">
      <c r="A614">
        <v>61</v>
      </c>
      <c r="B614">
        <v>331</v>
      </c>
      <c r="C614" t="s">
        <v>541</v>
      </c>
      <c r="D614" t="s">
        <v>186</v>
      </c>
      <c r="E614" s="14">
        <f>VLOOKUP(D614,Files!$B$2:$H$207,5,FALSE())</f>
        <v>5.7</v>
      </c>
      <c r="F614" s="15">
        <f>IF(E614="no weight",VLOOKUP(D614,Files!$B$2:$G$233,6,FALSE()),E614)</f>
        <v>5.7</v>
      </c>
      <c r="G614" s="13">
        <v>0.000590277777777778</v>
      </c>
      <c r="H614" s="15">
        <v>7</v>
      </c>
      <c r="I614">
        <f>Results!$F611+VLOOKUP(Results!$H611,'Bead string weights'!$B$2:$E$14,4,FALSE())</f>
        <v>13.355</v>
      </c>
      <c r="J614" t="s">
        <v>535</v>
      </c>
      <c r="K614" s="15" t="s">
        <v>735</v>
      </c>
      <c r="L614" s="15"/>
    </row>
    <row r="615" spans="1:12">
      <c r="A615">
        <v>61</v>
      </c>
      <c r="B615">
        <v>331</v>
      </c>
      <c r="C615" t="s">
        <v>541</v>
      </c>
      <c r="D615" t="s">
        <v>186</v>
      </c>
      <c r="E615" s="14">
        <f>VLOOKUP(D615,Files!$B$2:$H$207,5,FALSE())</f>
        <v>5.7</v>
      </c>
      <c r="F615" s="15">
        <f>IF(E615="no weight",VLOOKUP(D615,Files!$B$2:$G$233,6,FALSE()),E615)</f>
        <v>5.7</v>
      </c>
      <c r="G615" s="13">
        <v>0.000706018518518518</v>
      </c>
      <c r="H615" s="15">
        <v>8</v>
      </c>
      <c r="I615">
        <f>Results!$F612+VLOOKUP(Results!$H612,'Bead string weights'!$B$2:$E$14,4,FALSE())</f>
        <v>13.355</v>
      </c>
      <c r="J615" t="s">
        <v>535</v>
      </c>
      <c r="K615" s="15" t="s">
        <v>735</v>
      </c>
      <c r="L615" s="15"/>
    </row>
    <row r="616" spans="1:12">
      <c r="A616">
        <v>61</v>
      </c>
      <c r="B616">
        <v>331</v>
      </c>
      <c r="C616" t="s">
        <v>541</v>
      </c>
      <c r="D616" t="s">
        <v>186</v>
      </c>
      <c r="E616" s="14">
        <f>VLOOKUP(D616,Files!$B$2:$H$207,5,FALSE())</f>
        <v>5.7</v>
      </c>
      <c r="F616" s="15">
        <f>IF(E616="no weight",VLOOKUP(D616,Files!$B$2:$G$233,6,FALSE()),E616)</f>
        <v>5.7</v>
      </c>
      <c r="G616" s="13">
        <v>0.00114583333333333</v>
      </c>
      <c r="H616" s="15">
        <v>9</v>
      </c>
      <c r="I616">
        <f>Results!$F613+VLOOKUP(Results!$H613,'Bead string weights'!$B$2:$E$14,4,FALSE())</f>
        <v>16.54</v>
      </c>
      <c r="J616" t="s">
        <v>535</v>
      </c>
      <c r="K616" s="15" t="s">
        <v>735</v>
      </c>
      <c r="L616" s="15"/>
    </row>
    <row r="617" spans="1:12">
      <c r="A617">
        <v>61</v>
      </c>
      <c r="B617">
        <v>331</v>
      </c>
      <c r="C617" t="s">
        <v>541</v>
      </c>
      <c r="D617" t="s">
        <v>186</v>
      </c>
      <c r="E617" s="14">
        <f>VLOOKUP(D617,Files!$B$2:$H$207,5,FALSE())</f>
        <v>5.7</v>
      </c>
      <c r="F617" s="15">
        <f>IF(E617="no weight",VLOOKUP(D617,Files!$B$2:$G$233,6,FALSE()),E617)</f>
        <v>5.7</v>
      </c>
      <c r="G617" s="13">
        <v>0.00116898148148148</v>
      </c>
      <c r="H617" s="15">
        <v>3</v>
      </c>
      <c r="I617" s="1">
        <f>Results!$F614+VLOOKUP(Results!$H614,'Bead string weights'!$B$2:$E$14,4,FALSE())</f>
        <v>14.735</v>
      </c>
      <c r="J617" t="s">
        <v>537</v>
      </c>
      <c r="K617" s="15" t="s">
        <v>546</v>
      </c>
      <c r="L617" s="15"/>
    </row>
    <row r="618" spans="1:12">
      <c r="A618">
        <v>61</v>
      </c>
      <c r="B618">
        <v>331</v>
      </c>
      <c r="C618" t="s">
        <v>541</v>
      </c>
      <c r="D618" t="s">
        <v>186</v>
      </c>
      <c r="E618" s="14">
        <f>VLOOKUP(D618,Files!$B$2:$H$207,5,FALSE())</f>
        <v>5.7</v>
      </c>
      <c r="F618" s="15">
        <f>IF(E618="no weight",VLOOKUP(D618,Files!$B$2:$G$233,6,FALSE()),E618)</f>
        <v>5.7</v>
      </c>
      <c r="G618" s="13">
        <v>0.00118055555555556</v>
      </c>
      <c r="H618" s="15">
        <v>4</v>
      </c>
      <c r="I618" s="1">
        <f>Results!$F615+VLOOKUP(Results!$H615,'Bead string weights'!$B$2:$E$14,4,FALSE())</f>
        <v>15.1</v>
      </c>
      <c r="J618" t="s">
        <v>537</v>
      </c>
      <c r="K618" s="15" t="s">
        <v>546</v>
      </c>
      <c r="L618" s="15"/>
    </row>
    <row r="619" spans="1:12">
      <c r="A619">
        <v>61</v>
      </c>
      <c r="B619">
        <v>331</v>
      </c>
      <c r="C619" t="s">
        <v>541</v>
      </c>
      <c r="D619" t="s">
        <v>186</v>
      </c>
      <c r="E619" s="14">
        <f>VLOOKUP(D619,Files!$B$2:$H$207,5,FALSE())</f>
        <v>5.7</v>
      </c>
      <c r="F619" s="15">
        <f>IF(E619="no weight",VLOOKUP(D619,Files!$B$2:$G$233,6,FALSE()),E619)</f>
        <v>5.7</v>
      </c>
      <c r="G619" s="13">
        <v>0.00119212962962963</v>
      </c>
      <c r="H619" s="15">
        <v>6</v>
      </c>
      <c r="I619" s="1">
        <f>Results!$F616+VLOOKUP(Results!$H616,'Bead string weights'!$B$2:$E$14,4,FALSE())</f>
        <v>16.54</v>
      </c>
      <c r="J619" t="s">
        <v>537</v>
      </c>
      <c r="K619" s="15" t="s">
        <v>546</v>
      </c>
      <c r="L619" s="15"/>
    </row>
    <row r="620" spans="1:12">
      <c r="A620">
        <v>61</v>
      </c>
      <c r="B620">
        <v>331</v>
      </c>
      <c r="C620" t="s">
        <v>541</v>
      </c>
      <c r="D620" t="s">
        <v>186</v>
      </c>
      <c r="E620" s="14">
        <f>VLOOKUP(D620,Files!$B$2:$H$207,5,FALSE())</f>
        <v>5.7</v>
      </c>
      <c r="F620" s="15">
        <f>IF(E620="no weight",VLOOKUP(D620,Files!$B$2:$G$233,6,FALSE()),E620)</f>
        <v>5.7</v>
      </c>
      <c r="G620" s="13">
        <v>0.00162037037037037</v>
      </c>
      <c r="H620" s="15"/>
      <c r="I620" s="1">
        <f>Results!$F617+VLOOKUP(Results!$H617,'Bead string weights'!$B$2:$E$14,4,FALSE())</f>
        <v>9.0331</v>
      </c>
      <c r="J620" t="s">
        <v>537</v>
      </c>
      <c r="K620" s="15" t="s">
        <v>548</v>
      </c>
      <c r="L620" s="15" t="s">
        <v>757</v>
      </c>
    </row>
    <row r="621" spans="1:12">
      <c r="A621">
        <v>61</v>
      </c>
      <c r="B621">
        <v>331</v>
      </c>
      <c r="C621" t="s">
        <v>541</v>
      </c>
      <c r="D621" t="s">
        <v>186</v>
      </c>
      <c r="E621" s="14">
        <f>VLOOKUP(D621,Files!$B$2:$H$207,5,FALSE())</f>
        <v>5.7</v>
      </c>
      <c r="F621" s="15">
        <f>IF(E621="no weight",VLOOKUP(D621,Files!$B$2:$G$233,6,FALSE()),E621)</f>
        <v>5.7</v>
      </c>
      <c r="G621" s="13">
        <v>0.001875</v>
      </c>
      <c r="H621" s="15">
        <v>6</v>
      </c>
      <c r="I621" s="1">
        <f>Results!$F618+VLOOKUP(Results!$H618,'Bead string weights'!$B$2:$E$14,4,FALSE())</f>
        <v>10.46105</v>
      </c>
      <c r="J621" t="s">
        <v>537</v>
      </c>
      <c r="K621" s="15" t="s">
        <v>758</v>
      </c>
      <c r="L621" s="15"/>
    </row>
    <row r="622" spans="1:12">
      <c r="A622">
        <v>61</v>
      </c>
      <c r="B622">
        <v>331</v>
      </c>
      <c r="C622" t="s">
        <v>541</v>
      </c>
      <c r="D622" t="s">
        <v>186</v>
      </c>
      <c r="E622" s="14">
        <f>VLOOKUP(D622,Files!$B$2:$H$207,5,FALSE())</f>
        <v>5.7</v>
      </c>
      <c r="F622" s="15">
        <f>IF(E622="no weight",VLOOKUP(D622,Files!$B$2:$G$233,6,FALSE()),E622)</f>
        <v>5.7</v>
      </c>
      <c r="G622" s="13">
        <v>0.000486111111111111</v>
      </c>
      <c r="H622" s="15">
        <v>8</v>
      </c>
      <c r="I622" s="1">
        <f>Results!$F619+VLOOKUP(Results!$H619,'Bead string weights'!$B$2:$E$14,4,FALSE())</f>
        <v>13.165</v>
      </c>
      <c r="J622" t="s">
        <v>537</v>
      </c>
      <c r="K622" s="15" t="s">
        <v>733</v>
      </c>
      <c r="L622" s="15" t="s">
        <v>759</v>
      </c>
    </row>
    <row r="623" spans="1:12">
      <c r="A623">
        <v>61</v>
      </c>
      <c r="B623">
        <v>331</v>
      </c>
      <c r="C623" t="s">
        <v>541</v>
      </c>
      <c r="D623" t="s">
        <v>186</v>
      </c>
      <c r="E623" s="14">
        <f>VLOOKUP(D623,Files!$B$2:$H$207,5,FALSE())</f>
        <v>5.7</v>
      </c>
      <c r="F623" s="15">
        <f>IF(E623="no weight",VLOOKUP(D623,Files!$B$2:$G$233,6,FALSE()),E623)</f>
        <v>5.7</v>
      </c>
      <c r="G623" s="13">
        <v>0.00150462962962963</v>
      </c>
      <c r="H623" s="15"/>
      <c r="I623" s="1" t="e">
        <f>Results!$F620+VLOOKUP(Results!$H620,'Bead string weights'!$B$2:$E$14,4,FALSE())</f>
        <v>#N/A</v>
      </c>
      <c r="J623" t="s">
        <v>537</v>
      </c>
      <c r="K623" s="15" t="s">
        <v>733</v>
      </c>
      <c r="L623" s="15" t="s">
        <v>760</v>
      </c>
    </row>
    <row r="624" spans="1:12">
      <c r="A624">
        <v>62</v>
      </c>
      <c r="B624">
        <v>231</v>
      </c>
      <c r="C624" t="s">
        <v>541</v>
      </c>
      <c r="D624" t="s">
        <v>207</v>
      </c>
      <c r="E624" s="14">
        <f>VLOOKUP(D624,Files!$B$2:$H$207,5,FALSE())</f>
        <v>5.74</v>
      </c>
      <c r="F624" s="15">
        <f>IF(E624="no weight",VLOOKUP(D624,Files!$B$2:$G$233,6,FALSE()),E624)</f>
        <v>5.74</v>
      </c>
      <c r="G624" s="13">
        <v>0.0201388888888889</v>
      </c>
      <c r="H624" s="15">
        <v>4</v>
      </c>
      <c r="I624" s="1">
        <f>Results!$F621+VLOOKUP(Results!$H621,'Bead string weights'!$B$2:$E$14,4,FALSE())</f>
        <v>13.165</v>
      </c>
      <c r="J624" t="s">
        <v>537</v>
      </c>
      <c r="K624" s="15" t="s">
        <v>675</v>
      </c>
      <c r="L624" s="15" t="s">
        <v>761</v>
      </c>
    </row>
    <row r="625" spans="1:12">
      <c r="A625">
        <v>63</v>
      </c>
      <c r="B625">
        <v>338</v>
      </c>
      <c r="C625" t="s">
        <v>541</v>
      </c>
      <c r="D625" t="s">
        <v>203</v>
      </c>
      <c r="E625" s="14">
        <f>VLOOKUP(D625,Files!$B$2:$H$207,5,FALSE())</f>
        <v>5.79</v>
      </c>
      <c r="F625" s="15">
        <f>IF(E625="no weight",VLOOKUP(D625,Files!$B$2:$G$233,6,FALSE()),E625)</f>
        <v>5.79</v>
      </c>
      <c r="G625" s="13">
        <v>0.000474537037037037</v>
      </c>
      <c r="H625" s="15">
        <v>8</v>
      </c>
      <c r="I625">
        <f>Results!$F622+VLOOKUP(Results!$H622,'Bead string weights'!$B$2:$E$14,4,FALSE())</f>
        <v>15.1</v>
      </c>
      <c r="J625" t="s">
        <v>535</v>
      </c>
      <c r="K625" s="15" t="s">
        <v>564</v>
      </c>
      <c r="L625" s="15"/>
    </row>
    <row r="626" spans="1:12">
      <c r="A626">
        <v>63</v>
      </c>
      <c r="B626">
        <v>338</v>
      </c>
      <c r="C626" t="s">
        <v>541</v>
      </c>
      <c r="D626" t="s">
        <v>203</v>
      </c>
      <c r="E626" s="14">
        <f>VLOOKUP(D626,Files!$B$2:$H$207,5,FALSE())</f>
        <v>5.79</v>
      </c>
      <c r="F626" s="15">
        <f>IF(E626="no weight",VLOOKUP(D626,Files!$B$2:$G$233,6,FALSE()),E626)</f>
        <v>5.79</v>
      </c>
      <c r="G626" s="13">
        <v>0.000104166666666667</v>
      </c>
      <c r="H626" s="15">
        <v>6</v>
      </c>
      <c r="I626" t="e">
        <f>Results!$F623+VLOOKUP(Results!$H623,'Bead string weights'!$B$2:$E$14,4,FALSE())</f>
        <v>#N/A</v>
      </c>
      <c r="J626" t="s">
        <v>535</v>
      </c>
      <c r="K626" s="15" t="s">
        <v>551</v>
      </c>
      <c r="L626" s="15"/>
    </row>
    <row r="627" spans="1:12">
      <c r="A627">
        <v>63</v>
      </c>
      <c r="B627">
        <v>338</v>
      </c>
      <c r="C627" t="s">
        <v>541</v>
      </c>
      <c r="D627" t="s">
        <v>203</v>
      </c>
      <c r="E627" s="14">
        <f>VLOOKUP(D627,Files!$B$2:$H$207,5,FALSE())</f>
        <v>5.79</v>
      </c>
      <c r="F627" s="15">
        <f>IF(E627="no weight",VLOOKUP(D627,Files!$B$2:$G$233,6,FALSE()),E627)</f>
        <v>5.79</v>
      </c>
      <c r="G627" s="13">
        <v>0.0003125</v>
      </c>
      <c r="H627" s="15">
        <v>8</v>
      </c>
      <c r="I627">
        <f>Results!$F624+VLOOKUP(Results!$H624,'Bead string weights'!$B$2:$E$14,4,FALSE())</f>
        <v>10.50105</v>
      </c>
      <c r="J627" t="s">
        <v>535</v>
      </c>
      <c r="K627" s="15" t="s">
        <v>551</v>
      </c>
      <c r="L627" s="15"/>
    </row>
    <row r="628" spans="1:12">
      <c r="A628">
        <v>63</v>
      </c>
      <c r="B628">
        <v>338</v>
      </c>
      <c r="C628" t="s">
        <v>541</v>
      </c>
      <c r="D628" t="s">
        <v>203</v>
      </c>
      <c r="E628" s="14">
        <f>VLOOKUP(D628,Files!$B$2:$H$207,5,FALSE())</f>
        <v>5.79</v>
      </c>
      <c r="F628" s="15">
        <f>IF(E628="no weight",VLOOKUP(D628,Files!$B$2:$G$233,6,FALSE()),E628)</f>
        <v>5.79</v>
      </c>
      <c r="G628" s="13">
        <v>0.000601851851851852</v>
      </c>
      <c r="H628" s="15">
        <v>6</v>
      </c>
      <c r="I628">
        <f>Results!$F626+VLOOKUP(Results!$H626,'Bead string weights'!$B$2:$E$14,4,FALSE())</f>
        <v>13.255</v>
      </c>
      <c r="J628" t="s">
        <v>535</v>
      </c>
      <c r="K628" s="15" t="s">
        <v>546</v>
      </c>
      <c r="L628" s="15"/>
    </row>
    <row r="629" spans="1:12">
      <c r="A629">
        <v>63</v>
      </c>
      <c r="B629">
        <v>338</v>
      </c>
      <c r="C629" t="s">
        <v>541</v>
      </c>
      <c r="D629" t="s">
        <v>203</v>
      </c>
      <c r="E629" s="14">
        <f>VLOOKUP(D629,Files!$B$2:$H$207,5,FALSE())</f>
        <v>5.79</v>
      </c>
      <c r="F629" s="15">
        <f>IF(E629="no weight",VLOOKUP(D629,Files!$B$2:$G$233,6,FALSE()),E629)</f>
        <v>5.79</v>
      </c>
      <c r="G629" s="13" t="s">
        <v>762</v>
      </c>
      <c r="H629" s="15">
        <v>9</v>
      </c>
      <c r="I629">
        <f>Results!$F629+VLOOKUP(Results!$H629,'Bead string weights'!$B$2:$E$14,4,FALSE())</f>
        <v>16.63</v>
      </c>
      <c r="J629" t="s">
        <v>535</v>
      </c>
      <c r="K629" s="15" t="s">
        <v>763</v>
      </c>
      <c r="L629" s="15"/>
    </row>
    <row r="630" spans="1:12">
      <c r="A630">
        <v>63</v>
      </c>
      <c r="B630">
        <v>338</v>
      </c>
      <c r="C630" t="s">
        <v>541</v>
      </c>
      <c r="D630" t="s">
        <v>203</v>
      </c>
      <c r="E630" s="14">
        <f>VLOOKUP(D630,Files!$B$2:$H$207,5,FALSE())</f>
        <v>5.79</v>
      </c>
      <c r="F630" s="15">
        <f>IF(E630="no weight",VLOOKUP(D630,Files!$B$2:$G$233,6,FALSE()),E630)</f>
        <v>5.79</v>
      </c>
      <c r="G630" s="13">
        <v>0.000590277777777778</v>
      </c>
      <c r="H630" s="15">
        <v>4</v>
      </c>
      <c r="I630" s="1">
        <f>Results!$F625+VLOOKUP(Results!$H625,'Bead string weights'!$B$2:$E$14,4,FALSE())</f>
        <v>15.19</v>
      </c>
      <c r="J630" t="s">
        <v>537</v>
      </c>
      <c r="K630" s="15" t="s">
        <v>536</v>
      </c>
      <c r="L630" s="15" t="s">
        <v>764</v>
      </c>
    </row>
    <row r="631" spans="1:12">
      <c r="A631">
        <v>63</v>
      </c>
      <c r="B631">
        <v>338</v>
      </c>
      <c r="C631" t="s">
        <v>541</v>
      </c>
      <c r="D631" t="s">
        <v>203</v>
      </c>
      <c r="E631" s="14">
        <f>VLOOKUP(D631,Files!$B$2:$H$207,5,FALSE())</f>
        <v>5.79</v>
      </c>
      <c r="F631" s="15">
        <f>IF(E631="no weight",VLOOKUP(D631,Files!$B$2:$G$233,6,FALSE()),E631)</f>
        <v>5.79</v>
      </c>
      <c r="G631" s="13">
        <v>0.000706018518518518</v>
      </c>
      <c r="H631" s="15">
        <v>5</v>
      </c>
      <c r="I631" s="1">
        <f>Results!$F627+VLOOKUP(Results!$H627,'Bead string weights'!$B$2:$E$14,4,FALSE())</f>
        <v>15.19</v>
      </c>
      <c r="J631" t="s">
        <v>537</v>
      </c>
      <c r="K631" s="15" t="s">
        <v>765</v>
      </c>
      <c r="L631" s="15"/>
    </row>
    <row r="632" spans="1:12">
      <c r="A632" s="17">
        <v>63</v>
      </c>
      <c r="B632" s="18">
        <v>338</v>
      </c>
      <c r="C632" s="18" t="s">
        <v>541</v>
      </c>
      <c r="D632" s="18" t="s">
        <v>203</v>
      </c>
      <c r="E632" s="14">
        <f>VLOOKUP(D632,Files!$B$2:$H$207,5,FALSE())</f>
        <v>5.79</v>
      </c>
      <c r="F632" s="20">
        <f>IF(E632="no weight",VLOOKUP(D632,Files!$B$2:$G$233,6,FALSE()),E632)</f>
        <v>5.79</v>
      </c>
      <c r="G632" s="21">
        <v>0.000717592592592593</v>
      </c>
      <c r="H632" s="15">
        <v>7</v>
      </c>
      <c r="I632" s="1">
        <f>Results!$F628+VLOOKUP(Results!$H628,'Bead string weights'!$B$2:$E$14,4,FALSE())</f>
        <v>13.255</v>
      </c>
      <c r="J632" t="s">
        <v>537</v>
      </c>
      <c r="K632" s="15" t="s">
        <v>594</v>
      </c>
      <c r="L632" s="15"/>
    </row>
    <row r="633" spans="1:12">
      <c r="A633" s="17">
        <v>63</v>
      </c>
      <c r="B633" s="18">
        <v>338</v>
      </c>
      <c r="C633" s="18" t="s">
        <v>541</v>
      </c>
      <c r="D633" s="18" t="s">
        <v>203</v>
      </c>
      <c r="E633" s="14">
        <f>VLOOKUP(D633,Files!$B$2:$H$207,5,FALSE())</f>
        <v>5.79</v>
      </c>
      <c r="F633" s="20">
        <f>IF(E633="no weight",VLOOKUP(D633,Files!$B$2:$G$233,6,FALSE()),E633)</f>
        <v>5.79</v>
      </c>
      <c r="G633" s="21">
        <v>0.000972222222222222</v>
      </c>
      <c r="H633" s="15">
        <v>8</v>
      </c>
      <c r="I633" s="1">
        <f>Results!$F630+VLOOKUP(Results!$H630,'Bead string weights'!$B$2:$E$14,4,FALSE())</f>
        <v>10.55105</v>
      </c>
      <c r="J633" t="s">
        <v>537</v>
      </c>
      <c r="K633" s="15" t="s">
        <v>766</v>
      </c>
      <c r="L633" s="15" t="s">
        <v>767</v>
      </c>
    </row>
    <row r="634" spans="1:12">
      <c r="A634" s="17">
        <v>64</v>
      </c>
      <c r="B634" s="18">
        <v>338</v>
      </c>
      <c r="C634" s="18" t="s">
        <v>541</v>
      </c>
      <c r="D634" s="18" t="s">
        <v>211</v>
      </c>
      <c r="E634" s="14">
        <f>VLOOKUP(D634,Files!$B$2:$H$207,5,FALSE())</f>
        <v>5.84</v>
      </c>
      <c r="F634" s="20">
        <f>IF(E634="no weight",VLOOKUP(D634,Files!$B$2:$G$233,6,FALSE()),E634)</f>
        <v>5.84</v>
      </c>
      <c r="G634" s="21">
        <v>0.000300925925925926</v>
      </c>
      <c r="H634" s="15">
        <v>8</v>
      </c>
      <c r="I634">
        <f>Results!$F631+VLOOKUP(Results!$H631,'Bead string weights'!$B$2:$E$14,4,FALSE())</f>
        <v>12.225</v>
      </c>
      <c r="J634" t="s">
        <v>535</v>
      </c>
      <c r="K634" s="15" t="s">
        <v>534</v>
      </c>
      <c r="L634" s="15"/>
    </row>
    <row r="635" spans="1:12">
      <c r="A635" s="19">
        <v>64</v>
      </c>
      <c r="B635" s="20">
        <v>338</v>
      </c>
      <c r="C635" s="20" t="s">
        <v>541</v>
      </c>
      <c r="D635" s="20" t="s">
        <v>211</v>
      </c>
      <c r="E635" s="14">
        <f>VLOOKUP(D635,Files!$B$2:$H$207,5,FALSE())</f>
        <v>5.84</v>
      </c>
      <c r="F635" s="20">
        <f>IF(E635="no weight",VLOOKUP(D635,Files!$B$2:$G$233,6,FALSE()),E635)</f>
        <v>5.84</v>
      </c>
      <c r="G635" s="22">
        <v>0.000636574074074074</v>
      </c>
      <c r="H635" s="15">
        <v>8</v>
      </c>
      <c r="I635">
        <f>Results!$F632+VLOOKUP(Results!$H632,'Bead string weights'!$B$2:$E$14,4,FALSE())</f>
        <v>14.825</v>
      </c>
      <c r="J635" t="s">
        <v>535</v>
      </c>
      <c r="K635" s="15" t="s">
        <v>534</v>
      </c>
      <c r="L635" s="15"/>
    </row>
    <row r="636" spans="1:12">
      <c r="A636" s="19">
        <v>64</v>
      </c>
      <c r="B636" s="20">
        <v>338</v>
      </c>
      <c r="C636" s="20" t="s">
        <v>541</v>
      </c>
      <c r="D636" s="20" t="s">
        <v>211</v>
      </c>
      <c r="E636" s="14">
        <f>VLOOKUP(D636,Files!$B$2:$H$207,5,FALSE())</f>
        <v>5.84</v>
      </c>
      <c r="F636" s="20">
        <f>IF(E636="no weight",VLOOKUP(D636,Files!$B$2:$G$233,6,FALSE()),E636)</f>
        <v>5.84</v>
      </c>
      <c r="G636" s="22">
        <v>0.000752314814814815</v>
      </c>
      <c r="H636" s="15">
        <v>8</v>
      </c>
      <c r="I636">
        <f>Results!$F633+VLOOKUP(Results!$H633,'Bead string weights'!$B$2:$E$14,4,FALSE())</f>
        <v>15.19</v>
      </c>
      <c r="J636" t="s">
        <v>535</v>
      </c>
      <c r="K636" s="15" t="s">
        <v>534</v>
      </c>
      <c r="L636" s="15"/>
    </row>
    <row r="637" spans="1:12">
      <c r="A637" s="5">
        <v>64</v>
      </c>
      <c r="B637" s="5">
        <v>338</v>
      </c>
      <c r="C637" s="5" t="s">
        <v>541</v>
      </c>
      <c r="D637" s="5" t="s">
        <v>211</v>
      </c>
      <c r="E637" s="14">
        <f>VLOOKUP(D637,Files!$B$2:$H$207,5,FALSE())</f>
        <v>5.84</v>
      </c>
      <c r="F637" s="5">
        <f>IF(E637="no weight",VLOOKUP(D637,Files!$B$2:$G$233,6,FALSE()),E637)</f>
        <v>5.84</v>
      </c>
      <c r="G637" s="23">
        <v>0.000925925925925926</v>
      </c>
      <c r="H637" s="15">
        <v>8</v>
      </c>
      <c r="I637">
        <f>Results!$F634+VLOOKUP(Results!$H634,'Bead string weights'!$B$2:$E$14,4,FALSE())</f>
        <v>15.24</v>
      </c>
      <c r="J637" t="s">
        <v>535</v>
      </c>
      <c r="K637" s="15" t="s">
        <v>534</v>
      </c>
      <c r="L637" s="15"/>
    </row>
    <row r="638" spans="1:12">
      <c r="A638" s="5">
        <v>64</v>
      </c>
      <c r="B638" s="5">
        <v>338</v>
      </c>
      <c r="C638" s="5" t="s">
        <v>541</v>
      </c>
      <c r="D638" s="5" t="s">
        <v>211</v>
      </c>
      <c r="E638" s="14">
        <f>VLOOKUP(D638,Files!$B$2:$H$207,5,FALSE())</f>
        <v>5.84</v>
      </c>
      <c r="F638" s="5">
        <f>IF(E638="no weight",VLOOKUP(D638,Files!$B$2:$G$233,6,FALSE()),E638)</f>
        <v>5.84</v>
      </c>
      <c r="G638" s="23">
        <v>0.00106481481481481</v>
      </c>
      <c r="H638" s="15">
        <v>7</v>
      </c>
      <c r="I638">
        <f>Results!$F635+VLOOKUP(Results!$H635,'Bead string weights'!$B$2:$E$14,4,FALSE())</f>
        <v>15.24</v>
      </c>
      <c r="J638" t="s">
        <v>535</v>
      </c>
      <c r="K638" s="15" t="s">
        <v>534</v>
      </c>
      <c r="L638" s="15"/>
    </row>
    <row r="639" spans="1:12">
      <c r="A639" s="5">
        <v>64</v>
      </c>
      <c r="B639" s="5">
        <v>338</v>
      </c>
      <c r="C639" s="5" t="s">
        <v>541</v>
      </c>
      <c r="D639" s="5" t="s">
        <v>211</v>
      </c>
      <c r="E639" s="14">
        <f>VLOOKUP(D639,Files!$B$2:$H$207,5,FALSE())</f>
        <v>5.84</v>
      </c>
      <c r="F639" s="5">
        <f>IF(E639="no weight",VLOOKUP(D639,Files!$B$2:$G$233,6,FALSE()),E639)</f>
        <v>5.84</v>
      </c>
      <c r="G639" s="23">
        <v>0.00119212962962963</v>
      </c>
      <c r="H639" s="15">
        <v>8</v>
      </c>
      <c r="I639">
        <f>Results!$F636+VLOOKUP(Results!$H636,'Bead string weights'!$B$2:$E$14,4,FALSE())</f>
        <v>15.24</v>
      </c>
      <c r="J639" t="s">
        <v>535</v>
      </c>
      <c r="K639" s="15" t="s">
        <v>534</v>
      </c>
      <c r="L639" s="15"/>
    </row>
    <row r="640" spans="1:12">
      <c r="A640">
        <v>65</v>
      </c>
      <c r="B640">
        <v>227</v>
      </c>
      <c r="C640" t="s">
        <v>541</v>
      </c>
      <c r="D640" t="s">
        <v>209</v>
      </c>
      <c r="E640" s="14">
        <f>VLOOKUP(D640,Files!$B$2:$H$207,5,FALSE())</f>
        <v>6.48</v>
      </c>
      <c r="F640" s="15">
        <f>IF(E640="no weight",VLOOKUP(D640,Files!$B$2:$G$233,6,FALSE()),E640)</f>
        <v>6.48</v>
      </c>
      <c r="G640" s="13">
        <v>0.00109953703703704</v>
      </c>
      <c r="H640" s="15">
        <v>9</v>
      </c>
      <c r="I640">
        <f>Results!$F637+VLOOKUP(Results!$H637,'Bead string weights'!$B$2:$E$14,4,FALSE())</f>
        <v>15.24</v>
      </c>
      <c r="J640" t="s">
        <v>535</v>
      </c>
      <c r="K640" s="15" t="s">
        <v>564</v>
      </c>
      <c r="L640" s="15" t="s">
        <v>768</v>
      </c>
    </row>
    <row r="641" spans="1:12">
      <c r="A641">
        <v>65</v>
      </c>
      <c r="B641">
        <v>227</v>
      </c>
      <c r="C641" t="s">
        <v>541</v>
      </c>
      <c r="D641" t="s">
        <v>209</v>
      </c>
      <c r="E641" s="14">
        <f>VLOOKUP(D641,Files!$B$2:$H$207,5,FALSE())</f>
        <v>6.48</v>
      </c>
      <c r="F641" s="15">
        <f>IF(E641="no weight",VLOOKUP(D641,Files!$B$2:$G$233,6,FALSE()),E641)</f>
        <v>6.48</v>
      </c>
      <c r="G641" s="13">
        <v>0.00115740740740741</v>
      </c>
      <c r="H641" s="15">
        <v>7</v>
      </c>
      <c r="I641">
        <f>Results!$F638+VLOOKUP(Results!$H638,'Bead string weights'!$B$2:$E$14,4,FALSE())</f>
        <v>14.875</v>
      </c>
      <c r="J641" t="s">
        <v>535</v>
      </c>
      <c r="K641" s="15" t="s">
        <v>564</v>
      </c>
      <c r="L641" s="15" t="s">
        <v>768</v>
      </c>
    </row>
    <row r="642" spans="1:12">
      <c r="A642">
        <v>65</v>
      </c>
      <c r="B642">
        <v>227</v>
      </c>
      <c r="C642" t="s">
        <v>541</v>
      </c>
      <c r="D642" t="s">
        <v>209</v>
      </c>
      <c r="E642" s="14">
        <f>VLOOKUP(D642,Files!$B$2:$H$207,5,FALSE())</f>
        <v>6.48</v>
      </c>
      <c r="F642" s="15">
        <f>IF(E642="no weight",VLOOKUP(D642,Files!$B$2:$G$233,6,FALSE()),E642)</f>
        <v>6.48</v>
      </c>
      <c r="G642" s="13">
        <v>0.0003125</v>
      </c>
      <c r="H642" s="15">
        <v>8</v>
      </c>
      <c r="I642">
        <f>Results!$F640+VLOOKUP(Results!$H640,'Bead string weights'!$B$2:$E$14,4,FALSE())</f>
        <v>17.32</v>
      </c>
      <c r="J642" t="s">
        <v>535</v>
      </c>
      <c r="K642" s="15" t="s">
        <v>534</v>
      </c>
      <c r="L642" s="15"/>
    </row>
    <row r="643" spans="1:12">
      <c r="A643">
        <v>65</v>
      </c>
      <c r="B643">
        <v>227</v>
      </c>
      <c r="C643" t="s">
        <v>541</v>
      </c>
      <c r="D643" t="s">
        <v>209</v>
      </c>
      <c r="E643" s="14">
        <f>VLOOKUP(D643,Files!$B$2:$H$207,5,FALSE())</f>
        <v>6.48</v>
      </c>
      <c r="F643" s="15">
        <f>IF(E643="no weight",VLOOKUP(D643,Files!$B$2:$G$233,6,FALSE()),E643)</f>
        <v>6.48</v>
      </c>
      <c r="G643" s="13">
        <v>0.000578703703703704</v>
      </c>
      <c r="H643" s="15">
        <v>9</v>
      </c>
      <c r="I643">
        <f>Results!$F641+VLOOKUP(Results!$H641,'Bead string weights'!$B$2:$E$14,4,FALSE())</f>
        <v>15.515</v>
      </c>
      <c r="J643" t="s">
        <v>535</v>
      </c>
      <c r="K643" s="15" t="s">
        <v>534</v>
      </c>
      <c r="L643" s="15"/>
    </row>
    <row r="644" spans="1:12">
      <c r="A644">
        <v>65</v>
      </c>
      <c r="B644">
        <v>227</v>
      </c>
      <c r="C644" t="s">
        <v>541</v>
      </c>
      <c r="D644" t="s">
        <v>209</v>
      </c>
      <c r="E644" s="14">
        <f>VLOOKUP(D644,Files!$B$2:$H$207,5,FALSE())</f>
        <v>6.48</v>
      </c>
      <c r="F644" s="15">
        <f>IF(E644="no weight",VLOOKUP(D644,Files!$B$2:$G$233,6,FALSE()),E644)</f>
        <v>6.48</v>
      </c>
      <c r="G644" s="13">
        <v>0.000162037037037037</v>
      </c>
      <c r="H644" s="15">
        <v>7</v>
      </c>
      <c r="I644" s="1">
        <f>Results!$F639+VLOOKUP(Results!$H639,'Bead string weights'!$B$2:$E$14,4,FALSE())</f>
        <v>15.24</v>
      </c>
      <c r="J644" t="s">
        <v>537</v>
      </c>
      <c r="K644" s="15" t="s">
        <v>546</v>
      </c>
      <c r="L644" s="15" t="s">
        <v>768</v>
      </c>
    </row>
    <row r="645" spans="1:12">
      <c r="A645">
        <v>65</v>
      </c>
      <c r="B645">
        <v>227</v>
      </c>
      <c r="C645" t="s">
        <v>541</v>
      </c>
      <c r="D645" t="s">
        <v>209</v>
      </c>
      <c r="E645" s="14">
        <f>VLOOKUP(D645,Files!$B$2:$H$207,5,FALSE())</f>
        <v>6.48</v>
      </c>
      <c r="F645" s="15">
        <f>IF(E645="no weight",VLOOKUP(D645,Files!$B$2:$G$233,6,FALSE()),E645)</f>
        <v>6.48</v>
      </c>
      <c r="G645" s="13">
        <v>0.00111111111111111</v>
      </c>
      <c r="H645" s="15">
        <v>11</v>
      </c>
      <c r="I645" s="1">
        <f>Results!$F642+VLOOKUP(Results!$H642,'Bead string weights'!$B$2:$E$14,4,FALSE())</f>
        <v>15.88</v>
      </c>
      <c r="J645" t="s">
        <v>537</v>
      </c>
      <c r="K645" s="15" t="s">
        <v>540</v>
      </c>
      <c r="L645" s="15" t="s">
        <v>768</v>
      </c>
    </row>
    <row r="646" spans="1:12">
      <c r="A646">
        <v>65</v>
      </c>
      <c r="B646">
        <v>227</v>
      </c>
      <c r="C646" t="s">
        <v>541</v>
      </c>
      <c r="D646" t="s">
        <v>209</v>
      </c>
      <c r="E646" s="14">
        <f>VLOOKUP(D646,Files!$B$2:$H$207,5,FALSE())</f>
        <v>6.48</v>
      </c>
      <c r="F646" s="15">
        <f>IF(E646="no weight",VLOOKUP(D646,Files!$B$2:$G$233,6,FALSE()),E646)</f>
        <v>6.48</v>
      </c>
      <c r="G646" s="13">
        <v>0.00118055555555556</v>
      </c>
      <c r="H646" s="15">
        <v>5</v>
      </c>
      <c r="I646" s="1">
        <f>Results!$F643+VLOOKUP(Results!$H643,'Bead string weights'!$B$2:$E$14,4,FALSE())</f>
        <v>17.32</v>
      </c>
      <c r="J646" t="s">
        <v>537</v>
      </c>
      <c r="K646" s="15" t="s">
        <v>546</v>
      </c>
      <c r="L646" s="15" t="s">
        <v>768</v>
      </c>
    </row>
    <row r="647" spans="1:12">
      <c r="A647">
        <v>65</v>
      </c>
      <c r="B647">
        <v>227</v>
      </c>
      <c r="C647" t="s">
        <v>541</v>
      </c>
      <c r="D647" t="s">
        <v>209</v>
      </c>
      <c r="E647" s="14">
        <f>VLOOKUP(D647,Files!$B$2:$H$207,5,FALSE())</f>
        <v>6.48</v>
      </c>
      <c r="F647" s="15">
        <f>IF(E647="no weight",VLOOKUP(D647,Files!$B$2:$G$233,6,FALSE()),E647)</f>
        <v>6.48</v>
      </c>
      <c r="G647" s="13">
        <v>0.000150462962962963</v>
      </c>
      <c r="H647" s="15">
        <v>4</v>
      </c>
      <c r="I647" s="1">
        <f>Results!$F644+VLOOKUP(Results!$H644,'Bead string weights'!$B$2:$E$14,4,FALSE())</f>
        <v>15.515</v>
      </c>
      <c r="J647" t="s">
        <v>537</v>
      </c>
      <c r="K647" s="15" t="s">
        <v>661</v>
      </c>
      <c r="L647" s="15" t="s">
        <v>768</v>
      </c>
    </row>
    <row r="648" spans="1:12">
      <c r="A648">
        <v>65</v>
      </c>
      <c r="B648">
        <v>227</v>
      </c>
      <c r="C648" t="s">
        <v>541</v>
      </c>
      <c r="D648" t="s">
        <v>209</v>
      </c>
      <c r="E648" s="14">
        <f>VLOOKUP(D648,Files!$B$2:$H$207,5,FALSE())</f>
        <v>6.48</v>
      </c>
      <c r="F648" s="15">
        <f>IF(E648="no weight",VLOOKUP(D648,Files!$B$2:$G$233,6,FALSE()),E648)</f>
        <v>6.48</v>
      </c>
      <c r="G648" s="13">
        <v>0.000868055555555556</v>
      </c>
      <c r="H648" s="15">
        <v>5</v>
      </c>
      <c r="I648" s="1">
        <f>Results!$F645+VLOOKUP(Results!$H645,'Bead string weights'!$B$2:$E$14,4,FALSE())</f>
        <v>19.2</v>
      </c>
      <c r="J648" t="s">
        <v>537</v>
      </c>
      <c r="K648" s="15" t="s">
        <v>769</v>
      </c>
      <c r="L648" s="15" t="s">
        <v>768</v>
      </c>
    </row>
    <row r="649" spans="1:12">
      <c r="A649">
        <v>65</v>
      </c>
      <c r="B649">
        <v>227</v>
      </c>
      <c r="C649" t="s">
        <v>541</v>
      </c>
      <c r="D649" t="s">
        <v>209</v>
      </c>
      <c r="E649" s="14">
        <f>VLOOKUP(D649,Files!$B$2:$H$207,5,FALSE())</f>
        <v>6.48</v>
      </c>
      <c r="F649" s="15">
        <f>IF(E649="no weight",VLOOKUP(D649,Files!$B$2:$G$233,6,FALSE()),E649)</f>
        <v>6.48</v>
      </c>
      <c r="G649" s="13">
        <v>0.000949074074074074</v>
      </c>
      <c r="H649" s="15">
        <v>5</v>
      </c>
      <c r="I649" s="1">
        <f>Results!$F646+VLOOKUP(Results!$H646,'Bead string weights'!$B$2:$E$14,4,FALSE())</f>
        <v>12.915</v>
      </c>
      <c r="J649" t="s">
        <v>537</v>
      </c>
      <c r="K649" s="15" t="s">
        <v>769</v>
      </c>
      <c r="L649" s="15" t="s">
        <v>770</v>
      </c>
    </row>
    <row r="650" spans="1:12">
      <c r="A650">
        <v>65</v>
      </c>
      <c r="B650">
        <v>227</v>
      </c>
      <c r="C650" t="s">
        <v>541</v>
      </c>
      <c r="D650" t="s">
        <v>209</v>
      </c>
      <c r="E650" s="14">
        <f>VLOOKUP(D650,Files!$B$2:$H$207,5,FALSE())</f>
        <v>6.48</v>
      </c>
      <c r="F650" s="15">
        <f>IF(E650="no weight",VLOOKUP(D650,Files!$B$2:$G$233,6,FALSE()),E650)</f>
        <v>6.48</v>
      </c>
      <c r="G650" s="13">
        <v>0.00099537037037037</v>
      </c>
      <c r="H650" s="15">
        <v>2</v>
      </c>
      <c r="I650" s="1">
        <f>Results!$F647+VLOOKUP(Results!$H647,'Bead string weights'!$B$2:$E$14,4,FALSE())</f>
        <v>11.24105</v>
      </c>
      <c r="J650" t="s">
        <v>537</v>
      </c>
      <c r="K650" s="15" t="s">
        <v>769</v>
      </c>
      <c r="L650" s="15" t="s">
        <v>768</v>
      </c>
    </row>
    <row r="651" spans="1:12">
      <c r="A651">
        <v>65</v>
      </c>
      <c r="B651">
        <v>227</v>
      </c>
      <c r="C651" t="s">
        <v>541</v>
      </c>
      <c r="D651" t="s">
        <v>209</v>
      </c>
      <c r="E651" s="14">
        <f>VLOOKUP(D651,Files!$B$2:$H$207,5,FALSE())</f>
        <v>6.48</v>
      </c>
      <c r="F651" s="15">
        <f>IF(E651="no weight",VLOOKUP(D651,Files!$B$2:$G$233,6,FALSE()),E651)</f>
        <v>6.48</v>
      </c>
      <c r="G651" s="13">
        <v>0.00101851851851852</v>
      </c>
      <c r="H651" s="15">
        <v>6</v>
      </c>
      <c r="I651" s="1">
        <f>Results!$F648+VLOOKUP(Results!$H648,'Bead string weights'!$B$2:$E$14,4,FALSE())</f>
        <v>12.915</v>
      </c>
      <c r="J651" t="s">
        <v>537</v>
      </c>
      <c r="K651" s="15" t="s">
        <v>564</v>
      </c>
      <c r="L651" s="15" t="s">
        <v>768</v>
      </c>
    </row>
    <row r="652" spans="1:12">
      <c r="A652">
        <v>66</v>
      </c>
      <c r="B652">
        <v>265</v>
      </c>
      <c r="C652" t="s">
        <v>541</v>
      </c>
      <c r="D652" t="s">
        <v>212</v>
      </c>
      <c r="E652" s="14">
        <f>VLOOKUP(D652,Files!$B$2:$H$207,5,FALSE())</f>
        <v>5.63</v>
      </c>
      <c r="F652" s="15">
        <f>IF(E652="no weight",VLOOKUP(D652,Files!$B$2:$G$233,6,FALSE()),E652)</f>
        <v>5.63</v>
      </c>
      <c r="G652" s="13">
        <v>0.00174768518518519</v>
      </c>
      <c r="H652" s="15">
        <v>9</v>
      </c>
      <c r="I652">
        <f>Results!$F649+VLOOKUP(Results!$H649,'Bead string weights'!$B$2:$E$14,4,FALSE())</f>
        <v>12.915</v>
      </c>
      <c r="J652" t="s">
        <v>535</v>
      </c>
      <c r="K652" s="15" t="s">
        <v>564</v>
      </c>
      <c r="L652" s="15"/>
    </row>
    <row r="653" spans="1:12">
      <c r="A653">
        <v>66</v>
      </c>
      <c r="B653">
        <v>265</v>
      </c>
      <c r="C653" t="s">
        <v>541</v>
      </c>
      <c r="D653" t="s">
        <v>212</v>
      </c>
      <c r="E653" s="14">
        <f>VLOOKUP(D653,Files!$B$2:$H$207,5,FALSE())</f>
        <v>5.63</v>
      </c>
      <c r="F653" s="15">
        <f>IF(E653="no weight",VLOOKUP(D653,Files!$B$2:$G$233,6,FALSE()),E653)</f>
        <v>5.63</v>
      </c>
      <c r="G653" s="13">
        <v>0.000150462962962963</v>
      </c>
      <c r="H653" s="15">
        <v>10</v>
      </c>
      <c r="I653">
        <f>Results!$F650+VLOOKUP(Results!$H650,'Bead string weights'!$B$2:$E$14,4,FALSE())</f>
        <v>9.67215</v>
      </c>
      <c r="J653" t="s">
        <v>535</v>
      </c>
      <c r="K653" s="15" t="s">
        <v>534</v>
      </c>
      <c r="L653" s="15"/>
    </row>
    <row r="654" spans="1:12">
      <c r="A654">
        <v>66</v>
      </c>
      <c r="B654">
        <v>265</v>
      </c>
      <c r="C654" t="s">
        <v>541</v>
      </c>
      <c r="D654" t="s">
        <v>212</v>
      </c>
      <c r="E654" s="14">
        <f>VLOOKUP(D654,Files!$B$2:$H$207,5,FALSE())</f>
        <v>5.63</v>
      </c>
      <c r="F654" s="15">
        <f>IF(E654="no weight",VLOOKUP(D654,Files!$B$2:$G$233,6,FALSE()),E654)</f>
        <v>5.63</v>
      </c>
      <c r="G654" s="13">
        <v>0.00113425925925926</v>
      </c>
      <c r="H654" s="15">
        <v>4</v>
      </c>
      <c r="I654">
        <f>Results!$F651+VLOOKUP(Results!$H651,'Bead string weights'!$B$2:$E$14,4,FALSE())</f>
        <v>13.945</v>
      </c>
      <c r="J654" t="s">
        <v>535</v>
      </c>
      <c r="K654" s="15" t="s">
        <v>771</v>
      </c>
      <c r="L654" s="15"/>
    </row>
    <row r="655" spans="1:12">
      <c r="A655">
        <v>66</v>
      </c>
      <c r="B655">
        <v>265</v>
      </c>
      <c r="C655" t="s">
        <v>541</v>
      </c>
      <c r="D655" t="s">
        <v>212</v>
      </c>
      <c r="E655" s="14">
        <f>VLOOKUP(D655,Files!$B$2:$H$207,5,FALSE())</f>
        <v>5.63</v>
      </c>
      <c r="F655" s="15">
        <f>IF(E655="no weight",VLOOKUP(D655,Files!$B$2:$G$233,6,FALSE()),E655)</f>
        <v>5.63</v>
      </c>
      <c r="G655" s="13">
        <v>0.00167824074074074</v>
      </c>
      <c r="H655" s="15">
        <v>4</v>
      </c>
      <c r="I655">
        <f>Results!$F655+VLOOKUP(Results!$H655,'Bead string weights'!$B$2:$E$14,4,FALSE())</f>
        <v>10.39105</v>
      </c>
      <c r="J655" t="s">
        <v>535</v>
      </c>
      <c r="K655" s="15" t="s">
        <v>772</v>
      </c>
      <c r="L655" s="15"/>
    </row>
    <row r="656" spans="1:12">
      <c r="A656">
        <v>66</v>
      </c>
      <c r="B656">
        <v>265</v>
      </c>
      <c r="C656" t="s">
        <v>541</v>
      </c>
      <c r="D656" t="s">
        <v>212</v>
      </c>
      <c r="E656" s="14">
        <f>VLOOKUP(D656,Files!$B$2:$H$207,5,FALSE())</f>
        <v>5.63</v>
      </c>
      <c r="F656" s="15">
        <f>IF(E656="no weight",VLOOKUP(D656,Files!$B$2:$G$233,6,FALSE()),E656)</f>
        <v>5.63</v>
      </c>
      <c r="G656" s="13">
        <v>0.00217592592592593</v>
      </c>
      <c r="H656" s="15">
        <v>6</v>
      </c>
      <c r="I656">
        <v>16.47</v>
      </c>
      <c r="J656" t="s">
        <v>535</v>
      </c>
      <c r="K656" s="15" t="s">
        <v>695</v>
      </c>
      <c r="L656" s="15"/>
    </row>
    <row r="657" spans="1:12">
      <c r="A657">
        <v>66</v>
      </c>
      <c r="B657">
        <v>265</v>
      </c>
      <c r="C657" t="s">
        <v>541</v>
      </c>
      <c r="D657" t="s">
        <v>212</v>
      </c>
      <c r="E657" s="14">
        <f>VLOOKUP(D657,Files!$B$2:$H$207,5,FALSE())</f>
        <v>5.63</v>
      </c>
      <c r="F657" s="15">
        <f>IF(E657="no weight",VLOOKUP(D657,Files!$B$2:$G$233,6,FALSE()),E657)</f>
        <v>5.63</v>
      </c>
      <c r="G657" s="13">
        <v>0.00149305555555556</v>
      </c>
      <c r="H657" s="15">
        <v>4</v>
      </c>
      <c r="I657" s="1">
        <f>Results!$F652+VLOOKUP(Results!$H652,'Bead string weights'!$B$2:$E$14,4,FALSE())</f>
        <v>16.47</v>
      </c>
      <c r="J657" t="s">
        <v>537</v>
      </c>
      <c r="K657" s="15" t="s">
        <v>773</v>
      </c>
      <c r="L657" s="15"/>
    </row>
    <row r="658" spans="1:12">
      <c r="A658">
        <v>66</v>
      </c>
      <c r="B658">
        <v>265</v>
      </c>
      <c r="C658" t="s">
        <v>541</v>
      </c>
      <c r="D658" t="s">
        <v>212</v>
      </c>
      <c r="E658" s="14">
        <f>VLOOKUP(D658,Files!$B$2:$H$207,5,FALSE())</f>
        <v>5.63</v>
      </c>
      <c r="F658" s="15">
        <f>IF(E658="no weight",VLOOKUP(D658,Files!$B$2:$G$233,6,FALSE()),E658)</f>
        <v>5.63</v>
      </c>
      <c r="G658" s="13">
        <v>0.00150462962962963</v>
      </c>
      <c r="H658" s="15">
        <v>9</v>
      </c>
      <c r="I658" s="1">
        <f>Results!$F653+VLOOKUP(Results!$H653,'Bead string weights'!$B$2:$E$14,4,FALSE())</f>
        <v>17.71</v>
      </c>
      <c r="J658" t="s">
        <v>537</v>
      </c>
      <c r="K658" s="15" t="s">
        <v>774</v>
      </c>
      <c r="L658" s="15"/>
    </row>
    <row r="659" spans="1:12">
      <c r="A659">
        <v>66</v>
      </c>
      <c r="B659">
        <v>265</v>
      </c>
      <c r="C659" t="s">
        <v>541</v>
      </c>
      <c r="D659" t="s">
        <v>212</v>
      </c>
      <c r="E659" s="14">
        <f>VLOOKUP(D659,Files!$B$2:$H$207,5,FALSE())</f>
        <v>5.63</v>
      </c>
      <c r="F659" s="15">
        <f>IF(E659="no weight",VLOOKUP(D659,Files!$B$2:$G$233,6,FALSE()),E659)</f>
        <v>5.63</v>
      </c>
      <c r="G659" s="13">
        <v>0.0015162037037037</v>
      </c>
      <c r="H659" s="15">
        <v>4</v>
      </c>
      <c r="I659" s="1">
        <f>Results!$F654+VLOOKUP(Results!$H654,'Bead string weights'!$B$2:$E$14,4,FALSE())</f>
        <v>10.39105</v>
      </c>
      <c r="J659" t="s">
        <v>537</v>
      </c>
      <c r="K659" s="15" t="s">
        <v>540</v>
      </c>
      <c r="L659" s="15"/>
    </row>
    <row r="660" spans="1:12">
      <c r="A660">
        <v>66</v>
      </c>
      <c r="B660">
        <v>265</v>
      </c>
      <c r="C660" t="s">
        <v>541</v>
      </c>
      <c r="D660" t="s">
        <v>212</v>
      </c>
      <c r="E660" s="14">
        <f>VLOOKUP(D660,Files!$B$2:$H$207,5,FALSE())</f>
        <v>5.63</v>
      </c>
      <c r="F660" s="15">
        <f>IF(E660="no weight",VLOOKUP(D660,Files!$B$2:$G$233,6,FALSE()),E660)</f>
        <v>5.63</v>
      </c>
      <c r="G660" s="13">
        <v>0.00175925925925926</v>
      </c>
      <c r="H660" s="15">
        <v>6</v>
      </c>
      <c r="I660" s="1">
        <f>Results!$F656+VLOOKUP(Results!$H656,'Bead string weights'!$B$2:$E$14,4,FALSE())</f>
        <v>13.095</v>
      </c>
      <c r="J660" t="s">
        <v>537</v>
      </c>
      <c r="K660" s="15" t="s">
        <v>540</v>
      </c>
      <c r="L660" s="15"/>
    </row>
    <row r="661" spans="1:12">
      <c r="A661">
        <v>66</v>
      </c>
      <c r="B661">
        <v>265</v>
      </c>
      <c r="C661" t="s">
        <v>541</v>
      </c>
      <c r="D661" t="s">
        <v>212</v>
      </c>
      <c r="E661" s="14">
        <f>VLOOKUP(D661,Files!$B$2:$H$207,5,FALSE())</f>
        <v>5.63</v>
      </c>
      <c r="F661" s="15">
        <f>IF(E661="no weight",VLOOKUP(D661,Files!$B$2:$G$233,6,FALSE()),E661)</f>
        <v>5.63</v>
      </c>
      <c r="G661" s="13">
        <v>0.00178240740740741</v>
      </c>
      <c r="H661" s="15">
        <v>6</v>
      </c>
      <c r="I661" s="1">
        <f>Results!$F657+VLOOKUP(Results!$H657,'Bead string weights'!$B$2:$E$14,4,FALSE())</f>
        <v>10.39105</v>
      </c>
      <c r="J661" t="s">
        <v>537</v>
      </c>
      <c r="K661" s="15" t="s">
        <v>540</v>
      </c>
      <c r="L661" s="15"/>
    </row>
    <row r="662" spans="1:12">
      <c r="A662">
        <v>66</v>
      </c>
      <c r="B662">
        <v>265</v>
      </c>
      <c r="C662" t="s">
        <v>541</v>
      </c>
      <c r="D662" t="s">
        <v>212</v>
      </c>
      <c r="E662" s="14">
        <f>VLOOKUP(D662,Files!$B$2:$H$207,5,FALSE())</f>
        <v>5.63</v>
      </c>
      <c r="F662" s="15">
        <f>IF(E662="no weight",VLOOKUP(D662,Files!$B$2:$G$233,6,FALSE()),E662)</f>
        <v>5.63</v>
      </c>
      <c r="G662" s="13">
        <v>0.00202546296296296</v>
      </c>
      <c r="H662" s="15">
        <v>6</v>
      </c>
      <c r="I662" s="1">
        <f>Results!$F659+VLOOKUP(Results!$H659,'Bead string weights'!$B$2:$E$14,4,FALSE())</f>
        <v>10.39105</v>
      </c>
      <c r="J662" t="s">
        <v>537</v>
      </c>
      <c r="K662" s="15" t="s">
        <v>769</v>
      </c>
      <c r="L662" s="15"/>
    </row>
    <row r="663" spans="1:12">
      <c r="A663">
        <v>67</v>
      </c>
      <c r="B663">
        <v>335</v>
      </c>
      <c r="C663" t="s">
        <v>541</v>
      </c>
      <c r="D663" t="s">
        <v>210</v>
      </c>
      <c r="E663" s="14">
        <f>VLOOKUP(D663,Files!$B$2:$H$207,5,FALSE())</f>
        <v>5.77</v>
      </c>
      <c r="F663" s="15">
        <f>IF(E663="no weight",VLOOKUP(D663,Files!$B$2:$G$233,6,FALSE()),E663)</f>
        <v>5.77</v>
      </c>
      <c r="G663" s="13">
        <v>0.000960648148148148</v>
      </c>
      <c r="H663" s="15">
        <v>11</v>
      </c>
      <c r="I663">
        <f>Results!$F660+VLOOKUP(Results!$H660,'Bead string weights'!$B$2:$E$14,4,FALSE())</f>
        <v>13.095</v>
      </c>
      <c r="J663" t="s">
        <v>535</v>
      </c>
      <c r="K663" s="15" t="s">
        <v>775</v>
      </c>
      <c r="L663" s="15" t="s">
        <v>776</v>
      </c>
    </row>
    <row r="664" spans="1:12">
      <c r="A664">
        <v>67</v>
      </c>
      <c r="B664">
        <v>335</v>
      </c>
      <c r="C664" t="s">
        <v>541</v>
      </c>
      <c r="D664" t="s">
        <v>210</v>
      </c>
      <c r="E664" s="14">
        <f>VLOOKUP(D664,Files!$B$2:$H$207,5,FALSE())</f>
        <v>5.77</v>
      </c>
      <c r="F664" s="15">
        <f>IF(E664="no weight",VLOOKUP(D664,Files!$B$2:$G$233,6,FALSE()),E664)</f>
        <v>5.77</v>
      </c>
      <c r="G664" s="13">
        <v>0.00100694444444444</v>
      </c>
      <c r="H664" s="15">
        <v>10</v>
      </c>
      <c r="I664">
        <f>Results!$F661+VLOOKUP(Results!$H661,'Bead string weights'!$B$2:$E$14,4,FALSE())</f>
        <v>13.095</v>
      </c>
      <c r="J664" t="s">
        <v>535</v>
      </c>
      <c r="K664" s="15" t="s">
        <v>567</v>
      </c>
      <c r="L664" s="15" t="s">
        <v>777</v>
      </c>
    </row>
    <row r="665" spans="1:12">
      <c r="A665">
        <v>67</v>
      </c>
      <c r="B665">
        <v>335</v>
      </c>
      <c r="C665" t="s">
        <v>541</v>
      </c>
      <c r="D665" t="s">
        <v>210</v>
      </c>
      <c r="E665" s="14">
        <f>VLOOKUP(D665,Files!$B$2:$H$207,5,FALSE())</f>
        <v>5.77</v>
      </c>
      <c r="F665" s="15">
        <f>IF(E665="no weight",VLOOKUP(D665,Files!$B$2:$G$233,6,FALSE()),E665)</f>
        <v>5.77</v>
      </c>
      <c r="G665" s="13">
        <v>0.00118055555555556</v>
      </c>
      <c r="H665" s="15">
        <v>9</v>
      </c>
      <c r="I665">
        <f>Results!$F662+VLOOKUP(Results!$H662,'Bead string weights'!$B$2:$E$14,4,FALSE())</f>
        <v>13.095</v>
      </c>
      <c r="J665" t="s">
        <v>535</v>
      </c>
      <c r="K665" s="15" t="s">
        <v>778</v>
      </c>
      <c r="L665" s="15"/>
    </row>
    <row r="666" spans="1:12">
      <c r="A666">
        <v>67</v>
      </c>
      <c r="B666">
        <v>335</v>
      </c>
      <c r="C666" t="s">
        <v>541</v>
      </c>
      <c r="D666" t="s">
        <v>210</v>
      </c>
      <c r="E666" s="14">
        <f>VLOOKUP(D666,Files!$B$2:$H$207,5,FALSE())</f>
        <v>5.77</v>
      </c>
      <c r="F666" s="15">
        <f>IF(E666="no weight",VLOOKUP(D666,Files!$B$2:$G$233,6,FALSE()),E666)</f>
        <v>5.77</v>
      </c>
      <c r="G666" s="13">
        <v>0.00131944444444444</v>
      </c>
      <c r="H666" s="15">
        <v>9</v>
      </c>
      <c r="I666">
        <f>Results!$F663+VLOOKUP(Results!$H663,'Bead string weights'!$B$2:$E$14,4,FALSE())</f>
        <v>18.49</v>
      </c>
      <c r="J666" t="s">
        <v>535</v>
      </c>
      <c r="K666" s="15" t="s">
        <v>778</v>
      </c>
      <c r="L666" s="15"/>
    </row>
    <row r="667" spans="1:12">
      <c r="A667">
        <v>67</v>
      </c>
      <c r="B667">
        <v>335</v>
      </c>
      <c r="C667" t="s">
        <v>541</v>
      </c>
      <c r="D667" t="s">
        <v>210</v>
      </c>
      <c r="E667" s="14">
        <f>VLOOKUP(D667,Files!$B$2:$H$207,5,FALSE())</f>
        <v>5.77</v>
      </c>
      <c r="F667" s="15">
        <f>IF(E667="no weight",VLOOKUP(D667,Files!$B$2:$G$233,6,FALSE()),E667)</f>
        <v>5.77</v>
      </c>
      <c r="G667" s="13">
        <v>0.000335648148148148</v>
      </c>
      <c r="H667" s="15">
        <v>5</v>
      </c>
      <c r="I667" s="1">
        <f>Results!$F664+VLOOKUP(Results!$H664,'Bead string weights'!$B$2:$E$14,4,FALSE())</f>
        <v>17.85</v>
      </c>
      <c r="J667" t="s">
        <v>537</v>
      </c>
      <c r="K667" s="15" t="s">
        <v>539</v>
      </c>
      <c r="L667" s="15"/>
    </row>
    <row r="668" spans="1:12">
      <c r="A668">
        <v>67</v>
      </c>
      <c r="B668">
        <v>335</v>
      </c>
      <c r="C668" t="s">
        <v>541</v>
      </c>
      <c r="D668" t="s">
        <v>210</v>
      </c>
      <c r="E668" s="14">
        <f>VLOOKUP(D668,Files!$B$2:$H$207,5,FALSE())</f>
        <v>5.77</v>
      </c>
      <c r="F668" s="15">
        <f>IF(E668="no weight",VLOOKUP(D668,Files!$B$2:$G$233,6,FALSE()),E668)</f>
        <v>5.77</v>
      </c>
      <c r="G668" s="13">
        <v>0.00037037037037037</v>
      </c>
      <c r="H668" s="15">
        <v>5</v>
      </c>
      <c r="I668" s="1">
        <v>16.61</v>
      </c>
      <c r="J668" t="s">
        <v>537</v>
      </c>
      <c r="K668" s="15" t="s">
        <v>540</v>
      </c>
      <c r="L668" s="15"/>
    </row>
    <row r="669" spans="1:12">
      <c r="A669">
        <v>67</v>
      </c>
      <c r="B669">
        <v>335</v>
      </c>
      <c r="C669" t="s">
        <v>541</v>
      </c>
      <c r="D669" t="s">
        <v>210</v>
      </c>
      <c r="E669" s="14">
        <f>VLOOKUP(D669,Files!$B$2:$H$207,5,FALSE())</f>
        <v>5.77</v>
      </c>
      <c r="F669" s="15">
        <f>IF(E669="no weight",VLOOKUP(D669,Files!$B$2:$G$233,6,FALSE()),E669)</f>
        <v>5.77</v>
      </c>
      <c r="G669" s="13">
        <v>0.000462962962962963</v>
      </c>
      <c r="H669" s="15">
        <v>7</v>
      </c>
      <c r="I669" s="1">
        <f>Results!$F666+VLOOKUP(Results!$H666,'Bead string weights'!$B$2:$E$14,4,FALSE())</f>
        <v>16.61</v>
      </c>
      <c r="J669" t="s">
        <v>537</v>
      </c>
      <c r="K669" s="15" t="s">
        <v>779</v>
      </c>
      <c r="L669" s="15"/>
    </row>
    <row r="670" spans="1:12">
      <c r="A670">
        <v>67</v>
      </c>
      <c r="B670">
        <v>335</v>
      </c>
      <c r="C670" t="s">
        <v>541</v>
      </c>
      <c r="D670" t="s">
        <v>210</v>
      </c>
      <c r="E670" s="14">
        <f>VLOOKUP(D670,Files!$B$2:$H$207,5,FALSE())</f>
        <v>5.77</v>
      </c>
      <c r="F670" s="15">
        <f>IF(E670="no weight",VLOOKUP(D670,Files!$B$2:$G$233,6,FALSE()),E670)</f>
        <v>5.77</v>
      </c>
      <c r="G670" s="13">
        <v>0.000509259259259259</v>
      </c>
      <c r="H670" s="15">
        <v>8</v>
      </c>
      <c r="I670" s="1">
        <f>Results!$F667+VLOOKUP(Results!$H667,'Bead string weights'!$B$2:$E$14,4,FALSE())</f>
        <v>12.205</v>
      </c>
      <c r="J670" t="s">
        <v>537</v>
      </c>
      <c r="K670" s="15" t="s">
        <v>779</v>
      </c>
      <c r="L670" s="15"/>
    </row>
    <row r="671" spans="1:12">
      <c r="A671">
        <v>67</v>
      </c>
      <c r="B671">
        <v>335</v>
      </c>
      <c r="C671" t="s">
        <v>541</v>
      </c>
      <c r="D671" t="s">
        <v>210</v>
      </c>
      <c r="E671" s="14">
        <f>VLOOKUP(D671,Files!$B$2:$H$207,5,FALSE())</f>
        <v>5.77</v>
      </c>
      <c r="F671" s="15">
        <f>IF(E671="no weight",VLOOKUP(D671,Files!$B$2:$G$233,6,FALSE()),E671)</f>
        <v>5.77</v>
      </c>
      <c r="G671" s="13">
        <v>0.000578703703703704</v>
      </c>
      <c r="H671" s="15">
        <v>9</v>
      </c>
      <c r="I671" s="1">
        <f>Results!$F668+VLOOKUP(Results!$H668,'Bead string weights'!$B$2:$E$14,4,FALSE())</f>
        <v>12.205</v>
      </c>
      <c r="J671" t="s">
        <v>537</v>
      </c>
      <c r="K671" s="15" t="s">
        <v>779</v>
      </c>
      <c r="L671" s="15"/>
    </row>
    <row r="672" spans="1:12">
      <c r="A672">
        <v>67</v>
      </c>
      <c r="B672">
        <v>335</v>
      </c>
      <c r="C672" t="s">
        <v>541</v>
      </c>
      <c r="D672" t="s">
        <v>210</v>
      </c>
      <c r="E672" s="14">
        <f>VLOOKUP(D672,Files!$B$2:$H$207,5,FALSE())</f>
        <v>5.77</v>
      </c>
      <c r="F672" s="20">
        <f>IF(E672="no weight",VLOOKUP(D672,Files!$B$2:$G$233,6,FALSE()),E672)</f>
        <v>5.77</v>
      </c>
      <c r="G672" s="13">
        <v>0.000601851851851852</v>
      </c>
      <c r="H672" s="15">
        <v>6</v>
      </c>
      <c r="I672" s="1">
        <f>Results!$F669+VLOOKUP(Results!$H669,'Bead string weights'!$B$2:$E$14,4,FALSE())</f>
        <v>14.805</v>
      </c>
      <c r="J672" t="s">
        <v>537</v>
      </c>
      <c r="K672" s="15" t="s">
        <v>540</v>
      </c>
      <c r="L672" s="15"/>
    </row>
    <row r="673" spans="1:12">
      <c r="A673">
        <v>67</v>
      </c>
      <c r="B673">
        <v>335</v>
      </c>
      <c r="C673" t="s">
        <v>541</v>
      </c>
      <c r="D673" t="s">
        <v>210</v>
      </c>
      <c r="E673" s="14">
        <f>VLOOKUP(D673,Files!$B$2:$H$207,5,FALSE())</f>
        <v>5.77</v>
      </c>
      <c r="F673" s="20">
        <f>IF(E673="no weight",VLOOKUP(D673,Files!$B$2:$G$233,6,FALSE()),E673)</f>
        <v>5.77</v>
      </c>
      <c r="G673" s="13">
        <v>0.00099537037037037</v>
      </c>
      <c r="H673" s="15">
        <v>6</v>
      </c>
      <c r="I673" s="1">
        <f>Results!$F670+VLOOKUP(Results!$H670,'Bead string weights'!$B$2:$E$14,4,FALSE())</f>
        <v>15.17</v>
      </c>
      <c r="J673" t="s">
        <v>537</v>
      </c>
      <c r="K673" s="15" t="s">
        <v>540</v>
      </c>
      <c r="L673" s="15"/>
    </row>
    <row r="674" spans="1:12">
      <c r="A674">
        <v>67</v>
      </c>
      <c r="B674">
        <v>335</v>
      </c>
      <c r="C674" t="s">
        <v>541</v>
      </c>
      <c r="D674" t="s">
        <v>210</v>
      </c>
      <c r="E674" s="14">
        <f>VLOOKUP(D674,Files!$B$2:$H$207,5,FALSE())</f>
        <v>5.77</v>
      </c>
      <c r="F674" s="20">
        <f>IF(E674="no weight",VLOOKUP(D674,Files!$B$2:$G$233,6,FALSE()),E674)</f>
        <v>5.77</v>
      </c>
      <c r="G674" s="13">
        <v>0.0012037037037037</v>
      </c>
      <c r="H674" s="15">
        <v>7</v>
      </c>
      <c r="I674" s="1">
        <f>Results!$F671+VLOOKUP(Results!$H671,'Bead string weights'!$B$2:$E$14,4,FALSE())</f>
        <v>16.61</v>
      </c>
      <c r="J674" t="s">
        <v>537</v>
      </c>
      <c r="K674" s="15" t="s">
        <v>780</v>
      </c>
      <c r="L674" s="15"/>
    </row>
    <row r="675" spans="1:12">
      <c r="A675">
        <v>68</v>
      </c>
      <c r="B675">
        <v>335</v>
      </c>
      <c r="C675" t="s">
        <v>541</v>
      </c>
      <c r="D675" s="15" t="s">
        <v>194</v>
      </c>
      <c r="E675" s="14">
        <f>VLOOKUP(D675,Files!$B$2:$H$207,5,FALSE())</f>
        <v>5.56</v>
      </c>
      <c r="F675" s="20">
        <f>IF(E675="no weight",VLOOKUP(D675,Files!$B$2:$G$233,6,FALSE()),E675)</f>
        <v>5.56</v>
      </c>
      <c r="G675" s="13">
        <v>0.000763888888888889</v>
      </c>
      <c r="H675" s="15">
        <v>11</v>
      </c>
      <c r="I675">
        <f>Results!$F672+VLOOKUP(Results!$H672,'Bead string weights'!$B$2:$E$14,4,FALSE())</f>
        <v>13.235</v>
      </c>
      <c r="J675" t="s">
        <v>535</v>
      </c>
      <c r="K675" s="15" t="s">
        <v>781</v>
      </c>
      <c r="L675" s="15" t="s">
        <v>782</v>
      </c>
    </row>
    <row r="676" spans="1:12">
      <c r="A676">
        <v>68</v>
      </c>
      <c r="B676">
        <v>335</v>
      </c>
      <c r="C676" t="s">
        <v>541</v>
      </c>
      <c r="D676" s="15" t="s">
        <v>194</v>
      </c>
      <c r="E676" s="14">
        <f>VLOOKUP(D676,Files!$B$2:$H$207,5,FALSE())</f>
        <v>5.56</v>
      </c>
      <c r="F676" s="20">
        <f>IF(E676="no weight",VLOOKUP(D676,Files!$B$2:$G$233,6,FALSE()),E676)</f>
        <v>5.56</v>
      </c>
      <c r="G676" s="13">
        <v>0.0012037037037037</v>
      </c>
      <c r="H676" s="15">
        <v>9</v>
      </c>
      <c r="I676">
        <f>Results!$F674+VLOOKUP(Results!$H674,'Bead string weights'!$B$2:$E$14,4,FALSE())</f>
        <v>14.805</v>
      </c>
      <c r="J676" t="s">
        <v>535</v>
      </c>
      <c r="K676" s="15" t="s">
        <v>783</v>
      </c>
      <c r="L676" s="15" t="s">
        <v>784</v>
      </c>
    </row>
    <row r="677" spans="1:12">
      <c r="A677">
        <v>68</v>
      </c>
      <c r="B677">
        <v>335</v>
      </c>
      <c r="C677" t="s">
        <v>541</v>
      </c>
      <c r="D677" s="15" t="s">
        <v>194</v>
      </c>
      <c r="E677" s="14">
        <f>VLOOKUP(D677,Files!$B$2:$H$207,5,FALSE())</f>
        <v>5.56</v>
      </c>
      <c r="F677" s="5">
        <f>IF(E677="no weight",VLOOKUP(D677,Files!$B$2:$G$233,6,FALSE()),E677)</f>
        <v>5.56</v>
      </c>
      <c r="G677" s="13">
        <v>0.00162037037037037</v>
      </c>
      <c r="H677" s="15">
        <v>11</v>
      </c>
      <c r="I677">
        <f>Results!$F675+VLOOKUP(Results!$H675,'Bead string weights'!$B$2:$E$14,4,FALSE())</f>
        <v>18.28</v>
      </c>
      <c r="J677" t="s">
        <v>535</v>
      </c>
      <c r="K677" s="15" t="s">
        <v>783</v>
      </c>
      <c r="L677" s="15" t="s">
        <v>784</v>
      </c>
    </row>
    <row r="678" spans="1:12">
      <c r="A678">
        <v>68</v>
      </c>
      <c r="B678">
        <v>335</v>
      </c>
      <c r="C678" t="s">
        <v>541</v>
      </c>
      <c r="D678" s="15" t="s">
        <v>194</v>
      </c>
      <c r="E678" s="14">
        <f>VLOOKUP(D678,Files!$B$2:$H$207,5,FALSE())</f>
        <v>5.56</v>
      </c>
      <c r="F678" s="5">
        <f>IF(E678="no weight",VLOOKUP(D678,Files!$B$2:$G$233,6,FALSE()),E678)</f>
        <v>5.56</v>
      </c>
      <c r="G678" s="13">
        <v>0.00171296296296296</v>
      </c>
      <c r="H678" s="15">
        <v>11</v>
      </c>
      <c r="I678">
        <f>Results!$F676+VLOOKUP(Results!$H676,'Bead string weights'!$B$2:$E$14,4,FALSE())</f>
        <v>16.4</v>
      </c>
      <c r="J678" t="s">
        <v>535</v>
      </c>
      <c r="K678" s="15" t="s">
        <v>783</v>
      </c>
      <c r="L678" s="15" t="s">
        <v>785</v>
      </c>
    </row>
    <row r="679" spans="1:12">
      <c r="A679">
        <v>68</v>
      </c>
      <c r="B679">
        <v>335</v>
      </c>
      <c r="C679" t="s">
        <v>541</v>
      </c>
      <c r="D679" s="15" t="s">
        <v>194</v>
      </c>
      <c r="E679" s="14">
        <f>VLOOKUP(D679,Files!$B$2:$H$207,5,FALSE())</f>
        <v>5.56</v>
      </c>
      <c r="F679" s="5">
        <f>IF(E679="no weight",VLOOKUP(D679,Files!$B$2:$G$233,6,FALSE()),E679)</f>
        <v>5.56</v>
      </c>
      <c r="G679" s="13">
        <v>0.000821759259259259</v>
      </c>
      <c r="H679" s="15">
        <v>7</v>
      </c>
      <c r="I679" s="1">
        <f>Results!$F673+VLOOKUP(Results!$H673,'Bead string weights'!$B$2:$E$14,4,FALSE())</f>
        <v>13.235</v>
      </c>
      <c r="J679" t="s">
        <v>537</v>
      </c>
      <c r="K679" s="15" t="s">
        <v>540</v>
      </c>
      <c r="L679" s="15"/>
    </row>
    <row r="680" spans="1:12">
      <c r="A680">
        <v>69</v>
      </c>
      <c r="B680">
        <v>108</v>
      </c>
      <c r="C680" t="s">
        <v>786</v>
      </c>
      <c r="D680" t="s">
        <v>22</v>
      </c>
      <c r="E680" s="14">
        <f>VLOOKUP(D680,Files!$B$2:$H$207,5,FALSE())</f>
        <v>5.98</v>
      </c>
      <c r="F680" s="15">
        <f>IF(E680="no weight",VLOOKUP(D680,Files!$B$2:$G$233,6,FALSE()),E680)</f>
        <v>5.98</v>
      </c>
      <c r="H680" s="15"/>
      <c r="I680" s="5"/>
      <c r="J680" t="s">
        <v>537</v>
      </c>
      <c r="K680" s="15"/>
      <c r="L680" s="15" t="s">
        <v>23</v>
      </c>
    </row>
    <row r="681" spans="1:12">
      <c r="A681">
        <v>70</v>
      </c>
      <c r="B681">
        <v>117</v>
      </c>
      <c r="C681" t="s">
        <v>786</v>
      </c>
      <c r="D681" t="s">
        <v>25</v>
      </c>
      <c r="E681" s="14">
        <f>VLOOKUP(D681,Files!$B$2:$H$207,5,FALSE())</f>
        <v>6.26</v>
      </c>
      <c r="F681" s="15">
        <f>IF(E681="no weight",VLOOKUP(D681,Files!$B$2:$G$233,6,FALSE()),E681)</f>
        <v>6.26</v>
      </c>
      <c r="H681" s="15"/>
      <c r="I681" s="5"/>
      <c r="J681" t="s">
        <v>537</v>
      </c>
      <c r="K681" s="15"/>
      <c r="L681" s="15" t="s">
        <v>23</v>
      </c>
    </row>
    <row r="682" spans="1:12">
      <c r="A682">
        <v>71</v>
      </c>
      <c r="B682">
        <v>174</v>
      </c>
      <c r="C682" t="s">
        <v>786</v>
      </c>
      <c r="D682" t="s">
        <v>38</v>
      </c>
      <c r="E682" s="14">
        <f>VLOOKUP(D682,Files!$B$2:$H$207,5,FALSE())</f>
        <v>6.58</v>
      </c>
      <c r="F682" s="15">
        <f>IF(E682="no weight",VLOOKUP(#REF!,Files!$B$2:$G$233,6,FALSE()),E682)</f>
        <v>6.58</v>
      </c>
      <c r="H682" s="15"/>
      <c r="I682" s="5"/>
      <c r="J682" t="s">
        <v>537</v>
      </c>
      <c r="K682" s="15"/>
      <c r="L682" s="15" t="s">
        <v>23</v>
      </c>
    </row>
    <row r="683" spans="1:12">
      <c r="A683">
        <v>72</v>
      </c>
      <c r="B683">
        <v>197</v>
      </c>
      <c r="C683" t="s">
        <v>786</v>
      </c>
      <c r="D683" t="s">
        <v>43</v>
      </c>
      <c r="E683" s="14">
        <f>VLOOKUP(D683,Files!$B$2:$H$207,5,FALSE())</f>
        <v>6.12</v>
      </c>
      <c r="F683" s="15">
        <f>IF(E683="no weight",VLOOKUP(D683,Files!$B$2:$G$233,6,FALSE()),E683)</f>
        <v>6.12</v>
      </c>
      <c r="H683" s="15"/>
      <c r="I683" s="5"/>
      <c r="J683" t="s">
        <v>537</v>
      </c>
      <c r="K683" s="15"/>
      <c r="L683" s="15" t="s">
        <v>23</v>
      </c>
    </row>
    <row r="684" spans="1:12">
      <c r="A684">
        <v>73</v>
      </c>
      <c r="B684">
        <v>208</v>
      </c>
      <c r="C684" t="s">
        <v>786</v>
      </c>
      <c r="D684" t="s">
        <v>50</v>
      </c>
      <c r="E684" s="14">
        <f>VLOOKUP(D684,Files!$B$2:$H$207,5,FALSE())</f>
        <v>5.83</v>
      </c>
      <c r="F684" s="15">
        <f>IF(E684="no weight",VLOOKUP(D684,Files!$B$2:$G$233,6,FALSE()),E684)</f>
        <v>5.83</v>
      </c>
      <c r="H684" s="15"/>
      <c r="I684" s="5"/>
      <c r="J684" t="s">
        <v>537</v>
      </c>
      <c r="K684" s="15"/>
      <c r="L684" s="15" t="s">
        <v>23</v>
      </c>
    </row>
    <row r="685" spans="1:12">
      <c r="A685">
        <v>74</v>
      </c>
      <c r="B685">
        <v>210</v>
      </c>
      <c r="C685" t="s">
        <v>786</v>
      </c>
      <c r="D685" t="s">
        <v>51</v>
      </c>
      <c r="E685" s="14">
        <f>VLOOKUP(D685,Files!$B$2:$H$207,5,FALSE())</f>
        <v>6.5</v>
      </c>
      <c r="F685" s="15">
        <f>IF(E685="no weight",VLOOKUP(D685,Files!$B$2:$G$233,6,FALSE()),E685)</f>
        <v>6.5</v>
      </c>
      <c r="H685" s="15"/>
      <c r="I685" s="5"/>
      <c r="J685" t="s">
        <v>537</v>
      </c>
      <c r="K685" s="15"/>
      <c r="L685" s="15" t="s">
        <v>23</v>
      </c>
    </row>
    <row r="686" spans="1:12">
      <c r="A686">
        <v>75</v>
      </c>
      <c r="B686">
        <v>210</v>
      </c>
      <c r="C686" t="s">
        <v>786</v>
      </c>
      <c r="D686" t="s">
        <v>52</v>
      </c>
      <c r="E686" s="14" t="str">
        <f>VLOOKUP(D686,Files!$B$2:$H$207,5,FALSE())</f>
        <v>no weight</v>
      </c>
      <c r="F686" s="15">
        <f>IF(E686="no weight",VLOOKUP(D686,Files!$B$2:$G$233,6,FALSE()),E686)</f>
        <v>6.5</v>
      </c>
      <c r="H686" s="15"/>
      <c r="I686" s="5"/>
      <c r="J686" t="s">
        <v>537</v>
      </c>
      <c r="K686" s="15"/>
      <c r="L686" s="15" t="s">
        <v>23</v>
      </c>
    </row>
    <row r="687" spans="1:12">
      <c r="A687">
        <v>76</v>
      </c>
      <c r="B687">
        <v>211</v>
      </c>
      <c r="C687" t="s">
        <v>786</v>
      </c>
      <c r="D687" t="s">
        <v>53</v>
      </c>
      <c r="E687" s="14">
        <f>VLOOKUP(D687,Files!$B$2:$H$207,5,FALSE())</f>
        <v>6.24</v>
      </c>
      <c r="F687" s="15">
        <f>IF(E687="no weight",VLOOKUP(D687,Files!$B$2:$G$233,6,FALSE()),E687)</f>
        <v>6.24</v>
      </c>
      <c r="H687" s="15"/>
      <c r="I687" s="5"/>
      <c r="J687" t="s">
        <v>537</v>
      </c>
      <c r="K687" s="15"/>
      <c r="L687" s="15" t="s">
        <v>23</v>
      </c>
    </row>
    <row r="688" spans="1:12">
      <c r="A688">
        <v>77</v>
      </c>
      <c r="B688">
        <v>212</v>
      </c>
      <c r="C688" t="s">
        <v>786</v>
      </c>
      <c r="D688" t="s">
        <v>54</v>
      </c>
      <c r="E688" s="14">
        <f>VLOOKUP(D688,Files!$B$2:$H$207,5,FALSE())</f>
        <v>5.61</v>
      </c>
      <c r="F688" s="15">
        <f>IF(E688="no weight",VLOOKUP(D688,Files!$B$2:$G$233,6,FALSE()),E688)</f>
        <v>5.61</v>
      </c>
      <c r="H688" s="15"/>
      <c r="I688" s="5"/>
      <c r="J688" t="s">
        <v>537</v>
      </c>
      <c r="K688" s="15"/>
      <c r="L688" s="15" t="s">
        <v>23</v>
      </c>
    </row>
    <row r="689" spans="1:12">
      <c r="A689">
        <v>78</v>
      </c>
      <c r="B689">
        <v>234</v>
      </c>
      <c r="C689" t="s">
        <v>786</v>
      </c>
      <c r="D689" t="s">
        <v>72</v>
      </c>
      <c r="E689" s="14">
        <f>VLOOKUP(D689,Files!$B$2:$H$207,5,FALSE())</f>
        <v>6.37</v>
      </c>
      <c r="F689" s="15">
        <f>IF(E689="no weight",VLOOKUP(D689,Files!$B$2:$G$233,6,FALSE()),E689)</f>
        <v>6.37</v>
      </c>
      <c r="H689" s="15"/>
      <c r="I689" s="5"/>
      <c r="J689" t="s">
        <v>537</v>
      </c>
      <c r="K689" s="15"/>
      <c r="L689" s="15" t="s">
        <v>23</v>
      </c>
    </row>
    <row r="690" spans="1:12">
      <c r="A690">
        <v>79</v>
      </c>
      <c r="B690">
        <v>234</v>
      </c>
      <c r="C690" t="s">
        <v>786</v>
      </c>
      <c r="D690" t="s">
        <v>73</v>
      </c>
      <c r="E690" s="14" t="str">
        <f>VLOOKUP(D690,Files!$B$2:$H$207,5,FALSE())</f>
        <v>no weight</v>
      </c>
      <c r="F690" s="15">
        <f>IF(E690="no weight",VLOOKUP(D690,Files!$B$2:$G$233,6,FALSE()),E690)</f>
        <v>6.37</v>
      </c>
      <c r="H690" s="15"/>
      <c r="I690" s="5"/>
      <c r="J690" t="s">
        <v>537</v>
      </c>
      <c r="K690" s="15"/>
      <c r="L690" s="15" t="s">
        <v>23</v>
      </c>
    </row>
    <row r="691" spans="1:12">
      <c r="A691">
        <v>80</v>
      </c>
      <c r="B691">
        <v>234</v>
      </c>
      <c r="C691" t="s">
        <v>786</v>
      </c>
      <c r="D691" t="s">
        <v>74</v>
      </c>
      <c r="E691" s="14" t="str">
        <f>VLOOKUP(D691,Files!$B$2:$H$207,5,FALSE())</f>
        <v>no weight</v>
      </c>
      <c r="F691" s="15">
        <f>IF(E691="no weight",VLOOKUP(D691,Files!$B$2:$G$233,6,FALSE()),E691)</f>
        <v>6.37</v>
      </c>
      <c r="H691" s="15"/>
      <c r="I691" s="5"/>
      <c r="J691" t="s">
        <v>537</v>
      </c>
      <c r="K691" s="15"/>
      <c r="L691" s="15" t="s">
        <v>23</v>
      </c>
    </row>
    <row r="692" spans="1:12">
      <c r="A692">
        <v>81</v>
      </c>
      <c r="B692">
        <v>235</v>
      </c>
      <c r="C692" t="s">
        <v>786</v>
      </c>
      <c r="D692" t="s">
        <v>75</v>
      </c>
      <c r="E692" s="14">
        <f>VLOOKUP(D692,Files!$B$2:$H$207,5,FALSE())</f>
        <v>6.83</v>
      </c>
      <c r="F692" s="15">
        <f>IF(E692="no weight",VLOOKUP(D692,Files!$B$2:$G$233,6,FALSE()),E692)</f>
        <v>6.83</v>
      </c>
      <c r="H692" s="15"/>
      <c r="I692" s="5"/>
      <c r="J692" t="s">
        <v>537</v>
      </c>
      <c r="K692" s="15"/>
      <c r="L692" s="15" t="s">
        <v>23</v>
      </c>
    </row>
    <row r="693" spans="1:12">
      <c r="A693">
        <v>82</v>
      </c>
      <c r="B693">
        <v>235</v>
      </c>
      <c r="C693" t="s">
        <v>786</v>
      </c>
      <c r="D693" t="s">
        <v>76</v>
      </c>
      <c r="E693" s="14">
        <f>VLOOKUP(D693,Files!$B$2:$H$207,5,FALSE())</f>
        <v>6.83</v>
      </c>
      <c r="F693" s="15">
        <f>IF(E693="no weight",VLOOKUP(D693,Files!$B$2:$G$233,6,FALSE()),E693)</f>
        <v>6.83</v>
      </c>
      <c r="H693" s="15"/>
      <c r="I693" s="5"/>
      <c r="J693" t="s">
        <v>537</v>
      </c>
      <c r="K693" s="15"/>
      <c r="L693" s="15" t="s">
        <v>23</v>
      </c>
    </row>
    <row r="694" spans="1:12">
      <c r="A694">
        <v>83</v>
      </c>
      <c r="B694">
        <v>241</v>
      </c>
      <c r="C694" t="s">
        <v>786</v>
      </c>
      <c r="D694" t="s">
        <v>80</v>
      </c>
      <c r="E694" s="14">
        <f>VLOOKUP(D694,Files!$B$2:$H$207,5,FALSE())</f>
        <v>6.33</v>
      </c>
      <c r="F694" s="15">
        <f>IF(E694="no weight",VLOOKUP(D694,Files!$B$2:$G$233,6,FALSE()),E694)</f>
        <v>6.33</v>
      </c>
      <c r="H694" s="15"/>
      <c r="I694" s="5"/>
      <c r="J694" t="s">
        <v>537</v>
      </c>
      <c r="K694" s="15"/>
      <c r="L694" s="15" t="s">
        <v>23</v>
      </c>
    </row>
    <row r="695" spans="1:12">
      <c r="A695">
        <v>84</v>
      </c>
      <c r="B695">
        <v>255</v>
      </c>
      <c r="C695" t="s">
        <v>786</v>
      </c>
      <c r="D695" t="s">
        <v>91</v>
      </c>
      <c r="E695" s="14">
        <f>VLOOKUP(D695,Files!$B$2:$H$207,5,FALSE())</f>
        <v>5.7</v>
      </c>
      <c r="F695" s="15">
        <f>IF(E695="no weight",VLOOKUP(D695,Files!$B$2:$G$233,6,FALSE()),E695)</f>
        <v>5.7</v>
      </c>
      <c r="H695" s="15"/>
      <c r="I695" s="5"/>
      <c r="J695" t="s">
        <v>537</v>
      </c>
      <c r="K695" s="15"/>
      <c r="L695" s="15" t="s">
        <v>23</v>
      </c>
    </row>
    <row r="696" spans="1:12">
      <c r="A696">
        <v>85</v>
      </c>
      <c r="B696">
        <v>257</v>
      </c>
      <c r="C696" t="s">
        <v>786</v>
      </c>
      <c r="D696" t="s">
        <v>92</v>
      </c>
      <c r="E696" s="14">
        <f>VLOOKUP(D696,Files!$B$2:$H$207,5,FALSE())</f>
        <v>5.96</v>
      </c>
      <c r="F696" s="15">
        <f>IF(E696="no weight",VLOOKUP(D696,Files!$B$2:$G$233,6,FALSE()),E696)</f>
        <v>5.96</v>
      </c>
      <c r="H696" s="15"/>
      <c r="I696" s="5"/>
      <c r="J696" t="s">
        <v>537</v>
      </c>
      <c r="K696" s="15"/>
      <c r="L696" s="15" t="s">
        <v>23</v>
      </c>
    </row>
    <row r="697" spans="1:12">
      <c r="A697">
        <v>86</v>
      </c>
      <c r="B697">
        <v>258</v>
      </c>
      <c r="C697" t="s">
        <v>786</v>
      </c>
      <c r="D697" t="s">
        <v>93</v>
      </c>
      <c r="E697" s="14">
        <f>VLOOKUP(D697,Files!$B$2:$H$207,5,FALSE())</f>
        <v>6.03</v>
      </c>
      <c r="F697" s="15">
        <f>IF(E697="no weight",VLOOKUP(D697,Files!$B$2:$G$233,6,FALSE()),E697)</f>
        <v>6.03</v>
      </c>
      <c r="H697" s="15"/>
      <c r="I697" s="5"/>
      <c r="J697" t="s">
        <v>537</v>
      </c>
      <c r="K697" s="15"/>
      <c r="L697" s="15" t="s">
        <v>23</v>
      </c>
    </row>
    <row r="698" spans="1:12">
      <c r="A698">
        <v>87</v>
      </c>
      <c r="B698">
        <v>258</v>
      </c>
      <c r="C698" t="s">
        <v>786</v>
      </c>
      <c r="D698" t="s">
        <v>94</v>
      </c>
      <c r="E698" s="14" t="str">
        <f>VLOOKUP(D698,Files!$B$2:$H$207,5,FALSE())</f>
        <v>no weight</v>
      </c>
      <c r="F698" s="15">
        <f>IF(E698="no weight",VLOOKUP(D698,Files!$B$2:$G$233,6,FALSE()),E698)</f>
        <v>6.03</v>
      </c>
      <c r="H698" s="15"/>
      <c r="I698" s="5"/>
      <c r="J698" t="s">
        <v>537</v>
      </c>
      <c r="K698" s="15"/>
      <c r="L698" s="15" t="s">
        <v>23</v>
      </c>
    </row>
    <row r="699" spans="1:12">
      <c r="A699">
        <v>88</v>
      </c>
      <c r="B699">
        <v>258</v>
      </c>
      <c r="C699" t="s">
        <v>786</v>
      </c>
      <c r="D699" t="s">
        <v>95</v>
      </c>
      <c r="E699" s="14" t="str">
        <f>VLOOKUP(D699,Files!$B$2:$H$207,5,FALSE())</f>
        <v>no weight</v>
      </c>
      <c r="F699" s="15">
        <f>IF(E699="no weight",VLOOKUP(D699,Files!$B$2:$G$233,6,FALSE()),E699)</f>
        <v>6.03</v>
      </c>
      <c r="H699" s="15"/>
      <c r="I699" s="5"/>
      <c r="J699" t="s">
        <v>537</v>
      </c>
      <c r="K699" s="15"/>
      <c r="L699" s="15" t="s">
        <v>23</v>
      </c>
    </row>
    <row r="700" spans="1:12">
      <c r="A700">
        <v>89</v>
      </c>
      <c r="B700">
        <v>263</v>
      </c>
      <c r="C700" t="s">
        <v>786</v>
      </c>
      <c r="D700" t="s">
        <v>96</v>
      </c>
      <c r="E700" s="14">
        <f>VLOOKUP(D700,Files!$B$2:$H$207,5,FALSE())</f>
        <v>5.4</v>
      </c>
      <c r="F700" s="15">
        <f>IF(E700="no weight",VLOOKUP(D700,Files!$B$2:$G$233,6,FALSE()),E700)</f>
        <v>5.4</v>
      </c>
      <c r="H700" s="15"/>
      <c r="I700" s="5"/>
      <c r="J700" t="s">
        <v>537</v>
      </c>
      <c r="K700" s="15"/>
      <c r="L700" s="15" t="s">
        <v>23</v>
      </c>
    </row>
    <row r="701" spans="1:12">
      <c r="A701">
        <v>90</v>
      </c>
      <c r="B701">
        <v>291</v>
      </c>
      <c r="C701" t="s">
        <v>786</v>
      </c>
      <c r="D701" t="s">
        <v>103</v>
      </c>
      <c r="E701" s="14">
        <f>VLOOKUP(D701,Files!$B$2:$H$207,5,FALSE())</f>
        <v>6.11</v>
      </c>
      <c r="F701" s="15">
        <f>IF(E701="no weight",VLOOKUP(D701,Files!$B$2:$G$233,6,FALSE()),E701)</f>
        <v>6.11</v>
      </c>
      <c r="H701" s="15"/>
      <c r="I701" s="5"/>
      <c r="J701" t="s">
        <v>537</v>
      </c>
      <c r="K701" s="15"/>
      <c r="L701" s="15" t="s">
        <v>23</v>
      </c>
    </row>
    <row r="702" spans="1:12">
      <c r="A702">
        <v>91</v>
      </c>
      <c r="B702">
        <v>292</v>
      </c>
      <c r="C702" t="s">
        <v>786</v>
      </c>
      <c r="D702" t="s">
        <v>106</v>
      </c>
      <c r="E702" s="14">
        <f>VLOOKUP(D702,Files!$B$2:$H$207,5,FALSE())</f>
        <v>6.08</v>
      </c>
      <c r="F702" s="15">
        <f>IF(E702="no weight",VLOOKUP(D702,Files!$B$2:$G$233,6,FALSE()),E702)</f>
        <v>6.08</v>
      </c>
      <c r="H702" s="15"/>
      <c r="I702" s="5"/>
      <c r="J702" t="s">
        <v>537</v>
      </c>
      <c r="K702" s="15"/>
      <c r="L702" s="15" t="s">
        <v>23</v>
      </c>
    </row>
    <row r="703" spans="1:12">
      <c r="A703">
        <v>92</v>
      </c>
      <c r="B703">
        <v>293</v>
      </c>
      <c r="C703" t="s">
        <v>786</v>
      </c>
      <c r="D703" t="s">
        <v>110</v>
      </c>
      <c r="E703" s="14">
        <f>VLOOKUP(D703,Files!$B$2:$H$207,5,FALSE())</f>
        <v>5.88</v>
      </c>
      <c r="F703" s="15">
        <f>IF(E703="no weight",VLOOKUP(D703,Files!$B$2:$G$233,6,FALSE()),E703)</f>
        <v>5.88</v>
      </c>
      <c r="H703" s="15"/>
      <c r="I703" s="5"/>
      <c r="J703" t="s">
        <v>537</v>
      </c>
      <c r="K703" s="15"/>
      <c r="L703" s="15" t="s">
        <v>23</v>
      </c>
    </row>
    <row r="704" spans="1:12">
      <c r="A704">
        <v>93</v>
      </c>
      <c r="B704">
        <v>293</v>
      </c>
      <c r="C704" t="s">
        <v>786</v>
      </c>
      <c r="D704" t="s">
        <v>111</v>
      </c>
      <c r="E704" s="14" t="str">
        <f>VLOOKUP(D704,Files!$B$2:$H$207,5,FALSE())</f>
        <v>no weight</v>
      </c>
      <c r="F704" s="15">
        <f>IF(E704="no weight",VLOOKUP(D704,Files!$B$2:$G$233,6,FALSE()),E704)</f>
        <v>5.88</v>
      </c>
      <c r="H704" s="15"/>
      <c r="I704" s="5"/>
      <c r="J704" t="s">
        <v>537</v>
      </c>
      <c r="K704" s="15"/>
      <c r="L704" s="15" t="s">
        <v>23</v>
      </c>
    </row>
    <row r="705" spans="1:12">
      <c r="A705">
        <v>94</v>
      </c>
      <c r="B705">
        <v>293</v>
      </c>
      <c r="C705" t="s">
        <v>786</v>
      </c>
      <c r="D705" t="s">
        <v>112</v>
      </c>
      <c r="E705" s="14" t="str">
        <f>VLOOKUP(D705,Files!$B$2:$H$207,5,FALSE())</f>
        <v>no weight</v>
      </c>
      <c r="F705" s="15">
        <f>IF(E705="no weight",VLOOKUP(D705,Files!$B$2:$G$233,6,FALSE()),E705)</f>
        <v>5.88</v>
      </c>
      <c r="H705" s="15"/>
      <c r="I705" s="5"/>
      <c r="J705" t="s">
        <v>537</v>
      </c>
      <c r="K705" s="15"/>
      <c r="L705" s="15" t="s">
        <v>23</v>
      </c>
    </row>
    <row r="706" spans="1:12">
      <c r="A706">
        <v>95</v>
      </c>
      <c r="B706">
        <v>294</v>
      </c>
      <c r="C706" t="s">
        <v>786</v>
      </c>
      <c r="D706" t="s">
        <v>113</v>
      </c>
      <c r="E706" s="14">
        <f>VLOOKUP(D706,Files!$B$2:$H$207,5,FALSE())</f>
        <v>6.57</v>
      </c>
      <c r="F706" s="15">
        <f>IF(E706="no weight",VLOOKUP(D706,Files!$B$2:$G$233,6,FALSE()),E706)</f>
        <v>6.57</v>
      </c>
      <c r="H706" s="15"/>
      <c r="I706" s="5"/>
      <c r="J706" t="s">
        <v>537</v>
      </c>
      <c r="K706" s="15"/>
      <c r="L706" s="15" t="s">
        <v>23</v>
      </c>
    </row>
    <row r="707" spans="1:12">
      <c r="A707">
        <v>96</v>
      </c>
      <c r="B707">
        <v>295</v>
      </c>
      <c r="C707" t="s">
        <v>786</v>
      </c>
      <c r="D707" t="s">
        <v>114</v>
      </c>
      <c r="E707" s="14">
        <f>VLOOKUP(D707,Files!$B$2:$H$207,5,FALSE())</f>
        <v>5.71</v>
      </c>
      <c r="F707" s="15">
        <f>IF(E707="no weight",VLOOKUP(D707,Files!$B$2:$G$233,6,FALSE()),E707)</f>
        <v>5.71</v>
      </c>
      <c r="H707" s="15"/>
      <c r="I707" s="5"/>
      <c r="J707" t="s">
        <v>537</v>
      </c>
      <c r="K707" s="15"/>
      <c r="L707" s="15" t="s">
        <v>23</v>
      </c>
    </row>
    <row r="708" spans="1:12">
      <c r="A708">
        <v>97</v>
      </c>
      <c r="B708">
        <v>295</v>
      </c>
      <c r="C708" t="s">
        <v>786</v>
      </c>
      <c r="D708" t="s">
        <v>115</v>
      </c>
      <c r="E708" s="14" t="str">
        <f>VLOOKUP(D708,Files!$B$2:$H$207,5,FALSE())</f>
        <v>no weight</v>
      </c>
      <c r="F708" s="15">
        <f>IF(E708="no weight",VLOOKUP(D708,Files!$B$2:$G$233,6,FALSE()),E708)</f>
        <v>5.71</v>
      </c>
      <c r="H708" s="15"/>
      <c r="I708" s="5"/>
      <c r="J708" t="s">
        <v>537</v>
      </c>
      <c r="K708" s="15"/>
      <c r="L708" s="15" t="s">
        <v>23</v>
      </c>
    </row>
    <row r="709" ht="14.25" customHeight="true" spans="1:12">
      <c r="A709">
        <v>98</v>
      </c>
      <c r="B709">
        <v>227</v>
      </c>
      <c r="C709" t="s">
        <v>541</v>
      </c>
      <c r="D709" t="s">
        <v>205</v>
      </c>
      <c r="E709" s="14">
        <f>VLOOKUP(D709,Files!$B$2:$H$207,5,FALSE())</f>
        <v>6.06</v>
      </c>
      <c r="F709" s="15">
        <f>IF(E709="no weight",VLOOKUP(D709,Files!$B$2:$G$233,6,FALSE()),E709)</f>
        <v>6.06</v>
      </c>
      <c r="G709" s="13">
        <v>5.78703703703704e-5</v>
      </c>
      <c r="H709" s="15">
        <v>9</v>
      </c>
      <c r="I709">
        <f>Results!$F709+VLOOKUP(Results!$H709,'Bead string weights'!$B$2:$E$14,4,FALSE())</f>
        <v>16.9</v>
      </c>
      <c r="J709" t="s">
        <v>535</v>
      </c>
      <c r="K709" s="15" t="s">
        <v>735</v>
      </c>
      <c r="L709" s="15"/>
    </row>
    <row r="710" spans="1:12">
      <c r="A710">
        <v>98</v>
      </c>
      <c r="B710">
        <v>227</v>
      </c>
      <c r="C710" t="s">
        <v>541</v>
      </c>
      <c r="D710" t="s">
        <v>205</v>
      </c>
      <c r="E710" s="14">
        <f>VLOOKUP(D710,Files!$B$2:$H$207,5,FALSE())</f>
        <v>6.06</v>
      </c>
      <c r="F710" s="15">
        <f>IF(E710="no weight",VLOOKUP(D710,Files!$B$2:$G$233,6,FALSE()),E710)</f>
        <v>6.06</v>
      </c>
      <c r="G710" s="13">
        <v>0.000185185185185185</v>
      </c>
      <c r="H710" s="15">
        <v>8</v>
      </c>
      <c r="I710" s="5">
        <f>Results!$F711+VLOOKUP(Results!$H711,'Bead string weights'!$B$2:$E$14,4,FALSE())</f>
        <v>12.495</v>
      </c>
      <c r="J710" t="s">
        <v>535</v>
      </c>
      <c r="K710" s="15" t="s">
        <v>787</v>
      </c>
      <c r="L710" s="15" t="s">
        <v>788</v>
      </c>
    </row>
    <row r="711" spans="1:12">
      <c r="A711">
        <v>98</v>
      </c>
      <c r="B711">
        <v>227</v>
      </c>
      <c r="C711" t="s">
        <v>541</v>
      </c>
      <c r="D711" t="s">
        <v>205</v>
      </c>
      <c r="E711" s="14">
        <f>VLOOKUP(D711,Files!$B$2:$H$207,5,FALSE())</f>
        <v>6.06</v>
      </c>
      <c r="F711" s="15">
        <f>IF(E711="no weight",VLOOKUP(D711,Files!$B$2:$G$233,6,FALSE()),E711)</f>
        <v>6.06</v>
      </c>
      <c r="G711" s="13">
        <v>0.000300925925925926</v>
      </c>
      <c r="H711" s="15">
        <v>5</v>
      </c>
      <c r="I711" s="14">
        <f>Results!$F712+VLOOKUP(Results!$H712,'Bead string weights'!$B$2:$E$14,4,FALSE())</f>
        <v>13.525</v>
      </c>
      <c r="J711" t="s">
        <v>535</v>
      </c>
      <c r="K711" s="15" t="s">
        <v>789</v>
      </c>
      <c r="L711" s="15"/>
    </row>
    <row r="712" spans="1:12">
      <c r="A712">
        <v>98</v>
      </c>
      <c r="B712">
        <v>227</v>
      </c>
      <c r="C712" t="s">
        <v>541</v>
      </c>
      <c r="D712" t="s">
        <v>205</v>
      </c>
      <c r="E712" s="14">
        <f>VLOOKUP(D712,Files!$B$2:$H$207,5,FALSE())</f>
        <v>6.06</v>
      </c>
      <c r="F712" s="15">
        <f>IF(E712="no weight",VLOOKUP(D712,Files!$B$2:$G$233,6,FALSE()),E712)</f>
        <v>6.06</v>
      </c>
      <c r="G712" s="13">
        <v>0.000763888888888889</v>
      </c>
      <c r="H712" s="15">
        <v>6</v>
      </c>
      <c r="I712" s="14">
        <f>Results!$F713+VLOOKUP(Results!$H713,'Bead string weights'!$B$2:$E$14,4,FALSE())</f>
        <v>16.9</v>
      </c>
      <c r="J712" t="s">
        <v>535</v>
      </c>
      <c r="K712" s="15" t="s">
        <v>790</v>
      </c>
      <c r="L712" s="15"/>
    </row>
    <row r="713" spans="1:12">
      <c r="A713">
        <v>98</v>
      </c>
      <c r="B713">
        <v>227</v>
      </c>
      <c r="C713" t="s">
        <v>541</v>
      </c>
      <c r="D713" t="s">
        <v>205</v>
      </c>
      <c r="E713" s="14">
        <f>VLOOKUP(D713,Files!$B$2:$H$207,5,FALSE())</f>
        <v>6.06</v>
      </c>
      <c r="F713" s="15">
        <f>IF(E713="no weight",VLOOKUP(D713,Files!$B$2:$G$233,6,FALSE()),E713)</f>
        <v>6.06</v>
      </c>
      <c r="G713" s="13">
        <v>0.000949074074074074</v>
      </c>
      <c r="H713" s="15">
        <v>9</v>
      </c>
      <c r="I713" s="14">
        <f>Results!$F714+VLOOKUP(Results!$H714,'Bead string weights'!$B$2:$E$14,4,FALSE())</f>
        <v>16.9</v>
      </c>
      <c r="J713" t="s">
        <v>535</v>
      </c>
      <c r="K713" s="15" t="s">
        <v>735</v>
      </c>
      <c r="L713" s="15"/>
    </row>
    <row r="714" spans="1:12">
      <c r="A714">
        <v>98</v>
      </c>
      <c r="B714">
        <v>227</v>
      </c>
      <c r="C714" t="s">
        <v>541</v>
      </c>
      <c r="D714" t="s">
        <v>205</v>
      </c>
      <c r="E714" s="14">
        <f>VLOOKUP(D714,Files!$B$2:$H$207,5,FALSE())</f>
        <v>6.06</v>
      </c>
      <c r="F714" s="15">
        <f>IF(E714="no weight",VLOOKUP(D714,Files!$B$2:$G$233,6,FALSE()),E714)</f>
        <v>6.06</v>
      </c>
      <c r="G714" s="13">
        <v>0.00127314814814815</v>
      </c>
      <c r="H714" s="15">
        <v>9</v>
      </c>
      <c r="I714" s="14">
        <f>Results!$F715+VLOOKUP(Results!$H715,'Bead string weights'!$B$2:$E$14,4,FALSE())</f>
        <v>13.525</v>
      </c>
      <c r="J714" t="s">
        <v>535</v>
      </c>
      <c r="K714" s="15" t="s">
        <v>778</v>
      </c>
      <c r="L714" s="15" t="s">
        <v>791</v>
      </c>
    </row>
    <row r="715" spans="1:12">
      <c r="A715">
        <v>98</v>
      </c>
      <c r="B715">
        <v>227</v>
      </c>
      <c r="C715" t="s">
        <v>541</v>
      </c>
      <c r="D715" t="s">
        <v>205</v>
      </c>
      <c r="E715" s="14">
        <f>VLOOKUP(D715,Files!$B$2:$H$207,5,FALSE())</f>
        <v>6.06</v>
      </c>
      <c r="F715" s="15">
        <f>IF(E715="no weight",VLOOKUP(D715,Files!$B$2:$G$233,6,FALSE()),E715)</f>
        <v>6.06</v>
      </c>
      <c r="G715" s="13">
        <v>0.000104166666666667</v>
      </c>
      <c r="H715" s="15">
        <v>6</v>
      </c>
      <c r="I715" s="25">
        <f>Results!$F710+VLOOKUP(Results!$H710,'Bead string weights'!$B$2:$E$14,4,FALSE())</f>
        <v>15.46</v>
      </c>
      <c r="J715" t="s">
        <v>537</v>
      </c>
      <c r="K715" s="15" t="s">
        <v>792</v>
      </c>
      <c r="L715" s="15"/>
    </row>
    <row r="716" spans="1:12">
      <c r="A716">
        <v>99</v>
      </c>
      <c r="B716">
        <v>337</v>
      </c>
      <c r="C716" t="s">
        <v>541</v>
      </c>
      <c r="D716" s="15" t="s">
        <v>201</v>
      </c>
      <c r="E716" s="14">
        <f>VLOOKUP(D716,Files!$B$2:$H$207,5,FALSE())</f>
        <v>6.25</v>
      </c>
      <c r="F716" s="15">
        <f>IF(E716="no weight",VLOOKUP(D716,Files!$B$2:$G$233,6,FALSE()),E716)</f>
        <v>6.25</v>
      </c>
      <c r="G716" s="13">
        <v>0.000787037037037037</v>
      </c>
      <c r="H716" s="15">
        <v>9</v>
      </c>
      <c r="I716" s="14">
        <f>Results!$F719+VLOOKUP(Results!$H719,'Bead string weights'!$B$2:$E$14,4,FALSE())</f>
        <v>15.65</v>
      </c>
      <c r="J716" t="s">
        <v>535</v>
      </c>
      <c r="K716" s="15" t="s">
        <v>781</v>
      </c>
      <c r="L716" s="15" t="s">
        <v>793</v>
      </c>
    </row>
    <row r="717" spans="1:12">
      <c r="A717">
        <v>99</v>
      </c>
      <c r="B717">
        <v>337</v>
      </c>
      <c r="C717" t="s">
        <v>541</v>
      </c>
      <c r="D717" s="15" t="s">
        <v>201</v>
      </c>
      <c r="E717" s="14">
        <f>VLOOKUP(D717,Files!$B$2:$H$207,5,FALSE())</f>
        <v>6.25</v>
      </c>
      <c r="F717" s="15">
        <f>IF(E717="no weight",VLOOKUP(D717,Files!$B$2:$G$233,6,FALSE()),E717)</f>
        <v>6.25</v>
      </c>
      <c r="G717" s="13">
        <v>0.00100694444444444</v>
      </c>
      <c r="H717" s="15">
        <v>7</v>
      </c>
      <c r="I717" s="14">
        <f>Results!$F720+VLOOKUP(Results!$H720,'Bead string weights'!$B$2:$E$14,4,FALSE())</f>
        <v>15.285</v>
      </c>
      <c r="J717" t="s">
        <v>535</v>
      </c>
      <c r="K717" s="15" t="s">
        <v>794</v>
      </c>
      <c r="L717" s="15"/>
    </row>
    <row r="718" spans="1:12">
      <c r="A718">
        <v>99</v>
      </c>
      <c r="B718">
        <v>337</v>
      </c>
      <c r="C718" t="s">
        <v>541</v>
      </c>
      <c r="D718" s="15" t="s">
        <v>201</v>
      </c>
      <c r="E718" s="14">
        <f>VLOOKUP(D718,Files!$B$2:$H$207,5,FALSE())</f>
        <v>6.25</v>
      </c>
      <c r="F718" s="15">
        <f>IF(E718="no weight",VLOOKUP(D718,Files!$B$2:$G$233,6,FALSE()),E718)</f>
        <v>6.25</v>
      </c>
      <c r="G718" s="13">
        <v>0.00125</v>
      </c>
      <c r="H718" s="15">
        <v>10</v>
      </c>
      <c r="I718" s="14">
        <f>Results!$F722+VLOOKUP(Results!$H722,'Bead string weights'!$B$2:$E$14,4,FALSE())</f>
        <v>15.285</v>
      </c>
      <c r="J718" t="s">
        <v>535</v>
      </c>
      <c r="K718" s="15" t="s">
        <v>794</v>
      </c>
      <c r="L718" s="15"/>
    </row>
    <row r="719" spans="1:12">
      <c r="A719">
        <v>99</v>
      </c>
      <c r="B719">
        <v>337</v>
      </c>
      <c r="C719" t="s">
        <v>541</v>
      </c>
      <c r="D719" s="15" t="s">
        <v>201</v>
      </c>
      <c r="E719" s="14">
        <f>VLOOKUP(D719,Files!$B$2:$H$207,5,FALSE())</f>
        <v>6.25</v>
      </c>
      <c r="F719" s="15">
        <f>IF(E719="no weight",VLOOKUP(D719,Files!$B$2:$G$233,6,FALSE()),E719)</f>
        <v>6.25</v>
      </c>
      <c r="G719" s="13">
        <v>0.00158564814814815</v>
      </c>
      <c r="H719" s="15">
        <v>8</v>
      </c>
      <c r="I719" s="14">
        <f>Results!$F723+VLOOKUP(Results!$H723,'Bead string weights'!$B$2:$E$14,4,FALSE())</f>
        <v>15.65</v>
      </c>
      <c r="J719" t="s">
        <v>535</v>
      </c>
      <c r="K719" s="15" t="s">
        <v>564</v>
      </c>
      <c r="L719" s="15" t="s">
        <v>795</v>
      </c>
    </row>
    <row r="720" ht="15.75" customHeight="true" spans="1:12">
      <c r="A720">
        <v>99</v>
      </c>
      <c r="B720">
        <v>337</v>
      </c>
      <c r="C720" t="s">
        <v>541</v>
      </c>
      <c r="D720" s="15" t="s">
        <v>201</v>
      </c>
      <c r="E720" s="14">
        <f>VLOOKUP(D720,Files!$B$2:$H$207,5,FALSE())</f>
        <v>6.25</v>
      </c>
      <c r="F720" s="15">
        <f>IF(E720="no weight",VLOOKUP(D720,Files!$B$2:$G$233,6,FALSE()),E720)</f>
        <v>6.25</v>
      </c>
      <c r="G720" s="13">
        <v>0.000127314814814815</v>
      </c>
      <c r="H720" s="15">
        <v>7</v>
      </c>
      <c r="I720" s="14">
        <f>Results!$F716+VLOOKUP(Results!$H716,'Bead string weights'!$B$2:$E$14,4,FALSE())</f>
        <v>17.09</v>
      </c>
      <c r="J720" t="s">
        <v>533</v>
      </c>
      <c r="K720" s="15" t="s">
        <v>771</v>
      </c>
      <c r="L720" s="15"/>
    </row>
    <row r="721" ht="15.75" customHeight="true" spans="1:12">
      <c r="A721">
        <v>99</v>
      </c>
      <c r="B721">
        <v>337</v>
      </c>
      <c r="C721" t="s">
        <v>541</v>
      </c>
      <c r="D721" s="15" t="s">
        <v>201</v>
      </c>
      <c r="E721" s="14">
        <f>VLOOKUP(D721,Files!$B$2:$H$207,5,FALSE())</f>
        <v>6.25</v>
      </c>
      <c r="F721" s="15">
        <f>IF(E721="no weight",VLOOKUP(D721,Files!$B$2:$G$233,6,FALSE()),E721)</f>
        <v>6.25</v>
      </c>
      <c r="G721" s="13">
        <v>0.000439814814814815</v>
      </c>
      <c r="H721" s="15">
        <v>6</v>
      </c>
      <c r="I721" s="14">
        <f>Results!$F717+VLOOKUP(Results!$H717,'Bead string weights'!$B$2:$E$14,4,FALSE())</f>
        <v>15.285</v>
      </c>
      <c r="J721" t="s">
        <v>533</v>
      </c>
      <c r="K721" s="15" t="s">
        <v>771</v>
      </c>
      <c r="L721" s="15"/>
    </row>
    <row r="722" ht="15.75" customHeight="true" spans="1:12">
      <c r="A722">
        <v>99</v>
      </c>
      <c r="B722">
        <v>337</v>
      </c>
      <c r="C722" t="s">
        <v>541</v>
      </c>
      <c r="D722" s="15" t="s">
        <v>201</v>
      </c>
      <c r="E722" s="14">
        <f>VLOOKUP(D722,Files!$B$2:$H$207,5,FALSE())</f>
        <v>6.25</v>
      </c>
      <c r="F722" s="15">
        <f>IF(E722="no weight",VLOOKUP(D722,Files!$B$2:$G$233,6,FALSE()),E722)</f>
        <v>6.25</v>
      </c>
      <c r="G722" s="13">
        <v>0.00068287037037037</v>
      </c>
      <c r="H722" s="15">
        <v>7</v>
      </c>
      <c r="I722" s="14">
        <f>Results!$F718+VLOOKUP(Results!$H718,'Bead string weights'!$B$2:$E$14,4,FALSE())</f>
        <v>18.33</v>
      </c>
      <c r="J722" t="s">
        <v>533</v>
      </c>
      <c r="K722" s="15" t="s">
        <v>771</v>
      </c>
      <c r="L722" s="15"/>
    </row>
    <row r="723" ht="15.75" customHeight="true" spans="1:12">
      <c r="A723">
        <v>99</v>
      </c>
      <c r="B723">
        <v>337</v>
      </c>
      <c r="C723" t="s">
        <v>541</v>
      </c>
      <c r="D723" s="15" t="s">
        <v>201</v>
      </c>
      <c r="E723" s="14">
        <f>VLOOKUP(D723,Files!$B$2:$H$207,5,FALSE())</f>
        <v>6.25</v>
      </c>
      <c r="F723" s="15">
        <f>IF(E723="no weight",VLOOKUP(D723,Files!$B$2:$G$233,6,FALSE()),E723)</f>
        <v>6.25</v>
      </c>
      <c r="G723" s="13">
        <v>0.00115740740740741</v>
      </c>
      <c r="H723" s="15">
        <v>8</v>
      </c>
      <c r="I723" s="14">
        <f>Results!$F721+VLOOKUP(Results!$H721,'Bead string weights'!$B$2:$E$14,4,FALSE())</f>
        <v>13.715</v>
      </c>
      <c r="J723" t="s">
        <v>533</v>
      </c>
      <c r="K723" s="15" t="s">
        <v>771</v>
      </c>
      <c r="L723" s="15"/>
    </row>
    <row r="724" spans="1:12">
      <c r="A724">
        <v>100</v>
      </c>
      <c r="B724">
        <v>336</v>
      </c>
      <c r="C724" t="s">
        <v>541</v>
      </c>
      <c r="D724" s="15" t="s">
        <v>199</v>
      </c>
      <c r="E724" s="14">
        <f>VLOOKUP(D724,Files!$B$2:$H$207,5,FALSE())</f>
        <v>5.51</v>
      </c>
      <c r="F724" s="15">
        <f>IF(E724="no weight",VLOOKUP(D724,Files!$B$2:$G$233,6,FALSE()),E724)</f>
        <v>5.51</v>
      </c>
      <c r="G724" s="13">
        <v>0.000613425925925926</v>
      </c>
      <c r="H724" s="15">
        <v>7</v>
      </c>
      <c r="I724" s="14">
        <f>Results!$F724+VLOOKUP(Results!$H724,'Bead string weights'!$B$2:$E$14,4,FALSE())</f>
        <v>14.545</v>
      </c>
      <c r="J724" t="s">
        <v>535</v>
      </c>
      <c r="K724" s="15" t="s">
        <v>735</v>
      </c>
      <c r="L724" s="15" t="s">
        <v>796</v>
      </c>
    </row>
    <row r="725" spans="1:12">
      <c r="A725">
        <v>100</v>
      </c>
      <c r="B725">
        <v>336</v>
      </c>
      <c r="C725" t="s">
        <v>541</v>
      </c>
      <c r="D725" s="15" t="s">
        <v>199</v>
      </c>
      <c r="E725" s="14">
        <f>VLOOKUP(D725,Files!$B$2:$H$207,5,FALSE())</f>
        <v>5.51</v>
      </c>
      <c r="F725" s="15">
        <f>IF(E725="no weight",VLOOKUP(D725,Files!$B$2:$G$233,6,FALSE()),E725)</f>
        <v>5.51</v>
      </c>
      <c r="G725" s="13">
        <v>0.00153935185185185</v>
      </c>
      <c r="H725" s="15">
        <v>10</v>
      </c>
      <c r="I725" s="14">
        <f>Results!$F725+VLOOKUP(Results!$H725,'Bead string weights'!$B$2:$E$14,4,FALSE())</f>
        <v>17.59</v>
      </c>
      <c r="J725" t="s">
        <v>535</v>
      </c>
      <c r="K725" s="15" t="s">
        <v>735</v>
      </c>
      <c r="L725" s="15" t="s">
        <v>797</v>
      </c>
    </row>
    <row r="726" spans="1:12">
      <c r="A726">
        <v>101</v>
      </c>
      <c r="B726">
        <v>267</v>
      </c>
      <c r="C726" t="s">
        <v>541</v>
      </c>
      <c r="D726" s="15" t="s">
        <v>196</v>
      </c>
      <c r="E726" s="14">
        <f>VLOOKUP(D726,Files!$B$2:$H$207,5,FALSE())</f>
        <v>6.18</v>
      </c>
      <c r="F726" s="15">
        <f>IF(E726="no weight",VLOOKUP(D726,Files!$B$2:$G$233,6,FALSE()),E726)</f>
        <v>6.18</v>
      </c>
      <c r="G726" s="13">
        <v>0.00056712962962963</v>
      </c>
      <c r="H726" s="15">
        <v>6</v>
      </c>
      <c r="I726" s="14">
        <f>Results!$F726+VLOOKUP(Results!$H726,'Bead string weights'!$B$2:$E$14,4,FALSE())</f>
        <v>13.645</v>
      </c>
      <c r="J726" t="s">
        <v>535</v>
      </c>
      <c r="K726" s="15" t="s">
        <v>781</v>
      </c>
      <c r="L726" s="15" t="s">
        <v>798</v>
      </c>
    </row>
    <row r="727" spans="1:12">
      <c r="A727">
        <v>101</v>
      </c>
      <c r="B727">
        <v>267</v>
      </c>
      <c r="C727" t="s">
        <v>541</v>
      </c>
      <c r="D727" s="15" t="s">
        <v>196</v>
      </c>
      <c r="E727" s="14">
        <f>VLOOKUP(D727,Files!$B$2:$H$207,5,FALSE())</f>
        <v>6.18</v>
      </c>
      <c r="F727" s="15">
        <f>IF(E727="no weight",VLOOKUP(D727,Files!$B$2:$G$233,6,FALSE()),E727)</f>
        <v>6.18</v>
      </c>
      <c r="G727" s="13">
        <v>0.0018287037037037</v>
      </c>
      <c r="H727" s="15">
        <v>8</v>
      </c>
      <c r="I727" s="14">
        <f>Results!$F727+VLOOKUP(Results!$H727,'Bead string weights'!$B$2:$E$14,4,FALSE())</f>
        <v>15.58</v>
      </c>
      <c r="J727" t="s">
        <v>535</v>
      </c>
      <c r="K727" s="15" t="s">
        <v>735</v>
      </c>
      <c r="L727" s="15" t="s">
        <v>799</v>
      </c>
    </row>
    <row r="728" spans="1:12">
      <c r="A728">
        <v>102</v>
      </c>
      <c r="B728">
        <v>334</v>
      </c>
      <c r="C728" t="s">
        <v>541</v>
      </c>
      <c r="D728" s="15" t="s">
        <v>192</v>
      </c>
      <c r="E728" s="14">
        <f>VLOOKUP(D728,Files!$B$2:$H$207,5,FALSE())</f>
        <v>6.05</v>
      </c>
      <c r="F728" s="15">
        <f>IF(E728="no weight",VLOOKUP(D728,Files!$B$2:$G$233,6,FALSE()),E728)</f>
        <v>6.05</v>
      </c>
      <c r="G728" s="13">
        <v>0.00131944444444444</v>
      </c>
      <c r="H728" s="15">
        <v>8</v>
      </c>
      <c r="I728" s="14">
        <f>Results!$F733+VLOOKUP(Results!$H733,'Bead string weights'!$B$2:$E$14,4,FALSE())</f>
        <v>16.89</v>
      </c>
      <c r="J728" t="s">
        <v>535</v>
      </c>
      <c r="K728" s="15" t="s">
        <v>778</v>
      </c>
      <c r="L728" s="15"/>
    </row>
    <row r="729" spans="1:12">
      <c r="A729">
        <v>102</v>
      </c>
      <c r="B729">
        <v>334</v>
      </c>
      <c r="C729" t="s">
        <v>541</v>
      </c>
      <c r="D729" s="15" t="s">
        <v>192</v>
      </c>
      <c r="E729" s="14">
        <f>VLOOKUP(D729,Files!$B$2:$H$207,5,FALSE())</f>
        <v>6.05</v>
      </c>
      <c r="F729" s="15">
        <f>IF(E729="no weight",VLOOKUP(D729,Files!$B$2:$G$233,6,FALSE()),E729)</f>
        <v>6.05</v>
      </c>
      <c r="G729" s="13">
        <v>0.00131944444444444</v>
      </c>
      <c r="H729" s="15">
        <v>8</v>
      </c>
      <c r="I729" s="20">
        <f>Results!$F734+VLOOKUP(Results!$H734,'Bead string weights'!$B$2:$E$14,4,FALSE())</f>
        <v>16.89</v>
      </c>
      <c r="J729" t="s">
        <v>535</v>
      </c>
      <c r="K729" s="15" t="s">
        <v>778</v>
      </c>
      <c r="L729" s="15"/>
    </row>
    <row r="730" spans="1:12">
      <c r="A730">
        <v>102</v>
      </c>
      <c r="B730">
        <v>334</v>
      </c>
      <c r="C730" t="s">
        <v>541</v>
      </c>
      <c r="D730" s="15" t="s">
        <v>192</v>
      </c>
      <c r="E730" s="14">
        <f>VLOOKUP(D730,Files!$B$2:$H$207,5,FALSE())</f>
        <v>6.05</v>
      </c>
      <c r="F730" s="15">
        <f>IF(E730="no weight",VLOOKUP(D730,Files!$B$2:$G$233,6,FALSE()),E730)</f>
        <v>6.05</v>
      </c>
      <c r="G730" s="13">
        <v>0.00194444444444444</v>
      </c>
      <c r="H730" s="15">
        <v>10</v>
      </c>
      <c r="I730" s="14">
        <f>Results!$F738+VLOOKUP(Results!$H738,'Bead string weights'!$B$2:$E$14,4,FALSE())</f>
        <v>18.77</v>
      </c>
      <c r="J730" t="s">
        <v>535</v>
      </c>
      <c r="K730" s="15" t="s">
        <v>800</v>
      </c>
      <c r="L730" s="15" t="s">
        <v>801</v>
      </c>
    </row>
    <row r="731" spans="1:12">
      <c r="A731">
        <v>102</v>
      </c>
      <c r="B731">
        <v>334</v>
      </c>
      <c r="C731" t="s">
        <v>541</v>
      </c>
      <c r="D731" s="15" t="s">
        <v>192</v>
      </c>
      <c r="E731" s="14">
        <f>VLOOKUP(D731,Files!$B$2:$H$207,5,FALSE())</f>
        <v>6.05</v>
      </c>
      <c r="F731" s="15">
        <f>IF(E731="no weight",VLOOKUP(D731,Files!$B$2:$G$233,6,FALSE()),E731)</f>
        <v>6.05</v>
      </c>
      <c r="G731" s="13">
        <v>0.00204861111111111</v>
      </c>
      <c r="H731" s="15">
        <v>11</v>
      </c>
      <c r="I731" s="14">
        <f>Results!$F739+VLOOKUP(Results!$H739,'Bead string weights'!$B$2:$E$14,4,FALSE())</f>
        <v>18.13</v>
      </c>
      <c r="J731" t="s">
        <v>535</v>
      </c>
      <c r="K731" s="15" t="s">
        <v>607</v>
      </c>
      <c r="L731" s="15" t="s">
        <v>802</v>
      </c>
    </row>
    <row r="732" spans="1:12">
      <c r="A732">
        <v>102</v>
      </c>
      <c r="B732">
        <v>334</v>
      </c>
      <c r="C732" t="s">
        <v>541</v>
      </c>
      <c r="D732" s="15" t="s">
        <v>192</v>
      </c>
      <c r="E732" s="14">
        <f>VLOOKUP(D732,Files!$B$2:$H$207,5,FALSE())</f>
        <v>6.05</v>
      </c>
      <c r="F732" s="15">
        <f>IF(E732="no weight",VLOOKUP(D732,Files!$B$2:$G$233,6,FALSE()),E732)</f>
        <v>6.05</v>
      </c>
      <c r="G732" s="13">
        <v>0.000439814814814815</v>
      </c>
      <c r="H732" s="15">
        <v>7</v>
      </c>
      <c r="I732" s="14">
        <f>Results!$F728+VLOOKUP(Results!$H728,'Bead string weights'!$B$2:$E$14,4,FALSE())</f>
        <v>15.45</v>
      </c>
      <c r="J732" t="s">
        <v>537</v>
      </c>
      <c r="K732" s="15" t="s">
        <v>648</v>
      </c>
      <c r="L732" s="15" t="s">
        <v>803</v>
      </c>
    </row>
    <row r="733" spans="1:12">
      <c r="A733" s="1">
        <v>102</v>
      </c>
      <c r="B733" s="1">
        <v>334</v>
      </c>
      <c r="C733" s="1" t="s">
        <v>541</v>
      </c>
      <c r="D733" s="5" t="s">
        <v>192</v>
      </c>
      <c r="E733" s="14">
        <f>VLOOKUP(D733,Files!$B$2:$H$207,5,FALSE())</f>
        <v>6.05</v>
      </c>
      <c r="F733" s="1">
        <f>IF(E733="no weight",VLOOKUP(D733,Files!$B$2:$G$233,6,FALSE()),E733)</f>
        <v>6.05</v>
      </c>
      <c r="G733" s="24">
        <v>0.000555555555555556</v>
      </c>
      <c r="H733" s="1">
        <v>9</v>
      </c>
      <c r="I733" s="14">
        <f>Results!$F729+VLOOKUP(Results!$H729,'Bead string weights'!$B$2:$E$14,4,FALSE())</f>
        <v>15.45</v>
      </c>
      <c r="J733" t="s">
        <v>537</v>
      </c>
      <c r="K733" s="1" t="s">
        <v>648</v>
      </c>
      <c r="L733" s="1"/>
    </row>
    <row r="734" spans="1:12">
      <c r="A734">
        <v>102</v>
      </c>
      <c r="B734">
        <v>334</v>
      </c>
      <c r="C734" t="s">
        <v>541</v>
      </c>
      <c r="D734" s="15" t="s">
        <v>192</v>
      </c>
      <c r="E734" s="14">
        <f>VLOOKUP(D734,Files!$B$2:$H$207,5,FALSE())</f>
        <v>6.05</v>
      </c>
      <c r="F734" s="15">
        <f>IF(E734="no weight",VLOOKUP(D734,Files!$B$2:$G$233,6,FALSE()),E734)</f>
        <v>6.05</v>
      </c>
      <c r="G734" s="13">
        <v>0.000659722222222222</v>
      </c>
      <c r="H734" s="15">
        <v>9</v>
      </c>
      <c r="I734" s="14">
        <v>18.13</v>
      </c>
      <c r="J734" t="s">
        <v>537</v>
      </c>
      <c r="K734" s="15" t="s">
        <v>648</v>
      </c>
      <c r="L734" s="15" t="s">
        <v>804</v>
      </c>
    </row>
    <row r="735" spans="1:12">
      <c r="A735">
        <v>102</v>
      </c>
      <c r="B735">
        <v>334</v>
      </c>
      <c r="C735" t="s">
        <v>541</v>
      </c>
      <c r="D735" s="15" t="s">
        <v>192</v>
      </c>
      <c r="E735" s="14">
        <f>VLOOKUP(D735,Files!$B$2:$H$207,5,FALSE())</f>
        <v>6.05</v>
      </c>
      <c r="F735" s="15">
        <f>IF(E735="no weight",VLOOKUP(D735,Files!$B$2:$G$233,6,FALSE()),E735)</f>
        <v>6.05</v>
      </c>
      <c r="G735" s="13">
        <v>0.000798611111111111</v>
      </c>
      <c r="H735" s="15">
        <v>9</v>
      </c>
      <c r="I735" s="14">
        <f>Results!$F731+VLOOKUP(Results!$H731,'Bead string weights'!$B$2:$E$14,4,FALSE())</f>
        <v>18.77</v>
      </c>
      <c r="J735" t="s">
        <v>537</v>
      </c>
      <c r="K735" s="15" t="s">
        <v>735</v>
      </c>
      <c r="L735" s="15"/>
    </row>
    <row r="736" spans="1:12">
      <c r="A736">
        <v>102</v>
      </c>
      <c r="B736">
        <v>334</v>
      </c>
      <c r="C736" t="s">
        <v>541</v>
      </c>
      <c r="D736" s="15" t="s">
        <v>192</v>
      </c>
      <c r="E736" s="14">
        <f>VLOOKUP(D736,Files!$B$2:$H$207,5,FALSE())</f>
        <v>6.05</v>
      </c>
      <c r="F736" s="15">
        <f>IF(E736="no weight",VLOOKUP(D736,Files!$B$2:$G$233,6,FALSE()),E736)</f>
        <v>6.05</v>
      </c>
      <c r="G736" s="13">
        <v>0.000902777777777778</v>
      </c>
      <c r="H736" s="15">
        <v>6</v>
      </c>
      <c r="I736" s="14">
        <f>Results!$F732+VLOOKUP(Results!$H732,'Bead string weights'!$B$2:$E$14,4,FALSE())</f>
        <v>15.085</v>
      </c>
      <c r="J736" t="s">
        <v>537</v>
      </c>
      <c r="K736" s="15" t="s">
        <v>735</v>
      </c>
      <c r="L736" s="15"/>
    </row>
    <row r="737" spans="1:12">
      <c r="A737">
        <v>102</v>
      </c>
      <c r="B737">
        <v>334</v>
      </c>
      <c r="C737" t="s">
        <v>541</v>
      </c>
      <c r="D737" s="15" t="s">
        <v>192</v>
      </c>
      <c r="E737" s="14">
        <f>VLOOKUP(D737,Files!$B$2:$H$207,5,FALSE())</f>
        <v>6.05</v>
      </c>
      <c r="F737" s="15">
        <f>IF(E737="no weight",VLOOKUP(D737,Files!$B$2:$G$233,6,FALSE()),E737)</f>
        <v>6.05</v>
      </c>
      <c r="G737" s="13">
        <v>0.00144675925925926</v>
      </c>
      <c r="H737" s="15">
        <v>9</v>
      </c>
      <c r="I737" s="14">
        <f>Results!$F735+VLOOKUP(Results!$H735,'Bead string weights'!$B$2:$E$14,4,FALSE())</f>
        <v>16.89</v>
      </c>
      <c r="J737" t="s">
        <v>537</v>
      </c>
      <c r="K737" s="15" t="s">
        <v>733</v>
      </c>
      <c r="L737" s="15" t="s">
        <v>805</v>
      </c>
    </row>
    <row r="738" spans="1:12">
      <c r="A738">
        <v>102</v>
      </c>
      <c r="B738">
        <v>334</v>
      </c>
      <c r="C738" t="s">
        <v>541</v>
      </c>
      <c r="D738" s="15" t="s">
        <v>192</v>
      </c>
      <c r="E738" s="14">
        <f>VLOOKUP(D738,Files!$B$2:$H$207,5,FALSE())</f>
        <v>6.05</v>
      </c>
      <c r="F738" s="15">
        <f>IF(E738="no weight",VLOOKUP(D738,Files!$B$2:$G$233,6,FALSE()),E738)</f>
        <v>6.05</v>
      </c>
      <c r="G738" s="13">
        <v>0.0015625</v>
      </c>
      <c r="H738" s="15">
        <v>11</v>
      </c>
      <c r="I738" s="14">
        <f>Results!$F736+VLOOKUP(Results!$H736,'Bead string weights'!$B$2:$E$14,4,FALSE())</f>
        <v>13.515</v>
      </c>
      <c r="J738" t="s">
        <v>537</v>
      </c>
      <c r="K738" s="15" t="s">
        <v>735</v>
      </c>
      <c r="L738" s="15" t="s">
        <v>806</v>
      </c>
    </row>
    <row r="739" spans="1:12">
      <c r="A739">
        <v>102</v>
      </c>
      <c r="B739">
        <v>334</v>
      </c>
      <c r="C739" t="s">
        <v>541</v>
      </c>
      <c r="D739" s="15" t="s">
        <v>192</v>
      </c>
      <c r="E739" s="14">
        <f>VLOOKUP(D739,Files!$B$2:$H$207,5,FALSE())</f>
        <v>6.05</v>
      </c>
      <c r="F739" s="15">
        <f>IF(E739="no weight",VLOOKUP(D739,Files!$B$2:$G$233,6,FALSE()),E739)</f>
        <v>6.05</v>
      </c>
      <c r="G739" s="13">
        <v>0.00179398148148148</v>
      </c>
      <c r="H739" s="15">
        <v>10</v>
      </c>
      <c r="I739" s="14">
        <f>Results!$F737+VLOOKUP(Results!$H737,'Bead string weights'!$B$2:$E$14,4,FALSE())</f>
        <v>16.89</v>
      </c>
      <c r="J739" t="s">
        <v>537</v>
      </c>
      <c r="K739" s="15" t="s">
        <v>800</v>
      </c>
      <c r="L739" s="15"/>
    </row>
    <row r="740" spans="1:12">
      <c r="A740">
        <v>103</v>
      </c>
      <c r="B740">
        <v>333</v>
      </c>
      <c r="C740" t="s">
        <v>541</v>
      </c>
      <c r="D740" s="15" t="s">
        <v>190</v>
      </c>
      <c r="E740" s="14">
        <f>VLOOKUP(D740,Files!$B$2:$H$207,5,FALSE())</f>
        <v>6.02</v>
      </c>
      <c r="F740" s="15">
        <f>IF(E740="no weight",VLOOKUP(D740,Files!$B$2:$G$233,6,FALSE()),E740)</f>
        <v>6.02</v>
      </c>
      <c r="G740" s="13">
        <v>0.0003125</v>
      </c>
      <c r="H740" s="15">
        <v>9</v>
      </c>
      <c r="I740" s="14">
        <f>Results!$F740+VLOOKUP(Results!$H740,'Bead string weights'!$B$2:$E$14,4,FALSE())</f>
        <v>16.86</v>
      </c>
      <c r="J740" t="s">
        <v>537</v>
      </c>
      <c r="K740" s="15" t="s">
        <v>807</v>
      </c>
      <c r="L740" s="15" t="s">
        <v>808</v>
      </c>
    </row>
    <row r="741" spans="1:12">
      <c r="A741">
        <v>103</v>
      </c>
      <c r="B741">
        <v>333</v>
      </c>
      <c r="C741" t="s">
        <v>541</v>
      </c>
      <c r="D741" s="15" t="s">
        <v>190</v>
      </c>
      <c r="E741" s="14">
        <f>VLOOKUP(D741,Files!$B$2:$H$207,5,FALSE())</f>
        <v>6.02</v>
      </c>
      <c r="F741" s="15">
        <f>IF(E741="no weight",VLOOKUP(D741,Files!$B$2:$G$233,6,FALSE()),E741)</f>
        <v>6.02</v>
      </c>
      <c r="G741" s="13">
        <v>0.000578703703703704</v>
      </c>
      <c r="H741" s="15">
        <v>9</v>
      </c>
      <c r="I741" s="14">
        <f>Results!$F741+VLOOKUP(Results!$H741,'Bead string weights'!$B$2:$E$14,4,FALSE())</f>
        <v>16.86</v>
      </c>
      <c r="J741" t="s">
        <v>537</v>
      </c>
      <c r="K741" s="15" t="s">
        <v>807</v>
      </c>
      <c r="L741" s="15" t="s">
        <v>809</v>
      </c>
    </row>
    <row r="742" spans="1:12">
      <c r="A742">
        <v>103</v>
      </c>
      <c r="B742">
        <v>333</v>
      </c>
      <c r="C742" t="s">
        <v>541</v>
      </c>
      <c r="D742" s="15" t="s">
        <v>190</v>
      </c>
      <c r="E742" s="14">
        <f>VLOOKUP(D742,Files!$B$2:$H$207,5,FALSE())</f>
        <v>6.02</v>
      </c>
      <c r="F742" s="15">
        <f>IF(E742="no weight",VLOOKUP(D742,Files!$B$2:$G$233,6,FALSE()),E742)</f>
        <v>6.02</v>
      </c>
      <c r="G742" s="13">
        <v>0.00104166666666667</v>
      </c>
      <c r="H742" s="15">
        <v>10</v>
      </c>
      <c r="I742" s="14">
        <f>Results!$F742+VLOOKUP(Results!$H742,'Bead string weights'!$B$2:$E$14,4,FALSE())</f>
        <v>18.1</v>
      </c>
      <c r="J742" t="s">
        <v>537</v>
      </c>
      <c r="K742" s="15" t="s">
        <v>807</v>
      </c>
      <c r="L742" s="15" t="s">
        <v>810</v>
      </c>
    </row>
    <row r="743" spans="1:12">
      <c r="A743">
        <v>103</v>
      </c>
      <c r="B743">
        <v>333</v>
      </c>
      <c r="C743" t="s">
        <v>541</v>
      </c>
      <c r="D743" s="15" t="s">
        <v>190</v>
      </c>
      <c r="E743" s="14">
        <f>VLOOKUP(D743,Files!$B$2:$H$207,5,FALSE())</f>
        <v>6.02</v>
      </c>
      <c r="F743" s="15">
        <f>IF(E743="no weight",VLOOKUP(D743,Files!$B$2:$G$233,6,FALSE()),E743)</f>
        <v>6.02</v>
      </c>
      <c r="G743" s="13">
        <v>0.00133101851851852</v>
      </c>
      <c r="H743" s="15">
        <v>11</v>
      </c>
      <c r="I743" s="14">
        <f>Results!$F743+VLOOKUP(Results!$H743,'Bead string weights'!$B$2:$E$14,4,FALSE())</f>
        <v>18.74</v>
      </c>
      <c r="J743" t="s">
        <v>537</v>
      </c>
      <c r="K743" s="15" t="s">
        <v>807</v>
      </c>
      <c r="L743" s="15" t="s">
        <v>811</v>
      </c>
    </row>
    <row r="744" spans="1:12">
      <c r="A744">
        <v>103</v>
      </c>
      <c r="B744">
        <v>333</v>
      </c>
      <c r="C744" t="s">
        <v>541</v>
      </c>
      <c r="D744" s="15" t="s">
        <v>190</v>
      </c>
      <c r="E744" s="14">
        <f>VLOOKUP(D744,Files!$B$2:$H$207,5,FALSE())</f>
        <v>6.02</v>
      </c>
      <c r="F744" s="15">
        <f>IF(E744="no weight",VLOOKUP(D744,Files!$B$2:$G$233,6,FALSE()),E744)</f>
        <v>6.02</v>
      </c>
      <c r="G744" s="13">
        <v>0.0015625</v>
      </c>
      <c r="H744" s="15">
        <v>8</v>
      </c>
      <c r="I744" s="14">
        <f>Results!$F744+VLOOKUP(Results!$H744,'Bead string weights'!$B$2:$E$14,4,FALSE())</f>
        <v>15.42</v>
      </c>
      <c r="J744" t="s">
        <v>537</v>
      </c>
      <c r="K744" s="15" t="s">
        <v>733</v>
      </c>
      <c r="L744" s="15" t="s">
        <v>808</v>
      </c>
    </row>
    <row r="745" spans="1:12">
      <c r="A745">
        <v>103</v>
      </c>
      <c r="B745">
        <v>333</v>
      </c>
      <c r="C745" t="s">
        <v>541</v>
      </c>
      <c r="D745" s="15" t="s">
        <v>190</v>
      </c>
      <c r="E745" s="14">
        <f>VLOOKUP(D745,Files!$B$2:$H$207,5,FALSE())</f>
        <v>6.02</v>
      </c>
      <c r="F745" s="15">
        <f>IF(E745="no weight",VLOOKUP(D745,Files!$B$2:$G$233,6,FALSE()),E745)</f>
        <v>6.02</v>
      </c>
      <c r="G745" s="13">
        <v>0.00171296296296296</v>
      </c>
      <c r="H745" s="15">
        <v>10</v>
      </c>
      <c r="I745" s="14">
        <f>Results!$F745+VLOOKUP(Results!$H745,'Bead string weights'!$B$2:$E$14,4,FALSE())</f>
        <v>18.1</v>
      </c>
      <c r="J745" t="s">
        <v>537</v>
      </c>
      <c r="K745" s="15" t="s">
        <v>733</v>
      </c>
      <c r="L745" s="15" t="s">
        <v>812</v>
      </c>
    </row>
    <row r="746" spans="1:12">
      <c r="A746">
        <v>103</v>
      </c>
      <c r="B746">
        <v>333</v>
      </c>
      <c r="C746" t="s">
        <v>541</v>
      </c>
      <c r="D746" s="15" t="s">
        <v>190</v>
      </c>
      <c r="E746" s="14">
        <f>VLOOKUP(D746,Files!$B$2:$H$207,5,FALSE())</f>
        <v>6.02</v>
      </c>
      <c r="F746" s="15">
        <f>IF(E746="no weight",VLOOKUP(D746,Files!$B$2:$G$233,6,FALSE()),E746)</f>
        <v>6.02</v>
      </c>
      <c r="G746" s="13">
        <v>0.00197916666666667</v>
      </c>
      <c r="H746" s="15" t="s">
        <v>813</v>
      </c>
      <c r="I746" s="14" t="e">
        <f>Results!$F746+VLOOKUP(Results!$H746,'Bead string weights'!$B$2:$E$14,4,FALSE())</f>
        <v>#N/A</v>
      </c>
      <c r="J746" t="s">
        <v>537</v>
      </c>
      <c r="K746" s="15" t="s">
        <v>814</v>
      </c>
      <c r="L746" s="15" t="s">
        <v>815</v>
      </c>
    </row>
    <row r="747" spans="1:12">
      <c r="A747">
        <v>103</v>
      </c>
      <c r="B747">
        <v>333</v>
      </c>
      <c r="C747" t="s">
        <v>541</v>
      </c>
      <c r="D747" s="15" t="s">
        <v>190</v>
      </c>
      <c r="E747" s="14">
        <f>VLOOKUP(D747,Files!$B$2:$H$207,5,FALSE())</f>
        <v>6.02</v>
      </c>
      <c r="F747" s="15">
        <f>IF(E747="no weight",VLOOKUP(D747,Files!$B$2:$G$233,6,FALSE()),E747)</f>
        <v>6.02</v>
      </c>
      <c r="G747" s="13">
        <v>0.00212962962962963</v>
      </c>
      <c r="H747" s="15">
        <v>13</v>
      </c>
      <c r="I747" s="14">
        <f>Results!$F747+VLOOKUP(Results!$H747,'Bead string weights'!$B$2:$E$14,4,FALSE())</f>
        <v>21.02</v>
      </c>
      <c r="J747" t="s">
        <v>537</v>
      </c>
      <c r="K747" s="15" t="s">
        <v>816</v>
      </c>
      <c r="L747" s="15" t="s">
        <v>808</v>
      </c>
    </row>
    <row r="748" spans="1:12">
      <c r="A748">
        <v>103</v>
      </c>
      <c r="B748">
        <v>333</v>
      </c>
      <c r="C748" t="s">
        <v>541</v>
      </c>
      <c r="D748" s="15" t="s">
        <v>190</v>
      </c>
      <c r="E748" s="14">
        <f>VLOOKUP(D748,Files!$B$2:$H$207,5,FALSE())</f>
        <v>6.02</v>
      </c>
      <c r="F748" s="15">
        <f>IF(E748="no weight",VLOOKUP(D748,Files!$B$2:$G$233,6,FALSE()),E748)</f>
        <v>6.02</v>
      </c>
      <c r="G748" s="13">
        <v>0.00241898148148148</v>
      </c>
      <c r="H748" s="15">
        <v>13</v>
      </c>
      <c r="I748" s="14">
        <f>Results!$F748+VLOOKUP(Results!$H748,'Bead string weights'!$B$2:$E$14,4,FALSE())</f>
        <v>21.02</v>
      </c>
      <c r="J748" t="s">
        <v>537</v>
      </c>
      <c r="K748" s="15" t="s">
        <v>816</v>
      </c>
      <c r="L748" s="15" t="s">
        <v>817</v>
      </c>
    </row>
    <row r="749" spans="1:12">
      <c r="A749">
        <v>104</v>
      </c>
      <c r="B749">
        <v>332</v>
      </c>
      <c r="C749" t="s">
        <v>818</v>
      </c>
      <c r="D749" s="15" t="s">
        <v>188</v>
      </c>
      <c r="E749" s="14">
        <f>VLOOKUP(D749,Files!$B$2:$H$207,5,FALSE())</f>
        <v>5.4</v>
      </c>
      <c r="F749" s="15">
        <f>IF(E749="no weight",VLOOKUP(D749,Files!$B$2:$G$233,6,FALSE()),E749)</f>
        <v>5.4</v>
      </c>
      <c r="G749" s="13">
        <v>0.00123842592592593</v>
      </c>
      <c r="H749" s="15">
        <v>8</v>
      </c>
      <c r="I749" s="14">
        <f>Results!$F749+VLOOKUP(Results!$H749,'Bead string weights'!$B$2:$E$14,4,FALSE())</f>
        <v>14.8</v>
      </c>
      <c r="J749" t="s">
        <v>535</v>
      </c>
      <c r="K749" s="15" t="s">
        <v>733</v>
      </c>
      <c r="L749" s="15" t="s">
        <v>819</v>
      </c>
    </row>
    <row r="750" ht="14.25" customHeight="true" spans="1:12">
      <c r="A750">
        <v>104</v>
      </c>
      <c r="B750">
        <v>332</v>
      </c>
      <c r="C750" t="s">
        <v>818</v>
      </c>
      <c r="D750" s="15" t="s">
        <v>188</v>
      </c>
      <c r="E750" s="14">
        <f>VLOOKUP(D750,Files!$B$2:$H$207,5,FALSE())</f>
        <v>5.4</v>
      </c>
      <c r="F750" s="15">
        <f>IF(E750="no weight",VLOOKUP(D750,Files!$B$2:$G$233,6,FALSE()),E750)</f>
        <v>5.4</v>
      </c>
      <c r="G750" s="13">
        <v>0.00206018518518519</v>
      </c>
      <c r="H750" s="15" t="s">
        <v>820</v>
      </c>
      <c r="I750" s="14" t="e">
        <f>Results!$F750+VLOOKUP(Results!$H750,'Bead string weights'!$B$2:$E$14,4,FALSE())</f>
        <v>#N/A</v>
      </c>
      <c r="J750" t="s">
        <v>537</v>
      </c>
      <c r="K750" s="15" t="s">
        <v>821</v>
      </c>
      <c r="L750" s="15" t="s">
        <v>822</v>
      </c>
    </row>
    <row r="751" spans="1:12">
      <c r="A751">
        <v>105</v>
      </c>
      <c r="B751">
        <v>329</v>
      </c>
      <c r="C751" t="s">
        <v>541</v>
      </c>
      <c r="D751" s="15" t="s">
        <v>181</v>
      </c>
      <c r="E751" s="14">
        <f>VLOOKUP(D751,Files!$B$2:$H$207,5,FALSE())</f>
        <v>6.47</v>
      </c>
      <c r="F751" s="15">
        <f>IF(E751="no weight",VLOOKUP(D751,Files!$B$2:$G$233,6,FALSE()),E751)</f>
        <v>6.47</v>
      </c>
      <c r="G751" s="13">
        <v>0.000821759259259259</v>
      </c>
      <c r="H751" s="15">
        <v>8</v>
      </c>
      <c r="I751" s="14">
        <f>Results!$F751+VLOOKUP(Results!$H751,'Bead string weights'!$B$2:$E$14,4,FALSE())</f>
        <v>15.87</v>
      </c>
      <c r="J751" t="s">
        <v>535</v>
      </c>
      <c r="K751" s="15" t="s">
        <v>789</v>
      </c>
      <c r="L751" s="15" t="s">
        <v>823</v>
      </c>
    </row>
    <row r="752" spans="1:12">
      <c r="A752">
        <v>105</v>
      </c>
      <c r="B752">
        <v>329</v>
      </c>
      <c r="C752" t="s">
        <v>541</v>
      </c>
      <c r="D752" s="15" t="s">
        <v>181</v>
      </c>
      <c r="E752" s="14">
        <f>VLOOKUP(D752,Files!$B$2:$H$207,5,FALSE())</f>
        <v>6.47</v>
      </c>
      <c r="F752" s="15">
        <f>IF(E752="no weight",VLOOKUP(D752,Files!$B$2:$G$233,6,FALSE()),E752)</f>
        <v>6.47</v>
      </c>
      <c r="G752" s="13">
        <v>0.000868055555555556</v>
      </c>
      <c r="H752" s="15">
        <v>9</v>
      </c>
      <c r="I752" s="14">
        <f>Results!$F752+VLOOKUP(Results!$H752,'Bead string weights'!$B$2:$E$14,4,FALSE())</f>
        <v>17.31</v>
      </c>
      <c r="J752" t="s">
        <v>535</v>
      </c>
      <c r="K752" s="15" t="s">
        <v>779</v>
      </c>
      <c r="L752" s="15" t="s">
        <v>824</v>
      </c>
    </row>
    <row r="753" spans="1:12">
      <c r="A753">
        <v>105</v>
      </c>
      <c r="B753">
        <v>329</v>
      </c>
      <c r="C753" t="s">
        <v>541</v>
      </c>
      <c r="D753" s="15" t="s">
        <v>181</v>
      </c>
      <c r="E753" s="14">
        <f>VLOOKUP(D753,Files!$B$2:$H$207,5,FALSE())</f>
        <v>6.47</v>
      </c>
      <c r="F753" s="15">
        <f>IF(E753="no weight",VLOOKUP(D753,Files!$B$2:$G$233,6,FALSE()),E753)</f>
        <v>6.47</v>
      </c>
      <c r="G753" s="13">
        <v>0.00100694444444444</v>
      </c>
      <c r="H753" s="15">
        <v>8</v>
      </c>
      <c r="I753" s="14">
        <f>Results!$F753+VLOOKUP(Results!$H753,'Bead string weights'!$B$2:$E$14,4,FALSE())</f>
        <v>15.87</v>
      </c>
      <c r="J753" t="s">
        <v>535</v>
      </c>
      <c r="K753" s="15" t="s">
        <v>778</v>
      </c>
      <c r="L753" s="15"/>
    </row>
    <row r="754" spans="1:12">
      <c r="A754">
        <v>105</v>
      </c>
      <c r="B754">
        <v>329</v>
      </c>
      <c r="C754" t="s">
        <v>541</v>
      </c>
      <c r="D754" s="15" t="s">
        <v>181</v>
      </c>
      <c r="E754" s="14">
        <f>VLOOKUP(D754,Files!$B$2:$H$207,5,FALSE())</f>
        <v>6.47</v>
      </c>
      <c r="F754" s="15">
        <f>IF(E754="no weight",VLOOKUP(D754,Files!$B$2:$G$233,6,FALSE()),E754)</f>
        <v>6.47</v>
      </c>
      <c r="G754" s="13">
        <v>0.00109953703703704</v>
      </c>
      <c r="H754" s="15">
        <v>9</v>
      </c>
      <c r="I754" s="14">
        <f>Results!$F754+VLOOKUP(Results!$H754,'Bead string weights'!$B$2:$E$14,4,FALSE())</f>
        <v>17.31</v>
      </c>
      <c r="J754" t="s">
        <v>535</v>
      </c>
      <c r="K754" s="15" t="s">
        <v>779</v>
      </c>
      <c r="L754" s="15" t="s">
        <v>825</v>
      </c>
    </row>
    <row r="755" spans="1:12">
      <c r="A755">
        <v>106</v>
      </c>
      <c r="B755">
        <v>188</v>
      </c>
      <c r="C755" t="s">
        <v>541</v>
      </c>
      <c r="D755" t="s">
        <v>41</v>
      </c>
      <c r="E755" s="14">
        <f>VLOOKUP(D755,Files!$B$2:$H$207,5,FALSE())</f>
        <v>5.51</v>
      </c>
      <c r="F755" s="15">
        <f>IF(E755="no weight",VLOOKUP(D755,Files!$B$2:$G$233,6,FALSE()),E755)</f>
        <v>5.51</v>
      </c>
      <c r="G755" s="13">
        <v>0.000243055555555555</v>
      </c>
      <c r="H755" s="15">
        <v>5</v>
      </c>
      <c r="I755" s="14">
        <f>Results!$F756+VLOOKUP(Results!$H756,'Bead string weights'!$B$2:$E$14,4,FALSE())</f>
        <v>12.975</v>
      </c>
      <c r="J755" t="s">
        <v>535</v>
      </c>
      <c r="K755" s="15" t="s">
        <v>826</v>
      </c>
      <c r="L755" s="15"/>
    </row>
    <row r="756" spans="1:12">
      <c r="A756">
        <v>106</v>
      </c>
      <c r="B756">
        <v>188</v>
      </c>
      <c r="C756" t="s">
        <v>541</v>
      </c>
      <c r="D756" t="s">
        <v>41</v>
      </c>
      <c r="E756" s="14">
        <f>VLOOKUP(D756,Files!$B$2:$H$207,5,FALSE())</f>
        <v>5.51</v>
      </c>
      <c r="F756" s="15">
        <f>IF(E756="no weight",VLOOKUP(D756,Files!$B$2:$G$233,6,FALSE()),E756)</f>
        <v>5.51</v>
      </c>
      <c r="G756" s="13">
        <v>0.00037037037037037</v>
      </c>
      <c r="H756" s="15">
        <v>6</v>
      </c>
      <c r="I756" s="14">
        <f>Results!$F757+VLOOKUP(Results!$H757,'Bead string weights'!$B$2:$E$14,4,FALSE())</f>
        <v>17.59</v>
      </c>
      <c r="J756" t="s">
        <v>535</v>
      </c>
      <c r="K756" s="15" t="s">
        <v>827</v>
      </c>
      <c r="L756" s="15"/>
    </row>
    <row r="757" spans="1:12">
      <c r="A757">
        <v>106</v>
      </c>
      <c r="B757">
        <v>188</v>
      </c>
      <c r="C757" t="s">
        <v>541</v>
      </c>
      <c r="D757" t="s">
        <v>41</v>
      </c>
      <c r="E757" s="14">
        <f>VLOOKUP(D757,Files!$B$2:$H$207,5,FALSE())</f>
        <v>5.51</v>
      </c>
      <c r="F757" s="15">
        <f>IF(E757="no weight",VLOOKUP(D757,Files!$B$2:$G$233,6,FALSE()),E757)</f>
        <v>5.51</v>
      </c>
      <c r="G757" s="13">
        <v>0.000694444444444444</v>
      </c>
      <c r="H757" s="15">
        <v>10</v>
      </c>
      <c r="I757" s="14">
        <f>Results!$F759+VLOOKUP(Results!$H759,'Bead string weights'!$B$2:$E$14,4,FALSE())</f>
        <v>16.35</v>
      </c>
      <c r="J757" t="s">
        <v>535</v>
      </c>
      <c r="K757" s="15" t="s">
        <v>771</v>
      </c>
      <c r="L757" s="15"/>
    </row>
    <row r="758" spans="1:12">
      <c r="A758">
        <v>106</v>
      </c>
      <c r="B758">
        <v>188</v>
      </c>
      <c r="C758" t="s">
        <v>541</v>
      </c>
      <c r="D758" t="s">
        <v>41</v>
      </c>
      <c r="E758" s="14">
        <f>VLOOKUP(D758,Files!$B$2:$H$207,5,FALSE())</f>
        <v>5.51</v>
      </c>
      <c r="F758" s="15">
        <f>IF(E758="no weight",VLOOKUP(D758,Files!$B$2:$G$233,6,FALSE()),E758)</f>
        <v>5.51</v>
      </c>
      <c r="G758" s="13">
        <v>0.00087962962962963</v>
      </c>
      <c r="H758" s="15">
        <v>6</v>
      </c>
      <c r="I758" s="14">
        <f>Results!$F761+VLOOKUP(Results!$H761,'Bead string weights'!$B$2:$E$14,4,FALSE())</f>
        <v>18.23</v>
      </c>
      <c r="J758" t="s">
        <v>535</v>
      </c>
      <c r="K758" s="15" t="s">
        <v>828</v>
      </c>
      <c r="L758" s="15"/>
    </row>
    <row r="759" spans="1:12">
      <c r="A759">
        <v>106</v>
      </c>
      <c r="B759">
        <v>188</v>
      </c>
      <c r="C759" t="s">
        <v>541</v>
      </c>
      <c r="D759" t="s">
        <v>41</v>
      </c>
      <c r="E759" s="14">
        <f>VLOOKUP(D759,Files!$B$2:$H$207,5,FALSE())</f>
        <v>5.51</v>
      </c>
      <c r="F759" s="15">
        <f>IF(E759="no weight",VLOOKUP(D759,Files!$B$2:$G$233,6,FALSE()),E759)</f>
        <v>5.51</v>
      </c>
      <c r="G759" s="13">
        <v>0.00118055555555556</v>
      </c>
      <c r="H759" s="15">
        <v>9</v>
      </c>
      <c r="I759" s="14">
        <f>Results!$F765+VLOOKUP(Results!$H765,'Bead string weights'!$B$2:$E$14,4,FALSE())</f>
        <v>12.975</v>
      </c>
      <c r="J759" t="s">
        <v>535</v>
      </c>
      <c r="K759" s="15" t="s">
        <v>828</v>
      </c>
      <c r="L759" s="15"/>
    </row>
    <row r="760" spans="1:12">
      <c r="A760">
        <v>106</v>
      </c>
      <c r="B760">
        <v>188</v>
      </c>
      <c r="C760" t="s">
        <v>541</v>
      </c>
      <c r="D760" t="s">
        <v>41</v>
      </c>
      <c r="E760" s="14">
        <f>VLOOKUP(D760,Files!$B$2:$H$207,5,FALSE())</f>
        <v>5.51</v>
      </c>
      <c r="F760" s="15">
        <f>IF(E760="no weight",VLOOKUP(D760,Files!$B$2:$G$233,6,FALSE()),E760)</f>
        <v>5.51</v>
      </c>
      <c r="G760" s="13">
        <v>0.00145833333333333</v>
      </c>
      <c r="H760" s="15">
        <v>10</v>
      </c>
      <c r="I760" s="14">
        <f>Results!$F770+VLOOKUP(Results!$H770,'Bead string weights'!$B$2:$E$14,4,FALSE())</f>
        <v>12.975</v>
      </c>
      <c r="J760" t="s">
        <v>535</v>
      </c>
      <c r="K760" s="15" t="s">
        <v>735</v>
      </c>
      <c r="L760" s="15" t="s">
        <v>829</v>
      </c>
    </row>
    <row r="761" spans="1:12">
      <c r="A761">
        <v>106</v>
      </c>
      <c r="B761">
        <v>188</v>
      </c>
      <c r="C761" t="s">
        <v>541</v>
      </c>
      <c r="D761" t="s">
        <v>41</v>
      </c>
      <c r="E761" s="14">
        <f>VLOOKUP(D761,Files!$B$2:$H$207,5,FALSE())</f>
        <v>5.51</v>
      </c>
      <c r="F761" s="15">
        <f>IF(E761="no weight",VLOOKUP(D761,Files!$B$2:$G$233,6,FALSE()),E761)</f>
        <v>5.51</v>
      </c>
      <c r="G761" s="13">
        <v>0.00152777777777778</v>
      </c>
      <c r="H761" s="15">
        <v>11</v>
      </c>
      <c r="I761" s="14">
        <f>Results!$F772+VLOOKUP(Results!$H772,'Bead string weights'!$B$2:$E$14,4,FALSE())</f>
        <v>14.91</v>
      </c>
      <c r="J761" t="s">
        <v>535</v>
      </c>
      <c r="K761" s="15" t="s">
        <v>771</v>
      </c>
      <c r="L761" s="15"/>
    </row>
    <row r="762" spans="1:12">
      <c r="A762">
        <v>106</v>
      </c>
      <c r="B762">
        <v>188</v>
      </c>
      <c r="C762" t="s">
        <v>541</v>
      </c>
      <c r="D762" t="s">
        <v>41</v>
      </c>
      <c r="E762" s="14">
        <f>VLOOKUP(D762,Files!$B$2:$H$207,5,FALSE())</f>
        <v>5.51</v>
      </c>
      <c r="F762" s="15">
        <f>IF(E762="no weight",VLOOKUP(D762,Files!$B$2:$G$233,6,FALSE()),E762)</f>
        <v>5.51</v>
      </c>
      <c r="G762" s="13">
        <v>0.00159722222222222</v>
      </c>
      <c r="H762" s="15">
        <v>6</v>
      </c>
      <c r="I762" s="14">
        <f>Results!$F773+VLOOKUP(Results!$H773,'Bead string weights'!$B$2:$E$14,4,FALSE())</f>
        <v>8.70215</v>
      </c>
      <c r="J762" t="s">
        <v>535</v>
      </c>
      <c r="K762" s="15" t="s">
        <v>771</v>
      </c>
      <c r="L762" s="15"/>
    </row>
    <row r="763" spans="1:12">
      <c r="A763">
        <v>106</v>
      </c>
      <c r="B763">
        <v>188</v>
      </c>
      <c r="C763" t="s">
        <v>541</v>
      </c>
      <c r="D763" t="s">
        <v>41</v>
      </c>
      <c r="E763" s="14">
        <f>VLOOKUP(D763,Files!$B$2:$H$207,5,FALSE())</f>
        <v>5.51</v>
      </c>
      <c r="F763" s="15">
        <f>IF(E763="no weight",VLOOKUP(D763,Files!$B$2:$G$233,6,FALSE()),E763)</f>
        <v>5.51</v>
      </c>
      <c r="G763" s="13">
        <v>0.000231481481481481</v>
      </c>
      <c r="H763" s="15">
        <v>4</v>
      </c>
      <c r="I763" s="14">
        <f>Results!$F755+VLOOKUP(Results!$H755,'Bead string weights'!$B$2:$E$14,4,FALSE())</f>
        <v>11.945</v>
      </c>
      <c r="J763" t="s">
        <v>537</v>
      </c>
      <c r="K763" s="15" t="s">
        <v>758</v>
      </c>
      <c r="L763" s="15"/>
    </row>
    <row r="764" spans="1:12">
      <c r="A764">
        <v>106</v>
      </c>
      <c r="B764">
        <v>188</v>
      </c>
      <c r="C764" t="s">
        <v>541</v>
      </c>
      <c r="D764" t="s">
        <v>41</v>
      </c>
      <c r="E764" s="14">
        <f>VLOOKUP(D764,Files!$B$2:$H$207,5,FALSE())</f>
        <v>5.51</v>
      </c>
      <c r="F764" s="15">
        <f>IF(E764="no weight",VLOOKUP(D764,Files!$B$2:$G$233,6,FALSE()),E764)</f>
        <v>5.51</v>
      </c>
      <c r="G764" s="13">
        <v>0.000497685185185185</v>
      </c>
      <c r="H764" s="15">
        <v>8</v>
      </c>
      <c r="I764" s="14">
        <f>Results!$F758+VLOOKUP(Results!$H758,'Bead string weights'!$B$2:$E$14,4,FALSE())</f>
        <v>12.975</v>
      </c>
      <c r="J764" t="s">
        <v>537</v>
      </c>
      <c r="K764" s="15" t="s">
        <v>830</v>
      </c>
      <c r="L764" s="15"/>
    </row>
    <row r="765" spans="1:12">
      <c r="A765">
        <v>106</v>
      </c>
      <c r="B765">
        <v>188</v>
      </c>
      <c r="C765" t="s">
        <v>541</v>
      </c>
      <c r="D765" t="s">
        <v>41</v>
      </c>
      <c r="E765" s="14">
        <f>VLOOKUP(D765,Files!$B$2:$H$207,5,FALSE())</f>
        <v>5.51</v>
      </c>
      <c r="F765" s="15">
        <f>IF(E765="no weight",VLOOKUP(D765,Files!$B$2:$G$233,6,FALSE()),E765)</f>
        <v>5.51</v>
      </c>
      <c r="G765" s="13">
        <v>0.000706018518518518</v>
      </c>
      <c r="H765" s="15">
        <v>6</v>
      </c>
      <c r="I765" s="14">
        <f>Results!$F760+VLOOKUP(Results!$H760,'Bead string weights'!$B$2:$E$14,4,FALSE())</f>
        <v>17.59</v>
      </c>
      <c r="J765" t="s">
        <v>537</v>
      </c>
      <c r="K765" s="15" t="s">
        <v>831</v>
      </c>
      <c r="L765" s="15"/>
    </row>
    <row r="766" spans="1:12">
      <c r="A766">
        <v>106</v>
      </c>
      <c r="B766">
        <v>188</v>
      </c>
      <c r="C766" t="s">
        <v>541</v>
      </c>
      <c r="D766" t="s">
        <v>41</v>
      </c>
      <c r="E766" s="14">
        <f>VLOOKUP(D766,Files!$B$2:$H$207,5,FALSE())</f>
        <v>5.51</v>
      </c>
      <c r="F766" s="15">
        <f>IF(E766="no weight",VLOOKUP(D766,Files!$B$2:$G$233,6,FALSE()),E766)</f>
        <v>5.51</v>
      </c>
      <c r="G766" s="13">
        <v>0.00101851851851852</v>
      </c>
      <c r="H766" s="15">
        <v>8</v>
      </c>
      <c r="I766" s="14">
        <f>Results!$F762+VLOOKUP(Results!$H762,'Bead string weights'!$B$2:$E$14,4,FALSE())</f>
        <v>12.975</v>
      </c>
      <c r="J766" t="s">
        <v>537</v>
      </c>
      <c r="K766" s="15" t="s">
        <v>830</v>
      </c>
      <c r="L766" s="15"/>
    </row>
    <row r="767" spans="1:12">
      <c r="A767">
        <v>106</v>
      </c>
      <c r="B767">
        <v>188</v>
      </c>
      <c r="C767" t="s">
        <v>541</v>
      </c>
      <c r="D767" t="s">
        <v>41</v>
      </c>
      <c r="E767" s="14">
        <f>VLOOKUP(D767,Files!$B$2:$H$207,5,FALSE())</f>
        <v>5.51</v>
      </c>
      <c r="F767" s="15">
        <f>IF(E767="no weight",VLOOKUP(D767,Files!$B$2:$G$233,6,FALSE()),E767)</f>
        <v>5.51</v>
      </c>
      <c r="G767" s="13">
        <v>0.00107638888888889</v>
      </c>
      <c r="H767" s="15">
        <v>8</v>
      </c>
      <c r="I767" s="14">
        <f>Results!$F763+VLOOKUP(Results!$H763,'Bead string weights'!$B$2:$E$14,4,FALSE())</f>
        <v>10.27105</v>
      </c>
      <c r="J767" t="s">
        <v>537</v>
      </c>
      <c r="K767" s="15" t="s">
        <v>832</v>
      </c>
      <c r="L767" s="15" t="s">
        <v>833</v>
      </c>
    </row>
    <row r="768" spans="1:12">
      <c r="A768">
        <v>106</v>
      </c>
      <c r="B768">
        <v>188</v>
      </c>
      <c r="C768" t="s">
        <v>541</v>
      </c>
      <c r="D768" t="s">
        <v>41</v>
      </c>
      <c r="E768" s="14">
        <f>VLOOKUP(D768,Files!$B$2:$H$207,5,FALSE())</f>
        <v>5.51</v>
      </c>
      <c r="F768" s="15">
        <f>IF(E768="no weight",VLOOKUP(D768,Files!$B$2:$G$233,6,FALSE()),E768)</f>
        <v>5.51</v>
      </c>
      <c r="G768" s="13">
        <v>0.00108796296296296</v>
      </c>
      <c r="H768" s="15">
        <v>3</v>
      </c>
      <c r="I768" s="14">
        <f>Results!$F764+VLOOKUP(Results!$H764,'Bead string weights'!$B$2:$E$14,4,FALSE())</f>
        <v>14.91</v>
      </c>
      <c r="J768" t="s">
        <v>537</v>
      </c>
      <c r="K768" s="15" t="s">
        <v>834</v>
      </c>
      <c r="L768" s="15" t="s">
        <v>833</v>
      </c>
    </row>
    <row r="769" spans="1:12">
      <c r="A769">
        <v>106</v>
      </c>
      <c r="B769">
        <v>188</v>
      </c>
      <c r="C769" t="s">
        <v>541</v>
      </c>
      <c r="D769" t="s">
        <v>41</v>
      </c>
      <c r="E769" s="14">
        <f>VLOOKUP(D769,Files!$B$2:$H$207,5,FALSE())</f>
        <v>5.51</v>
      </c>
      <c r="F769" s="15">
        <f>IF(E769="no weight",VLOOKUP(D769,Files!$B$2:$G$233,6,FALSE()),E769)</f>
        <v>5.51</v>
      </c>
      <c r="G769" s="13">
        <v>0.00125</v>
      </c>
      <c r="H769" s="15">
        <v>5</v>
      </c>
      <c r="I769" s="14">
        <f>Results!$F766+VLOOKUP(Results!$H766,'Bead string weights'!$B$2:$E$14,4,FALSE())</f>
        <v>14.91</v>
      </c>
      <c r="J769" t="s">
        <v>537</v>
      </c>
      <c r="K769" s="15" t="s">
        <v>766</v>
      </c>
      <c r="L769" s="15" t="s">
        <v>835</v>
      </c>
    </row>
    <row r="770" spans="1:12">
      <c r="A770">
        <v>106</v>
      </c>
      <c r="B770">
        <v>188</v>
      </c>
      <c r="C770" t="s">
        <v>541</v>
      </c>
      <c r="D770" t="s">
        <v>41</v>
      </c>
      <c r="E770" s="14">
        <f>VLOOKUP(D770,Files!$B$2:$H$207,5,FALSE())</f>
        <v>5.51</v>
      </c>
      <c r="F770" s="15">
        <f>IF(E770="no weight",VLOOKUP(D770,Files!$B$2:$G$233,6,FALSE()),E770)</f>
        <v>5.51</v>
      </c>
      <c r="G770" s="13">
        <v>0.00127314814814815</v>
      </c>
      <c r="H770" s="15">
        <v>6</v>
      </c>
      <c r="I770" s="14">
        <f>Results!$F767+VLOOKUP(Results!$H767,'Bead string weights'!$B$2:$E$14,4,FALSE())</f>
        <v>14.91</v>
      </c>
      <c r="J770" t="s">
        <v>537</v>
      </c>
      <c r="K770" s="15" t="s">
        <v>836</v>
      </c>
      <c r="L770" s="15" t="s">
        <v>837</v>
      </c>
    </row>
    <row r="771" spans="1:12">
      <c r="A771">
        <v>106</v>
      </c>
      <c r="B771">
        <v>188</v>
      </c>
      <c r="C771" t="s">
        <v>541</v>
      </c>
      <c r="D771" t="s">
        <v>41</v>
      </c>
      <c r="E771" s="14">
        <f>VLOOKUP(D771,Files!$B$2:$H$207,5,FALSE())</f>
        <v>5.51</v>
      </c>
      <c r="F771" s="15">
        <f>IF(E771="no weight",VLOOKUP(D771,Files!$B$2:$G$233,6,FALSE()),E771)</f>
        <v>5.51</v>
      </c>
      <c r="G771" s="13">
        <v>0.00134259259259259</v>
      </c>
      <c r="H771" s="15">
        <v>6</v>
      </c>
      <c r="I771" s="14">
        <f>Results!$F768+VLOOKUP(Results!$H768,'Bead string weights'!$B$2:$E$14,4,FALSE())</f>
        <v>8.8431</v>
      </c>
      <c r="J771" t="s">
        <v>537</v>
      </c>
      <c r="K771" s="15" t="s">
        <v>766</v>
      </c>
      <c r="L771" s="15" t="s">
        <v>837</v>
      </c>
    </row>
    <row r="772" spans="1:12">
      <c r="A772">
        <v>106</v>
      </c>
      <c r="B772">
        <v>188</v>
      </c>
      <c r="C772" t="s">
        <v>541</v>
      </c>
      <c r="D772" t="s">
        <v>41</v>
      </c>
      <c r="E772" s="14">
        <f>VLOOKUP(D772,Files!$B$2:$H$207,5,FALSE())</f>
        <v>5.51</v>
      </c>
      <c r="F772" s="15">
        <f>IF(E772="no weight",VLOOKUP(D772,Files!$B$2:$G$233,6,FALSE()),E772)</f>
        <v>5.51</v>
      </c>
      <c r="G772" s="13">
        <v>0.00140046296296296</v>
      </c>
      <c r="H772" s="15">
        <v>8</v>
      </c>
      <c r="I772" s="14">
        <f>Results!$F769+VLOOKUP(Results!$H769,'Bead string weights'!$B$2:$E$14,4,FALSE())</f>
        <v>11.945</v>
      </c>
      <c r="J772" t="s">
        <v>537</v>
      </c>
      <c r="K772" s="15" t="s">
        <v>838</v>
      </c>
      <c r="L772" s="15" t="s">
        <v>837</v>
      </c>
    </row>
    <row r="773" spans="1:12">
      <c r="A773">
        <v>106</v>
      </c>
      <c r="B773">
        <v>188</v>
      </c>
      <c r="C773" t="s">
        <v>541</v>
      </c>
      <c r="D773" t="s">
        <v>41</v>
      </c>
      <c r="E773" s="14">
        <f>VLOOKUP(D773,Files!$B$2:$H$207,5,FALSE())</f>
        <v>5.51</v>
      </c>
      <c r="F773" s="15">
        <f>IF(E773="no weight",VLOOKUP(D773,Files!$B$2:$G$233,6,FALSE()),E773)</f>
        <v>5.51</v>
      </c>
      <c r="G773" s="13">
        <v>0.00146990740740741</v>
      </c>
      <c r="H773" s="15">
        <v>2</v>
      </c>
      <c r="I773" s="14">
        <f>Results!$F771+VLOOKUP(Results!$H771,'Bead string weights'!$B$2:$E$14,4,FALSE())</f>
        <v>12.975</v>
      </c>
      <c r="J773" t="s">
        <v>537</v>
      </c>
      <c r="K773" s="15" t="s">
        <v>831</v>
      </c>
      <c r="L773" s="15"/>
    </row>
    <row r="774" spans="1:12">
      <c r="A774">
        <v>107</v>
      </c>
      <c r="B774">
        <v>291</v>
      </c>
      <c r="C774" t="s">
        <v>541</v>
      </c>
      <c r="D774" t="s">
        <v>104</v>
      </c>
      <c r="E774" s="14">
        <f>VLOOKUP(D774,Files!$B$2:$H$207,5,FALSE())</f>
        <v>5.34</v>
      </c>
      <c r="F774" s="15">
        <f>IF(E774="no weight",VLOOKUP(D774,Files!$B$2:$G$233,6,FALSE()),E774)</f>
        <v>5.34</v>
      </c>
      <c r="G774" s="13">
        <v>0.000543981481481481</v>
      </c>
      <c r="H774" s="15">
        <v>7</v>
      </c>
      <c r="I774" s="14">
        <f>Results!$F776+VLOOKUP(Results!$H776,'Bead string weights'!$B$2:$E$14,4,FALSE())</f>
        <v>14.375</v>
      </c>
      <c r="J774" t="s">
        <v>535</v>
      </c>
      <c r="K774" s="15" t="s">
        <v>839</v>
      </c>
      <c r="L774" s="15"/>
    </row>
    <row r="775" spans="1:12">
      <c r="A775">
        <v>107</v>
      </c>
      <c r="B775">
        <v>291</v>
      </c>
      <c r="C775" t="s">
        <v>541</v>
      </c>
      <c r="D775" t="s">
        <v>104</v>
      </c>
      <c r="E775" s="14">
        <f>VLOOKUP(D775,Files!$B$2:$H$207,5,FALSE())</f>
        <v>5.34</v>
      </c>
      <c r="F775" s="15">
        <f>IF(E775="no weight",VLOOKUP(D775,Files!$B$2:$G$233,6,FALSE()),E775)</f>
        <v>5.34</v>
      </c>
      <c r="G775" s="13">
        <v>0.000636574074074074</v>
      </c>
      <c r="H775" s="15">
        <v>8</v>
      </c>
      <c r="I775" s="14">
        <f>Results!$F777+VLOOKUP(Results!$H777,'Bead string weights'!$B$2:$E$14,4,FALSE())</f>
        <v>14.74</v>
      </c>
      <c r="J775" t="s">
        <v>535</v>
      </c>
      <c r="K775" s="15" t="s">
        <v>840</v>
      </c>
      <c r="L775" s="15"/>
    </row>
    <row r="776" spans="1:12">
      <c r="A776">
        <v>107</v>
      </c>
      <c r="B776">
        <v>291</v>
      </c>
      <c r="C776" t="s">
        <v>541</v>
      </c>
      <c r="D776" t="s">
        <v>104</v>
      </c>
      <c r="E776" s="14">
        <f>VLOOKUP(D776,Files!$B$2:$H$207,5,FALSE())</f>
        <v>5.34</v>
      </c>
      <c r="F776" s="15">
        <f>IF(E776="no weight",VLOOKUP(D776,Files!$B$2:$G$233,6,FALSE()),E776)</f>
        <v>5.34</v>
      </c>
      <c r="G776" s="13">
        <v>0.000868055555555556</v>
      </c>
      <c r="H776" s="15">
        <v>7</v>
      </c>
      <c r="I776" s="14">
        <f>Results!$F779+VLOOKUP(Results!$H779,'Bead string weights'!$B$2:$E$14,4,FALSE())</f>
        <v>14.375</v>
      </c>
      <c r="J776" t="s">
        <v>535</v>
      </c>
      <c r="K776" s="15" t="s">
        <v>775</v>
      </c>
      <c r="L776" s="15"/>
    </row>
    <row r="777" spans="1:12">
      <c r="A777">
        <v>107</v>
      </c>
      <c r="B777">
        <v>291</v>
      </c>
      <c r="C777" t="s">
        <v>541</v>
      </c>
      <c r="D777" t="s">
        <v>104</v>
      </c>
      <c r="E777" s="14">
        <f>VLOOKUP(D777,Files!$B$2:$H$207,5,FALSE())</f>
        <v>5.34</v>
      </c>
      <c r="F777" s="15">
        <f>IF(E777="no weight",VLOOKUP(D777,Files!$B$2:$G$233,6,FALSE()),E777)</f>
        <v>5.34</v>
      </c>
      <c r="G777" s="13">
        <v>0.000983796296296296</v>
      </c>
      <c r="H777" s="15">
        <v>8</v>
      </c>
      <c r="I777" s="14">
        <f>Results!$F780+VLOOKUP(Results!$H780,'Bead string weights'!$B$2:$E$14,4,FALSE())</f>
        <v>14.375</v>
      </c>
      <c r="J777" t="s">
        <v>535</v>
      </c>
      <c r="K777" s="15" t="s">
        <v>841</v>
      </c>
      <c r="L777" s="15"/>
    </row>
    <row r="778" spans="1:12">
      <c r="A778">
        <v>107</v>
      </c>
      <c r="B778">
        <v>291</v>
      </c>
      <c r="C778" t="s">
        <v>541</v>
      </c>
      <c r="D778" t="s">
        <v>104</v>
      </c>
      <c r="E778" s="14">
        <f>VLOOKUP(D778,Files!$B$2:$H$207,5,FALSE())</f>
        <v>5.34</v>
      </c>
      <c r="F778" s="15">
        <f>IF(E778="no weight",VLOOKUP(D778,Files!$B$2:$G$233,6,FALSE()),E778)</f>
        <v>5.34</v>
      </c>
      <c r="G778" s="13">
        <v>0.00119212962962963</v>
      </c>
      <c r="H778" s="15">
        <v>8</v>
      </c>
      <c r="I778" s="14">
        <f>Results!$F781+VLOOKUP(Results!$H781,'Bead string weights'!$B$2:$E$14,4,FALSE())</f>
        <v>8.6731</v>
      </c>
      <c r="J778" t="s">
        <v>535</v>
      </c>
      <c r="K778" s="15" t="s">
        <v>842</v>
      </c>
      <c r="L778" s="15"/>
    </row>
    <row r="779" spans="1:12">
      <c r="A779">
        <v>107</v>
      </c>
      <c r="B779">
        <v>291</v>
      </c>
      <c r="C779" t="s">
        <v>541</v>
      </c>
      <c r="D779" t="s">
        <v>104</v>
      </c>
      <c r="E779" s="14">
        <f>VLOOKUP(D779,Files!$B$2:$H$207,5,FALSE())</f>
        <v>5.34</v>
      </c>
      <c r="F779" s="15">
        <f>IF(E779="no weight",VLOOKUP(D779,Files!$B$2:$G$233,6,FALSE()),E779)</f>
        <v>5.34</v>
      </c>
      <c r="G779" s="13">
        <v>0.00136574074074074</v>
      </c>
      <c r="H779" s="15">
        <v>7</v>
      </c>
      <c r="I779" s="14">
        <f>Results!$F782+VLOOKUP(Results!$H782,'Bead string weights'!$B$2:$E$14,4,FALSE())</f>
        <v>10.10105</v>
      </c>
      <c r="J779" t="s">
        <v>535</v>
      </c>
      <c r="K779" s="15" t="s">
        <v>843</v>
      </c>
      <c r="L779" s="15"/>
    </row>
    <row r="780" spans="1:12">
      <c r="A780">
        <v>107</v>
      </c>
      <c r="B780">
        <v>291</v>
      </c>
      <c r="C780" t="s">
        <v>541</v>
      </c>
      <c r="D780" t="s">
        <v>104</v>
      </c>
      <c r="E780" s="14">
        <f>VLOOKUP(D780,Files!$B$2:$H$207,5,FALSE())</f>
        <v>5.34</v>
      </c>
      <c r="F780" s="15">
        <f>IF(E780="no weight",VLOOKUP(D780,Files!$B$2:$G$233,6,FALSE()),E780)</f>
        <v>5.34</v>
      </c>
      <c r="G780" s="13">
        <v>0.000393518518518519</v>
      </c>
      <c r="H780" s="15">
        <v>7</v>
      </c>
      <c r="I780" s="14">
        <f>Results!$F774+VLOOKUP(Results!$H774,'Bead string weights'!$B$2:$E$14,4,FALSE())</f>
        <v>14.375</v>
      </c>
      <c r="J780" t="s">
        <v>537</v>
      </c>
      <c r="K780" s="15" t="s">
        <v>778</v>
      </c>
      <c r="L780" s="15"/>
    </row>
    <row r="781" spans="1:12">
      <c r="A781">
        <v>107</v>
      </c>
      <c r="B781">
        <v>291</v>
      </c>
      <c r="C781" t="s">
        <v>541</v>
      </c>
      <c r="D781" t="s">
        <v>104</v>
      </c>
      <c r="E781" s="14">
        <f>VLOOKUP(D781,Files!$B$2:$H$207,5,FALSE())</f>
        <v>5.34</v>
      </c>
      <c r="F781" s="15">
        <f>IF(E781="no weight",VLOOKUP(D781,Files!$B$2:$G$233,6,FALSE()),E781)</f>
        <v>5.34</v>
      </c>
      <c r="G781" s="13">
        <v>0.000428240740740741</v>
      </c>
      <c r="H781" s="15">
        <v>3</v>
      </c>
      <c r="I781" s="14">
        <f>Results!$F775+VLOOKUP(Results!$H775,'Bead string weights'!$B$2:$E$14,4,FALSE())</f>
        <v>14.74</v>
      </c>
      <c r="J781" t="s">
        <v>537</v>
      </c>
      <c r="K781" s="15" t="s">
        <v>844</v>
      </c>
      <c r="L781" s="15"/>
    </row>
    <row r="782" spans="1:12">
      <c r="A782">
        <v>107</v>
      </c>
      <c r="B782">
        <v>291</v>
      </c>
      <c r="C782" t="s">
        <v>541</v>
      </c>
      <c r="D782" t="s">
        <v>104</v>
      </c>
      <c r="E782" s="14">
        <f>VLOOKUP(D782,Files!$B$2:$H$207,5,FALSE())</f>
        <v>5.34</v>
      </c>
      <c r="F782" s="15">
        <f>IF(E782="no weight",VLOOKUP(D782,Files!$B$2:$G$233,6,FALSE()),E782)</f>
        <v>5.34</v>
      </c>
      <c r="G782" s="13">
        <v>0.000740740740740741</v>
      </c>
      <c r="H782" s="15">
        <v>4</v>
      </c>
      <c r="I782" s="14">
        <f>Results!$F778+VLOOKUP(Results!$H778,'Bead string weights'!$B$2:$E$14,4,FALSE())</f>
        <v>14.74</v>
      </c>
      <c r="J782" t="s">
        <v>537</v>
      </c>
      <c r="K782" s="15" t="s">
        <v>845</v>
      </c>
      <c r="L782" s="15"/>
    </row>
    <row r="783" spans="1:12">
      <c r="A783">
        <v>108</v>
      </c>
      <c r="B783">
        <v>300</v>
      </c>
      <c r="C783" t="s">
        <v>541</v>
      </c>
      <c r="D783" t="s">
        <v>128</v>
      </c>
      <c r="E783" s="14">
        <f>VLOOKUP(D783,Files!$B$2:$H$207,5,FALSE())</f>
        <v>5.8</v>
      </c>
      <c r="F783" s="15">
        <f>IF(E783="no weight",VLOOKUP(D783,Files!$B$2:$G$233,6,FALSE()),E783)</f>
        <v>5.8</v>
      </c>
      <c r="G783" s="13">
        <v>0.000636574074074074</v>
      </c>
      <c r="H783" s="15">
        <v>7</v>
      </c>
      <c r="I783" s="14">
        <f>Results!$F784+VLOOKUP(Results!$H784,'Bead string weights'!$B$2:$E$14,4,FALSE())</f>
        <v>15.2</v>
      </c>
      <c r="J783" t="s">
        <v>535</v>
      </c>
      <c r="K783" s="15" t="s">
        <v>846</v>
      </c>
      <c r="L783" s="15"/>
    </row>
    <row r="784" spans="1:12">
      <c r="A784">
        <v>108</v>
      </c>
      <c r="B784">
        <v>300</v>
      </c>
      <c r="C784" t="s">
        <v>541</v>
      </c>
      <c r="D784" t="s">
        <v>128</v>
      </c>
      <c r="E784" s="14">
        <f>VLOOKUP(D784,Files!$B$2:$H$207,5,FALSE())</f>
        <v>5.8</v>
      </c>
      <c r="F784" s="15">
        <f>IF(E784="no weight",VLOOKUP(D784,Files!$B$2:$G$233,6,FALSE()),E784)</f>
        <v>5.8</v>
      </c>
      <c r="G784" s="13">
        <v>0.000659722222222222</v>
      </c>
      <c r="H784" s="15">
        <v>8</v>
      </c>
      <c r="I784" s="14">
        <f>Results!$F785+VLOOKUP(Results!$H785,'Bead string weights'!$B$2:$E$14,4,FALSE())</f>
        <v>15.2</v>
      </c>
      <c r="J784" t="s">
        <v>535</v>
      </c>
      <c r="K784" s="15" t="s">
        <v>844</v>
      </c>
      <c r="L784" s="15"/>
    </row>
    <row r="785" spans="1:12">
      <c r="A785">
        <v>108</v>
      </c>
      <c r="B785">
        <v>300</v>
      </c>
      <c r="C785" t="s">
        <v>541</v>
      </c>
      <c r="D785" t="s">
        <v>128</v>
      </c>
      <c r="E785" s="14">
        <f>VLOOKUP(D785,Files!$B$2:$H$207,5,FALSE())</f>
        <v>5.8</v>
      </c>
      <c r="F785" s="15">
        <f>IF(E785="no weight",VLOOKUP(D785,Files!$B$2:$G$233,6,FALSE()),E785)</f>
        <v>5.8</v>
      </c>
      <c r="G785" s="13">
        <v>0.00115740740740741</v>
      </c>
      <c r="H785" s="15">
        <v>8</v>
      </c>
      <c r="I785" s="14">
        <f>Results!$F787+VLOOKUP(Results!$H787,'Bead string weights'!$B$2:$E$14,4,FALSE())</f>
        <v>15.2</v>
      </c>
      <c r="J785" t="s">
        <v>535</v>
      </c>
      <c r="K785" s="15" t="s">
        <v>843</v>
      </c>
      <c r="L785" s="15"/>
    </row>
    <row r="786" spans="1:12">
      <c r="A786">
        <v>108</v>
      </c>
      <c r="B786">
        <v>300</v>
      </c>
      <c r="C786" t="s">
        <v>541</v>
      </c>
      <c r="D786" t="s">
        <v>128</v>
      </c>
      <c r="E786" s="14">
        <f>VLOOKUP(D786,Files!$B$2:$H$207,5,FALSE())</f>
        <v>5.8</v>
      </c>
      <c r="F786" s="15">
        <f>IF(E786="no weight",VLOOKUP(D786,Files!$B$2:$G$233,6,FALSE()),E786)</f>
        <v>5.8</v>
      </c>
      <c r="G786" s="13">
        <v>0.000428240740740741</v>
      </c>
      <c r="H786" s="15">
        <v>4</v>
      </c>
      <c r="I786" s="14">
        <f>Results!$F783+VLOOKUP(Results!$H783,'Bead string weights'!$B$2:$E$14,4,FALSE())</f>
        <v>14.835</v>
      </c>
      <c r="J786" t="s">
        <v>537</v>
      </c>
      <c r="K786" s="15" t="s">
        <v>786</v>
      </c>
      <c r="L786" s="15"/>
    </row>
    <row r="787" spans="1:12">
      <c r="A787">
        <v>108</v>
      </c>
      <c r="B787">
        <v>300</v>
      </c>
      <c r="C787" t="s">
        <v>541</v>
      </c>
      <c r="D787" t="s">
        <v>128</v>
      </c>
      <c r="E787" s="14">
        <f>VLOOKUP(D787,Files!$B$2:$H$207,5,FALSE())</f>
        <v>5.8</v>
      </c>
      <c r="F787" s="15">
        <f>IF(E787="no weight",VLOOKUP(D787,Files!$B$2:$G$233,6,FALSE()),E787)</f>
        <v>5.8</v>
      </c>
      <c r="G787" s="13">
        <v>0.000729166666666667</v>
      </c>
      <c r="H787" s="15">
        <v>8</v>
      </c>
      <c r="I787" s="14">
        <f>Results!$F786+VLOOKUP(Results!$H786,'Bead string weights'!$B$2:$E$14,4,FALSE())</f>
        <v>10.56105</v>
      </c>
      <c r="J787" t="s">
        <v>537</v>
      </c>
      <c r="K787" s="15" t="s">
        <v>786</v>
      </c>
      <c r="L787" s="15"/>
    </row>
    <row r="788" spans="1:12">
      <c r="A788">
        <v>108</v>
      </c>
      <c r="B788">
        <v>300</v>
      </c>
      <c r="C788" t="s">
        <v>541</v>
      </c>
      <c r="D788" t="s">
        <v>128</v>
      </c>
      <c r="E788" s="14">
        <f>VLOOKUP(D788,Files!$B$2:$H$207,5,FALSE())</f>
        <v>5.8</v>
      </c>
      <c r="F788" s="15">
        <f>IF(E788="no weight",VLOOKUP(D788,Files!$B$2:$G$233,6,FALSE()),E788)</f>
        <v>5.8</v>
      </c>
      <c r="G788" s="13">
        <v>0.00135416666666667</v>
      </c>
      <c r="H788" s="15">
        <v>4</v>
      </c>
      <c r="I788" s="14">
        <f>Results!$F788+VLOOKUP(Results!$H788,'Bead string weights'!$B$2:$E$14,4,FALSE())</f>
        <v>10.56105</v>
      </c>
      <c r="J788" t="s">
        <v>537</v>
      </c>
      <c r="K788" s="15" t="s">
        <v>786</v>
      </c>
      <c r="L788" s="15"/>
    </row>
    <row r="789" spans="1:12">
      <c r="A789">
        <v>109</v>
      </c>
      <c r="B789">
        <v>302</v>
      </c>
      <c r="C789" t="s">
        <v>541</v>
      </c>
      <c r="D789" t="s">
        <v>130</v>
      </c>
      <c r="E789" s="14">
        <f>VLOOKUP(D789,Files!$B$2:$H$207,5,FALSE())</f>
        <v>5.13</v>
      </c>
      <c r="F789" s="15">
        <f>IF(E789="no weight",VLOOKUP(D789,Files!$B$2:$G$233,6,FALSE()),E789)</f>
        <v>5.13</v>
      </c>
      <c r="G789" s="13">
        <v>0.000497685185185185</v>
      </c>
      <c r="H789" s="15">
        <v>8</v>
      </c>
      <c r="I789" s="14">
        <f>Results!$F789+VLOOKUP(Results!$H789,'Bead string weights'!$B$2:$E$14,4,FALSE())</f>
        <v>14.53</v>
      </c>
      <c r="J789" t="s">
        <v>535</v>
      </c>
      <c r="K789" s="15" t="s">
        <v>843</v>
      </c>
      <c r="L789" s="15"/>
    </row>
    <row r="790" spans="1:12">
      <c r="A790">
        <v>109</v>
      </c>
      <c r="B790">
        <v>302</v>
      </c>
      <c r="C790" t="s">
        <v>541</v>
      </c>
      <c r="D790" t="s">
        <v>130</v>
      </c>
      <c r="E790" s="14">
        <f>VLOOKUP(D790,Files!$B$2:$H$207,5,FALSE())</f>
        <v>5.13</v>
      </c>
      <c r="F790" s="15">
        <f>IF(E790="no weight",VLOOKUP(D790,Files!$B$2:$G$233,6,FALSE()),E790)</f>
        <v>5.13</v>
      </c>
      <c r="G790" s="13">
        <v>0.000821759259259259</v>
      </c>
      <c r="H790" s="15">
        <v>7</v>
      </c>
      <c r="I790" s="14">
        <f>Results!$F794+VLOOKUP(Results!$H794,'Bead string weights'!$B$2:$E$14,4,FALSE())</f>
        <v>9.89105</v>
      </c>
      <c r="J790" t="s">
        <v>535</v>
      </c>
      <c r="K790" s="15" t="s">
        <v>847</v>
      </c>
      <c r="L790" s="15" t="s">
        <v>848</v>
      </c>
    </row>
    <row r="791" spans="1:12">
      <c r="A791">
        <v>109</v>
      </c>
      <c r="B791">
        <v>302</v>
      </c>
      <c r="C791" t="s">
        <v>541</v>
      </c>
      <c r="D791" t="s">
        <v>130</v>
      </c>
      <c r="E791" s="14">
        <f>VLOOKUP(D791,Files!$B$2:$H$207,5,FALSE())</f>
        <v>5.13</v>
      </c>
      <c r="F791" s="15">
        <f>IF(E791="no weight",VLOOKUP(D791,Files!$B$2:$G$233,6,FALSE()),E791)</f>
        <v>5.13</v>
      </c>
      <c r="G791" s="13">
        <v>0.000949074074074074</v>
      </c>
      <c r="H791" s="15">
        <v>5</v>
      </c>
      <c r="I791" s="14">
        <f>Results!$F796+VLOOKUP(Results!$H796,'Bead string weights'!$B$2:$E$14,4,FALSE())</f>
        <v>12.595</v>
      </c>
      <c r="J791" t="s">
        <v>535</v>
      </c>
      <c r="K791" s="15" t="s">
        <v>847</v>
      </c>
      <c r="L791" s="15" t="s">
        <v>848</v>
      </c>
    </row>
    <row r="792" spans="1:12">
      <c r="A792">
        <v>109</v>
      </c>
      <c r="B792">
        <v>302</v>
      </c>
      <c r="C792" t="s">
        <v>541</v>
      </c>
      <c r="D792" t="s">
        <v>130</v>
      </c>
      <c r="E792" s="14">
        <f>VLOOKUP(D792,Files!$B$2:$H$207,5,FALSE())</f>
        <v>5.13</v>
      </c>
      <c r="F792" s="15">
        <f>IF(E792="no weight",VLOOKUP(D792,Files!$B$2:$G$233,6,FALSE()),E792)</f>
        <v>5.13</v>
      </c>
      <c r="G792" s="13">
        <v>0.000960648148148148</v>
      </c>
      <c r="H792" s="15">
        <v>10</v>
      </c>
      <c r="I792" s="14">
        <f>Results!$F797+VLOOKUP(Results!$H797,'Bead string weights'!$B$2:$E$14,4,FALSE())</f>
        <v>14.165</v>
      </c>
      <c r="J792" t="s">
        <v>535</v>
      </c>
      <c r="K792" s="15" t="s">
        <v>849</v>
      </c>
      <c r="L792" s="15" t="s">
        <v>848</v>
      </c>
    </row>
    <row r="793" spans="1:12">
      <c r="A793">
        <v>109</v>
      </c>
      <c r="B793">
        <v>302</v>
      </c>
      <c r="C793" t="s">
        <v>541</v>
      </c>
      <c r="D793" t="s">
        <v>130</v>
      </c>
      <c r="E793" s="14">
        <f>VLOOKUP(D793,Files!$B$2:$H$207,5,FALSE())</f>
        <v>5.13</v>
      </c>
      <c r="F793" s="15">
        <f>IF(E793="no weight",VLOOKUP(D793,Files!$B$2:$G$233,6,FALSE()),E793)</f>
        <v>5.13</v>
      </c>
      <c r="G793" s="13">
        <v>0.000578703703703704</v>
      </c>
      <c r="H793" s="15">
        <v>4</v>
      </c>
      <c r="I793" s="14">
        <f>Results!$F790+VLOOKUP(Results!$H790,'Bead string weights'!$B$2:$E$14,4,FALSE())</f>
        <v>14.165</v>
      </c>
      <c r="J793" t="s">
        <v>537</v>
      </c>
      <c r="K793" s="15" t="s">
        <v>850</v>
      </c>
      <c r="L793" s="15"/>
    </row>
    <row r="794" spans="1:12">
      <c r="A794">
        <v>109</v>
      </c>
      <c r="B794">
        <v>302</v>
      </c>
      <c r="C794" t="s">
        <v>541</v>
      </c>
      <c r="D794" t="s">
        <v>130</v>
      </c>
      <c r="E794" s="14">
        <f>VLOOKUP(D794,Files!$B$2:$H$207,5,FALSE())</f>
        <v>5.13</v>
      </c>
      <c r="F794" s="15">
        <f>IF(E794="no weight",VLOOKUP(D794,Files!$B$2:$G$233,6,FALSE()),E794)</f>
        <v>5.13</v>
      </c>
      <c r="G794" s="13">
        <v>0.00068287037037037</v>
      </c>
      <c r="H794" s="15">
        <v>4</v>
      </c>
      <c r="I794" s="14">
        <f>Results!$F791+VLOOKUP(Results!$H791,'Bead string weights'!$B$2:$E$14,4,FALSE())</f>
        <v>11.565</v>
      </c>
      <c r="J794" t="s">
        <v>537</v>
      </c>
      <c r="K794" s="15" t="s">
        <v>786</v>
      </c>
      <c r="L794" s="15" t="s">
        <v>848</v>
      </c>
    </row>
    <row r="795" spans="1:12">
      <c r="A795">
        <v>109</v>
      </c>
      <c r="B795">
        <v>302</v>
      </c>
      <c r="C795" t="s">
        <v>541</v>
      </c>
      <c r="D795" t="s">
        <v>130</v>
      </c>
      <c r="E795" s="14">
        <f>VLOOKUP(D795,Files!$B$2:$H$207,5,FALSE())</f>
        <v>5.13</v>
      </c>
      <c r="F795" s="15">
        <f>IF(E795="no weight",VLOOKUP(D795,Files!$B$2:$G$233,6,FALSE()),E795)</f>
        <v>5.13</v>
      </c>
      <c r="G795" s="13">
        <v>0.000706018518518518</v>
      </c>
      <c r="H795" s="15">
        <v>4</v>
      </c>
      <c r="I795" s="14">
        <f>Results!$F792+VLOOKUP(Results!$H792,'Bead string weights'!$B$2:$E$14,4,FALSE())</f>
        <v>17.21</v>
      </c>
      <c r="J795" t="s">
        <v>537</v>
      </c>
      <c r="K795" s="15" t="s">
        <v>786</v>
      </c>
      <c r="L795" s="15" t="s">
        <v>848</v>
      </c>
    </row>
    <row r="796" spans="1:12">
      <c r="A796">
        <v>109</v>
      </c>
      <c r="B796">
        <v>302</v>
      </c>
      <c r="C796" t="s">
        <v>541</v>
      </c>
      <c r="D796" t="s">
        <v>130</v>
      </c>
      <c r="E796" s="14">
        <f>VLOOKUP(D796,Files!$B$2:$H$207,5,FALSE())</f>
        <v>5.13</v>
      </c>
      <c r="F796" s="15">
        <f>IF(E796="no weight",VLOOKUP(D796,Files!$B$2:$G$233,6,FALSE()),E796)</f>
        <v>5.13</v>
      </c>
      <c r="G796" s="13">
        <v>0.000729166666666667</v>
      </c>
      <c r="H796" s="15">
        <v>6</v>
      </c>
      <c r="I796" s="14">
        <f>Results!$F793+VLOOKUP(Results!$H793,'Bead string weights'!$B$2:$E$14,4,FALSE())</f>
        <v>9.89105</v>
      </c>
      <c r="J796" t="s">
        <v>537</v>
      </c>
      <c r="K796" s="15" t="s">
        <v>786</v>
      </c>
      <c r="L796" s="15" t="s">
        <v>848</v>
      </c>
    </row>
    <row r="797" spans="1:12">
      <c r="A797">
        <v>109</v>
      </c>
      <c r="B797">
        <v>302</v>
      </c>
      <c r="C797" t="s">
        <v>541</v>
      </c>
      <c r="D797" t="s">
        <v>130</v>
      </c>
      <c r="E797" s="14">
        <f>VLOOKUP(D797,Files!$B$2:$H$207,5,FALSE())</f>
        <v>5.13</v>
      </c>
      <c r="F797" s="15">
        <f>IF(E797="no weight",VLOOKUP(D797,Files!$B$2:$G$233,6,FALSE()),E797)</f>
        <v>5.13</v>
      </c>
      <c r="G797" s="13">
        <v>0.000844907407407407</v>
      </c>
      <c r="H797" s="15">
        <v>7</v>
      </c>
      <c r="I797" s="14">
        <f>Results!$F795+VLOOKUP(Results!$H795,'Bead string weights'!$B$2:$E$14,4,FALSE())</f>
        <v>9.89105</v>
      </c>
      <c r="J797" t="s">
        <v>537</v>
      </c>
      <c r="K797" s="15" t="s">
        <v>851</v>
      </c>
      <c r="L797" s="15" t="s">
        <v>848</v>
      </c>
    </row>
    <row r="798" spans="1:12">
      <c r="A798">
        <v>110</v>
      </c>
      <c r="B798">
        <v>340</v>
      </c>
      <c r="C798" t="s">
        <v>541</v>
      </c>
      <c r="D798" t="s">
        <v>852</v>
      </c>
      <c r="E798" s="25">
        <v>6.25</v>
      </c>
      <c r="F798" s="15">
        <f>IF(E798="no weight",VLOOKUP(D798,Files!$B$2:$G$233,6,FALSE()),E798)</f>
        <v>6.25</v>
      </c>
      <c r="G798" s="13">
        <v>3.47222222222222e-5</v>
      </c>
      <c r="H798" s="15">
        <v>10</v>
      </c>
      <c r="I798" s="14">
        <f>Results!$F802+VLOOKUP(Results!$H802,'Bead string weights'!$B$2:$E$14,4,FALSE())</f>
        <v>18.33</v>
      </c>
      <c r="J798" t="s">
        <v>535</v>
      </c>
      <c r="K798" s="15" t="s">
        <v>847</v>
      </c>
      <c r="L798" s="15"/>
    </row>
    <row r="799" spans="1:12">
      <c r="A799">
        <v>110</v>
      </c>
      <c r="B799">
        <v>340</v>
      </c>
      <c r="C799" t="s">
        <v>541</v>
      </c>
      <c r="D799" t="s">
        <v>852</v>
      </c>
      <c r="E799" s="25">
        <v>6.25</v>
      </c>
      <c r="F799" s="15">
        <f>IF(E799="no weight",VLOOKUP(D799,Files!$B$2:$G$233,6,FALSE()),E799)</f>
        <v>6.25</v>
      </c>
      <c r="G799" s="13">
        <v>0.000451388888888889</v>
      </c>
      <c r="H799" s="15">
        <v>9</v>
      </c>
      <c r="I799" s="14">
        <f>Results!$F806+VLOOKUP(Results!$H806,'Bead string weights'!$B$2:$E$14,4,FALSE())</f>
        <v>15.285</v>
      </c>
      <c r="J799" t="s">
        <v>535</v>
      </c>
      <c r="K799" s="15" t="s">
        <v>843</v>
      </c>
      <c r="L799" s="15"/>
    </row>
    <row r="800" spans="1:12">
      <c r="A800">
        <v>110</v>
      </c>
      <c r="B800">
        <v>340</v>
      </c>
      <c r="C800" t="s">
        <v>541</v>
      </c>
      <c r="D800" t="s">
        <v>852</v>
      </c>
      <c r="E800" s="25">
        <v>6.25</v>
      </c>
      <c r="F800" s="15">
        <f>IF(E800="no weight",VLOOKUP(D800,Files!$B$2:$G$233,6,FALSE()),E800)</f>
        <v>6.25</v>
      </c>
      <c r="G800" s="13">
        <v>0.000509259259259259</v>
      </c>
      <c r="H800" s="15">
        <v>9</v>
      </c>
      <c r="I800" s="14">
        <f>Results!$F807+VLOOKUP(Results!$H807,'Bead string weights'!$B$2:$E$14,4,FALSE())</f>
        <v>13.715</v>
      </c>
      <c r="J800" t="s">
        <v>535</v>
      </c>
      <c r="K800" s="15" t="s">
        <v>846</v>
      </c>
      <c r="L800" s="15"/>
    </row>
    <row r="801" spans="1:12">
      <c r="A801">
        <v>110</v>
      </c>
      <c r="B801">
        <v>340</v>
      </c>
      <c r="C801" t="s">
        <v>541</v>
      </c>
      <c r="D801" t="s">
        <v>852</v>
      </c>
      <c r="E801" s="25">
        <v>6.25</v>
      </c>
      <c r="F801" s="15">
        <f>IF(E801="no weight",VLOOKUP(D801,Files!$B$2:$G$233,6,FALSE()),E801)</f>
        <v>6.25</v>
      </c>
      <c r="G801" s="13">
        <v>0.000555555555555556</v>
      </c>
      <c r="H801" s="15">
        <v>10</v>
      </c>
      <c r="I801" s="14">
        <f>Results!$F808+VLOOKUP(Results!$H808,'Bead string weights'!$B$2:$E$14,4,FALSE())</f>
        <v>13.715</v>
      </c>
      <c r="J801" t="s">
        <v>535</v>
      </c>
      <c r="K801" s="15" t="s">
        <v>843</v>
      </c>
      <c r="L801" s="15"/>
    </row>
    <row r="802" spans="1:12">
      <c r="A802">
        <v>110</v>
      </c>
      <c r="B802">
        <v>340</v>
      </c>
      <c r="C802" t="s">
        <v>541</v>
      </c>
      <c r="D802" t="s">
        <v>852</v>
      </c>
      <c r="E802" s="1">
        <v>6.25</v>
      </c>
      <c r="F802" s="15">
        <f>IF(E802="no weight",VLOOKUP(D802,Files!$B$2:$G$233,6,FALSE()),E802)</f>
        <v>6.25</v>
      </c>
      <c r="G802" s="13">
        <v>0.000671296296296296</v>
      </c>
      <c r="H802" s="15">
        <v>10</v>
      </c>
      <c r="I802" s="14">
        <f>Results!$F809+VLOOKUP(Results!$H809,'Bead string weights'!$B$2:$E$14,4,FALSE())</f>
        <v>15.65</v>
      </c>
      <c r="J802" t="s">
        <v>535</v>
      </c>
      <c r="K802" s="15" t="s">
        <v>847</v>
      </c>
      <c r="L802" s="15"/>
    </row>
    <row r="803" spans="1:12">
      <c r="A803">
        <v>110</v>
      </c>
      <c r="B803">
        <v>340</v>
      </c>
      <c r="C803" t="s">
        <v>541</v>
      </c>
      <c r="D803" t="s">
        <v>852</v>
      </c>
      <c r="E803" s="1">
        <v>6.25</v>
      </c>
      <c r="F803" s="15">
        <f>IF(E803="no weight",VLOOKUP(D803,Files!$B$2:$G$233,6,FALSE()),E803)</f>
        <v>6.25</v>
      </c>
      <c r="G803" s="13">
        <v>0.000821759259259259</v>
      </c>
      <c r="H803" s="15">
        <v>11</v>
      </c>
      <c r="I803" s="14">
        <f>Results!$F811+VLOOKUP(Results!$H811,'Bead string weights'!$B$2:$E$14,4,FALSE())</f>
        <v>18.33</v>
      </c>
      <c r="J803" t="s">
        <v>535</v>
      </c>
      <c r="K803" s="15" t="s">
        <v>843</v>
      </c>
      <c r="L803" s="15"/>
    </row>
    <row r="804" spans="1:12">
      <c r="A804">
        <v>110</v>
      </c>
      <c r="B804">
        <v>340</v>
      </c>
      <c r="C804" t="s">
        <v>541</v>
      </c>
      <c r="D804" t="s">
        <v>852</v>
      </c>
      <c r="E804" s="1">
        <v>6.25</v>
      </c>
      <c r="F804" s="15">
        <f>IF(E804="no weight",VLOOKUP(D804,Files!$B$2:$G$233,6,FALSE()),E804)</f>
        <v>6.25</v>
      </c>
      <c r="G804" s="13">
        <v>0.000833333333333333</v>
      </c>
      <c r="H804" s="15">
        <v>4</v>
      </c>
      <c r="I804" s="14">
        <f>Results!$F812+VLOOKUP(Results!$H812,'Bead string weights'!$B$2:$E$14,4,FALSE())</f>
        <v>18.33</v>
      </c>
      <c r="J804" t="s">
        <v>535</v>
      </c>
      <c r="K804" s="15" t="s">
        <v>851</v>
      </c>
      <c r="L804" s="15"/>
    </row>
    <row r="805" spans="1:12">
      <c r="A805">
        <v>110</v>
      </c>
      <c r="B805">
        <v>340</v>
      </c>
      <c r="C805" t="s">
        <v>541</v>
      </c>
      <c r="D805" t="s">
        <v>852</v>
      </c>
      <c r="E805" s="1">
        <v>6.25</v>
      </c>
      <c r="F805" s="15">
        <f>IF(E805="no weight",VLOOKUP(D805,Files!$B$2:$G$233,6,FALSE()),E805)</f>
        <v>6.25</v>
      </c>
      <c r="G805" s="13">
        <v>0.0009375</v>
      </c>
      <c r="H805" s="15">
        <v>11</v>
      </c>
      <c r="I805" s="14">
        <f>Results!$F813+VLOOKUP(Results!$H813,'Bead string weights'!$B$2:$E$14,4,FALSE())</f>
        <v>18.33</v>
      </c>
      <c r="J805" t="s">
        <v>535</v>
      </c>
      <c r="K805" s="15" t="s">
        <v>846</v>
      </c>
      <c r="L805" s="15"/>
    </row>
    <row r="806" spans="1:12">
      <c r="A806">
        <v>110</v>
      </c>
      <c r="B806">
        <v>340</v>
      </c>
      <c r="C806" t="s">
        <v>541</v>
      </c>
      <c r="D806" t="s">
        <v>852</v>
      </c>
      <c r="E806" s="1">
        <v>6.25</v>
      </c>
      <c r="F806" s="15">
        <f>IF(E806="no weight",VLOOKUP(D806,Files!$B$2:$G$233,6,FALSE()),E806)</f>
        <v>6.25</v>
      </c>
      <c r="G806" s="13">
        <v>0.000960648148148148</v>
      </c>
      <c r="H806" s="15">
        <v>7</v>
      </c>
      <c r="I806" s="14">
        <f>Results!$F814+VLOOKUP(Results!$H814,'Bead string weights'!$B$2:$E$14,4,FALSE())</f>
        <v>17.09</v>
      </c>
      <c r="J806" t="s">
        <v>535</v>
      </c>
      <c r="K806" s="15" t="s">
        <v>853</v>
      </c>
      <c r="L806" s="15"/>
    </row>
    <row r="807" spans="1:12">
      <c r="A807">
        <v>110</v>
      </c>
      <c r="B807">
        <v>340</v>
      </c>
      <c r="C807" t="s">
        <v>541</v>
      </c>
      <c r="D807" t="s">
        <v>214</v>
      </c>
      <c r="E807" s="5">
        <f>VLOOKUP(D807,Files!$B$2:$H$207,5,FALSE())</f>
        <v>6.25</v>
      </c>
      <c r="F807" s="15">
        <f>IF(E807="no weight",VLOOKUP(D807,Files!$B$2:$G$233,6,FALSE()),E807)</f>
        <v>6.25</v>
      </c>
      <c r="G807" s="13">
        <v>0.000578703703703704</v>
      </c>
      <c r="H807" s="15">
        <v>6</v>
      </c>
      <c r="I807" s="14">
        <f>Results!$F798+VLOOKUP(Results!$H798,'Bead string weights'!$B$2:$E$14,4,FALSE())</f>
        <v>18.33</v>
      </c>
      <c r="J807" t="s">
        <v>537</v>
      </c>
      <c r="K807" s="15" t="s">
        <v>854</v>
      </c>
      <c r="L807" s="15" t="s">
        <v>855</v>
      </c>
    </row>
    <row r="808" spans="1:12">
      <c r="A808">
        <v>110</v>
      </c>
      <c r="B808">
        <v>340</v>
      </c>
      <c r="C808" t="s">
        <v>541</v>
      </c>
      <c r="D808" t="s">
        <v>214</v>
      </c>
      <c r="E808" s="5">
        <f>VLOOKUP(D808,Files!$B$2:$H$207,5,FALSE())</f>
        <v>6.25</v>
      </c>
      <c r="F808" s="15">
        <f>IF(E808="no weight",VLOOKUP(D808,Files!$B$2:$G$233,6,FALSE()),E808)</f>
        <v>6.25</v>
      </c>
      <c r="G808" s="13">
        <v>0.000590277777777778</v>
      </c>
      <c r="H808" s="15">
        <v>6</v>
      </c>
      <c r="I808" s="14">
        <f>Results!$F799+VLOOKUP(Results!$H799,'Bead string weights'!$B$2:$E$14,4,FALSE())</f>
        <v>17.09</v>
      </c>
      <c r="J808" t="s">
        <v>537</v>
      </c>
      <c r="K808" s="15" t="s">
        <v>854</v>
      </c>
      <c r="L808" s="15" t="s">
        <v>855</v>
      </c>
    </row>
    <row r="809" spans="1:12">
      <c r="A809">
        <v>110</v>
      </c>
      <c r="B809">
        <v>340</v>
      </c>
      <c r="C809" t="s">
        <v>541</v>
      </c>
      <c r="D809" t="s">
        <v>214</v>
      </c>
      <c r="E809" s="5">
        <f>VLOOKUP(D809,Files!$B$2:$H$207,5,FALSE())</f>
        <v>6.25</v>
      </c>
      <c r="F809" s="15">
        <f>IF(E809="no weight",VLOOKUP(D809,Files!$B$2:$G$233,6,FALSE()),E809)</f>
        <v>6.25</v>
      </c>
      <c r="G809" s="13">
        <v>0.000613425925925926</v>
      </c>
      <c r="H809" s="15">
        <v>8</v>
      </c>
      <c r="I809" s="14">
        <f>Results!$F800+VLOOKUP(Results!$H800,'Bead string weights'!$B$2:$E$14,4,FALSE())</f>
        <v>17.09</v>
      </c>
      <c r="J809" t="s">
        <v>537</v>
      </c>
      <c r="K809" s="15" t="s">
        <v>854</v>
      </c>
      <c r="L809" s="15" t="s">
        <v>855</v>
      </c>
    </row>
    <row r="810" spans="1:12">
      <c r="A810">
        <v>110</v>
      </c>
      <c r="B810">
        <v>340</v>
      </c>
      <c r="C810" t="s">
        <v>541</v>
      </c>
      <c r="D810" t="s">
        <v>214</v>
      </c>
      <c r="E810" s="5">
        <f>VLOOKUP(D810,Files!$B$2:$H$207,5,FALSE())</f>
        <v>6.25</v>
      </c>
      <c r="F810" s="15">
        <f>IF(E810="no weight",VLOOKUP(D810,Files!$B$2:$G$233,6,FALSE()),E810)</f>
        <v>6.25</v>
      </c>
      <c r="G810" s="13">
        <v>0.000729166666666667</v>
      </c>
      <c r="H810" s="15">
        <v>7</v>
      </c>
      <c r="I810" s="14">
        <f>Results!$F801+VLOOKUP(Results!$H801,'Bead string weights'!$B$2:$E$14,4,FALSE())</f>
        <v>18.33</v>
      </c>
      <c r="J810" t="s">
        <v>537</v>
      </c>
      <c r="K810" s="15" t="s">
        <v>854</v>
      </c>
      <c r="L810" s="15" t="s">
        <v>855</v>
      </c>
    </row>
    <row r="811" spans="1:12">
      <c r="A811">
        <v>110</v>
      </c>
      <c r="B811">
        <v>340</v>
      </c>
      <c r="C811" t="s">
        <v>541</v>
      </c>
      <c r="D811" t="s">
        <v>852</v>
      </c>
      <c r="E811" s="1">
        <v>6.25</v>
      </c>
      <c r="F811" s="15">
        <f>IF(E811="no weight",VLOOKUP(D811,Files!$B$2:$G$233,6,FALSE()),E811)</f>
        <v>6.25</v>
      </c>
      <c r="G811" s="13">
        <v>0.000115740740740741</v>
      </c>
      <c r="H811" s="15">
        <v>10</v>
      </c>
      <c r="I811" s="14">
        <f>Results!$F803+VLOOKUP(Results!$H803,'Bead string weights'!$B$2:$E$14,4,FALSE())</f>
        <v>18.97</v>
      </c>
      <c r="J811" t="s">
        <v>537</v>
      </c>
      <c r="K811" s="15" t="s">
        <v>854</v>
      </c>
      <c r="L811" s="15" t="s">
        <v>855</v>
      </c>
    </row>
    <row r="812" spans="1:12">
      <c r="A812">
        <v>110</v>
      </c>
      <c r="B812">
        <v>340</v>
      </c>
      <c r="C812" t="s">
        <v>541</v>
      </c>
      <c r="D812" t="s">
        <v>852</v>
      </c>
      <c r="E812" s="1">
        <v>6.25</v>
      </c>
      <c r="F812" s="15">
        <f>IF(E812="no weight",VLOOKUP(D812,Files!$B$2:$G$233,6,FALSE()),E812)</f>
        <v>6.25</v>
      </c>
      <c r="G812" s="13">
        <v>0.000185185185185185</v>
      </c>
      <c r="H812" s="15">
        <v>10</v>
      </c>
      <c r="I812" s="14">
        <f>Results!$F804+VLOOKUP(Results!$H804,'Bead string weights'!$B$2:$E$14,4,FALSE())</f>
        <v>11.01105</v>
      </c>
      <c r="J812" t="s">
        <v>537</v>
      </c>
      <c r="K812" s="15" t="s">
        <v>854</v>
      </c>
      <c r="L812" s="15" t="s">
        <v>855</v>
      </c>
    </row>
    <row r="813" spans="1:12">
      <c r="A813">
        <v>110</v>
      </c>
      <c r="B813">
        <v>340</v>
      </c>
      <c r="C813" t="s">
        <v>541</v>
      </c>
      <c r="D813" t="s">
        <v>852</v>
      </c>
      <c r="E813" s="1">
        <v>6.25</v>
      </c>
      <c r="F813" s="15">
        <f>IF(E813="no weight",VLOOKUP(D813,Files!$B$2:$G$233,6,FALSE()),E813)</f>
        <v>6.25</v>
      </c>
      <c r="G813" s="13">
        <v>0.000324074074074074</v>
      </c>
      <c r="H813" s="15">
        <v>10</v>
      </c>
      <c r="I813" s="14">
        <f>Results!$F805+VLOOKUP(Results!$H805,'Bead string weights'!$B$2:$E$14,4,FALSE())</f>
        <v>18.97</v>
      </c>
      <c r="J813" t="s">
        <v>537</v>
      </c>
      <c r="K813" s="15" t="s">
        <v>854</v>
      </c>
      <c r="L813" s="15" t="s">
        <v>855</v>
      </c>
    </row>
    <row r="814" spans="1:12">
      <c r="A814">
        <v>110</v>
      </c>
      <c r="B814">
        <v>340</v>
      </c>
      <c r="C814" t="s">
        <v>541</v>
      </c>
      <c r="D814" t="s">
        <v>852</v>
      </c>
      <c r="E814" s="1">
        <v>6.25</v>
      </c>
      <c r="F814" s="15">
        <f>IF(E814="no weight",VLOOKUP(D814,Files!$B$2:$G$233,6,FALSE()),E814)</f>
        <v>6.25</v>
      </c>
      <c r="G814" s="13">
        <v>0.000752314814814815</v>
      </c>
      <c r="H814" s="15">
        <v>9</v>
      </c>
      <c r="I814" s="14">
        <f>Results!$F810+VLOOKUP(Results!$H810,'Bead string weights'!$B$2:$E$14,4,FALSE())</f>
        <v>15.285</v>
      </c>
      <c r="J814" t="s">
        <v>537</v>
      </c>
      <c r="K814" s="15" t="s">
        <v>786</v>
      </c>
      <c r="L814" s="15"/>
    </row>
    <row r="815" spans="1:12">
      <c r="A815">
        <v>110</v>
      </c>
      <c r="B815">
        <v>340</v>
      </c>
      <c r="C815" t="s">
        <v>541</v>
      </c>
      <c r="D815" t="s">
        <v>852</v>
      </c>
      <c r="E815" s="1">
        <v>6.25</v>
      </c>
      <c r="F815" s="15">
        <f>IF(E815="no weight",VLOOKUP(D815,Files!$B$2:$G$233,6,FALSE()),E815)</f>
        <v>6.25</v>
      </c>
      <c r="G815" s="13">
        <v>0.00105324074074074</v>
      </c>
      <c r="H815" s="15">
        <v>8</v>
      </c>
      <c r="I815" s="14">
        <f>Results!$F815+VLOOKUP(Results!$H815,'Bead string weights'!$B$2:$E$14,4,FALSE())</f>
        <v>15.65</v>
      </c>
      <c r="J815" t="s">
        <v>537</v>
      </c>
      <c r="K815" s="15" t="s">
        <v>854</v>
      </c>
      <c r="L815" s="15" t="s">
        <v>855</v>
      </c>
    </row>
    <row r="816" spans="1:12">
      <c r="A816">
        <v>111</v>
      </c>
      <c r="B816">
        <v>341</v>
      </c>
      <c r="C816" t="s">
        <v>541</v>
      </c>
      <c r="D816" t="s">
        <v>218</v>
      </c>
      <c r="E816" s="14">
        <f>VLOOKUP(D816,Files!$B$2:$H$207,5,FALSE())</f>
        <v>5.86</v>
      </c>
      <c r="F816" s="15">
        <f>IF(E816="no weight",VLOOKUP(D816,Files!$B$2:$G$233,6,FALSE()),E816)</f>
        <v>5.86</v>
      </c>
      <c r="G816" s="13">
        <v>0.000231481481481481</v>
      </c>
      <c r="H816" s="15">
        <v>7</v>
      </c>
      <c r="I816" s="14">
        <f>Results!$F816+VLOOKUP(Results!$H816,'Bead string weights'!$B$2:$E$14,4,FALSE())</f>
        <v>14.895</v>
      </c>
      <c r="J816" t="s">
        <v>535</v>
      </c>
      <c r="K816" s="15" t="s">
        <v>856</v>
      </c>
      <c r="L816" s="15"/>
    </row>
    <row r="817" spans="1:12">
      <c r="A817">
        <v>111</v>
      </c>
      <c r="B817">
        <v>341</v>
      </c>
      <c r="C817" t="s">
        <v>541</v>
      </c>
      <c r="D817" t="s">
        <v>218</v>
      </c>
      <c r="E817" s="14">
        <f>VLOOKUP(D817,Files!$B$2:$H$207,5,FALSE())</f>
        <v>5.86</v>
      </c>
      <c r="F817" s="15">
        <f>IF(E817="no weight",VLOOKUP(D817,Files!$B$2:$G$233,6,FALSE()),E817)</f>
        <v>5.86</v>
      </c>
      <c r="G817" s="13">
        <v>0.0003125</v>
      </c>
      <c r="H817" s="15">
        <v>9</v>
      </c>
      <c r="I817" s="14">
        <f>Results!$F817+VLOOKUP(Results!$H817,'Bead string weights'!$B$2:$E$14,4,FALSE())</f>
        <v>16.7</v>
      </c>
      <c r="J817" t="s">
        <v>535</v>
      </c>
      <c r="K817" s="15" t="s">
        <v>856</v>
      </c>
      <c r="L817" s="15"/>
    </row>
    <row r="818" spans="1:12">
      <c r="A818">
        <v>111</v>
      </c>
      <c r="B818">
        <v>341</v>
      </c>
      <c r="C818" t="s">
        <v>541</v>
      </c>
      <c r="D818" t="s">
        <v>218</v>
      </c>
      <c r="E818" s="14">
        <f>VLOOKUP(D818,Files!$B$2:$H$207,5,FALSE())</f>
        <v>5.86</v>
      </c>
      <c r="F818" s="15">
        <f>IF(E818="no weight",VLOOKUP(D818,Files!$B$2:$G$233,6,FALSE()),E818)</f>
        <v>5.86</v>
      </c>
      <c r="G818" s="13">
        <v>0.000428240740740741</v>
      </c>
      <c r="H818" s="15">
        <v>7</v>
      </c>
      <c r="I818" s="14">
        <f>Results!$F819+VLOOKUP(Results!$H819,'Bead string weights'!$B$2:$E$14,4,FALSE())</f>
        <v>17.94</v>
      </c>
      <c r="J818" t="s">
        <v>535</v>
      </c>
      <c r="K818" s="15" t="s">
        <v>857</v>
      </c>
      <c r="L818" s="15"/>
    </row>
    <row r="819" spans="1:12">
      <c r="A819">
        <v>111</v>
      </c>
      <c r="B819">
        <v>341</v>
      </c>
      <c r="C819" t="s">
        <v>541</v>
      </c>
      <c r="D819" t="s">
        <v>218</v>
      </c>
      <c r="E819" s="14">
        <f>VLOOKUP(D819,Files!$B$2:$H$207,5,FALSE())</f>
        <v>5.86</v>
      </c>
      <c r="F819" s="15">
        <f>IF(E819="no weight",VLOOKUP(D819,Files!$B$2:$G$233,6,FALSE()),E819)</f>
        <v>5.86</v>
      </c>
      <c r="G819" s="13">
        <v>0.000578703703703704</v>
      </c>
      <c r="H819" s="15">
        <v>10</v>
      </c>
      <c r="I819" s="14">
        <f>Results!$F820+VLOOKUP(Results!$H820,'Bead string weights'!$B$2:$E$14,4,FALSE())</f>
        <v>17.94</v>
      </c>
      <c r="J819" t="s">
        <v>535</v>
      </c>
      <c r="K819" s="15" t="s">
        <v>847</v>
      </c>
      <c r="L819" s="15"/>
    </row>
    <row r="820" spans="1:12">
      <c r="A820">
        <v>111</v>
      </c>
      <c r="B820">
        <v>341</v>
      </c>
      <c r="C820" t="s">
        <v>541</v>
      </c>
      <c r="D820" t="s">
        <v>218</v>
      </c>
      <c r="E820" s="14">
        <f>VLOOKUP(D820,Files!$B$2:$H$207,5,FALSE())</f>
        <v>5.86</v>
      </c>
      <c r="F820" s="15">
        <f>IF(E820="no weight",VLOOKUP(D820,Files!$B$2:$G$233,6,FALSE()),E820)</f>
        <v>5.86</v>
      </c>
      <c r="G820" s="13">
        <v>0.000659722222222222</v>
      </c>
      <c r="H820" s="15">
        <v>10</v>
      </c>
      <c r="I820" s="14">
        <f>Results!$F821+VLOOKUP(Results!$H821,'Bead string weights'!$B$2:$E$14,4,FALSE())</f>
        <v>17.94</v>
      </c>
      <c r="J820" t="s">
        <v>535</v>
      </c>
      <c r="K820" s="15" t="s">
        <v>856</v>
      </c>
      <c r="L820" s="15"/>
    </row>
    <row r="821" spans="1:12">
      <c r="A821">
        <v>111</v>
      </c>
      <c r="B821">
        <v>341</v>
      </c>
      <c r="C821" t="s">
        <v>541</v>
      </c>
      <c r="D821" t="s">
        <v>218</v>
      </c>
      <c r="E821" s="14">
        <f>VLOOKUP(D821,Files!$B$2:$H$207,5,FALSE())</f>
        <v>5.86</v>
      </c>
      <c r="F821" s="15">
        <f>IF(E821="no weight",VLOOKUP(D821,Files!$B$2:$G$233,6,FALSE()),E821)</f>
        <v>5.86</v>
      </c>
      <c r="G821" s="13">
        <v>0.00104166666666667</v>
      </c>
      <c r="H821" s="15">
        <v>10</v>
      </c>
      <c r="I821" s="14">
        <f>Results!$F825+VLOOKUP(Results!$H825,'Bead string weights'!$B$2:$E$14,4,FALSE())</f>
        <v>18.58</v>
      </c>
      <c r="J821" t="s">
        <v>535</v>
      </c>
      <c r="K821" s="15" t="s">
        <v>843</v>
      </c>
      <c r="L821" s="15"/>
    </row>
    <row r="822" spans="1:12">
      <c r="A822">
        <v>111</v>
      </c>
      <c r="B822">
        <v>341</v>
      </c>
      <c r="C822" t="s">
        <v>541</v>
      </c>
      <c r="D822" t="s">
        <v>218</v>
      </c>
      <c r="E822" s="14">
        <f>VLOOKUP(D822,Files!$B$2:$H$207,5,FALSE())</f>
        <v>5.86</v>
      </c>
      <c r="F822" s="15">
        <f>IF(E822="no weight",VLOOKUP(D822,Files!$B$2:$G$233,6,FALSE()),E822)</f>
        <v>5.86</v>
      </c>
      <c r="G822" s="13">
        <v>0.00121527777777778</v>
      </c>
      <c r="H822" s="15">
        <v>6</v>
      </c>
      <c r="I822" s="14">
        <f>Results!$F827+VLOOKUP(Results!$H827,'Bead string weights'!$B$2:$E$14,4,FALSE())</f>
        <v>15.26</v>
      </c>
      <c r="J822" t="s">
        <v>535</v>
      </c>
      <c r="K822" s="15" t="s">
        <v>858</v>
      </c>
      <c r="L822" s="15"/>
    </row>
    <row r="823" spans="1:12">
      <c r="A823">
        <v>111</v>
      </c>
      <c r="B823">
        <v>341</v>
      </c>
      <c r="C823" t="s">
        <v>541</v>
      </c>
      <c r="D823" t="s">
        <v>218</v>
      </c>
      <c r="E823" s="14">
        <f>VLOOKUP(D823,Files!$B$2:$H$207,5,FALSE())</f>
        <v>5.86</v>
      </c>
      <c r="F823" s="15">
        <f>IF(E823="no weight",VLOOKUP(D823,Files!$B$2:$G$233,6,FALSE()),E823)</f>
        <v>5.86</v>
      </c>
      <c r="G823" s="13">
        <v>0.00128472222222222</v>
      </c>
      <c r="H823" s="15">
        <v>11</v>
      </c>
      <c r="I823" s="14">
        <f>Results!$F828+VLOOKUP(Results!$H828,'Bead string weights'!$B$2:$E$14,4,FALSE())</f>
        <v>16.7</v>
      </c>
      <c r="J823" t="s">
        <v>535</v>
      </c>
      <c r="K823" s="15" t="s">
        <v>766</v>
      </c>
      <c r="L823" s="15"/>
    </row>
    <row r="824" spans="1:12">
      <c r="A824">
        <v>111</v>
      </c>
      <c r="B824">
        <v>341</v>
      </c>
      <c r="C824" t="s">
        <v>541</v>
      </c>
      <c r="D824" t="s">
        <v>218</v>
      </c>
      <c r="E824" s="14">
        <f>VLOOKUP(D824,Files!$B$2:$H$207,5,FALSE())</f>
        <v>5.86</v>
      </c>
      <c r="F824" s="15">
        <f>IF(E824="no weight",VLOOKUP(D824,Files!$B$2:$G$233,6,FALSE()),E824)</f>
        <v>5.86</v>
      </c>
      <c r="G824" s="13">
        <v>0.00150462962962963</v>
      </c>
      <c r="H824" s="15">
        <v>12</v>
      </c>
      <c r="I824" s="14">
        <f>Results!$F830+VLOOKUP(Results!$H830,'Bead string weights'!$B$2:$E$14,4,FALSE())</f>
        <v>12.295</v>
      </c>
      <c r="J824" t="s">
        <v>535</v>
      </c>
      <c r="K824" s="15" t="s">
        <v>859</v>
      </c>
      <c r="L824" s="15"/>
    </row>
    <row r="825" spans="1:12">
      <c r="A825">
        <v>111</v>
      </c>
      <c r="B825">
        <v>341</v>
      </c>
      <c r="C825" t="s">
        <v>541</v>
      </c>
      <c r="D825" t="s">
        <v>218</v>
      </c>
      <c r="E825" s="14">
        <f>VLOOKUP(D825,Files!$B$2:$H$207,5,FALSE())</f>
        <v>5.86</v>
      </c>
      <c r="F825" s="15">
        <f>IF(E825="no weight",VLOOKUP(D825,Files!$B$2:$G$233,6,FALSE()),E825)</f>
        <v>5.86</v>
      </c>
      <c r="G825" s="13">
        <v>0.00158564814814815</v>
      </c>
      <c r="H825" s="15">
        <v>11</v>
      </c>
      <c r="I825" s="14">
        <f>Results!$F831+VLOOKUP(Results!$H831,'Bead string weights'!$B$2:$E$14,4,FALSE())</f>
        <v>14.895</v>
      </c>
      <c r="J825" t="s">
        <v>535</v>
      </c>
      <c r="K825" s="15" t="s">
        <v>843</v>
      </c>
      <c r="L825" s="15"/>
    </row>
    <row r="826" spans="1:12">
      <c r="A826">
        <v>111</v>
      </c>
      <c r="B826">
        <v>341</v>
      </c>
      <c r="C826" t="s">
        <v>541</v>
      </c>
      <c r="D826" t="s">
        <v>218</v>
      </c>
      <c r="E826" s="14">
        <f>VLOOKUP(D826,Files!$B$2:$H$207,5,FALSE())</f>
        <v>5.86</v>
      </c>
      <c r="F826" s="15">
        <f>IF(E826="no weight",VLOOKUP(D826,Files!$B$2:$G$233,6,FALSE()),E826)</f>
        <v>5.86</v>
      </c>
      <c r="G826" s="13">
        <v>0.00168981481481482</v>
      </c>
      <c r="H826" s="15">
        <v>10</v>
      </c>
      <c r="I826" s="14">
        <f>Results!$F832+VLOOKUP(Results!$H832,'Bead string weights'!$B$2:$E$14,4,FALSE())</f>
        <v>16.7</v>
      </c>
      <c r="J826" t="s">
        <v>535</v>
      </c>
      <c r="K826" s="15" t="s">
        <v>860</v>
      </c>
      <c r="L826" s="15"/>
    </row>
    <row r="827" spans="1:12">
      <c r="A827">
        <v>111</v>
      </c>
      <c r="B827">
        <v>341</v>
      </c>
      <c r="C827" t="s">
        <v>541</v>
      </c>
      <c r="D827" t="s">
        <v>218</v>
      </c>
      <c r="E827" s="14">
        <f>VLOOKUP(D827,Files!$B$2:$H$207,5,FALSE())</f>
        <v>5.86</v>
      </c>
      <c r="F827" s="15">
        <f>IF(E827="no weight",VLOOKUP(D827,Files!$B$2:$G$233,6,FALSE()),E827)</f>
        <v>5.86</v>
      </c>
      <c r="G827" s="13">
        <v>0.000416666666666667</v>
      </c>
      <c r="H827" s="15">
        <v>8</v>
      </c>
      <c r="I827" s="14">
        <f>Results!$F818+VLOOKUP(Results!$H818,'Bead string weights'!$B$2:$E$14,4,FALSE())</f>
        <v>14.895</v>
      </c>
      <c r="J827" t="s">
        <v>537</v>
      </c>
      <c r="K827" s="15" t="s">
        <v>854</v>
      </c>
      <c r="L827" s="15" t="s">
        <v>855</v>
      </c>
    </row>
    <row r="828" spans="1:12">
      <c r="A828">
        <v>111</v>
      </c>
      <c r="B828">
        <v>341</v>
      </c>
      <c r="C828" t="s">
        <v>541</v>
      </c>
      <c r="D828" t="s">
        <v>218</v>
      </c>
      <c r="E828" s="14">
        <f>VLOOKUP(D828,Files!$B$2:$H$207,5,FALSE())</f>
        <v>5.86</v>
      </c>
      <c r="F828" s="15">
        <f>IF(E828="no weight",VLOOKUP(D828,Files!$B$2:$G$233,6,FALSE()),E828)</f>
        <v>5.86</v>
      </c>
      <c r="G828" s="13">
        <v>0.000752314814814815</v>
      </c>
      <c r="H828" s="15">
        <v>9</v>
      </c>
      <c r="I828" s="14">
        <f>Results!$F822+VLOOKUP(Results!$H822,'Bead string weights'!$B$2:$E$14,4,FALSE())</f>
        <v>13.325</v>
      </c>
      <c r="J828" t="s">
        <v>537</v>
      </c>
      <c r="K828" s="15" t="s">
        <v>706</v>
      </c>
      <c r="L828" s="15" t="s">
        <v>855</v>
      </c>
    </row>
    <row r="829" spans="1:12">
      <c r="A829">
        <v>111</v>
      </c>
      <c r="B829">
        <v>341</v>
      </c>
      <c r="C829" t="s">
        <v>541</v>
      </c>
      <c r="D829" t="s">
        <v>218</v>
      </c>
      <c r="E829" s="14">
        <f>VLOOKUP(D829,Files!$B$2:$H$207,5,FALSE())</f>
        <v>5.86</v>
      </c>
      <c r="F829" s="15">
        <f>IF(E829="no weight",VLOOKUP(D829,Files!$B$2:$G$233,6,FALSE()),E829)</f>
        <v>5.86</v>
      </c>
      <c r="G829" s="13">
        <v>0.000787037037037037</v>
      </c>
      <c r="H829" s="15">
        <v>6</v>
      </c>
      <c r="I829" s="14">
        <f>Results!$F823+VLOOKUP(Results!$H823,'Bead string weights'!$B$2:$E$14,4,FALSE())</f>
        <v>18.58</v>
      </c>
      <c r="J829" t="s">
        <v>537</v>
      </c>
      <c r="K829" s="15" t="s">
        <v>847</v>
      </c>
      <c r="L829" s="15"/>
    </row>
    <row r="830" spans="1:12">
      <c r="A830">
        <v>111</v>
      </c>
      <c r="B830">
        <v>341</v>
      </c>
      <c r="C830" t="s">
        <v>541</v>
      </c>
      <c r="D830" t="s">
        <v>218</v>
      </c>
      <c r="E830" s="14">
        <f>VLOOKUP(D830,Files!$B$2:$H$207,5,FALSE())</f>
        <v>5.86</v>
      </c>
      <c r="F830" s="15">
        <f>IF(E830="no weight",VLOOKUP(D830,Files!$B$2:$G$233,6,FALSE()),E830)</f>
        <v>5.86</v>
      </c>
      <c r="G830" s="13">
        <v>0.0009375</v>
      </c>
      <c r="H830" s="15">
        <v>5</v>
      </c>
      <c r="I830" s="14">
        <f>Results!$F824+VLOOKUP(Results!$H824,'Bead string weights'!$B$2:$E$14,4,FALSE())</f>
        <v>20.03</v>
      </c>
      <c r="J830" t="s">
        <v>537</v>
      </c>
      <c r="K830" s="15" t="s">
        <v>861</v>
      </c>
      <c r="L830" s="15" t="s">
        <v>855</v>
      </c>
    </row>
    <row r="831" spans="1:12">
      <c r="A831">
        <v>111</v>
      </c>
      <c r="B831">
        <v>341</v>
      </c>
      <c r="C831" t="s">
        <v>541</v>
      </c>
      <c r="D831" t="s">
        <v>218</v>
      </c>
      <c r="E831" s="14">
        <f>VLOOKUP(D831,Files!$B$2:$H$207,5,FALSE())</f>
        <v>5.86</v>
      </c>
      <c r="F831" s="15">
        <f>IF(E831="no weight",VLOOKUP(D831,Files!$B$2:$G$233,6,FALSE()),E831)</f>
        <v>5.86</v>
      </c>
      <c r="G831" s="13">
        <v>0.00113425925925926</v>
      </c>
      <c r="H831" s="15">
        <v>7</v>
      </c>
      <c r="I831" s="14">
        <f>Results!$F826+VLOOKUP(Results!$H826,'Bead string weights'!$B$2:$E$14,4,FALSE())</f>
        <v>17.94</v>
      </c>
      <c r="J831" t="s">
        <v>537</v>
      </c>
      <c r="K831" s="15" t="s">
        <v>786</v>
      </c>
      <c r="L831" s="15"/>
    </row>
    <row r="832" spans="1:12">
      <c r="A832">
        <v>111</v>
      </c>
      <c r="B832">
        <v>341</v>
      </c>
      <c r="C832" t="s">
        <v>541</v>
      </c>
      <c r="D832" t="s">
        <v>218</v>
      </c>
      <c r="E832" s="14">
        <f>VLOOKUP(D832,Files!$B$2:$H$207,5,FALSE())</f>
        <v>5.86</v>
      </c>
      <c r="F832" s="15">
        <f>IF(E832="no weight",VLOOKUP(D832,Files!$B$2:$G$233,6,FALSE()),E832)</f>
        <v>5.86</v>
      </c>
      <c r="G832" s="13">
        <v>0.00138888888888889</v>
      </c>
      <c r="H832" s="15">
        <v>9</v>
      </c>
      <c r="I832" s="14">
        <f>Results!$F829+VLOOKUP(Results!$H829,'Bead string weights'!$B$2:$E$14,4,FALSE())</f>
        <v>13.325</v>
      </c>
      <c r="J832" t="s">
        <v>537</v>
      </c>
      <c r="K832" s="15" t="s">
        <v>847</v>
      </c>
      <c r="L832" s="15"/>
    </row>
    <row r="833" spans="1:12">
      <c r="A833">
        <v>112</v>
      </c>
      <c r="B833">
        <v>304</v>
      </c>
      <c r="C833" t="s">
        <v>541</v>
      </c>
      <c r="D833" t="s">
        <v>134</v>
      </c>
      <c r="E833" s="14">
        <f>VLOOKUP(D833,Files!$B$2:$H$207,5,FALSE())</f>
        <v>6</v>
      </c>
      <c r="F833" s="15">
        <f>IF(E833="no weight",VLOOKUP(D833,Files!$B$2:$G$233,6,FALSE()),E833)</f>
        <v>6</v>
      </c>
      <c r="G833" s="13">
        <v>0.000428240740740741</v>
      </c>
      <c r="H833" s="15">
        <v>5</v>
      </c>
      <c r="I833" s="14">
        <f>Results!$F834+VLOOKUP(Results!$H834,'Bead string weights'!$B$2:$E$14,4,FALSE())</f>
        <v>10.76105</v>
      </c>
      <c r="J833" t="s">
        <v>535</v>
      </c>
      <c r="K833" s="15" t="s">
        <v>862</v>
      </c>
      <c r="L833" s="15" t="s">
        <v>863</v>
      </c>
    </row>
    <row r="834" spans="1:12">
      <c r="A834">
        <v>112</v>
      </c>
      <c r="B834">
        <v>304</v>
      </c>
      <c r="C834" t="s">
        <v>541</v>
      </c>
      <c r="D834" t="s">
        <v>134</v>
      </c>
      <c r="E834" s="14">
        <f>VLOOKUP(D834,Files!$B$2:$H$207,5,FALSE())</f>
        <v>6</v>
      </c>
      <c r="F834" s="15">
        <f>IF(E834="no weight",VLOOKUP(D834,Files!$B$2:$G$233,6,FALSE()),E834)</f>
        <v>6</v>
      </c>
      <c r="G834" s="13">
        <v>0.000474537037037037</v>
      </c>
      <c r="H834" s="15">
        <v>4</v>
      </c>
      <c r="I834" s="14">
        <f>Results!$F835+VLOOKUP(Results!$H835,'Bead string weights'!$B$2:$E$14,4,FALSE())</f>
        <v>9.19215</v>
      </c>
      <c r="J834" t="s">
        <v>535</v>
      </c>
      <c r="K834" s="15" t="s">
        <v>846</v>
      </c>
      <c r="L834" s="15" t="s">
        <v>863</v>
      </c>
    </row>
    <row r="835" spans="1:12">
      <c r="A835">
        <v>112</v>
      </c>
      <c r="B835">
        <v>304</v>
      </c>
      <c r="C835" t="s">
        <v>541</v>
      </c>
      <c r="D835" t="s">
        <v>134</v>
      </c>
      <c r="E835" s="14">
        <f>VLOOKUP(D835,Files!$B$2:$H$207,5,FALSE())</f>
        <v>6</v>
      </c>
      <c r="F835" s="15">
        <f>IF(E835="no weight",VLOOKUP(D835,Files!$B$2:$G$233,6,FALSE()),E835)</f>
        <v>6</v>
      </c>
      <c r="G835" s="13">
        <v>0.000520833333333333</v>
      </c>
      <c r="H835" s="15">
        <v>2</v>
      </c>
      <c r="I835" s="14">
        <f>Results!$F836+VLOOKUP(Results!$H836,'Bead string weights'!$B$2:$E$14,4,FALSE())</f>
        <v>15.4</v>
      </c>
      <c r="J835" t="s">
        <v>535</v>
      </c>
      <c r="K835" s="15" t="s">
        <v>860</v>
      </c>
      <c r="L835" s="15" t="s">
        <v>863</v>
      </c>
    </row>
    <row r="836" spans="1:12">
      <c r="A836">
        <v>112</v>
      </c>
      <c r="B836">
        <v>304</v>
      </c>
      <c r="C836" t="s">
        <v>541</v>
      </c>
      <c r="D836" t="s">
        <v>134</v>
      </c>
      <c r="E836" s="14">
        <f>VLOOKUP(D836,Files!$B$2:$H$207,5,FALSE())</f>
        <v>6</v>
      </c>
      <c r="F836" s="15">
        <f>IF(E836="no weight",VLOOKUP(D836,Files!$B$2:$G$233,6,FALSE()),E836)</f>
        <v>6</v>
      </c>
      <c r="G836" s="13">
        <v>0.00056712962962963</v>
      </c>
      <c r="H836" s="15">
        <v>8</v>
      </c>
      <c r="I836" s="14">
        <f>Results!$F837+VLOOKUP(Results!$H837,'Bead string weights'!$B$2:$E$14,4,FALSE())</f>
        <v>10.76105</v>
      </c>
      <c r="J836" t="s">
        <v>535</v>
      </c>
      <c r="K836" s="15" t="s">
        <v>846</v>
      </c>
      <c r="L836" s="15" t="s">
        <v>863</v>
      </c>
    </row>
    <row r="837" spans="1:12">
      <c r="A837" s="5">
        <v>112</v>
      </c>
      <c r="B837" s="5">
        <v>304</v>
      </c>
      <c r="C837" s="5" t="s">
        <v>541</v>
      </c>
      <c r="D837" s="5" t="s">
        <v>134</v>
      </c>
      <c r="E837" s="14">
        <f>VLOOKUP(D837,Files!$B$2:$H$207,5,FALSE())</f>
        <v>6</v>
      </c>
      <c r="F837" s="5">
        <f>IF(E837="no weight",VLOOKUP(D837,Files!$B$2:$G$233,6,FALSE()),E837)</f>
        <v>6</v>
      </c>
      <c r="G837" s="13">
        <v>0.000590277777777778</v>
      </c>
      <c r="H837" s="15">
        <v>4</v>
      </c>
      <c r="I837" s="14">
        <f>Results!$F838+VLOOKUP(Results!$H838,'Bead string weights'!$B$2:$E$14,4,FALSE())</f>
        <v>15.035</v>
      </c>
      <c r="J837" t="s">
        <v>535</v>
      </c>
      <c r="K837" s="15" t="s">
        <v>851</v>
      </c>
      <c r="L837" s="15" t="s">
        <v>863</v>
      </c>
    </row>
    <row r="838" spans="1:12">
      <c r="A838" s="19">
        <v>112</v>
      </c>
      <c r="B838" s="20">
        <v>304</v>
      </c>
      <c r="C838" s="20" t="s">
        <v>541</v>
      </c>
      <c r="D838" s="20" t="s">
        <v>134</v>
      </c>
      <c r="E838" s="14">
        <f>VLOOKUP(D838,Files!$B$2:$H$207,5,FALSE())</f>
        <v>6</v>
      </c>
      <c r="F838" s="20">
        <f>IF(E838="no weight",VLOOKUP(D838,Files!$B$2:$G$233,6,FALSE()),E838)</f>
        <v>6</v>
      </c>
      <c r="G838" s="13">
        <v>0.00105324074074074</v>
      </c>
      <c r="H838" s="15">
        <v>7</v>
      </c>
      <c r="I838" s="14">
        <f>Results!$F842+VLOOKUP(Results!$H842,'Bead string weights'!$B$2:$E$14,4,FALSE())</f>
        <v>12.435</v>
      </c>
      <c r="J838" t="s">
        <v>535</v>
      </c>
      <c r="K838" s="15" t="s">
        <v>864</v>
      </c>
      <c r="L838" s="15" t="s">
        <v>863</v>
      </c>
    </row>
    <row r="839" spans="1:12">
      <c r="A839" s="19">
        <v>112</v>
      </c>
      <c r="B839" s="20">
        <v>304</v>
      </c>
      <c r="C839" s="20" t="s">
        <v>541</v>
      </c>
      <c r="D839" s="20" t="s">
        <v>134</v>
      </c>
      <c r="E839" s="14">
        <f>VLOOKUP(D839,Files!$B$2:$H$207,5,FALSE())</f>
        <v>6</v>
      </c>
      <c r="F839" s="20">
        <f>IF(E839="no weight",VLOOKUP(D839,Files!$B$2:$G$233,6,FALSE()),E839)</f>
        <v>6</v>
      </c>
      <c r="G839" s="13">
        <v>0.00123842592592593</v>
      </c>
      <c r="H839" s="15">
        <v>5</v>
      </c>
      <c r="I839" s="14">
        <f>Results!$F843+VLOOKUP(Results!$H843,'Bead string weights'!$B$2:$E$14,4,FALSE())</f>
        <v>10.76105</v>
      </c>
      <c r="J839" t="s">
        <v>535</v>
      </c>
      <c r="K839" s="15" t="s">
        <v>865</v>
      </c>
      <c r="L839" s="15" t="s">
        <v>863</v>
      </c>
    </row>
    <row r="840" spans="1:12">
      <c r="A840" s="19">
        <v>112</v>
      </c>
      <c r="B840" s="20">
        <v>304</v>
      </c>
      <c r="C840" s="20" t="s">
        <v>541</v>
      </c>
      <c r="D840" s="20" t="s">
        <v>134</v>
      </c>
      <c r="E840" s="14">
        <f>VLOOKUP(D840,Files!$B$2:$H$207,5,FALSE())</f>
        <v>6</v>
      </c>
      <c r="F840" s="20">
        <f>IF(E840="no weight",VLOOKUP(D840,Files!$B$2:$G$233,6,FALSE()),E840)</f>
        <v>6</v>
      </c>
      <c r="G840" s="13">
        <v>0.00137731481481481</v>
      </c>
      <c r="H840" s="15">
        <v>4</v>
      </c>
      <c r="I840" s="14">
        <f>Results!$F846+VLOOKUP(Results!$H846,'Bead string weights'!$B$2:$E$14,4,FALSE())</f>
        <v>12.435</v>
      </c>
      <c r="J840" t="s">
        <v>535</v>
      </c>
      <c r="K840" s="15" t="s">
        <v>846</v>
      </c>
      <c r="L840" s="15" t="s">
        <v>863</v>
      </c>
    </row>
    <row r="841" spans="1:12">
      <c r="A841" s="17">
        <v>112</v>
      </c>
      <c r="B841" s="18">
        <v>304</v>
      </c>
      <c r="C841" s="18" t="s">
        <v>541</v>
      </c>
      <c r="D841" s="18" t="s">
        <v>134</v>
      </c>
      <c r="E841" s="14">
        <f>VLOOKUP(D841,Files!$B$2:$H$207,5,FALSE())</f>
        <v>6</v>
      </c>
      <c r="F841" s="20">
        <f>IF(E841="no weight",VLOOKUP(D841,Files!$B$2:$G$233,6,FALSE()),E841)</f>
        <v>6</v>
      </c>
      <c r="G841" s="13">
        <v>0.000335648148148148</v>
      </c>
      <c r="H841" s="15">
        <v>2</v>
      </c>
      <c r="I841" s="14">
        <f>Results!$F833+VLOOKUP(Results!$H833,'Bead string weights'!$B$2:$E$14,4,FALSE())</f>
        <v>12.435</v>
      </c>
      <c r="J841" t="s">
        <v>537</v>
      </c>
      <c r="K841" s="15" t="s">
        <v>866</v>
      </c>
      <c r="L841" s="15" t="s">
        <v>863</v>
      </c>
    </row>
    <row r="842" spans="1:12">
      <c r="A842" s="19">
        <v>112</v>
      </c>
      <c r="B842" s="20">
        <v>304</v>
      </c>
      <c r="C842" s="20" t="s">
        <v>541</v>
      </c>
      <c r="D842" s="20" t="s">
        <v>134</v>
      </c>
      <c r="E842" s="14">
        <f>VLOOKUP(D842,Files!$B$2:$H$207,5,FALSE())</f>
        <v>6</v>
      </c>
      <c r="F842" s="20">
        <f>IF(E842="no weight",VLOOKUP(D842,Files!$B$2:$G$233,6,FALSE()),E842)</f>
        <v>6</v>
      </c>
      <c r="G842" s="13">
        <v>0.000752314814814815</v>
      </c>
      <c r="H842" s="15">
        <v>5</v>
      </c>
      <c r="I842" s="14">
        <f>Results!$F839+VLOOKUP(Results!$H839,'Bead string weights'!$B$2:$E$14,4,FALSE())</f>
        <v>12.435</v>
      </c>
      <c r="J842" t="s">
        <v>537</v>
      </c>
      <c r="K842" s="15" t="s">
        <v>867</v>
      </c>
      <c r="L842" s="15" t="s">
        <v>863</v>
      </c>
    </row>
    <row r="843" spans="1:12">
      <c r="A843" s="19">
        <v>112</v>
      </c>
      <c r="B843" s="20">
        <v>304</v>
      </c>
      <c r="C843" s="20" t="s">
        <v>541</v>
      </c>
      <c r="D843" s="20" t="s">
        <v>134</v>
      </c>
      <c r="E843" s="14">
        <f>VLOOKUP(D843,Files!$B$2:$H$207,5,FALSE())</f>
        <v>6</v>
      </c>
      <c r="F843" s="20">
        <f>IF(E843="no weight",VLOOKUP(D843,Files!$B$2:$G$233,6,FALSE()),E843)</f>
        <v>6</v>
      </c>
      <c r="G843" s="13">
        <v>0.000787037037037037</v>
      </c>
      <c r="H843" s="15">
        <v>4</v>
      </c>
      <c r="I843" s="14">
        <f>Results!$F840+VLOOKUP(Results!$H840,'Bead string weights'!$B$2:$E$14,4,FALSE())</f>
        <v>10.76105</v>
      </c>
      <c r="J843" t="s">
        <v>537</v>
      </c>
      <c r="K843" s="15" t="s">
        <v>847</v>
      </c>
      <c r="L843" s="15" t="s">
        <v>863</v>
      </c>
    </row>
    <row r="844" spans="1:12">
      <c r="A844" s="19">
        <v>112</v>
      </c>
      <c r="B844" s="20">
        <v>304</v>
      </c>
      <c r="C844" s="20" t="s">
        <v>541</v>
      </c>
      <c r="D844" s="20" t="s">
        <v>134</v>
      </c>
      <c r="E844" s="14">
        <f>VLOOKUP(D844,Files!$B$2:$H$207,5,FALSE())</f>
        <v>6</v>
      </c>
      <c r="F844" s="20">
        <f>IF(E844="no weight",VLOOKUP(D844,Files!$B$2:$G$233,6,FALSE()),E844)</f>
        <v>6</v>
      </c>
      <c r="G844" s="13">
        <v>0.000914351851851852</v>
      </c>
      <c r="H844" s="15">
        <v>5</v>
      </c>
      <c r="I844" s="14">
        <f>Results!$F841+VLOOKUP(Results!$H841,'Bead string weights'!$B$2:$E$14,4,FALSE())</f>
        <v>9.19215</v>
      </c>
      <c r="J844" t="s">
        <v>537</v>
      </c>
      <c r="K844" s="15" t="s">
        <v>868</v>
      </c>
      <c r="L844" s="15" t="s">
        <v>863</v>
      </c>
    </row>
    <row r="845" spans="1:12">
      <c r="A845" s="19">
        <v>112</v>
      </c>
      <c r="B845" s="20">
        <v>304</v>
      </c>
      <c r="C845" s="20" t="s">
        <v>541</v>
      </c>
      <c r="D845" s="20" t="s">
        <v>134</v>
      </c>
      <c r="E845" s="14">
        <f>VLOOKUP(D845,Files!$B$2:$H$207,5,FALSE())</f>
        <v>6</v>
      </c>
      <c r="F845" s="20">
        <f>IF(E845="no weight",VLOOKUP(D845,Files!$B$2:$G$233,6,FALSE()),E845)</f>
        <v>6</v>
      </c>
      <c r="G845" s="13">
        <v>0.00125</v>
      </c>
      <c r="H845" s="15">
        <v>3</v>
      </c>
      <c r="I845" s="14">
        <f>Results!$F844+VLOOKUP(Results!$H844,'Bead string weights'!$B$2:$E$14,4,FALSE())</f>
        <v>12.435</v>
      </c>
      <c r="J845" t="s">
        <v>537</v>
      </c>
      <c r="K845" s="15" t="s">
        <v>850</v>
      </c>
      <c r="L845" s="15" t="s">
        <v>863</v>
      </c>
    </row>
    <row r="846" spans="1:12">
      <c r="A846" s="19">
        <v>112</v>
      </c>
      <c r="B846" s="20">
        <v>304</v>
      </c>
      <c r="C846" s="20" t="s">
        <v>541</v>
      </c>
      <c r="D846" s="20" t="s">
        <v>134</v>
      </c>
      <c r="E846" s="14">
        <f>VLOOKUP(D846,Files!$B$2:$H$207,5,FALSE())</f>
        <v>6</v>
      </c>
      <c r="F846" s="20">
        <f>IF(E846="no weight",VLOOKUP(D846,Files!$B$2:$G$233,6,FALSE()),E846)</f>
        <v>6</v>
      </c>
      <c r="G846" s="13">
        <v>0.00136574074074074</v>
      </c>
      <c r="H846" s="15">
        <v>5</v>
      </c>
      <c r="I846" s="14">
        <f>Results!$F845+VLOOKUP(Results!$H845,'Bead string weights'!$B$2:$E$14,4,FALSE())</f>
        <v>9.3331</v>
      </c>
      <c r="J846" t="s">
        <v>537</v>
      </c>
      <c r="K846" s="15" t="s">
        <v>869</v>
      </c>
      <c r="L846" s="15" t="s">
        <v>863</v>
      </c>
    </row>
    <row r="847" spans="1:12">
      <c r="A847">
        <v>113</v>
      </c>
      <c r="B847">
        <v>305</v>
      </c>
      <c r="C847" t="s">
        <v>541</v>
      </c>
      <c r="D847" t="s">
        <v>136</v>
      </c>
      <c r="E847" s="14">
        <f>VLOOKUP(D847,Files!$B$2:$H$207,5,FALSE())</f>
        <v>6.37</v>
      </c>
      <c r="F847" s="15">
        <f>IF(E847="no weight",VLOOKUP(D847,Files!$B$2:$G$233,6,FALSE()),E847)</f>
        <v>6.37</v>
      </c>
      <c r="G847" s="13">
        <v>0.000162037037037037</v>
      </c>
      <c r="H847" s="15">
        <v>8</v>
      </c>
      <c r="I847" s="14">
        <f>Results!$F847+VLOOKUP(Results!$H847,'Bead string weights'!$B$2:$E$14,4,FALSE())</f>
        <v>15.77</v>
      </c>
      <c r="J847" t="s">
        <v>535</v>
      </c>
      <c r="K847" s="15" t="s">
        <v>843</v>
      </c>
      <c r="L847" s="15"/>
    </row>
    <row r="848" spans="1:12">
      <c r="A848">
        <v>113</v>
      </c>
      <c r="B848">
        <v>305</v>
      </c>
      <c r="C848" t="s">
        <v>541</v>
      </c>
      <c r="D848" t="s">
        <v>136</v>
      </c>
      <c r="E848" s="14">
        <f>VLOOKUP(D848,Files!$B$2:$H$207,5,FALSE())</f>
        <v>6.37</v>
      </c>
      <c r="F848" s="15">
        <f>IF(E848="no weight",VLOOKUP(D848,Files!$B$2:$G$233,6,FALSE()),E848)</f>
        <v>6.37</v>
      </c>
      <c r="G848" s="13">
        <v>0.000243055555555555</v>
      </c>
      <c r="H848" s="15">
        <v>9</v>
      </c>
      <c r="I848" s="14">
        <f>Results!$F848+VLOOKUP(Results!$H848,'Bead string weights'!$B$2:$E$14,4,FALSE())</f>
        <v>17.21</v>
      </c>
      <c r="J848" t="s">
        <v>535</v>
      </c>
      <c r="K848" s="15" t="s">
        <v>843</v>
      </c>
      <c r="L848" s="15"/>
    </row>
    <row r="849" spans="1:12">
      <c r="A849">
        <v>113</v>
      </c>
      <c r="B849">
        <v>305</v>
      </c>
      <c r="C849" t="s">
        <v>541</v>
      </c>
      <c r="D849" t="s">
        <v>136</v>
      </c>
      <c r="E849" s="14">
        <f>VLOOKUP(D849,Files!$B$2:$H$207,5,FALSE())</f>
        <v>6.37</v>
      </c>
      <c r="F849" s="15">
        <f>IF(E849="no weight",VLOOKUP(D849,Files!$B$2:$G$233,6,FALSE()),E849)</f>
        <v>6.37</v>
      </c>
      <c r="G849" s="13">
        <v>0.00025462962962963</v>
      </c>
      <c r="H849" s="15">
        <v>5</v>
      </c>
      <c r="I849" s="14">
        <f>Results!$F849+VLOOKUP(Results!$H849,'Bead string weights'!$B$2:$E$14,4,FALSE())</f>
        <v>12.805</v>
      </c>
      <c r="J849" t="s">
        <v>535</v>
      </c>
      <c r="K849" s="15" t="s">
        <v>870</v>
      </c>
      <c r="L849" s="15"/>
    </row>
    <row r="850" spans="1:12">
      <c r="A850">
        <v>113</v>
      </c>
      <c r="B850">
        <v>305</v>
      </c>
      <c r="C850" t="s">
        <v>541</v>
      </c>
      <c r="D850" t="s">
        <v>136</v>
      </c>
      <c r="E850" s="14">
        <f>VLOOKUP(D850,Files!$B$2:$H$207,5,FALSE())</f>
        <v>6.37</v>
      </c>
      <c r="F850" s="15">
        <f>IF(E850="no weight",VLOOKUP(D850,Files!$B$2:$G$233,6,FALSE()),E850)</f>
        <v>6.37</v>
      </c>
      <c r="G850" s="13">
        <v>0.000277777777777778</v>
      </c>
      <c r="H850" s="15">
        <v>4</v>
      </c>
      <c r="I850" s="14">
        <f>Results!$F850+VLOOKUP(Results!$H850,'Bead string weights'!$B$2:$E$14,4,FALSE())</f>
        <v>11.13105</v>
      </c>
      <c r="J850" t="s">
        <v>535</v>
      </c>
      <c r="K850" s="15" t="s">
        <v>870</v>
      </c>
      <c r="L850" s="15"/>
    </row>
    <row r="851" spans="1:12">
      <c r="A851">
        <v>113</v>
      </c>
      <c r="B851">
        <v>305</v>
      </c>
      <c r="C851" t="s">
        <v>541</v>
      </c>
      <c r="D851" t="s">
        <v>136</v>
      </c>
      <c r="E851" s="14">
        <f>VLOOKUP(D851,Files!$B$2:$H$207,5,FALSE())</f>
        <v>6.37</v>
      </c>
      <c r="F851" s="15">
        <f>IF(E851="no weight",VLOOKUP(D851,Files!$B$2:$G$233,6,FALSE()),E851)</f>
        <v>6.37</v>
      </c>
      <c r="G851" s="13">
        <v>0.000462962962962963</v>
      </c>
      <c r="H851" s="15">
        <v>6</v>
      </c>
      <c r="I851" s="14">
        <f>Results!$F851+VLOOKUP(Results!$H851,'Bead string weights'!$B$2:$E$14,4,FALSE())</f>
        <v>13.835</v>
      </c>
      <c r="J851" t="s">
        <v>535</v>
      </c>
      <c r="K851" s="15" t="s">
        <v>827</v>
      </c>
      <c r="L851" s="15"/>
    </row>
    <row r="852" spans="1:12">
      <c r="A852">
        <v>113</v>
      </c>
      <c r="B852">
        <v>305</v>
      </c>
      <c r="C852" t="s">
        <v>541</v>
      </c>
      <c r="D852" t="s">
        <v>136</v>
      </c>
      <c r="E852" s="14">
        <f>VLOOKUP(D852,Files!$B$2:$H$207,5,FALSE())</f>
        <v>6.37</v>
      </c>
      <c r="F852" s="15">
        <f>IF(E852="no weight",VLOOKUP(D852,Files!$B$2:$G$233,6,FALSE()),E852)</f>
        <v>6.37</v>
      </c>
      <c r="G852" s="13">
        <v>0.000578703703703704</v>
      </c>
      <c r="H852" s="15">
        <v>9</v>
      </c>
      <c r="I852" s="14">
        <f>Results!$F852+VLOOKUP(Results!$H852,'Bead string weights'!$B$2:$E$14,4,FALSE())</f>
        <v>17.21</v>
      </c>
      <c r="J852" t="s">
        <v>535</v>
      </c>
      <c r="K852" s="15" t="s">
        <v>862</v>
      </c>
      <c r="L852" s="15"/>
    </row>
    <row r="853" spans="1:12">
      <c r="A853">
        <v>113</v>
      </c>
      <c r="B853">
        <v>305</v>
      </c>
      <c r="C853" t="s">
        <v>541</v>
      </c>
      <c r="D853" t="s">
        <v>136</v>
      </c>
      <c r="E853" s="14">
        <f>VLOOKUP(D853,Files!$B$2:$H$207,5,FALSE())</f>
        <v>6.37</v>
      </c>
      <c r="F853" s="15">
        <f>IF(E853="no weight",VLOOKUP(D853,Files!$B$2:$G$233,6,FALSE()),E853)</f>
        <v>6.37</v>
      </c>
      <c r="G853" s="13">
        <v>0.000590277777777778</v>
      </c>
      <c r="H853" s="15">
        <v>5</v>
      </c>
      <c r="I853" s="14">
        <f>Results!$F853+VLOOKUP(Results!$H853,'Bead string weights'!$B$2:$E$14,4,FALSE())</f>
        <v>12.805</v>
      </c>
      <c r="J853" t="s">
        <v>535</v>
      </c>
      <c r="K853" s="15" t="s">
        <v>870</v>
      </c>
      <c r="L853" s="15"/>
    </row>
    <row r="854" spans="1:12">
      <c r="A854">
        <v>113</v>
      </c>
      <c r="B854">
        <v>305</v>
      </c>
      <c r="C854" t="s">
        <v>541</v>
      </c>
      <c r="D854" t="s">
        <v>136</v>
      </c>
      <c r="E854" s="14">
        <f>VLOOKUP(D854,Files!$B$2:$H$207,5,FALSE())</f>
        <v>6.37</v>
      </c>
      <c r="F854" s="15">
        <f>IF(E854="no weight",VLOOKUP(D854,Files!$B$2:$G$233,6,FALSE()),E854)</f>
        <v>6.37</v>
      </c>
      <c r="G854" s="13">
        <v>0.00068287037037037</v>
      </c>
      <c r="H854" s="15">
        <v>9</v>
      </c>
      <c r="I854" s="14">
        <f>Results!$F854+VLOOKUP(Results!$H854,'Bead string weights'!$B$2:$E$14,4,FALSE())</f>
        <v>17.21</v>
      </c>
      <c r="J854" t="s">
        <v>535</v>
      </c>
      <c r="K854" s="15" t="s">
        <v>871</v>
      </c>
      <c r="L854" s="15"/>
    </row>
    <row r="855" spans="1:12">
      <c r="A855">
        <v>113</v>
      </c>
      <c r="B855">
        <v>305</v>
      </c>
      <c r="C855" t="s">
        <v>541</v>
      </c>
      <c r="D855" t="s">
        <v>136</v>
      </c>
      <c r="E855" s="14">
        <f>VLOOKUP(D855,Files!$B$2:$H$207,5,FALSE())</f>
        <v>6.37</v>
      </c>
      <c r="F855" s="15">
        <f>IF(E855="no weight",VLOOKUP(D855,Files!$B$2:$G$233,6,FALSE()),E855)</f>
        <v>6.37</v>
      </c>
      <c r="G855" s="13">
        <v>0.000798611111111111</v>
      </c>
      <c r="H855" s="15">
        <v>9</v>
      </c>
      <c r="I855" s="14">
        <f>Results!$F855+VLOOKUP(Results!$H855,'Bead string weights'!$B$2:$E$14,4,FALSE())</f>
        <v>17.21</v>
      </c>
      <c r="J855" t="s">
        <v>535</v>
      </c>
      <c r="K855" s="15" t="s">
        <v>843</v>
      </c>
      <c r="L855" s="15"/>
    </row>
    <row r="856" spans="1:12">
      <c r="A856">
        <v>113</v>
      </c>
      <c r="B856">
        <v>305</v>
      </c>
      <c r="C856" t="s">
        <v>541</v>
      </c>
      <c r="D856" t="s">
        <v>136</v>
      </c>
      <c r="E856" s="14">
        <f>VLOOKUP(D856,Files!$B$2:$H$207,5,FALSE())</f>
        <v>6.37</v>
      </c>
      <c r="F856" s="15">
        <f>IF(E856="no weight",VLOOKUP(D856,Files!$B$2:$G$233,6,FALSE()),E856)</f>
        <v>6.37</v>
      </c>
      <c r="G856" s="13">
        <v>0.00087962962962963</v>
      </c>
      <c r="H856" s="15">
        <v>10</v>
      </c>
      <c r="I856" s="14">
        <f>Results!$F856+VLOOKUP(Results!$H856,'Bead string weights'!$B$2:$E$14,4,FALSE())</f>
        <v>18.45</v>
      </c>
      <c r="J856" t="s">
        <v>535</v>
      </c>
      <c r="K856" s="15" t="s">
        <v>843</v>
      </c>
      <c r="L856" s="15"/>
    </row>
    <row r="857" spans="1:12">
      <c r="A857">
        <v>113</v>
      </c>
      <c r="B857">
        <v>305</v>
      </c>
      <c r="C857" t="s">
        <v>541</v>
      </c>
      <c r="D857" t="s">
        <v>136</v>
      </c>
      <c r="E857" s="14">
        <f>VLOOKUP(D857,Files!$B$2:$H$207,5,FALSE())</f>
        <v>6.37</v>
      </c>
      <c r="F857" s="15">
        <f>IF(E857="no weight",VLOOKUP(D857,Files!$B$2:$G$233,6,FALSE()),E857)</f>
        <v>6.37</v>
      </c>
      <c r="G857" s="13">
        <v>0.000960648148148148</v>
      </c>
      <c r="H857" s="15">
        <v>7</v>
      </c>
      <c r="I857" s="14">
        <f>Results!$F857+VLOOKUP(Results!$H857,'Bead string weights'!$B$2:$E$14,4,FALSE())</f>
        <v>15.405</v>
      </c>
      <c r="J857" t="s">
        <v>535</v>
      </c>
      <c r="K857" s="15" t="s">
        <v>864</v>
      </c>
      <c r="L857" s="15"/>
    </row>
    <row r="858" spans="1:12">
      <c r="A858">
        <v>113</v>
      </c>
      <c r="B858">
        <v>305</v>
      </c>
      <c r="C858" t="s">
        <v>541</v>
      </c>
      <c r="D858" t="s">
        <v>136</v>
      </c>
      <c r="E858" s="14">
        <f>VLOOKUP(D858,Files!$B$2:$H$207,5,FALSE())</f>
        <v>6.37</v>
      </c>
      <c r="F858" s="15">
        <f>IF(E858="no weight",VLOOKUP(D858,Files!$B$2:$G$233,6,FALSE()),E858)</f>
        <v>6.37</v>
      </c>
      <c r="G858" s="13">
        <v>0.00127314814814815</v>
      </c>
      <c r="H858" s="15">
        <v>9</v>
      </c>
      <c r="I858" s="14">
        <f>Results!$F859+VLOOKUP(Results!$H859,'Bead string weights'!$B$2:$E$14,4,FALSE())</f>
        <v>13.835</v>
      </c>
      <c r="J858" t="s">
        <v>535</v>
      </c>
      <c r="K858" s="15" t="s">
        <v>843</v>
      </c>
      <c r="L858" s="15"/>
    </row>
    <row r="859" spans="1:12">
      <c r="A859">
        <v>113</v>
      </c>
      <c r="B859">
        <v>305</v>
      </c>
      <c r="C859" t="s">
        <v>541</v>
      </c>
      <c r="D859" t="s">
        <v>136</v>
      </c>
      <c r="E859" s="14">
        <f>VLOOKUP(D859,Files!$B$2:$H$207,5,FALSE())</f>
        <v>6.37</v>
      </c>
      <c r="F859" s="15">
        <f>IF(E859="no weight",VLOOKUP(D859,Files!$B$2:$G$233,6,FALSE()),E859)</f>
        <v>6.37</v>
      </c>
      <c r="G859" s="13">
        <v>0.00128472222222222</v>
      </c>
      <c r="H859" s="15">
        <v>6</v>
      </c>
      <c r="I859" s="14">
        <f>Results!$F860+VLOOKUP(Results!$H860,'Bead string weights'!$B$2:$E$14,4,FALSE())</f>
        <v>15.77</v>
      </c>
      <c r="J859" t="s">
        <v>535</v>
      </c>
      <c r="K859" s="15" t="s">
        <v>870</v>
      </c>
      <c r="L859" s="15"/>
    </row>
    <row r="860" spans="1:12">
      <c r="A860">
        <v>113</v>
      </c>
      <c r="B860">
        <v>305</v>
      </c>
      <c r="C860" t="s">
        <v>541</v>
      </c>
      <c r="D860" t="s">
        <v>136</v>
      </c>
      <c r="E860" s="14">
        <f>VLOOKUP(D860,Files!$B$2:$H$207,5,FALSE())</f>
        <v>6.37</v>
      </c>
      <c r="F860" s="15">
        <f>IF(E860="no weight",VLOOKUP(D860,Files!$B$2:$G$233,6,FALSE()),E860)</f>
        <v>6.37</v>
      </c>
      <c r="G860" s="13">
        <v>0.00133101851851852</v>
      </c>
      <c r="H860" s="15">
        <v>8</v>
      </c>
      <c r="I860" s="14">
        <f>Results!$F861+VLOOKUP(Results!$H861,'Bead string weights'!$B$2:$E$14,4,FALSE())</f>
        <v>17.21</v>
      </c>
      <c r="J860" t="s">
        <v>535</v>
      </c>
      <c r="K860" s="15" t="s">
        <v>843</v>
      </c>
      <c r="L860" s="15"/>
    </row>
    <row r="861" spans="1:12">
      <c r="A861">
        <v>113</v>
      </c>
      <c r="B861">
        <v>305</v>
      </c>
      <c r="C861" t="s">
        <v>541</v>
      </c>
      <c r="D861" t="s">
        <v>136</v>
      </c>
      <c r="E861" s="14">
        <f>VLOOKUP(D861,Files!$B$2:$H$207,5,FALSE())</f>
        <v>6.37</v>
      </c>
      <c r="F861" s="15">
        <f>IF(E861="no weight",VLOOKUP(D861,Files!$B$2:$G$233,6,FALSE()),E861)</f>
        <v>6.37</v>
      </c>
      <c r="G861" s="13">
        <v>0.00152777777777778</v>
      </c>
      <c r="H861" s="15">
        <v>9</v>
      </c>
      <c r="I861" s="14">
        <f>Results!$F862+VLOOKUP(Results!$H862,'Bead string weights'!$B$2:$E$14,4,FALSE())</f>
        <v>8.32061</v>
      </c>
      <c r="J861" t="s">
        <v>535</v>
      </c>
      <c r="K861" s="15" t="s">
        <v>843</v>
      </c>
      <c r="L861" s="15"/>
    </row>
    <row r="862" spans="1:12">
      <c r="A862">
        <v>113</v>
      </c>
      <c r="B862">
        <v>305</v>
      </c>
      <c r="C862" t="s">
        <v>541</v>
      </c>
      <c r="D862" t="s">
        <v>136</v>
      </c>
      <c r="E862" s="14">
        <f>VLOOKUP(D862,Files!$B$2:$H$207,5,FALSE())</f>
        <v>6.37</v>
      </c>
      <c r="F862" s="15">
        <f>IF(E862="no weight",VLOOKUP(D862,Files!$B$2:$G$233,6,FALSE()),E862)</f>
        <v>6.37</v>
      </c>
      <c r="G862" s="13">
        <v>0.00103009259259259</v>
      </c>
      <c r="H862" s="15">
        <v>1</v>
      </c>
      <c r="I862" s="14">
        <f>Results!$F858+VLOOKUP(Results!$H858,'Bead string weights'!$B$2:$E$14,4,FALSE())</f>
        <v>17.21</v>
      </c>
      <c r="J862" t="s">
        <v>537</v>
      </c>
      <c r="K862" s="15" t="s">
        <v>872</v>
      </c>
      <c r="L862" s="15"/>
    </row>
    <row r="863" spans="1:12">
      <c r="A863">
        <v>114</v>
      </c>
      <c r="B863">
        <v>306</v>
      </c>
      <c r="C863" t="s">
        <v>541</v>
      </c>
      <c r="D863" t="s">
        <v>137</v>
      </c>
      <c r="E863" s="14">
        <f>VLOOKUP(D863,Files!$B$2:$H$207,5,FALSE())</f>
        <v>6.18</v>
      </c>
      <c r="F863" s="15">
        <f>IF(E863="no weight",VLOOKUP(D863,Files!$B$2:$G$233,6,FALSE()),E863)</f>
        <v>6.18</v>
      </c>
      <c r="G863" s="13">
        <v>0.000405092592592593</v>
      </c>
      <c r="H863" s="15">
        <v>7</v>
      </c>
      <c r="I863" s="14">
        <f>Results!$F863+VLOOKUP(Results!$H863,'Bead string weights'!$B$2:$E$14,4,FALSE())</f>
        <v>15.215</v>
      </c>
      <c r="J863" t="s">
        <v>535</v>
      </c>
      <c r="K863" s="15" t="s">
        <v>843</v>
      </c>
      <c r="L863" s="15"/>
    </row>
    <row r="864" spans="1:12">
      <c r="A864">
        <v>114</v>
      </c>
      <c r="B864">
        <v>306</v>
      </c>
      <c r="C864" t="s">
        <v>541</v>
      </c>
      <c r="D864" t="s">
        <v>137</v>
      </c>
      <c r="E864" s="14">
        <f>VLOOKUP(D864,Files!$B$2:$H$207,5,FALSE())</f>
        <v>6.18</v>
      </c>
      <c r="F864" s="15">
        <f>IF(E864="no weight",VLOOKUP(D864,Files!$B$2:$G$233,6,FALSE()),E864)</f>
        <v>6.18</v>
      </c>
      <c r="G864" s="13">
        <v>0.000752314814814815</v>
      </c>
      <c r="H864" s="15">
        <v>7</v>
      </c>
      <c r="I864" s="14">
        <f>Results!$F864+VLOOKUP(Results!$H864,'Bead string weights'!$B$2:$E$14,4,FALSE())</f>
        <v>15.215</v>
      </c>
      <c r="J864" t="s">
        <v>535</v>
      </c>
      <c r="K864" s="15" t="s">
        <v>862</v>
      </c>
      <c r="L864" s="15"/>
    </row>
    <row r="865" spans="1:12">
      <c r="A865">
        <v>114</v>
      </c>
      <c r="B865">
        <v>306</v>
      </c>
      <c r="C865" t="s">
        <v>541</v>
      </c>
      <c r="D865" t="s">
        <v>137</v>
      </c>
      <c r="E865" s="14">
        <f>VLOOKUP(D865,Files!$B$2:$H$207,5,FALSE())</f>
        <v>6.18</v>
      </c>
      <c r="F865" s="15">
        <f>IF(E865="no weight",VLOOKUP(D865,Files!$B$2:$G$233,6,FALSE()),E865)</f>
        <v>6.18</v>
      </c>
      <c r="G865" s="13">
        <v>0.000833333333333333</v>
      </c>
      <c r="H865" s="15">
        <v>8</v>
      </c>
      <c r="I865" s="14">
        <f>Results!$F865+VLOOKUP(Results!$H865,'Bead string weights'!$B$2:$E$14,4,FALSE())</f>
        <v>15.58</v>
      </c>
      <c r="J865" t="s">
        <v>535</v>
      </c>
      <c r="K865" s="15" t="s">
        <v>843</v>
      </c>
      <c r="L865" s="15"/>
    </row>
    <row r="866" spans="1:12">
      <c r="A866">
        <v>114</v>
      </c>
      <c r="B866">
        <v>306</v>
      </c>
      <c r="C866" t="s">
        <v>541</v>
      </c>
      <c r="D866" t="s">
        <v>137</v>
      </c>
      <c r="E866" s="14">
        <f>VLOOKUP(D866,Files!$B$2:$H$207,5,FALSE())</f>
        <v>6.18</v>
      </c>
      <c r="F866" s="15">
        <f>IF(E866="no weight",VLOOKUP(D866,Files!$B$2:$G$233,6,FALSE()),E866)</f>
        <v>6.18</v>
      </c>
      <c r="G866" s="13">
        <v>0.000891203703703704</v>
      </c>
      <c r="H866" s="15">
        <v>5</v>
      </c>
      <c r="I866" s="14">
        <f>Results!$F866+VLOOKUP(Results!$H866,'Bead string weights'!$B$2:$E$14,4,FALSE())</f>
        <v>12.615</v>
      </c>
      <c r="J866" t="s">
        <v>537</v>
      </c>
      <c r="K866" s="15" t="s">
        <v>873</v>
      </c>
      <c r="L866" s="15"/>
    </row>
    <row r="867" spans="1:12">
      <c r="A867">
        <v>114</v>
      </c>
      <c r="B867">
        <v>306</v>
      </c>
      <c r="C867" t="s">
        <v>541</v>
      </c>
      <c r="D867" t="s">
        <v>137</v>
      </c>
      <c r="E867" s="14">
        <f>VLOOKUP(D867,Files!$B$2:$H$207,5,FALSE())</f>
        <v>6.18</v>
      </c>
      <c r="F867" s="15">
        <f>IF(E867="no weight",VLOOKUP(D867,Files!$B$2:$G$233,6,FALSE()),E867)</f>
        <v>6.18</v>
      </c>
      <c r="G867" s="13">
        <v>0.00099537037037037</v>
      </c>
      <c r="H867" s="15">
        <v>9</v>
      </c>
      <c r="I867" s="14">
        <f>Results!$F867+VLOOKUP(Results!$H867,'Bead string weights'!$B$2:$E$14,4,FALSE())</f>
        <v>17.02</v>
      </c>
      <c r="J867" t="s">
        <v>537</v>
      </c>
      <c r="K867" s="15" t="s">
        <v>854</v>
      </c>
      <c r="L867" s="15" t="s">
        <v>855</v>
      </c>
    </row>
    <row r="868" spans="1:12">
      <c r="A868">
        <v>115</v>
      </c>
      <c r="B868">
        <v>307</v>
      </c>
      <c r="C868" t="s">
        <v>541</v>
      </c>
      <c r="D868" t="s">
        <v>140</v>
      </c>
      <c r="E868" s="14">
        <f>VLOOKUP(D868,Files!$B$2:$H$207,5,FALSE())</f>
        <v>5.44</v>
      </c>
      <c r="F868" s="15">
        <f>IF(E868="no weight",VLOOKUP(D868,Files!$B$2:$G$233,6,FALSE()),E868)</f>
        <v>5.44</v>
      </c>
      <c r="G868" s="13">
        <v>0.000185185185185185</v>
      </c>
      <c r="H868" s="15">
        <v>6</v>
      </c>
      <c r="I868" s="14">
        <f>Results!$F868+VLOOKUP(Results!$H868,'Bead string weights'!$B$2:$E$14,4,FALSE())</f>
        <v>12.905</v>
      </c>
      <c r="J868" t="s">
        <v>535</v>
      </c>
      <c r="K868" s="15" t="s">
        <v>874</v>
      </c>
      <c r="L868" s="15"/>
    </row>
    <row r="869" spans="1:12">
      <c r="A869">
        <v>115</v>
      </c>
      <c r="B869">
        <v>307</v>
      </c>
      <c r="C869" t="s">
        <v>541</v>
      </c>
      <c r="D869" t="s">
        <v>140</v>
      </c>
      <c r="E869" s="14">
        <f>VLOOKUP(D869,Files!$B$2:$H$207,5,FALSE())</f>
        <v>5.44</v>
      </c>
      <c r="F869" s="15">
        <f>IF(E869="no weight",VLOOKUP(D869,Files!$B$2:$G$233,6,FALSE()),E869)</f>
        <v>5.44</v>
      </c>
      <c r="G869" s="13">
        <v>0.000347222222222222</v>
      </c>
      <c r="H869" s="15">
        <v>7</v>
      </c>
      <c r="I869" s="14">
        <f>Results!$F869+VLOOKUP(Results!$H869,'Bead string weights'!$B$2:$E$14,4,FALSE())</f>
        <v>14.475</v>
      </c>
      <c r="J869" t="s">
        <v>535</v>
      </c>
      <c r="K869" s="15" t="s">
        <v>860</v>
      </c>
      <c r="L869" s="15"/>
    </row>
    <row r="870" spans="1:12">
      <c r="A870">
        <v>115</v>
      </c>
      <c r="B870">
        <v>307</v>
      </c>
      <c r="C870" t="s">
        <v>541</v>
      </c>
      <c r="D870" t="s">
        <v>140</v>
      </c>
      <c r="E870" s="14">
        <f>VLOOKUP(D870,Files!$B$2:$H$207,5,FALSE())</f>
        <v>5.44</v>
      </c>
      <c r="F870" s="15">
        <f>IF(E870="no weight",VLOOKUP(D870,Files!$B$2:$G$233,6,FALSE()),E870)</f>
        <v>5.44</v>
      </c>
      <c r="G870" s="13">
        <v>0.000416666666666667</v>
      </c>
      <c r="H870" s="15">
        <v>2</v>
      </c>
      <c r="I870" s="14">
        <f>Results!$F870+VLOOKUP(Results!$H870,'Bead string weights'!$B$2:$E$14,4,FALSE())</f>
        <v>8.63215</v>
      </c>
      <c r="J870" t="s">
        <v>537</v>
      </c>
      <c r="K870" s="15" t="s">
        <v>861</v>
      </c>
      <c r="L870" s="15" t="s">
        <v>855</v>
      </c>
    </row>
    <row r="871" spans="1:12">
      <c r="A871">
        <v>115</v>
      </c>
      <c r="B871">
        <v>307</v>
      </c>
      <c r="C871" t="s">
        <v>541</v>
      </c>
      <c r="D871" t="s">
        <v>140</v>
      </c>
      <c r="E871" s="14">
        <f>VLOOKUP(D871,Files!$B$2:$H$207,5,FALSE())</f>
        <v>5.44</v>
      </c>
      <c r="F871" s="15">
        <f>IF(E871="no weight",VLOOKUP(D871,Files!$B$2:$G$233,6,FALSE()),E871)</f>
        <v>5.44</v>
      </c>
      <c r="G871" s="13">
        <v>0.000532407407407407</v>
      </c>
      <c r="H871" s="15">
        <v>8</v>
      </c>
      <c r="I871" s="14">
        <f>Results!$F871+VLOOKUP(Results!$H871,'Bead string weights'!$B$2:$E$14,4,FALSE())</f>
        <v>14.84</v>
      </c>
      <c r="J871" t="s">
        <v>537</v>
      </c>
      <c r="K871" s="15" t="s">
        <v>854</v>
      </c>
      <c r="L871" s="15" t="s">
        <v>855</v>
      </c>
    </row>
    <row r="872" spans="1:12">
      <c r="A872">
        <v>115</v>
      </c>
      <c r="B872">
        <v>307</v>
      </c>
      <c r="C872" t="s">
        <v>541</v>
      </c>
      <c r="D872" t="s">
        <v>140</v>
      </c>
      <c r="E872" s="14">
        <f>VLOOKUP(D872,Files!$B$2:$H$207,5,FALSE())</f>
        <v>5.44</v>
      </c>
      <c r="F872" s="15">
        <f>IF(E872="no weight",VLOOKUP(D872,Files!$B$2:$G$233,6,FALSE()),E872)</f>
        <v>5.44</v>
      </c>
      <c r="G872" s="13">
        <v>0.000717592592592593</v>
      </c>
      <c r="H872" s="15">
        <v>1</v>
      </c>
      <c r="I872" s="14">
        <f>Results!$F872+VLOOKUP(Results!$H872,'Bead string weights'!$B$2:$E$14,4,FALSE())</f>
        <v>7.39061</v>
      </c>
      <c r="J872" t="s">
        <v>537</v>
      </c>
      <c r="K872" s="15" t="s">
        <v>861</v>
      </c>
      <c r="L872" s="15" t="s">
        <v>855</v>
      </c>
    </row>
    <row r="873" spans="1:12">
      <c r="A873">
        <v>115</v>
      </c>
      <c r="B873">
        <v>307</v>
      </c>
      <c r="C873" t="s">
        <v>541</v>
      </c>
      <c r="D873" t="s">
        <v>140</v>
      </c>
      <c r="E873" s="14">
        <f>VLOOKUP(D873,Files!$B$2:$H$207,5,FALSE())</f>
        <v>5.44</v>
      </c>
      <c r="F873" s="15">
        <f>IF(E873="no weight",VLOOKUP(D873,Files!$B$2:$G$233,6,FALSE()),E873)</f>
        <v>5.44</v>
      </c>
      <c r="G873" s="13">
        <v>0.000752314814814815</v>
      </c>
      <c r="H873" s="15">
        <v>3</v>
      </c>
      <c r="I873" s="14">
        <f>Results!$F873+VLOOKUP(Results!$H873,'Bead string weights'!$B$2:$E$14,4,FALSE())</f>
        <v>8.7731</v>
      </c>
      <c r="J873" t="s">
        <v>537</v>
      </c>
      <c r="K873" s="15" t="s">
        <v>873</v>
      </c>
      <c r="L873" s="15"/>
    </row>
    <row r="874" spans="1:12">
      <c r="A874">
        <v>115</v>
      </c>
      <c r="B874">
        <v>307</v>
      </c>
      <c r="C874" t="s">
        <v>541</v>
      </c>
      <c r="D874" t="s">
        <v>140</v>
      </c>
      <c r="E874" s="14">
        <f>VLOOKUP(D874,Files!$B$2:$H$207,5,FALSE())</f>
        <v>5.44</v>
      </c>
      <c r="F874" s="15">
        <f>IF(E874="no weight",VLOOKUP(D874,Files!$B$2:$G$233,6,FALSE()),E874)</f>
        <v>5.44</v>
      </c>
      <c r="G874" s="13">
        <v>0.000844907407407407</v>
      </c>
      <c r="H874" s="15">
        <v>4</v>
      </c>
      <c r="I874" s="14">
        <f>Results!$F874+VLOOKUP(Results!$H874,'Bead string weights'!$B$2:$E$14,4,FALSE())</f>
        <v>10.20105</v>
      </c>
      <c r="J874" t="s">
        <v>537</v>
      </c>
      <c r="K874" s="15" t="s">
        <v>854</v>
      </c>
      <c r="L874" s="15" t="s">
        <v>855</v>
      </c>
    </row>
    <row r="875" spans="1:12">
      <c r="A875">
        <v>115</v>
      </c>
      <c r="B875">
        <v>307</v>
      </c>
      <c r="C875" t="s">
        <v>541</v>
      </c>
      <c r="D875" t="s">
        <v>140</v>
      </c>
      <c r="E875" s="14">
        <f>VLOOKUP(D875,Files!$B$2:$H$207,5,FALSE())</f>
        <v>5.44</v>
      </c>
      <c r="F875" s="15">
        <f>IF(E875="no weight",VLOOKUP(D875,Files!$B$2:$G$233,6,FALSE()),E875)</f>
        <v>5.44</v>
      </c>
      <c r="G875" s="13">
        <v>0.00103009259259259</v>
      </c>
      <c r="H875" s="15">
        <v>5</v>
      </c>
      <c r="I875" s="14">
        <f>Results!$F875+VLOOKUP(Results!$H875,'Bead string weights'!$B$2:$E$14,4,FALSE())</f>
        <v>11.875</v>
      </c>
      <c r="J875" t="s">
        <v>537</v>
      </c>
      <c r="K875" s="15" t="s">
        <v>854</v>
      </c>
      <c r="L875" s="15" t="s">
        <v>855</v>
      </c>
    </row>
    <row r="876" spans="1:12">
      <c r="A876">
        <v>115</v>
      </c>
      <c r="B876">
        <v>307</v>
      </c>
      <c r="C876" t="s">
        <v>541</v>
      </c>
      <c r="D876" t="s">
        <v>140</v>
      </c>
      <c r="E876" s="14">
        <f>VLOOKUP(D876,Files!$B$2:$H$207,5,FALSE())</f>
        <v>5.44</v>
      </c>
      <c r="F876" s="15">
        <f>IF(E876="no weight",VLOOKUP(D876,Files!$B$2:$G$233,6,FALSE()),E876)</f>
        <v>5.44</v>
      </c>
      <c r="G876" s="13">
        <v>0.00130787037037037</v>
      </c>
      <c r="H876" s="15">
        <v>4</v>
      </c>
      <c r="I876" s="14">
        <f>Results!$F876+VLOOKUP(Results!$H876,'Bead string weights'!$B$2:$E$14,4,FALSE())</f>
        <v>10.20105</v>
      </c>
      <c r="J876" t="s">
        <v>537</v>
      </c>
      <c r="K876" s="15" t="s">
        <v>854</v>
      </c>
      <c r="L876" s="15" t="s">
        <v>855</v>
      </c>
    </row>
    <row r="877" spans="1:12">
      <c r="A877">
        <v>116</v>
      </c>
      <c r="B877">
        <v>342</v>
      </c>
      <c r="C877" t="s">
        <v>541</v>
      </c>
      <c r="D877" t="s">
        <v>220</v>
      </c>
      <c r="E877" s="14">
        <f>VLOOKUP(D877,Files!$B$2:$H$207,5,FALSE())</f>
        <v>5.33</v>
      </c>
      <c r="F877" s="15">
        <f>IF(E877="no weight",VLOOKUP(D877,Files!$B$2:$G$233,6,FALSE()),E877)</f>
        <v>5.33</v>
      </c>
      <c r="G877" s="13">
        <v>0.000694444444444444</v>
      </c>
      <c r="H877" s="15">
        <v>9</v>
      </c>
      <c r="I877" s="14">
        <f>Results!$F877+VLOOKUP(Results!$H877,'Bead string weights'!$B$2:$E$14,4,FALSE())</f>
        <v>16.17</v>
      </c>
      <c r="J877" t="s">
        <v>535</v>
      </c>
      <c r="K877" s="15" t="s">
        <v>846</v>
      </c>
      <c r="L877" s="15"/>
    </row>
    <row r="878" spans="1:12">
      <c r="A878">
        <v>116</v>
      </c>
      <c r="B878">
        <v>342</v>
      </c>
      <c r="C878" t="s">
        <v>541</v>
      </c>
      <c r="D878" t="s">
        <v>220</v>
      </c>
      <c r="E878" s="14">
        <f>VLOOKUP(D878,Files!$B$2:$H$207,5,FALSE())</f>
        <v>5.33</v>
      </c>
      <c r="F878" s="15">
        <f>IF(E878="no weight",VLOOKUP(D878,Files!$B$2:$G$233,6,FALSE()),E878)</f>
        <v>5.33</v>
      </c>
      <c r="G878" s="13">
        <v>0.000798611111111111</v>
      </c>
      <c r="H878" s="15">
        <v>9</v>
      </c>
      <c r="I878" s="14">
        <f>Results!$F878+VLOOKUP(Results!$H878,'Bead string weights'!$B$2:$E$14,4,FALSE())</f>
        <v>16.17</v>
      </c>
      <c r="J878" t="s">
        <v>535</v>
      </c>
      <c r="K878" s="15" t="s">
        <v>843</v>
      </c>
      <c r="L878" s="15"/>
    </row>
    <row r="879" spans="1:12">
      <c r="A879">
        <v>116</v>
      </c>
      <c r="B879">
        <v>342</v>
      </c>
      <c r="C879" t="s">
        <v>541</v>
      </c>
      <c r="D879" t="s">
        <v>220</v>
      </c>
      <c r="E879" s="14">
        <f>VLOOKUP(D879,Files!$B$2:$H$207,5,FALSE())</f>
        <v>5.33</v>
      </c>
      <c r="F879" s="15">
        <f>IF(E879="no weight",VLOOKUP(D879,Files!$B$2:$G$233,6,FALSE()),E879)</f>
        <v>5.33</v>
      </c>
      <c r="G879" s="13">
        <v>0.000891203703703704</v>
      </c>
      <c r="H879" s="15">
        <v>9</v>
      </c>
      <c r="I879" s="14">
        <f>Results!$F879+VLOOKUP(Results!$H879,'Bead string weights'!$B$2:$E$14,4,FALSE())</f>
        <v>16.17</v>
      </c>
      <c r="J879" t="s">
        <v>535</v>
      </c>
      <c r="K879" s="15" t="s">
        <v>843</v>
      </c>
      <c r="L879" s="15"/>
    </row>
    <row r="880" spans="1:12">
      <c r="A880">
        <v>116</v>
      </c>
      <c r="B880">
        <v>342</v>
      </c>
      <c r="C880" t="s">
        <v>541</v>
      </c>
      <c r="D880" t="s">
        <v>220</v>
      </c>
      <c r="E880" s="14">
        <f>VLOOKUP(D880,Files!$B$2:$H$207,5,FALSE())</f>
        <v>5.33</v>
      </c>
      <c r="F880" s="15">
        <f>IF(E880="no weight",VLOOKUP(D880,Files!$B$2:$G$233,6,FALSE()),E880)</f>
        <v>5.33</v>
      </c>
      <c r="G880" s="13">
        <v>0.000914351851851852</v>
      </c>
      <c r="H880" s="15">
        <v>8</v>
      </c>
      <c r="I880" s="14">
        <f>Results!$F880+VLOOKUP(Results!$H880,'Bead string weights'!$B$2:$E$14,4,FALSE())</f>
        <v>14.73</v>
      </c>
      <c r="J880" t="s">
        <v>535</v>
      </c>
      <c r="K880" s="15" t="s">
        <v>870</v>
      </c>
      <c r="L880" s="15"/>
    </row>
    <row r="881" spans="1:12">
      <c r="A881">
        <v>116</v>
      </c>
      <c r="B881">
        <v>342</v>
      </c>
      <c r="C881" t="s">
        <v>541</v>
      </c>
      <c r="D881" t="s">
        <v>220</v>
      </c>
      <c r="E881" s="14">
        <f>VLOOKUP(D881,Files!$B$2:$H$207,5,FALSE())</f>
        <v>5.33</v>
      </c>
      <c r="F881" s="15">
        <f>IF(E881="no weight",VLOOKUP(D881,Files!$B$2:$G$233,6,FALSE()),E881)</f>
        <v>5.33</v>
      </c>
      <c r="G881" s="13">
        <v>0.00101851851851852</v>
      </c>
      <c r="H881" s="15">
        <v>9</v>
      </c>
      <c r="I881" s="14">
        <f>Results!$F881+VLOOKUP(Results!$H881,'Bead string weights'!$B$2:$E$14,4,FALSE())</f>
        <v>16.17</v>
      </c>
      <c r="J881" t="s">
        <v>535</v>
      </c>
      <c r="K881" s="15" t="s">
        <v>846</v>
      </c>
      <c r="L881" s="15"/>
    </row>
    <row r="882" spans="1:12">
      <c r="A882">
        <v>116</v>
      </c>
      <c r="B882">
        <v>342</v>
      </c>
      <c r="C882" t="s">
        <v>541</v>
      </c>
      <c r="D882" t="s">
        <v>220</v>
      </c>
      <c r="E882" s="14">
        <f>VLOOKUP(D882,Files!$B$2:$H$207,5,FALSE())</f>
        <v>5.33</v>
      </c>
      <c r="F882" s="15">
        <f>IF(E882="no weight",VLOOKUP(D882,Files!$B$2:$G$233,6,FALSE()),E882)</f>
        <v>5.33</v>
      </c>
      <c r="G882" s="13">
        <v>0.00119212962962963</v>
      </c>
      <c r="H882" s="15">
        <v>10</v>
      </c>
      <c r="I882" s="14">
        <f>Results!$F882+VLOOKUP(Results!$H882,'Bead string weights'!$B$2:$E$14,4,FALSE())</f>
        <v>17.41</v>
      </c>
      <c r="J882" t="s">
        <v>535</v>
      </c>
      <c r="K882" s="15" t="s">
        <v>846</v>
      </c>
      <c r="L882" s="15"/>
    </row>
    <row r="883" spans="1:12">
      <c r="A883">
        <v>116</v>
      </c>
      <c r="B883">
        <v>342</v>
      </c>
      <c r="C883" t="s">
        <v>541</v>
      </c>
      <c r="D883" t="s">
        <v>220</v>
      </c>
      <c r="E883" s="14">
        <f>VLOOKUP(D883,Files!$B$2:$H$207,5,FALSE())</f>
        <v>5.33</v>
      </c>
      <c r="F883" s="15">
        <f>IF(E883="no weight",VLOOKUP(D883,Files!$B$2:$G$233,6,FALSE()),E883)</f>
        <v>5.33</v>
      </c>
      <c r="G883" s="13">
        <v>0.00128472222222222</v>
      </c>
      <c r="H883" s="15">
        <v>10</v>
      </c>
      <c r="I883" s="14">
        <f>Results!$F883+VLOOKUP(Results!$H883,'Bead string weights'!$B$2:$E$14,4,FALSE())</f>
        <v>17.41</v>
      </c>
      <c r="J883" t="s">
        <v>535</v>
      </c>
      <c r="K883" s="15" t="s">
        <v>843</v>
      </c>
      <c r="L883" s="15"/>
    </row>
    <row r="884" spans="1:12">
      <c r="A884" s="19">
        <v>116</v>
      </c>
      <c r="B884" s="20">
        <v>342</v>
      </c>
      <c r="C884" s="20" t="s">
        <v>541</v>
      </c>
      <c r="D884" s="20" t="s">
        <v>220</v>
      </c>
      <c r="E884" s="14">
        <f>VLOOKUP(D884,Files!$B$2:$H$207,5,FALSE())</f>
        <v>5.33</v>
      </c>
      <c r="F884" s="15">
        <f>IF(E884="no weight",VLOOKUP(D884,Files!$B$2:$G$233,6,FALSE()),E884)</f>
        <v>5.33</v>
      </c>
      <c r="G884" s="13">
        <v>0.00141203703703704</v>
      </c>
      <c r="H884" s="15">
        <v>10</v>
      </c>
      <c r="I884" s="14">
        <f>Results!$F884+VLOOKUP(Results!$H884,'Bead string weights'!$B$2:$E$14,4,FALSE())</f>
        <v>17.41</v>
      </c>
      <c r="J884" t="s">
        <v>535</v>
      </c>
      <c r="K884" s="15" t="s">
        <v>875</v>
      </c>
      <c r="L884" s="15"/>
    </row>
    <row r="885" spans="1:12">
      <c r="A885" s="19">
        <v>116</v>
      </c>
      <c r="B885" s="20">
        <v>342</v>
      </c>
      <c r="C885" s="20" t="s">
        <v>541</v>
      </c>
      <c r="D885" s="20" t="s">
        <v>220</v>
      </c>
      <c r="E885" s="14">
        <f>VLOOKUP(D885,Files!$B$2:$H$207,5,FALSE())</f>
        <v>5.33</v>
      </c>
      <c r="F885" s="15">
        <f>IF(E885="no weight",VLOOKUP(D885,Files!$B$2:$G$233,6,FALSE()),E885)</f>
        <v>5.33</v>
      </c>
      <c r="G885" s="13">
        <v>0.00150462962962963</v>
      </c>
      <c r="H885" s="15">
        <v>10</v>
      </c>
      <c r="I885" s="14">
        <f>Results!$F885+VLOOKUP(Results!$H885,'Bead string weights'!$B$2:$E$14,4,FALSE())</f>
        <v>17.41</v>
      </c>
      <c r="J885" t="s">
        <v>535</v>
      </c>
      <c r="K885" s="15" t="s">
        <v>843</v>
      </c>
      <c r="L885" s="15"/>
    </row>
    <row r="886" spans="1:12">
      <c r="A886" s="19">
        <v>116</v>
      </c>
      <c r="B886" s="20">
        <v>342</v>
      </c>
      <c r="C886" s="20" t="s">
        <v>541</v>
      </c>
      <c r="D886" s="20" t="s">
        <v>220</v>
      </c>
      <c r="E886" s="14">
        <f>VLOOKUP(D886,Files!$B$2:$H$207,5,FALSE())</f>
        <v>5.33</v>
      </c>
      <c r="F886" s="15">
        <f>IF(E886="no weight",VLOOKUP(D886,Files!$B$2:$G$233,6,FALSE()),E886)</f>
        <v>5.33</v>
      </c>
      <c r="G886" s="13">
        <v>0.0016087962962963</v>
      </c>
      <c r="H886" s="15">
        <v>10</v>
      </c>
      <c r="I886" s="14">
        <f>Results!$F886+VLOOKUP(Results!$H886,'Bead string weights'!$B$2:$E$14,4,FALSE())</f>
        <v>17.41</v>
      </c>
      <c r="J886" t="s">
        <v>535</v>
      </c>
      <c r="K886" s="15" t="s">
        <v>846</v>
      </c>
      <c r="L886" s="15"/>
    </row>
    <row r="887" spans="1:12">
      <c r="A887" s="19">
        <v>116</v>
      </c>
      <c r="B887" s="20">
        <v>342</v>
      </c>
      <c r="C887" s="20" t="s">
        <v>541</v>
      </c>
      <c r="D887" s="20" t="s">
        <v>220</v>
      </c>
      <c r="E887" s="14">
        <f>VLOOKUP(D887,Files!$B$2:$H$207,5,FALSE())</f>
        <v>5.33</v>
      </c>
      <c r="F887" s="15">
        <f>IF(E887="no weight",VLOOKUP(D887,Files!$B$2:$G$233,6,FALSE()),E887)</f>
        <v>5.33</v>
      </c>
      <c r="G887" s="13">
        <v>0.00170138888888889</v>
      </c>
      <c r="H887" s="15">
        <v>10</v>
      </c>
      <c r="I887" s="14">
        <f>Results!$F887+VLOOKUP(Results!$H887,'Bead string weights'!$B$2:$E$14,4,FALSE())</f>
        <v>17.41</v>
      </c>
      <c r="J887" t="s">
        <v>535</v>
      </c>
      <c r="K887" s="15" t="s">
        <v>843</v>
      </c>
      <c r="L887" s="15"/>
    </row>
    <row r="888" spans="1:12">
      <c r="A888" s="19">
        <v>116</v>
      </c>
      <c r="B888" s="20">
        <v>342</v>
      </c>
      <c r="C888" s="20" t="s">
        <v>541</v>
      </c>
      <c r="D888" s="20" t="s">
        <v>220</v>
      </c>
      <c r="E888" s="14">
        <f>VLOOKUP(D888,Files!$B$2:$H$207,5,FALSE())</f>
        <v>5.33</v>
      </c>
      <c r="F888" s="15">
        <f>IF(E888="no weight",VLOOKUP(D888,Files!$B$2:$G$233,6,FALSE()),E888)</f>
        <v>5.33</v>
      </c>
      <c r="G888" s="13">
        <v>0.00188657407407407</v>
      </c>
      <c r="H888" s="15">
        <v>10</v>
      </c>
      <c r="I888" s="14">
        <f>Results!$F888+VLOOKUP(Results!$H888,'Bead string weights'!$B$2:$E$14,4,FALSE())</f>
        <v>17.41</v>
      </c>
      <c r="J888" t="s">
        <v>535</v>
      </c>
      <c r="K888" s="15" t="s">
        <v>843</v>
      </c>
      <c r="L888" s="15"/>
    </row>
    <row r="889" spans="1:12">
      <c r="A889" s="19">
        <v>116</v>
      </c>
      <c r="B889" s="20">
        <v>342</v>
      </c>
      <c r="C889" s="20" t="s">
        <v>541</v>
      </c>
      <c r="D889" s="20" t="s">
        <v>220</v>
      </c>
      <c r="E889" s="14">
        <f>VLOOKUP(D889,Files!$B$2:$H$207,5,FALSE())</f>
        <v>5.33</v>
      </c>
      <c r="F889" s="15">
        <f>IF(E889="no weight",VLOOKUP(D889,Files!$B$2:$G$233,6,FALSE()),E889)</f>
        <v>5.33</v>
      </c>
      <c r="G889" s="24">
        <v>0.00196759259259259</v>
      </c>
      <c r="H889" s="1">
        <v>10</v>
      </c>
      <c r="I889" s="14">
        <f>Results!$F889+VLOOKUP(Results!$H889,'Bead string weights'!$B$2:$E$14,4,FALSE())</f>
        <v>17.41</v>
      </c>
      <c r="J889" t="s">
        <v>535</v>
      </c>
      <c r="K889" s="1" t="s">
        <v>843</v>
      </c>
      <c r="L889" s="1"/>
    </row>
    <row r="890" spans="1:12">
      <c r="A890">
        <v>117</v>
      </c>
      <c r="B890">
        <v>308</v>
      </c>
      <c r="C890" t="s">
        <v>541</v>
      </c>
      <c r="D890" t="s">
        <v>142</v>
      </c>
      <c r="E890" s="14">
        <f>VLOOKUP(D890,Files!$B$2:$H$207,5,FALSE())</f>
        <v>6.56</v>
      </c>
      <c r="F890" s="15">
        <f>IF(E890="no weight",VLOOKUP(D890,Files!$B$2:$G$233,6,FALSE()),E890)</f>
        <v>6.56</v>
      </c>
      <c r="G890" s="13">
        <v>0.00056712962962963</v>
      </c>
      <c r="H890" s="15">
        <v>3</v>
      </c>
      <c r="I890" s="14">
        <f>Results!$F890+VLOOKUP(Results!$H890,'Bead string weights'!$B$2:$E$14,4,FALSE())</f>
        <v>9.8931</v>
      </c>
      <c r="J890" t="s">
        <v>535</v>
      </c>
      <c r="K890" s="15" t="s">
        <v>876</v>
      </c>
      <c r="L890" s="15"/>
    </row>
    <row r="891" spans="1:12">
      <c r="A891">
        <v>117</v>
      </c>
      <c r="B891">
        <v>308</v>
      </c>
      <c r="C891" t="s">
        <v>541</v>
      </c>
      <c r="D891" t="s">
        <v>142</v>
      </c>
      <c r="E891" s="14">
        <f>VLOOKUP(D891,Files!$B$2:$H$207,5,FALSE())</f>
        <v>6.56</v>
      </c>
      <c r="F891" s="15">
        <f>IF(E891="no weight",VLOOKUP(D891,Files!$B$2:$G$233,6,FALSE()),E891)</f>
        <v>6.56</v>
      </c>
      <c r="G891" s="13">
        <v>0.000578703703703704</v>
      </c>
      <c r="H891" s="15">
        <v>5</v>
      </c>
      <c r="I891" s="14">
        <f>Results!$F891+VLOOKUP(Results!$H891,'Bead string weights'!$B$2:$E$14,4,FALSE())</f>
        <v>12.995</v>
      </c>
      <c r="J891" t="s">
        <v>535</v>
      </c>
      <c r="K891" s="15" t="s">
        <v>870</v>
      </c>
      <c r="L891" s="15"/>
    </row>
    <row r="892" spans="1:12">
      <c r="A892">
        <v>117</v>
      </c>
      <c r="B892">
        <v>308</v>
      </c>
      <c r="C892" t="s">
        <v>541</v>
      </c>
      <c r="D892" t="s">
        <v>142</v>
      </c>
      <c r="E892" s="14">
        <f>VLOOKUP(D892,Files!$B$2:$H$207,5,FALSE())</f>
        <v>6.56</v>
      </c>
      <c r="F892" s="15">
        <f>IF(E892="no weight",VLOOKUP(D892,Files!$B$2:$G$233,6,FALSE()),E892)</f>
        <v>6.56</v>
      </c>
      <c r="G892" s="13">
        <v>0.00115740740740741</v>
      </c>
      <c r="H892" s="15">
        <v>7</v>
      </c>
      <c r="I892" s="14">
        <f>Results!$F892+VLOOKUP(Results!$H892,'Bead string weights'!$B$2:$E$14,4,FALSE())</f>
        <v>15.595</v>
      </c>
      <c r="J892" t="s">
        <v>535</v>
      </c>
      <c r="K892" s="15" t="s">
        <v>843</v>
      </c>
      <c r="L892" s="15"/>
    </row>
    <row r="893" spans="1:12">
      <c r="A893">
        <v>117</v>
      </c>
      <c r="B893">
        <v>308</v>
      </c>
      <c r="C893" t="s">
        <v>541</v>
      </c>
      <c r="D893" t="s">
        <v>142</v>
      </c>
      <c r="E893" s="14">
        <f>VLOOKUP(D893,Files!$B$2:$H$207,5,FALSE())</f>
        <v>6.56</v>
      </c>
      <c r="F893" s="15">
        <f>IF(E893="no weight",VLOOKUP(D893,Files!$B$2:$G$233,6,FALSE()),E893)</f>
        <v>6.56</v>
      </c>
      <c r="G893" s="13">
        <v>0.00145833333333333</v>
      </c>
      <c r="H893" s="15">
        <v>9</v>
      </c>
      <c r="I893" s="14">
        <f>Results!$F893+VLOOKUP(Results!$H893,'Bead string weights'!$B$2:$E$14,4,FALSE())</f>
        <v>17.4</v>
      </c>
      <c r="J893" t="s">
        <v>535</v>
      </c>
      <c r="K893" s="15" t="s">
        <v>877</v>
      </c>
      <c r="L893" s="15"/>
    </row>
    <row r="894" spans="1:12">
      <c r="A894">
        <v>117</v>
      </c>
      <c r="B894">
        <v>308</v>
      </c>
      <c r="C894" t="s">
        <v>541</v>
      </c>
      <c r="D894" t="s">
        <v>142</v>
      </c>
      <c r="E894" s="14">
        <f>VLOOKUP(D894,Files!$B$2:$H$207,5,FALSE())</f>
        <v>6.56</v>
      </c>
      <c r="F894" s="15">
        <f>IF(E894="no weight",VLOOKUP(D894,Files!$B$2:$G$233,6,FALSE()),E894)</f>
        <v>6.56</v>
      </c>
      <c r="G894" s="13">
        <v>0.00166666666666667</v>
      </c>
      <c r="H894" s="15">
        <v>9</v>
      </c>
      <c r="I894" s="14">
        <f>Results!$F894+VLOOKUP(Results!$H894,'Bead string weights'!$B$2:$E$14,4,FALSE())</f>
        <v>17.4</v>
      </c>
      <c r="J894" t="s">
        <v>535</v>
      </c>
      <c r="K894" s="15" t="s">
        <v>843</v>
      </c>
      <c r="L894" s="15"/>
    </row>
    <row r="895" spans="1:12">
      <c r="A895">
        <v>117</v>
      </c>
      <c r="B895">
        <v>308</v>
      </c>
      <c r="C895" t="s">
        <v>541</v>
      </c>
      <c r="D895" t="s">
        <v>142</v>
      </c>
      <c r="E895" s="14">
        <f>VLOOKUP(D895,Files!$B$2:$H$207,5,FALSE())</f>
        <v>6.56</v>
      </c>
      <c r="F895" s="15">
        <f>IF(E895="no weight",VLOOKUP(D895,Files!$B$2:$G$233,6,FALSE()),E895)</f>
        <v>6.56</v>
      </c>
      <c r="G895" s="13">
        <v>0.00177083333333333</v>
      </c>
      <c r="H895" s="15">
        <v>10</v>
      </c>
      <c r="I895" s="14">
        <f>Results!$F895+VLOOKUP(Results!$H895,'Bead string weights'!$B$2:$E$14,4,FALSE())</f>
        <v>18.64</v>
      </c>
      <c r="J895" t="s">
        <v>535</v>
      </c>
      <c r="K895" s="15" t="s">
        <v>843</v>
      </c>
      <c r="L895" s="15"/>
    </row>
    <row r="896" spans="1:12">
      <c r="A896">
        <v>117</v>
      </c>
      <c r="B896">
        <v>308</v>
      </c>
      <c r="C896" t="s">
        <v>541</v>
      </c>
      <c r="D896" t="s">
        <v>142</v>
      </c>
      <c r="E896" s="14">
        <f>VLOOKUP(D896,Files!$B$2:$H$207,5,FALSE())</f>
        <v>6.56</v>
      </c>
      <c r="F896" s="15">
        <f>IF(E896="no weight",VLOOKUP(D896,Files!$B$2:$G$233,6,FALSE()),E896)</f>
        <v>6.56</v>
      </c>
      <c r="G896" s="13">
        <v>0.00186342592592593</v>
      </c>
      <c r="H896" s="15">
        <v>9</v>
      </c>
      <c r="I896" s="14">
        <f>Results!$F896+VLOOKUP(Results!$H896,'Bead string weights'!$B$2:$E$14,4,FALSE())</f>
        <v>17.4</v>
      </c>
      <c r="J896" t="s">
        <v>535</v>
      </c>
      <c r="K896" s="15" t="s">
        <v>843</v>
      </c>
      <c r="L896" s="15" t="s">
        <v>855</v>
      </c>
    </row>
    <row r="897" spans="1:12">
      <c r="A897">
        <v>117</v>
      </c>
      <c r="B897">
        <v>308</v>
      </c>
      <c r="C897" t="s">
        <v>541</v>
      </c>
      <c r="D897" t="s">
        <v>142</v>
      </c>
      <c r="E897" s="14">
        <f>VLOOKUP(D897,Files!$B$2:$H$207,5,FALSE())</f>
        <v>6.56</v>
      </c>
      <c r="F897" s="15">
        <f>IF(E897="no weight",VLOOKUP(D897,Files!$B$2:$G$233,6,FALSE()),E897)</f>
        <v>6.56</v>
      </c>
      <c r="G897" s="13">
        <v>0.00188657407407407</v>
      </c>
      <c r="H897" s="15">
        <v>10</v>
      </c>
      <c r="I897" s="14">
        <v>18.64</v>
      </c>
      <c r="J897" t="s">
        <v>535</v>
      </c>
      <c r="K897" s="15" t="s">
        <v>843</v>
      </c>
      <c r="L897" s="15" t="s">
        <v>855</v>
      </c>
    </row>
    <row r="898" spans="1:12">
      <c r="A898">
        <v>117</v>
      </c>
      <c r="B898">
        <v>308</v>
      </c>
      <c r="C898" t="s">
        <v>541</v>
      </c>
      <c r="D898" t="s">
        <v>142</v>
      </c>
      <c r="E898" s="14">
        <f>VLOOKUP(D898,Files!$B$2:$H$207,5,FALSE())</f>
        <v>6.56</v>
      </c>
      <c r="F898" s="15">
        <f>IF(E898="no weight",VLOOKUP(D898,Files!$B$2:$G$233,6,FALSE()),E898)</f>
        <v>6.56</v>
      </c>
      <c r="G898" s="13">
        <v>0.00207175925925926</v>
      </c>
      <c r="H898" s="15">
        <v>7</v>
      </c>
      <c r="I898" s="14">
        <f>Results!$F898+VLOOKUP(Results!$H898,'Bead string weights'!$B$2:$E$14,4,FALSE())</f>
        <v>15.595</v>
      </c>
      <c r="J898" t="s">
        <v>535</v>
      </c>
      <c r="K898" s="15" t="s">
        <v>843</v>
      </c>
      <c r="L898" s="15" t="s">
        <v>855</v>
      </c>
    </row>
    <row r="899" spans="1:12">
      <c r="A899">
        <v>117</v>
      </c>
      <c r="B899">
        <v>308</v>
      </c>
      <c r="C899" t="s">
        <v>541</v>
      </c>
      <c r="D899" t="s">
        <v>142</v>
      </c>
      <c r="E899" s="14">
        <f>VLOOKUP(D899,Files!$B$2:$H$207,5,FALSE())</f>
        <v>6.56</v>
      </c>
      <c r="F899" s="15">
        <f>IF(E899="no weight",VLOOKUP(D899,Files!$B$2:$G$233,6,FALSE()),E899)</f>
        <v>6.56</v>
      </c>
      <c r="G899" s="13">
        <v>0.00217592592592593</v>
      </c>
      <c r="H899" s="15">
        <v>10</v>
      </c>
      <c r="I899" s="14">
        <f>Results!$F899+VLOOKUP(Results!$H899,'Bead string weights'!$B$2:$E$14,4,FALSE())</f>
        <v>18.64</v>
      </c>
      <c r="J899" t="s">
        <v>535</v>
      </c>
      <c r="K899" s="15" t="s">
        <v>843</v>
      </c>
      <c r="L899" s="15" t="s">
        <v>855</v>
      </c>
    </row>
    <row r="900" spans="1:12">
      <c r="A900">
        <v>118</v>
      </c>
      <c r="B900">
        <v>323</v>
      </c>
      <c r="C900" t="s">
        <v>541</v>
      </c>
      <c r="D900" t="s">
        <v>168</v>
      </c>
      <c r="E900" s="14">
        <f>VLOOKUP(D900,Files!$B$2:$H$207,5,FALSE())</f>
        <v>5.59</v>
      </c>
      <c r="F900" s="15">
        <f>IF(E900="no weight",VLOOKUP(D900,Files!$B$2:$G$233,6,FALSE()),E900)</f>
        <v>5.59</v>
      </c>
      <c r="G900" s="13">
        <v>0.000324074074074074</v>
      </c>
      <c r="H900" s="15">
        <v>8</v>
      </c>
      <c r="I900" s="14">
        <f>Results!$F900+VLOOKUP(Results!$H900,'Bead string weights'!$B$2:$E$14,4,FALSE())</f>
        <v>14.99</v>
      </c>
      <c r="J900" t="s">
        <v>535</v>
      </c>
      <c r="K900" s="15" t="s">
        <v>862</v>
      </c>
      <c r="L900" s="15"/>
    </row>
    <row r="901" spans="1:12">
      <c r="A901">
        <v>118</v>
      </c>
      <c r="B901">
        <v>323</v>
      </c>
      <c r="C901" t="s">
        <v>541</v>
      </c>
      <c r="D901" t="s">
        <v>168</v>
      </c>
      <c r="E901" s="14">
        <f>VLOOKUP(D901,Files!$B$2:$H$207,5,FALSE())</f>
        <v>5.59</v>
      </c>
      <c r="F901" s="15">
        <f>IF(E901="no weight",VLOOKUP(D901,Files!$B$2:$G$233,6,FALSE()),E901)</f>
        <v>5.59</v>
      </c>
      <c r="G901" s="13">
        <v>0.000474537037037037</v>
      </c>
      <c r="H901" s="15">
        <v>6</v>
      </c>
      <c r="I901" s="14">
        <f>Results!$F901+VLOOKUP(Results!$H901,'Bead string weights'!$B$2:$E$14,4,FALSE())</f>
        <v>13.055</v>
      </c>
      <c r="J901" t="s">
        <v>535</v>
      </c>
      <c r="K901" s="15" t="s">
        <v>851</v>
      </c>
      <c r="L901" s="15"/>
    </row>
    <row r="902" spans="1:12">
      <c r="A902">
        <v>118</v>
      </c>
      <c r="B902">
        <v>323</v>
      </c>
      <c r="C902" t="s">
        <v>541</v>
      </c>
      <c r="D902" t="s">
        <v>168</v>
      </c>
      <c r="E902" s="14">
        <f>VLOOKUP(D902,Files!$B$2:$H$207,5,FALSE())</f>
        <v>5.59</v>
      </c>
      <c r="F902" s="15">
        <f>IF(E902="no weight",VLOOKUP(D902,Files!$B$2:$G$233,6,FALSE()),E902)</f>
        <v>5.59</v>
      </c>
      <c r="G902" s="13">
        <v>0.000590277777777778</v>
      </c>
      <c r="H902" s="15">
        <v>8</v>
      </c>
      <c r="I902" s="14">
        <f>Results!$F902+VLOOKUP(Results!$H902,'Bead string weights'!$B$2:$E$14,4,FALSE())</f>
        <v>14.99</v>
      </c>
      <c r="J902" t="s">
        <v>535</v>
      </c>
      <c r="K902" s="15" t="s">
        <v>862</v>
      </c>
      <c r="L902" s="15"/>
    </row>
    <row r="903" spans="1:12">
      <c r="A903">
        <v>118</v>
      </c>
      <c r="B903">
        <v>323</v>
      </c>
      <c r="C903" t="s">
        <v>541</v>
      </c>
      <c r="D903" t="s">
        <v>168</v>
      </c>
      <c r="E903" s="14">
        <f>VLOOKUP(D903,Files!$B$2:$H$207,5,FALSE())</f>
        <v>5.59</v>
      </c>
      <c r="F903" s="15">
        <f>IF(E903="no weight",VLOOKUP(D903,Files!$B$2:$G$233,6,FALSE()),E903)</f>
        <v>5.59</v>
      </c>
      <c r="G903" s="13">
        <v>0.000601851851851852</v>
      </c>
      <c r="H903" s="15">
        <v>7</v>
      </c>
      <c r="I903" s="14">
        <f>Results!$F903+VLOOKUP(Results!$H903,'Bead string weights'!$B$2:$E$14,4,FALSE())</f>
        <v>14.625</v>
      </c>
      <c r="J903" t="s">
        <v>535</v>
      </c>
      <c r="K903" s="15" t="s">
        <v>851</v>
      </c>
      <c r="L903" s="15"/>
    </row>
    <row r="904" spans="1:12">
      <c r="A904">
        <v>118</v>
      </c>
      <c r="B904">
        <v>323</v>
      </c>
      <c r="C904" t="s">
        <v>541</v>
      </c>
      <c r="D904" t="s">
        <v>168</v>
      </c>
      <c r="E904" s="14">
        <f>VLOOKUP(D904,Files!$B$2:$H$207,5,FALSE())</f>
        <v>5.59</v>
      </c>
      <c r="F904" s="15">
        <f>IF(E904="no weight",VLOOKUP(D904,Files!$B$2:$G$233,6,FALSE()),E904)</f>
        <v>5.59</v>
      </c>
      <c r="G904" s="13">
        <v>0.000833333333333333</v>
      </c>
      <c r="H904" s="15">
        <v>9</v>
      </c>
      <c r="I904" s="14">
        <f>Results!$F904+VLOOKUP(Results!$H904,'Bead string weights'!$B$2:$E$14,4,FALSE())</f>
        <v>16.43</v>
      </c>
      <c r="J904" t="s">
        <v>535</v>
      </c>
      <c r="K904" s="15" t="s">
        <v>843</v>
      </c>
      <c r="L904" s="15"/>
    </row>
    <row r="905" spans="1:12">
      <c r="A905">
        <v>118</v>
      </c>
      <c r="B905">
        <v>323</v>
      </c>
      <c r="C905" t="s">
        <v>541</v>
      </c>
      <c r="D905" t="s">
        <v>168</v>
      </c>
      <c r="E905" s="14">
        <f>VLOOKUP(D905,Files!$B$2:$H$207,5,FALSE())</f>
        <v>5.59</v>
      </c>
      <c r="F905" s="15">
        <f>IF(E905="no weight",VLOOKUP(D905,Files!$B$2:$G$233,6,FALSE()),E905)</f>
        <v>5.59</v>
      </c>
      <c r="G905" s="13">
        <v>0.00087962962962963</v>
      </c>
      <c r="H905" s="15">
        <v>6</v>
      </c>
      <c r="I905" s="14">
        <f>Results!$F905+VLOOKUP(Results!$H905,'Bead string weights'!$B$2:$E$14,4,FALSE())</f>
        <v>13.055</v>
      </c>
      <c r="J905" t="s">
        <v>535</v>
      </c>
      <c r="K905" s="15" t="s">
        <v>870</v>
      </c>
      <c r="L905" s="15"/>
    </row>
    <row r="906" spans="1:12">
      <c r="A906">
        <v>118</v>
      </c>
      <c r="B906">
        <v>323</v>
      </c>
      <c r="C906" t="s">
        <v>541</v>
      </c>
      <c r="D906" t="s">
        <v>168</v>
      </c>
      <c r="E906" s="14">
        <f>VLOOKUP(D906,Files!$B$2:$H$207,5,FALSE())</f>
        <v>5.59</v>
      </c>
      <c r="F906" s="15">
        <f>IF(E906="no weight",VLOOKUP(D906,Files!$B$2:$G$233,6,FALSE()),E906)</f>
        <v>5.59</v>
      </c>
      <c r="G906" s="13">
        <v>0.000902777777777778</v>
      </c>
      <c r="H906" s="15">
        <v>9</v>
      </c>
      <c r="I906" s="14">
        <f>Results!$F906+VLOOKUP(Results!$H906,'Bead string weights'!$B$2:$E$14,4,FALSE())</f>
        <v>16.43</v>
      </c>
      <c r="J906" t="s">
        <v>535</v>
      </c>
      <c r="K906" s="15" t="s">
        <v>870</v>
      </c>
      <c r="L906" s="15"/>
    </row>
    <row r="907" spans="1:12">
      <c r="A907">
        <v>118</v>
      </c>
      <c r="B907">
        <v>323</v>
      </c>
      <c r="C907" t="s">
        <v>541</v>
      </c>
      <c r="D907" t="s">
        <v>168</v>
      </c>
      <c r="E907" s="14">
        <f>VLOOKUP(D907,Files!$B$2:$H$207,5,FALSE())</f>
        <v>5.59</v>
      </c>
      <c r="F907" s="15">
        <f>IF(E907="no weight",VLOOKUP(D907,Files!$B$2:$G$233,6,FALSE()),E907)</f>
        <v>5.59</v>
      </c>
      <c r="G907" s="13">
        <v>0.0009375</v>
      </c>
      <c r="H907" s="15">
        <v>8</v>
      </c>
      <c r="I907" s="14">
        <f>Results!$F907+VLOOKUP(Results!$H907,'Bead string weights'!$B$2:$E$14,4,FALSE())</f>
        <v>14.99</v>
      </c>
      <c r="J907" t="s">
        <v>535</v>
      </c>
      <c r="K907" s="15" t="s">
        <v>870</v>
      </c>
      <c r="L907" s="15"/>
    </row>
    <row r="908" spans="1:12">
      <c r="A908">
        <v>118</v>
      </c>
      <c r="B908">
        <v>323</v>
      </c>
      <c r="C908" t="s">
        <v>541</v>
      </c>
      <c r="D908" t="s">
        <v>168</v>
      </c>
      <c r="E908" s="14">
        <f>VLOOKUP(D908,Files!$B$2:$H$207,5,FALSE())</f>
        <v>5.59</v>
      </c>
      <c r="F908" s="15">
        <f>IF(E908="no weight",VLOOKUP(D908,Files!$B$2:$G$233,6,FALSE()),E908)</f>
        <v>5.59</v>
      </c>
      <c r="G908" s="13">
        <v>0.000972222222222222</v>
      </c>
      <c r="H908" s="15">
        <v>9</v>
      </c>
      <c r="I908" s="14">
        <f>Results!$F908+VLOOKUP(Results!$H908,'Bead string weights'!$B$2:$E$14,4,FALSE())</f>
        <v>16.43</v>
      </c>
      <c r="J908" t="s">
        <v>535</v>
      </c>
      <c r="K908" s="15" t="s">
        <v>851</v>
      </c>
      <c r="L908" s="15"/>
    </row>
    <row r="909" spans="1:12">
      <c r="A909">
        <v>118</v>
      </c>
      <c r="B909">
        <v>323</v>
      </c>
      <c r="C909" t="s">
        <v>541</v>
      </c>
      <c r="D909" t="s">
        <v>168</v>
      </c>
      <c r="E909" s="14">
        <f>VLOOKUP(D909,Files!$B$2:$H$207,5,FALSE())</f>
        <v>5.59</v>
      </c>
      <c r="F909" s="15">
        <f>IF(E909="no weight",VLOOKUP(D909,Files!$B$2:$G$233,6,FALSE()),E909)</f>
        <v>5.59</v>
      </c>
      <c r="G909" s="13">
        <v>0.00105324074074074</v>
      </c>
      <c r="H909" s="15">
        <v>8</v>
      </c>
      <c r="I909" s="14">
        <f>Results!$F909+VLOOKUP(Results!$H909,'Bead string weights'!$B$2:$E$14,4,FALSE())</f>
        <v>14.99</v>
      </c>
      <c r="J909" t="s">
        <v>535</v>
      </c>
      <c r="K909" s="15" t="s">
        <v>843</v>
      </c>
      <c r="L909" s="15"/>
    </row>
    <row r="910" spans="1:12">
      <c r="A910" s="1">
        <v>118</v>
      </c>
      <c r="B910" s="1">
        <v>323</v>
      </c>
      <c r="C910" s="1" t="s">
        <v>541</v>
      </c>
      <c r="D910" s="1" t="s">
        <v>168</v>
      </c>
      <c r="E910" s="14">
        <f>VLOOKUP(D910,Files!$B$2:$H$207,5,FALSE())</f>
        <v>5.59</v>
      </c>
      <c r="F910" s="15">
        <f>IF(E910="no weight",VLOOKUP(D910,Files!$B$2:$G$233,6,FALSE()),E910)</f>
        <v>5.59</v>
      </c>
      <c r="G910" s="24">
        <v>0.00106481481481481</v>
      </c>
      <c r="H910" s="1">
        <v>7</v>
      </c>
      <c r="I910" s="14">
        <f>Results!$F910+VLOOKUP(Results!$H910,'Bead string weights'!$B$2:$E$14,4,FALSE())</f>
        <v>14.625</v>
      </c>
      <c r="J910" t="s">
        <v>535</v>
      </c>
      <c r="K910" s="1" t="s">
        <v>870</v>
      </c>
      <c r="L910" s="1"/>
    </row>
    <row r="911" spans="1:12">
      <c r="A911" s="5">
        <v>119</v>
      </c>
      <c r="B911" s="5">
        <v>340</v>
      </c>
      <c r="C911" s="5" t="s">
        <v>541</v>
      </c>
      <c r="D911" s="5" t="s">
        <v>217</v>
      </c>
      <c r="E911" s="14">
        <f>VLOOKUP(D911,Files!$B$2:$H$207,5,FALSE())</f>
        <v>6.25</v>
      </c>
      <c r="F911" s="15">
        <f>IF(E911="no weight",VLOOKUP(D911,Files!$B$2:$G$233,6,FALSE()),E911)</f>
        <v>6.25</v>
      </c>
      <c r="G911" s="13">
        <v>0.000451388888888889</v>
      </c>
      <c r="H911" s="15">
        <v>10</v>
      </c>
      <c r="I911" s="14">
        <f>Results!$F915+VLOOKUP(Results!$H915,'Bead string weights'!$B$2:$E$14,4,FALSE())</f>
        <v>11.01105</v>
      </c>
      <c r="J911" t="s">
        <v>535</v>
      </c>
      <c r="K911" s="15" t="s">
        <v>878</v>
      </c>
      <c r="L911" s="15"/>
    </row>
    <row r="912" spans="1:12">
      <c r="A912" s="19">
        <v>119</v>
      </c>
      <c r="B912" s="20">
        <v>340</v>
      </c>
      <c r="C912" s="20" t="s">
        <v>541</v>
      </c>
      <c r="D912" s="20" t="s">
        <v>217</v>
      </c>
      <c r="E912" s="14">
        <f>VLOOKUP(D912,Files!$B$2:$H$207,5,FALSE())</f>
        <v>6.25</v>
      </c>
      <c r="F912" s="15">
        <f>IF(E912="no weight",VLOOKUP(D912,Files!$B$2:$G$233,6,FALSE()),E912)</f>
        <v>6.25</v>
      </c>
      <c r="G912" s="13">
        <v>0.00068287037037037</v>
      </c>
      <c r="H912" s="15">
        <v>10</v>
      </c>
      <c r="I912" s="14">
        <f>Results!$F918+VLOOKUP(Results!$H918,'Bead string weights'!$B$2:$E$14,4,FALSE())</f>
        <v>18.33</v>
      </c>
      <c r="J912" t="s">
        <v>535</v>
      </c>
      <c r="K912" s="15" t="s">
        <v>843</v>
      </c>
      <c r="L912" s="15"/>
    </row>
    <row r="913" spans="1:12">
      <c r="A913" s="19">
        <v>119</v>
      </c>
      <c r="B913" s="20">
        <v>340</v>
      </c>
      <c r="C913" s="20" t="s">
        <v>541</v>
      </c>
      <c r="D913" s="20" t="s">
        <v>217</v>
      </c>
      <c r="E913" s="14">
        <f>VLOOKUP(D913,Files!$B$2:$H$207,5,FALSE())</f>
        <v>6.25</v>
      </c>
      <c r="F913" s="15">
        <f>IF(E913="no weight",VLOOKUP(D913,Files!$B$2:$G$233,6,FALSE()),E913)</f>
        <v>6.25</v>
      </c>
      <c r="G913" s="13">
        <v>0.000752314814814815</v>
      </c>
      <c r="H913" s="15">
        <v>8</v>
      </c>
      <c r="I913" s="14">
        <f>Results!$F919+VLOOKUP(Results!$H919,'Bead string weights'!$B$2:$E$14,4,FALSE())</f>
        <v>18.97</v>
      </c>
      <c r="J913" t="s">
        <v>535</v>
      </c>
      <c r="K913" s="15" t="s">
        <v>846</v>
      </c>
      <c r="L913" s="15"/>
    </row>
    <row r="914" spans="1:12">
      <c r="A914" s="19">
        <v>119</v>
      </c>
      <c r="B914" s="20">
        <v>340</v>
      </c>
      <c r="C914" s="20" t="s">
        <v>541</v>
      </c>
      <c r="D914" s="20" t="s">
        <v>217</v>
      </c>
      <c r="E914" s="14">
        <f>VLOOKUP(D914,Files!$B$2:$H$207,5,FALSE())</f>
        <v>6.25</v>
      </c>
      <c r="F914" s="15">
        <f>IF(E914="no weight",VLOOKUP(D914,Files!$B$2:$G$233,6,FALSE()),E914)</f>
        <v>6.25</v>
      </c>
      <c r="G914" s="13">
        <v>0.000821759259259259</v>
      </c>
      <c r="H914" s="15">
        <v>11</v>
      </c>
      <c r="I914" s="14">
        <f>Results!$F920+VLOOKUP(Results!$H920,'Bead string weights'!$B$2:$E$14,4,FALSE())</f>
        <v>17.09</v>
      </c>
      <c r="J914" t="s">
        <v>535</v>
      </c>
      <c r="K914" s="15" t="s">
        <v>843</v>
      </c>
      <c r="L914" s="15"/>
    </row>
    <row r="915" spans="1:12">
      <c r="A915" s="19">
        <v>119</v>
      </c>
      <c r="B915" s="20">
        <v>340</v>
      </c>
      <c r="C915" s="20" t="s">
        <v>541</v>
      </c>
      <c r="D915" s="20" t="s">
        <v>217</v>
      </c>
      <c r="E915" s="14">
        <f>VLOOKUP(D915,Files!$B$2:$H$207,5,FALSE())</f>
        <v>6.25</v>
      </c>
      <c r="F915" s="15">
        <f>IF(E915="no weight",VLOOKUP(D915,Files!$B$2:$G$233,6,FALSE()),E915)</f>
        <v>6.25</v>
      </c>
      <c r="G915" s="13">
        <v>0.000833333333333333</v>
      </c>
      <c r="H915" s="15">
        <v>4</v>
      </c>
      <c r="I915" s="14">
        <f>Results!$F921+VLOOKUP(Results!$H921,'Bead string weights'!$B$2:$E$14,4,FALSE())</f>
        <v>18.33</v>
      </c>
      <c r="J915" t="s">
        <v>535</v>
      </c>
      <c r="K915" s="15" t="s">
        <v>853</v>
      </c>
      <c r="L915" s="15"/>
    </row>
    <row r="916" spans="1:12">
      <c r="A916" s="17">
        <v>119</v>
      </c>
      <c r="B916" s="18">
        <v>340</v>
      </c>
      <c r="C916" s="18" t="s">
        <v>541</v>
      </c>
      <c r="D916" s="18" t="s">
        <v>217</v>
      </c>
      <c r="E916" s="14">
        <f>VLOOKUP(D916,Files!$B$2:$H$207,5,FALSE())</f>
        <v>6.25</v>
      </c>
      <c r="F916" s="15">
        <f>IF(E916="no weight",VLOOKUP(D916,Files!$B$2:$G$233,6,FALSE()),E916)</f>
        <v>6.25</v>
      </c>
      <c r="G916" s="13">
        <v>2.31481481481481e-5</v>
      </c>
      <c r="H916" s="15">
        <v>11</v>
      </c>
      <c r="I916" s="14">
        <f>Results!$F911+VLOOKUP(Results!$H911,'Bead string weights'!$B$2:$E$14,4,FALSE())</f>
        <v>18.33</v>
      </c>
      <c r="J916" t="s">
        <v>537</v>
      </c>
      <c r="K916" s="15" t="s">
        <v>879</v>
      </c>
      <c r="L916" s="15"/>
    </row>
    <row r="917" spans="1:12">
      <c r="A917" s="19">
        <v>119</v>
      </c>
      <c r="B917" s="20">
        <v>340</v>
      </c>
      <c r="C917" s="20" t="s">
        <v>541</v>
      </c>
      <c r="D917" s="20" t="s">
        <v>217</v>
      </c>
      <c r="E917" s="14">
        <f>VLOOKUP(D917,Files!$B$2:$H$207,5,FALSE())</f>
        <v>6.25</v>
      </c>
      <c r="F917" s="15">
        <f>IF(E917="no weight",VLOOKUP(D917,Files!$B$2:$G$233,6,FALSE()),E917)</f>
        <v>6.25</v>
      </c>
      <c r="G917" s="13">
        <v>0.000104166666666667</v>
      </c>
      <c r="H917" s="15">
        <v>10</v>
      </c>
      <c r="I917" s="14">
        <f>Results!$F912+VLOOKUP(Results!$H912,'Bead string weights'!$B$2:$E$14,4,FALSE())</f>
        <v>18.33</v>
      </c>
      <c r="J917" t="s">
        <v>537</v>
      </c>
      <c r="K917" s="15" t="s">
        <v>880</v>
      </c>
      <c r="L917" s="15" t="s">
        <v>855</v>
      </c>
    </row>
    <row r="918" spans="1:12">
      <c r="A918" s="19">
        <v>119</v>
      </c>
      <c r="B918" s="20">
        <v>340</v>
      </c>
      <c r="C918" s="20" t="s">
        <v>541</v>
      </c>
      <c r="D918" s="20" t="s">
        <v>217</v>
      </c>
      <c r="E918" s="14">
        <f>VLOOKUP(D918,Files!$B$2:$H$207,5,FALSE())</f>
        <v>6.25</v>
      </c>
      <c r="F918" s="15">
        <f>IF(E918="no weight",VLOOKUP(D918,Files!$B$2:$G$233,6,FALSE()),E918)</f>
        <v>6.25</v>
      </c>
      <c r="G918" s="13">
        <v>0.000185185185185185</v>
      </c>
      <c r="H918" s="15">
        <v>10</v>
      </c>
      <c r="I918" s="14">
        <f>Results!$F913+VLOOKUP(Results!$H913,'Bead string weights'!$B$2:$E$14,4,FALSE())</f>
        <v>15.65</v>
      </c>
      <c r="J918" t="s">
        <v>537</v>
      </c>
      <c r="K918" s="15" t="s">
        <v>706</v>
      </c>
      <c r="L918" s="15" t="s">
        <v>855</v>
      </c>
    </row>
    <row r="919" spans="1:12">
      <c r="A919" s="19">
        <v>119</v>
      </c>
      <c r="B919" s="20">
        <v>340</v>
      </c>
      <c r="C919" s="20" t="s">
        <v>541</v>
      </c>
      <c r="D919" s="20" t="s">
        <v>217</v>
      </c>
      <c r="E919" s="14">
        <f>VLOOKUP(D919,Files!$B$2:$H$207,5,FALSE())</f>
        <v>6.25</v>
      </c>
      <c r="F919" s="15">
        <f>IF(E919="no weight",VLOOKUP(D919,Files!$B$2:$G$233,6,FALSE()),E919)</f>
        <v>6.25</v>
      </c>
      <c r="G919" s="13">
        <v>0.000324074074074074</v>
      </c>
      <c r="H919" s="15">
        <v>11</v>
      </c>
      <c r="I919" s="14">
        <f>Results!$F914+VLOOKUP(Results!$H914,'Bead string weights'!$B$2:$E$14,4,FALSE())</f>
        <v>18.97</v>
      </c>
      <c r="J919" t="s">
        <v>537</v>
      </c>
      <c r="K919" s="15" t="s">
        <v>880</v>
      </c>
      <c r="L919" s="15" t="s">
        <v>855</v>
      </c>
    </row>
    <row r="920" spans="1:12">
      <c r="A920" s="19">
        <v>119</v>
      </c>
      <c r="B920" s="20">
        <v>340</v>
      </c>
      <c r="C920" s="20" t="s">
        <v>541</v>
      </c>
      <c r="D920" s="20" t="s">
        <v>217</v>
      </c>
      <c r="E920" s="14">
        <f>VLOOKUP(D920,Files!$B$2:$H$207,5,FALSE())</f>
        <v>6.25</v>
      </c>
      <c r="F920" s="15">
        <f>IF(E920="no weight",VLOOKUP(D920,Files!$B$2:$G$233,6,FALSE()),E920)</f>
        <v>6.25</v>
      </c>
      <c r="G920" s="13">
        <v>0.000509259259259259</v>
      </c>
      <c r="H920" s="15">
        <v>9</v>
      </c>
      <c r="I920" s="14">
        <f>Results!$F916+VLOOKUP(Results!$H916,'Bead string weights'!$B$2:$E$14,4,FALSE())</f>
        <v>18.97</v>
      </c>
      <c r="J920" t="s">
        <v>537</v>
      </c>
      <c r="K920" s="15" t="s">
        <v>843</v>
      </c>
      <c r="L920" s="15" t="s">
        <v>855</v>
      </c>
    </row>
    <row r="921" spans="1:12">
      <c r="A921" s="19">
        <v>119</v>
      </c>
      <c r="B921" s="20">
        <v>340</v>
      </c>
      <c r="C921" s="20" t="s">
        <v>541</v>
      </c>
      <c r="D921" s="20" t="s">
        <v>217</v>
      </c>
      <c r="E921" s="14">
        <f>VLOOKUP(D921,Files!$B$2:$H$207,5,FALSE())</f>
        <v>6.25</v>
      </c>
      <c r="F921" s="15">
        <f>IF(E921="no weight",VLOOKUP(D921,Files!$B$2:$G$233,6,FALSE()),E921)</f>
        <v>6.25</v>
      </c>
      <c r="G921" s="13">
        <v>0.000555555555555556</v>
      </c>
      <c r="H921" s="15">
        <v>10</v>
      </c>
      <c r="I921" s="14">
        <f>Results!$F917+VLOOKUP(Results!$H917,'Bead string weights'!$B$2:$E$14,4,FALSE())</f>
        <v>18.33</v>
      </c>
      <c r="J921" t="s">
        <v>537</v>
      </c>
      <c r="K921" s="15" t="s">
        <v>879</v>
      </c>
      <c r="L921" s="15"/>
    </row>
    <row r="922" spans="1:12">
      <c r="A922" s="19">
        <v>119</v>
      </c>
      <c r="B922" s="20">
        <v>340</v>
      </c>
      <c r="C922" s="20" t="s">
        <v>541</v>
      </c>
      <c r="D922" s="20" t="s">
        <v>217</v>
      </c>
      <c r="E922" s="14">
        <f>VLOOKUP(D922,Files!$B$2:$H$207,5,FALSE())</f>
        <v>6.25</v>
      </c>
      <c r="F922" s="15">
        <f>IF(E922="no weight",VLOOKUP(D922,Files!$B$2:$G$233,6,FALSE()),E922)</f>
        <v>6.25</v>
      </c>
      <c r="G922" s="13">
        <v>0.0009375</v>
      </c>
      <c r="H922" s="15">
        <v>12</v>
      </c>
      <c r="I922" s="14">
        <f>Results!$F922+VLOOKUP(Results!$H922,'Bead string weights'!$B$2:$E$14,4,FALSE())</f>
        <v>20.42</v>
      </c>
      <c r="J922" t="s">
        <v>537</v>
      </c>
      <c r="K922" s="15" t="s">
        <v>881</v>
      </c>
      <c r="L922" s="15"/>
    </row>
    <row r="923" spans="1:12">
      <c r="A923" s="19">
        <v>119</v>
      </c>
      <c r="B923" s="20">
        <v>340</v>
      </c>
      <c r="C923" s="20" t="s">
        <v>541</v>
      </c>
      <c r="D923" s="20" t="s">
        <v>217</v>
      </c>
      <c r="E923" s="14">
        <f>VLOOKUP(D923,Files!$B$2:$H$207,5,FALSE())</f>
        <v>6.25</v>
      </c>
      <c r="F923" s="15">
        <f>IF(E923="no weight",VLOOKUP(D923,Files!$B$2:$G$233,6,FALSE()),E923)</f>
        <v>6.25</v>
      </c>
      <c r="G923" s="13">
        <v>0.000949074074074074</v>
      </c>
      <c r="H923" s="15">
        <v>11</v>
      </c>
      <c r="I923" s="14">
        <f>Results!$F923+VLOOKUP(Results!$H923,'Bead string weights'!$B$2:$E$14,4,FALSE())</f>
        <v>18.97</v>
      </c>
      <c r="J923" t="s">
        <v>537</v>
      </c>
      <c r="K923" s="15" t="s">
        <v>882</v>
      </c>
      <c r="L923" s="15"/>
    </row>
    <row r="924" spans="1:12">
      <c r="A924" s="19">
        <v>119</v>
      </c>
      <c r="B924" s="20">
        <v>340</v>
      </c>
      <c r="C924" s="20" t="s">
        <v>541</v>
      </c>
      <c r="D924" s="20" t="s">
        <v>217</v>
      </c>
      <c r="E924" s="14">
        <f>VLOOKUP(D924,Files!$B$2:$H$207,5,FALSE())</f>
        <v>6.25</v>
      </c>
      <c r="F924" s="15">
        <f>IF(E924="no weight",VLOOKUP(D924,Files!$B$2:$G$233,6,FALSE()),E924)</f>
        <v>6.25</v>
      </c>
      <c r="G924" s="24">
        <v>0.00116898148148148</v>
      </c>
      <c r="H924" s="1">
        <v>8</v>
      </c>
      <c r="I924" s="14">
        <f>Results!$F924+VLOOKUP(Results!$H924,'Bead string weights'!$B$2:$E$14,4,FALSE())</f>
        <v>15.65</v>
      </c>
      <c r="J924" t="s">
        <v>537</v>
      </c>
      <c r="K924" s="1" t="s">
        <v>883</v>
      </c>
      <c r="L924" s="1" t="s">
        <v>855</v>
      </c>
    </row>
    <row r="925" spans="1:12">
      <c r="A925">
        <v>120</v>
      </c>
      <c r="B925">
        <v>324</v>
      </c>
      <c r="C925" t="s">
        <v>541</v>
      </c>
      <c r="D925" t="s">
        <v>171</v>
      </c>
      <c r="E925" s="14">
        <f>VLOOKUP(D925,Files!$B$2:$H$207,5,FALSE())</f>
        <v>5.71</v>
      </c>
      <c r="F925" s="15">
        <f>IF(E925="no weight",VLOOKUP(D925,Files!$B$2:$G$233,6,FALSE()),E925)</f>
        <v>5.71</v>
      </c>
      <c r="G925" s="13">
        <v>0.000127314814814815</v>
      </c>
      <c r="H925" s="15">
        <v>8</v>
      </c>
      <c r="I925" s="14">
        <f>Results!$F925+VLOOKUP(Results!$H925,'Bead string weights'!$B$2:$E$14,4,FALSE())</f>
        <v>15.11</v>
      </c>
      <c r="J925" t="s">
        <v>535</v>
      </c>
      <c r="K925" s="15" t="s">
        <v>843</v>
      </c>
      <c r="L925" s="15"/>
    </row>
    <row r="926" spans="1:12">
      <c r="A926">
        <v>120</v>
      </c>
      <c r="B926">
        <v>324</v>
      </c>
      <c r="C926" t="s">
        <v>541</v>
      </c>
      <c r="D926" t="s">
        <v>171</v>
      </c>
      <c r="E926" s="14">
        <f>VLOOKUP(D926,Files!$B$2:$H$207,5,FALSE())</f>
        <v>5.71</v>
      </c>
      <c r="F926" s="15">
        <f>IF(E926="no weight",VLOOKUP(D926,Files!$B$2:$G$233,6,FALSE()),E926)</f>
        <v>5.71</v>
      </c>
      <c r="G926" s="13">
        <v>0.00025462962962963</v>
      </c>
      <c r="H926" s="15">
        <v>7</v>
      </c>
      <c r="I926" s="14">
        <f>Results!$F926+VLOOKUP(Results!$H926,'Bead string weights'!$B$2:$E$14,4,FALSE())</f>
        <v>14.745</v>
      </c>
      <c r="J926" t="s">
        <v>535</v>
      </c>
      <c r="K926" s="15" t="s">
        <v>843</v>
      </c>
      <c r="L926" s="15"/>
    </row>
    <row r="927" spans="1:12">
      <c r="A927">
        <v>120</v>
      </c>
      <c r="B927">
        <v>324</v>
      </c>
      <c r="C927" t="s">
        <v>541</v>
      </c>
      <c r="D927" t="s">
        <v>171</v>
      </c>
      <c r="E927" s="14">
        <f>VLOOKUP(D927,Files!$B$2:$H$207,5,FALSE())</f>
        <v>5.71</v>
      </c>
      <c r="F927" s="15">
        <f>IF(E927="no weight",VLOOKUP(D927,Files!$B$2:$G$233,6,FALSE()),E927)</f>
        <v>5.71</v>
      </c>
      <c r="G927" s="13">
        <v>0.000497685185185185</v>
      </c>
      <c r="H927" s="15">
        <v>8</v>
      </c>
      <c r="I927" s="14">
        <f>Results!$F927+VLOOKUP(Results!$H927,'Bead string weights'!$B$2:$E$14,4,FALSE())</f>
        <v>15.11</v>
      </c>
      <c r="J927" t="s">
        <v>535</v>
      </c>
      <c r="K927" s="15" t="s">
        <v>843</v>
      </c>
      <c r="L927" s="15"/>
    </row>
    <row r="928" spans="1:12">
      <c r="A928">
        <v>120</v>
      </c>
      <c r="B928">
        <v>324</v>
      </c>
      <c r="C928" t="s">
        <v>541</v>
      </c>
      <c r="D928" t="s">
        <v>171</v>
      </c>
      <c r="E928" s="14">
        <f>VLOOKUP(D928,Files!$B$2:$H$207,5,FALSE())</f>
        <v>5.71</v>
      </c>
      <c r="F928" s="15">
        <f>IF(E928="no weight",VLOOKUP(D928,Files!$B$2:$G$233,6,FALSE()),E928)</f>
        <v>5.71</v>
      </c>
      <c r="G928" s="13">
        <v>0.000578703703703704</v>
      </c>
      <c r="H928" s="15">
        <v>7</v>
      </c>
      <c r="I928" s="14">
        <f>Results!$F928+VLOOKUP(Results!$H928,'Bead string weights'!$B$2:$E$14,4,FALSE())</f>
        <v>14.745</v>
      </c>
      <c r="J928" t="s">
        <v>535</v>
      </c>
      <c r="K928" s="15" t="s">
        <v>843</v>
      </c>
      <c r="L928" s="15" t="s">
        <v>855</v>
      </c>
    </row>
    <row r="929" spans="1:12">
      <c r="A929">
        <v>120</v>
      </c>
      <c r="B929">
        <v>324</v>
      </c>
      <c r="C929" t="s">
        <v>541</v>
      </c>
      <c r="D929" t="s">
        <v>171</v>
      </c>
      <c r="E929" s="14">
        <f>VLOOKUP(D929,Files!$B$2:$H$207,5,FALSE())</f>
        <v>5.71</v>
      </c>
      <c r="F929" s="15">
        <f>IF(E929="no weight",VLOOKUP(D929,Files!$B$2:$G$233,6,FALSE()),E929)</f>
        <v>5.71</v>
      </c>
      <c r="G929" s="13">
        <v>0.000671296296296296</v>
      </c>
      <c r="H929" s="15">
        <v>8</v>
      </c>
      <c r="I929" s="14">
        <f>Results!$F929+VLOOKUP(Results!$H929,'Bead string weights'!$B$2:$E$14,4,FALSE())</f>
        <v>15.11</v>
      </c>
      <c r="J929" t="s">
        <v>535</v>
      </c>
      <c r="K929" s="15" t="s">
        <v>843</v>
      </c>
      <c r="L929" s="15"/>
    </row>
    <row r="930" spans="1:12">
      <c r="A930">
        <v>120</v>
      </c>
      <c r="B930">
        <v>324</v>
      </c>
      <c r="C930" t="s">
        <v>541</v>
      </c>
      <c r="D930" t="s">
        <v>171</v>
      </c>
      <c r="E930" s="14">
        <f>VLOOKUP(D930,Files!$B$2:$H$207,5,FALSE())</f>
        <v>5.71</v>
      </c>
      <c r="F930" s="15">
        <f>IF(E930="no weight",VLOOKUP(D930,Files!$B$2:$G$233,6,FALSE()),E930)</f>
        <v>5.71</v>
      </c>
      <c r="G930" s="13">
        <v>0.000856481481481482</v>
      </c>
      <c r="H930" s="15">
        <v>7</v>
      </c>
      <c r="I930" s="14">
        <f>Results!$F930+VLOOKUP(Results!$H930,'Bead string weights'!$B$2:$E$14,4,FALSE())</f>
        <v>14.745</v>
      </c>
      <c r="J930" t="s">
        <v>535</v>
      </c>
      <c r="K930" s="15" t="s">
        <v>843</v>
      </c>
      <c r="L930" s="15"/>
    </row>
    <row r="931" spans="1:12">
      <c r="A931">
        <v>120</v>
      </c>
      <c r="B931">
        <v>324</v>
      </c>
      <c r="C931" t="s">
        <v>541</v>
      </c>
      <c r="D931" t="s">
        <v>171</v>
      </c>
      <c r="E931" s="14">
        <f>VLOOKUP(D931,Files!$B$2:$H$207,5,FALSE())</f>
        <v>5.71</v>
      </c>
      <c r="F931" s="15">
        <f>IF(E931="no weight",VLOOKUP(D931,Files!$B$2:$G$233,6,FALSE()),E931)</f>
        <v>5.71</v>
      </c>
      <c r="G931" s="13">
        <v>0.000972222222222222</v>
      </c>
      <c r="H931" s="15">
        <v>9</v>
      </c>
      <c r="I931" s="14">
        <f>Results!$F931+VLOOKUP(Results!$H931,'Bead string weights'!$B$2:$E$14,4,FALSE())</f>
        <v>16.55</v>
      </c>
      <c r="J931" t="s">
        <v>535</v>
      </c>
      <c r="K931" s="15" t="s">
        <v>843</v>
      </c>
      <c r="L931" s="15" t="s">
        <v>855</v>
      </c>
    </row>
    <row r="932" spans="1:12">
      <c r="A932">
        <v>120</v>
      </c>
      <c r="B932">
        <v>324</v>
      </c>
      <c r="C932" t="s">
        <v>541</v>
      </c>
      <c r="D932" t="s">
        <v>171</v>
      </c>
      <c r="E932" s="14">
        <f>VLOOKUP(D932,Files!$B$2:$H$207,5,FALSE())</f>
        <v>5.71</v>
      </c>
      <c r="F932" s="15">
        <f>IF(E932="no weight",VLOOKUP(D932,Files!$B$2:$G$233,6,FALSE()),E932)</f>
        <v>5.71</v>
      </c>
      <c r="G932" s="13">
        <v>0.00114583333333333</v>
      </c>
      <c r="H932" s="15">
        <v>9</v>
      </c>
      <c r="I932" s="14">
        <f>Results!$F933+VLOOKUP(Results!$H933,'Bead string weights'!$B$2:$E$14,4,FALSE())</f>
        <v>13.175</v>
      </c>
      <c r="J932" t="s">
        <v>535</v>
      </c>
      <c r="K932" s="15" t="s">
        <v>843</v>
      </c>
      <c r="L932" s="15" t="s">
        <v>855</v>
      </c>
    </row>
    <row r="933" spans="1:12">
      <c r="A933">
        <v>120</v>
      </c>
      <c r="B933">
        <v>324</v>
      </c>
      <c r="C933" t="s">
        <v>541</v>
      </c>
      <c r="D933" t="s">
        <v>171</v>
      </c>
      <c r="E933" s="14">
        <f>VLOOKUP(D933,Files!$B$2:$H$207,5,FALSE())</f>
        <v>5.71</v>
      </c>
      <c r="F933" s="15">
        <f>IF(E933="no weight",VLOOKUP(D933,Files!$B$2:$G$233,6,FALSE()),E933)</f>
        <v>5.71</v>
      </c>
      <c r="G933" s="13">
        <v>0.00103009259259259</v>
      </c>
      <c r="H933" s="15">
        <v>6</v>
      </c>
      <c r="I933" s="14">
        <f>Results!$F932+VLOOKUP(Results!$H932,'Bead string weights'!$B$2:$E$14,4,FALSE())</f>
        <v>16.55</v>
      </c>
      <c r="J933" t="s">
        <v>537</v>
      </c>
      <c r="K933" s="15" t="s">
        <v>884</v>
      </c>
      <c r="L933" s="15"/>
    </row>
    <row r="934" spans="1:12">
      <c r="A934">
        <v>120</v>
      </c>
      <c r="B934">
        <v>324</v>
      </c>
      <c r="C934" t="s">
        <v>541</v>
      </c>
      <c r="D934" t="s">
        <v>171</v>
      </c>
      <c r="E934" s="14">
        <f>VLOOKUP(D934,Files!$B$2:$H$207,5,FALSE())</f>
        <v>5.71</v>
      </c>
      <c r="F934" s="15">
        <f>IF(E934="no weight",VLOOKUP(D934,Files!$B$2:$G$233,6,FALSE()),E934)</f>
        <v>5.71</v>
      </c>
      <c r="G934" s="13">
        <v>0.00137731481481481</v>
      </c>
      <c r="H934" s="15">
        <v>9</v>
      </c>
      <c r="I934" s="14">
        <f>Results!$F934+VLOOKUP(Results!$H934,'Bead string weights'!$B$2:$E$14,4,FALSE())</f>
        <v>16.55</v>
      </c>
      <c r="J934" t="s">
        <v>537</v>
      </c>
      <c r="K934" s="15" t="s">
        <v>847</v>
      </c>
      <c r="L934" s="15"/>
    </row>
    <row r="935" spans="1:12">
      <c r="A935" s="1">
        <v>120</v>
      </c>
      <c r="B935" s="1">
        <v>324</v>
      </c>
      <c r="C935" s="1" t="s">
        <v>541</v>
      </c>
      <c r="D935" s="1" t="s">
        <v>171</v>
      </c>
      <c r="E935" s="14">
        <f>VLOOKUP(D935,Files!$B$2:$H$207,5,FALSE())</f>
        <v>5.71</v>
      </c>
      <c r="F935" s="15">
        <f>IF(E935="no weight",VLOOKUP(D935,Files!$B$2:$G$233,6,FALSE()),E935)</f>
        <v>5.71</v>
      </c>
      <c r="G935" s="24">
        <v>0.00157407407407407</v>
      </c>
      <c r="H935" s="1">
        <v>9</v>
      </c>
      <c r="I935" s="14">
        <f>Results!$F935+VLOOKUP(Results!$H935,'Bead string weights'!$B$2:$E$14,4,FALSE())</f>
        <v>16.55</v>
      </c>
      <c r="J935" t="s">
        <v>537</v>
      </c>
      <c r="K935" s="1" t="s">
        <v>847</v>
      </c>
      <c r="L935" s="1"/>
    </row>
    <row r="936" spans="1:12">
      <c r="A936">
        <v>121</v>
      </c>
      <c r="B936">
        <v>325</v>
      </c>
      <c r="C936" t="s">
        <v>541</v>
      </c>
      <c r="D936" t="s">
        <v>173</v>
      </c>
      <c r="E936" s="14">
        <f>VLOOKUP(D936,Files!$B$2:$H$207,5,FALSE())</f>
        <v>5.89</v>
      </c>
      <c r="F936" s="15">
        <f>IF(E936="no weight",VLOOKUP(D936,Files!$B$2:$G$233,6,FALSE()),E936)</f>
        <v>5.89</v>
      </c>
      <c r="G936" s="13">
        <v>0.000115740740740741</v>
      </c>
      <c r="H936" s="15">
        <v>4</v>
      </c>
      <c r="I936" s="14">
        <f>Results!$F936+VLOOKUP(Results!$H936,'Bead string weights'!$B$2:$E$14,4,FALSE())</f>
        <v>10.65105</v>
      </c>
      <c r="J936" t="s">
        <v>535</v>
      </c>
      <c r="K936" s="15" t="s">
        <v>862</v>
      </c>
      <c r="L936" s="15"/>
    </row>
    <row r="937" spans="1:12">
      <c r="A937">
        <v>121</v>
      </c>
      <c r="B937">
        <v>325</v>
      </c>
      <c r="C937" t="s">
        <v>541</v>
      </c>
      <c r="D937" t="s">
        <v>173</v>
      </c>
      <c r="E937" s="14">
        <f>VLOOKUP(D937,Files!$B$2:$H$207,5,FALSE())</f>
        <v>5.89</v>
      </c>
      <c r="F937" s="15">
        <f>IF(E937="no weight",VLOOKUP(D937,Files!$B$2:$G$233,6,FALSE()),E937)</f>
        <v>5.89</v>
      </c>
      <c r="G937" s="13">
        <v>0.000243055555555555</v>
      </c>
      <c r="H937" s="15">
        <v>7</v>
      </c>
      <c r="I937" s="14">
        <f>Results!$F937+VLOOKUP(Results!$H937,'Bead string weights'!$B$2:$E$14,4,FALSE())</f>
        <v>14.925</v>
      </c>
      <c r="J937" t="s">
        <v>535</v>
      </c>
      <c r="K937" s="15" t="s">
        <v>843</v>
      </c>
      <c r="L937" s="15"/>
    </row>
    <row r="938" spans="1:12">
      <c r="A938">
        <v>121</v>
      </c>
      <c r="B938">
        <v>325</v>
      </c>
      <c r="C938" t="s">
        <v>541</v>
      </c>
      <c r="D938" t="s">
        <v>173</v>
      </c>
      <c r="E938" s="14">
        <f>VLOOKUP(D938,Files!$B$2:$H$207,5,FALSE())</f>
        <v>5.89</v>
      </c>
      <c r="F938" s="15">
        <f>IF(E938="no weight",VLOOKUP(D938,Files!$B$2:$G$233,6,FALSE()),E938)</f>
        <v>5.89</v>
      </c>
      <c r="G938" s="13">
        <v>0.000393518518518519</v>
      </c>
      <c r="H938" s="15">
        <v>6</v>
      </c>
      <c r="I938" s="14">
        <f>Results!$F938+VLOOKUP(Results!$H938,'Bead string weights'!$B$2:$E$14,4,FALSE())</f>
        <v>13.355</v>
      </c>
      <c r="J938" t="s">
        <v>535</v>
      </c>
      <c r="K938" s="15" t="s">
        <v>843</v>
      </c>
      <c r="L938" s="15" t="s">
        <v>855</v>
      </c>
    </row>
    <row r="939" spans="1:12">
      <c r="A939">
        <v>121</v>
      </c>
      <c r="B939">
        <v>325</v>
      </c>
      <c r="C939" t="s">
        <v>541</v>
      </c>
      <c r="D939" t="s">
        <v>173</v>
      </c>
      <c r="E939" s="14">
        <f>VLOOKUP(D939,Files!$B$2:$H$207,5,FALSE())</f>
        <v>5.89</v>
      </c>
      <c r="F939" s="15">
        <f>IF(E939="no weight",VLOOKUP(D939,Files!$B$2:$G$233,6,FALSE()),E939)</f>
        <v>5.89</v>
      </c>
      <c r="G939" s="13">
        <v>0.000486111111111111</v>
      </c>
      <c r="H939" s="15">
        <v>7</v>
      </c>
      <c r="I939" s="14">
        <f>Results!$F939+VLOOKUP(Results!$H939,'Bead string weights'!$B$2:$E$14,4,FALSE())</f>
        <v>14.925</v>
      </c>
      <c r="J939" t="s">
        <v>535</v>
      </c>
      <c r="K939" s="15" t="s">
        <v>843</v>
      </c>
      <c r="L939" s="15" t="s">
        <v>855</v>
      </c>
    </row>
    <row r="940" spans="1:12">
      <c r="A940">
        <v>121</v>
      </c>
      <c r="B940">
        <v>325</v>
      </c>
      <c r="C940" t="s">
        <v>541</v>
      </c>
      <c r="D940" t="s">
        <v>173</v>
      </c>
      <c r="E940" s="14">
        <f>VLOOKUP(D940,Files!$B$2:$H$207,5,FALSE())</f>
        <v>5.89</v>
      </c>
      <c r="F940" s="15">
        <f>IF(E940="no weight",VLOOKUP(D940,Files!$B$2:$G$233,6,FALSE()),E940)</f>
        <v>5.89</v>
      </c>
      <c r="G940" s="13">
        <v>0.000648148148148148</v>
      </c>
      <c r="H940" s="15">
        <v>7</v>
      </c>
      <c r="I940" s="14">
        <f>Results!$F940+VLOOKUP(Results!$H940,'Bead string weights'!$B$2:$E$14,4,FALSE())</f>
        <v>14.925</v>
      </c>
      <c r="J940" t="s">
        <v>535</v>
      </c>
      <c r="K940" s="15" t="s">
        <v>843</v>
      </c>
      <c r="L940" s="15"/>
    </row>
    <row r="941" spans="1:12">
      <c r="A941">
        <v>121</v>
      </c>
      <c r="B941">
        <v>325</v>
      </c>
      <c r="C941" t="s">
        <v>541</v>
      </c>
      <c r="D941" t="s">
        <v>173</v>
      </c>
      <c r="E941" s="14">
        <f>VLOOKUP(D941,Files!$B$2:$H$207,5,FALSE())</f>
        <v>5.89</v>
      </c>
      <c r="F941" s="15">
        <f>IF(E941="no weight",VLOOKUP(D941,Files!$B$2:$G$233,6,FALSE()),E941)</f>
        <v>5.89</v>
      </c>
      <c r="G941" s="13">
        <v>0.000752314814814815</v>
      </c>
      <c r="H941" s="15">
        <v>7</v>
      </c>
      <c r="I941" s="14">
        <f>Results!$F941+VLOOKUP(Results!$H941,'Bead string weights'!$B$2:$E$14,4,FALSE())</f>
        <v>14.925</v>
      </c>
      <c r="J941" t="s">
        <v>535</v>
      </c>
      <c r="K941" s="15" t="s">
        <v>843</v>
      </c>
      <c r="L941" s="15"/>
    </row>
    <row r="942" spans="1:12">
      <c r="A942">
        <v>121</v>
      </c>
      <c r="B942">
        <v>325</v>
      </c>
      <c r="C942" t="s">
        <v>541</v>
      </c>
      <c r="D942" t="s">
        <v>173</v>
      </c>
      <c r="E942" s="14">
        <f>VLOOKUP(D942,Files!$B$2:$H$207,5,FALSE())</f>
        <v>5.89</v>
      </c>
      <c r="F942" s="15">
        <f>IF(E942="no weight",VLOOKUP(D942,Files!$B$2:$G$233,6,FALSE()),E942)</f>
        <v>5.89</v>
      </c>
      <c r="G942" s="13">
        <v>0.000833333333333333</v>
      </c>
      <c r="H942" s="15">
        <v>7</v>
      </c>
      <c r="I942" s="14">
        <f>Results!$F942+VLOOKUP(Results!$H942,'Bead string weights'!$B$2:$E$14,4,FALSE())</f>
        <v>14.925</v>
      </c>
      <c r="J942" t="s">
        <v>535</v>
      </c>
      <c r="K942" s="15" t="s">
        <v>843</v>
      </c>
      <c r="L942" s="15"/>
    </row>
    <row r="943" spans="1:12">
      <c r="A943">
        <v>121</v>
      </c>
      <c r="B943">
        <v>325</v>
      </c>
      <c r="C943" t="s">
        <v>541</v>
      </c>
      <c r="D943" t="s">
        <v>173</v>
      </c>
      <c r="E943" s="14">
        <f>VLOOKUP(D943,Files!$B$2:$H$207,5,FALSE())</f>
        <v>5.89</v>
      </c>
      <c r="F943" s="15">
        <f>IF(E943="no weight",VLOOKUP(D943,Files!$B$2:$G$233,6,FALSE()),E943)</f>
        <v>5.89</v>
      </c>
      <c r="G943" s="13">
        <v>0.000925925925925926</v>
      </c>
      <c r="H943" s="15">
        <v>7</v>
      </c>
      <c r="I943" s="14">
        <f>Results!$F943+VLOOKUP(Results!$H943,'Bead string weights'!$B$2:$E$14,4,FALSE())</f>
        <v>14.925</v>
      </c>
      <c r="J943" t="s">
        <v>535</v>
      </c>
      <c r="K943" s="15" t="s">
        <v>862</v>
      </c>
      <c r="L943" s="15"/>
    </row>
    <row r="944" spans="1:12">
      <c r="A944">
        <v>121</v>
      </c>
      <c r="B944">
        <v>325</v>
      </c>
      <c r="C944" t="s">
        <v>541</v>
      </c>
      <c r="D944" t="s">
        <v>173</v>
      </c>
      <c r="E944" s="14">
        <f>VLOOKUP(D944,Files!$B$2:$H$207,5,FALSE())</f>
        <v>5.89</v>
      </c>
      <c r="F944" s="15">
        <f>IF(E944="no weight",VLOOKUP(D944,Files!$B$2:$G$233,6,FALSE()),E944)</f>
        <v>5.89</v>
      </c>
      <c r="G944" s="13">
        <v>0.00112268518518519</v>
      </c>
      <c r="H944" s="15">
        <v>7</v>
      </c>
      <c r="I944" s="14">
        <f>Results!$F944+VLOOKUP(Results!$H944,'Bead string weights'!$B$2:$E$14,4,FALSE())</f>
        <v>14.925</v>
      </c>
      <c r="J944" t="s">
        <v>535</v>
      </c>
      <c r="K944" s="15" t="s">
        <v>843</v>
      </c>
      <c r="L944" s="15"/>
    </row>
    <row r="945" spans="1:12">
      <c r="A945" s="1">
        <v>121</v>
      </c>
      <c r="B945" s="1">
        <v>325</v>
      </c>
      <c r="C945" s="1" t="s">
        <v>541</v>
      </c>
      <c r="D945" s="1" t="s">
        <v>173</v>
      </c>
      <c r="E945" s="14">
        <f>VLOOKUP(D945,Files!$B$2:$H$207,5,FALSE())</f>
        <v>5.89</v>
      </c>
      <c r="F945" s="15">
        <f>IF(E945="no weight",VLOOKUP(D945,Files!$B$2:$G$233,6,FALSE()),E945)</f>
        <v>5.89</v>
      </c>
      <c r="G945" s="24">
        <v>0.00125</v>
      </c>
      <c r="H945" s="1">
        <v>8</v>
      </c>
      <c r="I945" s="14">
        <f>Results!$F945+VLOOKUP(Results!$H945,'Bead string weights'!$B$2:$E$14,4,FALSE())</f>
        <v>15.29</v>
      </c>
      <c r="J945" t="s">
        <v>535</v>
      </c>
      <c r="K945" s="1" t="s">
        <v>843</v>
      </c>
      <c r="L945" s="1"/>
    </row>
    <row r="946" spans="1:12">
      <c r="A946" s="1">
        <v>122</v>
      </c>
      <c r="B946" s="1">
        <v>328</v>
      </c>
      <c r="C946" s="1" t="s">
        <v>541</v>
      </c>
      <c r="D946" s="1" t="s">
        <v>179</v>
      </c>
      <c r="E946" s="14">
        <f>VLOOKUP(D946,Files!$B$2:$H$207,5,FALSE())</f>
        <v>5.94</v>
      </c>
      <c r="F946" s="15">
        <f>IF(E946="no weight",VLOOKUP(D946,Files!$B$2:$G$233,6,FALSE()),E946)</f>
        <v>5.94</v>
      </c>
      <c r="G946" s="24">
        <v>0.000416666666666667</v>
      </c>
      <c r="H946" s="1">
        <v>8</v>
      </c>
      <c r="I946" s="14">
        <f>Results!$F946+VLOOKUP(Results!$H946,'Bead string weights'!$B$2:$E$14,4,FALSE())</f>
        <v>15.34</v>
      </c>
      <c r="J946" t="s">
        <v>535</v>
      </c>
      <c r="K946" s="1" t="s">
        <v>885</v>
      </c>
      <c r="L946" s="1" t="s">
        <v>886</v>
      </c>
    </row>
    <row r="947" spans="1:12">
      <c r="A947">
        <v>123</v>
      </c>
      <c r="B947">
        <v>327</v>
      </c>
      <c r="C947" t="s">
        <v>541</v>
      </c>
      <c r="D947" t="s">
        <v>177</v>
      </c>
      <c r="E947" s="14">
        <f>VLOOKUP(D947,Files!$B$2:$H$207,5,FALSE())</f>
        <v>6.24</v>
      </c>
      <c r="F947" s="15">
        <f>IF(E947="no weight",VLOOKUP(D947,Files!$B$2:$G$233,6,FALSE()),E947)</f>
        <v>6.24</v>
      </c>
      <c r="G947" s="13">
        <v>0.000162037037037037</v>
      </c>
      <c r="H947" s="15">
        <v>7</v>
      </c>
      <c r="I947" s="14">
        <f>Results!$F947+VLOOKUP(Results!$H947,'Bead string weights'!$B$2:$E$14,4,FALSE())</f>
        <v>15.275</v>
      </c>
      <c r="J947" t="s">
        <v>535</v>
      </c>
      <c r="K947" s="15" t="s">
        <v>846</v>
      </c>
      <c r="L947" s="15"/>
    </row>
    <row r="948" spans="1:12">
      <c r="A948">
        <v>123</v>
      </c>
      <c r="B948">
        <v>327</v>
      </c>
      <c r="C948" t="s">
        <v>541</v>
      </c>
      <c r="D948" t="s">
        <v>177</v>
      </c>
      <c r="E948" s="14">
        <f>VLOOKUP(D948,Files!$B$2:$H$207,5,FALSE())</f>
        <v>6.24</v>
      </c>
      <c r="F948" s="15">
        <f>IF(E948="no weight",VLOOKUP(D948,Files!$B$2:$G$233,6,FALSE()),E948)</f>
        <v>6.24</v>
      </c>
      <c r="G948" s="13">
        <v>0.000219907407407407</v>
      </c>
      <c r="H948" s="15">
        <v>6</v>
      </c>
      <c r="I948" s="14">
        <f>Results!$F948+VLOOKUP(Results!$H948,'Bead string weights'!$B$2:$E$14,4,FALSE())</f>
        <v>13.705</v>
      </c>
      <c r="J948" t="s">
        <v>535</v>
      </c>
      <c r="K948" s="15" t="s">
        <v>843</v>
      </c>
      <c r="L948" s="15"/>
    </row>
    <row r="949" spans="1:12">
      <c r="A949">
        <v>123</v>
      </c>
      <c r="B949">
        <v>327</v>
      </c>
      <c r="C949" t="s">
        <v>541</v>
      </c>
      <c r="D949" t="s">
        <v>177</v>
      </c>
      <c r="E949" s="14">
        <f>VLOOKUP(D949,Files!$B$2:$H$207,5,FALSE())</f>
        <v>6.24</v>
      </c>
      <c r="F949" s="15">
        <f>IF(E949="no weight",VLOOKUP(D949,Files!$B$2:$G$233,6,FALSE()),E949)</f>
        <v>6.24</v>
      </c>
      <c r="G949" s="13">
        <v>0.000289351851851852</v>
      </c>
      <c r="H949" s="15">
        <v>9</v>
      </c>
      <c r="I949" s="14">
        <f>Results!$F949+VLOOKUP(Results!$H949,'Bead string weights'!$B$2:$E$14,4,FALSE())</f>
        <v>17.08</v>
      </c>
      <c r="J949" t="s">
        <v>535</v>
      </c>
      <c r="K949" s="15" t="s">
        <v>883</v>
      </c>
      <c r="L949" s="15" t="s">
        <v>855</v>
      </c>
    </row>
    <row r="950" spans="1:12">
      <c r="A950">
        <v>123</v>
      </c>
      <c r="B950">
        <v>327</v>
      </c>
      <c r="C950" t="s">
        <v>541</v>
      </c>
      <c r="D950" t="s">
        <v>177</v>
      </c>
      <c r="E950" s="14">
        <f>VLOOKUP(D950,Files!$B$2:$H$207,5,FALSE())</f>
        <v>6.24</v>
      </c>
      <c r="F950" s="15">
        <f>IF(E950="no weight",VLOOKUP(D950,Files!$B$2:$G$233,6,FALSE()),E950)</f>
        <v>6.24</v>
      </c>
      <c r="G950" s="13">
        <v>0.000752314814814815</v>
      </c>
      <c r="H950" s="15">
        <v>8</v>
      </c>
      <c r="I950" s="14">
        <f>Results!$F951+VLOOKUP(Results!$H951,'Bead string weights'!$B$2:$E$14,4,FALSE())</f>
        <v>15.64</v>
      </c>
      <c r="J950" t="s">
        <v>535</v>
      </c>
      <c r="K950" s="15" t="s">
        <v>887</v>
      </c>
      <c r="L950" s="15" t="s">
        <v>855</v>
      </c>
    </row>
    <row r="951" spans="1:12">
      <c r="A951">
        <v>123</v>
      </c>
      <c r="B951">
        <v>327</v>
      </c>
      <c r="C951" t="s">
        <v>541</v>
      </c>
      <c r="D951" t="s">
        <v>177</v>
      </c>
      <c r="E951" s="14">
        <f>VLOOKUP(D951,Files!$B$2:$H$207,5,FALSE())</f>
        <v>6.24</v>
      </c>
      <c r="F951" s="15">
        <f>IF(E951="no weight",VLOOKUP(D951,Files!$B$2:$G$233,6,FALSE()),E951)</f>
        <v>6.24</v>
      </c>
      <c r="G951" s="13">
        <v>0.000821759259259259</v>
      </c>
      <c r="H951" s="15">
        <v>8</v>
      </c>
      <c r="I951" s="14">
        <f>Results!$F952+VLOOKUP(Results!$H952,'Bead string weights'!$B$2:$E$14,4,FALSE())</f>
        <v>17.08</v>
      </c>
      <c r="J951" t="s">
        <v>535</v>
      </c>
      <c r="K951" s="15" t="s">
        <v>885</v>
      </c>
      <c r="L951" s="15"/>
    </row>
    <row r="952" spans="1:12">
      <c r="A952">
        <v>123</v>
      </c>
      <c r="B952">
        <v>327</v>
      </c>
      <c r="C952" t="s">
        <v>541</v>
      </c>
      <c r="D952" t="s">
        <v>177</v>
      </c>
      <c r="E952" s="14">
        <f>VLOOKUP(D952,Files!$B$2:$H$207,5,FALSE())</f>
        <v>6.24</v>
      </c>
      <c r="F952" s="15">
        <f>IF(E952="no weight",VLOOKUP(D952,Files!$B$2:$G$233,6,FALSE()),E952)</f>
        <v>6.24</v>
      </c>
      <c r="G952" s="13">
        <v>0.00101851851851852</v>
      </c>
      <c r="H952" s="15">
        <v>9</v>
      </c>
      <c r="I952" s="14">
        <f>Results!$F953+VLOOKUP(Results!$H953,'Bead string weights'!$B$2:$E$14,4,FALSE())</f>
        <v>17.08</v>
      </c>
      <c r="J952" t="s">
        <v>535</v>
      </c>
      <c r="K952" s="15" t="s">
        <v>843</v>
      </c>
      <c r="L952" s="15"/>
    </row>
    <row r="953" spans="1:12">
      <c r="A953">
        <v>123</v>
      </c>
      <c r="B953">
        <v>327</v>
      </c>
      <c r="C953" t="s">
        <v>541</v>
      </c>
      <c r="D953" t="s">
        <v>177</v>
      </c>
      <c r="E953" s="14">
        <f>VLOOKUP(D953,Files!$B$2:$H$207,5,FALSE())</f>
        <v>6.24</v>
      </c>
      <c r="F953" s="15">
        <f>IF(E953="no weight",VLOOKUP(D953,Files!$B$2:$G$233,6,FALSE()),E953)</f>
        <v>6.24</v>
      </c>
      <c r="G953" s="13">
        <v>0.00107638888888889</v>
      </c>
      <c r="H953" s="15">
        <v>9</v>
      </c>
      <c r="I953" s="14">
        <f>Results!$F954+VLOOKUP(Results!$H954,'Bead string weights'!$B$2:$E$14,4,FALSE())</f>
        <v>17.08</v>
      </c>
      <c r="J953" t="s">
        <v>535</v>
      </c>
      <c r="K953" s="15" t="s">
        <v>854</v>
      </c>
      <c r="L953" s="15" t="s">
        <v>855</v>
      </c>
    </row>
    <row r="954" spans="1:12">
      <c r="A954">
        <v>123</v>
      </c>
      <c r="B954">
        <v>327</v>
      </c>
      <c r="C954" t="s">
        <v>541</v>
      </c>
      <c r="D954" t="s">
        <v>177</v>
      </c>
      <c r="E954" s="14">
        <f>VLOOKUP(D954,Files!$B$2:$H$207,5,FALSE())</f>
        <v>6.24</v>
      </c>
      <c r="F954" s="15">
        <f>IF(E954="no weight",VLOOKUP(D954,Files!$B$2:$G$233,6,FALSE()),E954)</f>
        <v>6.24</v>
      </c>
      <c r="G954" s="13">
        <v>0.00135416666666667</v>
      </c>
      <c r="H954" s="15">
        <v>9</v>
      </c>
      <c r="I954" s="14">
        <f>Results!$F956+VLOOKUP(Results!$H956,'Bead string weights'!$B$2:$E$14,4,FALSE())</f>
        <v>13.705</v>
      </c>
      <c r="J954" t="s">
        <v>535</v>
      </c>
      <c r="K954" s="15" t="s">
        <v>854</v>
      </c>
      <c r="L954" s="15" t="s">
        <v>855</v>
      </c>
    </row>
    <row r="955" spans="1:12">
      <c r="A955">
        <v>123</v>
      </c>
      <c r="B955">
        <v>327</v>
      </c>
      <c r="C955" t="s">
        <v>541</v>
      </c>
      <c r="D955" t="s">
        <v>177</v>
      </c>
      <c r="E955" s="14">
        <f>VLOOKUP(D955,Files!$B$2:$H$207,5,FALSE())</f>
        <v>6.24</v>
      </c>
      <c r="F955" s="15">
        <f>IF(E955="no weight",VLOOKUP(D955,Files!$B$2:$G$233,6,FALSE()),E955)</f>
        <v>6.24</v>
      </c>
      <c r="G955" s="13">
        <v>0.000300925925925926</v>
      </c>
      <c r="H955" s="15">
        <v>4</v>
      </c>
      <c r="I955" s="14">
        <f>Results!$F950+VLOOKUP(Results!$H950,'Bead string weights'!$B$2:$E$14,4,FALSE())</f>
        <v>15.64</v>
      </c>
      <c r="J955" t="s">
        <v>537</v>
      </c>
      <c r="K955" s="15" t="s">
        <v>888</v>
      </c>
      <c r="L955" s="15"/>
    </row>
    <row r="956" spans="1:12">
      <c r="A956">
        <v>123</v>
      </c>
      <c r="B956">
        <v>327</v>
      </c>
      <c r="C956" t="s">
        <v>541</v>
      </c>
      <c r="D956" t="s">
        <v>177</v>
      </c>
      <c r="E956" s="14">
        <f>VLOOKUP(D956,Files!$B$2:$H$207,5,FALSE())</f>
        <v>6.24</v>
      </c>
      <c r="F956" s="15">
        <f>IF(E956="no weight",VLOOKUP(D956,Files!$B$2:$G$233,6,FALSE()),E956)</f>
        <v>6.24</v>
      </c>
      <c r="G956" s="13">
        <v>0.00109953703703704</v>
      </c>
      <c r="H956" s="15">
        <v>6</v>
      </c>
      <c r="I956" s="14">
        <f>Results!$F955+VLOOKUP(Results!$H955,'Bead string weights'!$B$2:$E$14,4,FALSE())</f>
        <v>11.00105</v>
      </c>
      <c r="J956" t="s">
        <v>537</v>
      </c>
      <c r="K956" s="15" t="s">
        <v>889</v>
      </c>
      <c r="L956" s="15"/>
    </row>
    <row r="957" spans="1:12">
      <c r="A957">
        <v>124</v>
      </c>
      <c r="B957">
        <v>326</v>
      </c>
      <c r="C957" t="s">
        <v>541</v>
      </c>
      <c r="D957" t="s">
        <v>175</v>
      </c>
      <c r="E957" s="14">
        <f>VLOOKUP(D957,Files!$B$2:$H$207,5,FALSE())</f>
        <v>5.88</v>
      </c>
      <c r="F957" s="15">
        <f>IF(E957="no weight",VLOOKUP(D957,Files!$B$2:$G$233,6,FALSE()),E957)</f>
        <v>5.88</v>
      </c>
      <c r="G957" s="13">
        <v>0.00025462962962963</v>
      </c>
      <c r="H957" s="15">
        <v>6</v>
      </c>
      <c r="I957" s="14">
        <f>Results!$F957+VLOOKUP(Results!$H957,'Bead string weights'!$B$2:$E$14,4,FALSE())</f>
        <v>13.345</v>
      </c>
      <c r="J957" t="s">
        <v>535</v>
      </c>
      <c r="K957" s="15" t="s">
        <v>843</v>
      </c>
      <c r="L957" s="15"/>
    </row>
    <row r="958" spans="1:12">
      <c r="A958">
        <v>124</v>
      </c>
      <c r="B958">
        <v>326</v>
      </c>
      <c r="C958" t="s">
        <v>541</v>
      </c>
      <c r="D958" t="s">
        <v>175</v>
      </c>
      <c r="E958" s="14">
        <f>VLOOKUP(D958,Files!$B$2:$H$207,5,FALSE())</f>
        <v>5.88</v>
      </c>
      <c r="F958" s="15">
        <f>IF(E958="no weight",VLOOKUP(D958,Files!$B$2:$G$233,6,FALSE()),E958)</f>
        <v>5.88</v>
      </c>
      <c r="G958" s="13">
        <v>0.0003125</v>
      </c>
      <c r="H958" s="15">
        <v>8</v>
      </c>
      <c r="I958" s="14">
        <f>Results!$F958+VLOOKUP(Results!$H958,'Bead string weights'!$B$2:$E$14,4,FALSE())</f>
        <v>15.28</v>
      </c>
      <c r="J958" t="s">
        <v>535</v>
      </c>
      <c r="K958" s="15" t="s">
        <v>851</v>
      </c>
      <c r="L958" s="15"/>
    </row>
    <row r="959" spans="1:12">
      <c r="A959">
        <v>124</v>
      </c>
      <c r="B959">
        <v>326</v>
      </c>
      <c r="C959" t="s">
        <v>541</v>
      </c>
      <c r="D959" t="s">
        <v>175</v>
      </c>
      <c r="E959" s="14">
        <f>VLOOKUP(D959,Files!$B$2:$H$207,5,FALSE())</f>
        <v>5.88</v>
      </c>
      <c r="F959" s="15">
        <f>IF(E959="no weight",VLOOKUP(D959,Files!$B$2:$G$233,6,FALSE()),E959)</f>
        <v>5.88</v>
      </c>
      <c r="G959" s="13">
        <v>0.000578703703703704</v>
      </c>
      <c r="H959" s="15">
        <v>8</v>
      </c>
      <c r="I959" s="14">
        <f>Results!$F959+VLOOKUP(Results!$H959,'Bead string weights'!$B$2:$E$14,4,FALSE())</f>
        <v>15.28</v>
      </c>
      <c r="J959" t="s">
        <v>535</v>
      </c>
      <c r="K959" s="15" t="s">
        <v>846</v>
      </c>
      <c r="L959" s="15" t="s">
        <v>855</v>
      </c>
    </row>
    <row r="960" spans="1:12">
      <c r="A960">
        <v>124</v>
      </c>
      <c r="B960">
        <v>326</v>
      </c>
      <c r="C960" t="s">
        <v>541</v>
      </c>
      <c r="D960" t="s">
        <v>175</v>
      </c>
      <c r="E960" s="14">
        <f>VLOOKUP(D960,Files!$B$2:$H$207,5,FALSE())</f>
        <v>5.88</v>
      </c>
      <c r="F960" s="15">
        <f>IF(E960="no weight",VLOOKUP(D960,Files!$B$2:$G$233,6,FALSE()),E960)</f>
        <v>5.88</v>
      </c>
      <c r="G960" s="13">
        <v>0.000706018518518518</v>
      </c>
      <c r="H960" s="15">
        <v>7</v>
      </c>
      <c r="I960" s="14">
        <f>Results!$F960+VLOOKUP(Results!$H960,'Bead string weights'!$B$2:$E$14,4,FALSE())</f>
        <v>14.915</v>
      </c>
      <c r="J960" t="s">
        <v>535</v>
      </c>
      <c r="K960" s="15" t="s">
        <v>851</v>
      </c>
      <c r="L960" s="15" t="s">
        <v>855</v>
      </c>
    </row>
    <row r="961" spans="1:12">
      <c r="A961">
        <v>124</v>
      </c>
      <c r="B961">
        <v>326</v>
      </c>
      <c r="C961" t="s">
        <v>541</v>
      </c>
      <c r="D961" t="s">
        <v>175</v>
      </c>
      <c r="E961" s="14">
        <f>VLOOKUP(D961,Files!$B$2:$H$207,5,FALSE())</f>
        <v>5.88</v>
      </c>
      <c r="F961" s="15">
        <f>IF(E961="no weight",VLOOKUP(D961,Files!$B$2:$G$233,6,FALSE()),E961)</f>
        <v>5.88</v>
      </c>
      <c r="G961" s="13">
        <v>0.000833333333333333</v>
      </c>
      <c r="H961" s="15">
        <v>6</v>
      </c>
      <c r="I961" s="14">
        <f>Results!$F961+VLOOKUP(Results!$H961,'Bead string weights'!$B$2:$E$14,4,FALSE())</f>
        <v>13.345</v>
      </c>
      <c r="J961" t="s">
        <v>535</v>
      </c>
      <c r="K961" s="15" t="s">
        <v>846</v>
      </c>
      <c r="L961" s="15"/>
    </row>
    <row r="962" spans="1:12">
      <c r="A962">
        <v>124</v>
      </c>
      <c r="B962">
        <v>326</v>
      </c>
      <c r="C962" t="s">
        <v>541</v>
      </c>
      <c r="D962" t="s">
        <v>175</v>
      </c>
      <c r="E962" s="14">
        <f>VLOOKUP(D962,Files!$B$2:$H$207,5,FALSE())</f>
        <v>5.88</v>
      </c>
      <c r="F962" s="15">
        <f>IF(E962="no weight",VLOOKUP(D962,Files!$B$2:$G$233,6,FALSE()),E962)</f>
        <v>5.88</v>
      </c>
      <c r="G962" s="13">
        <v>0.000914351851851852</v>
      </c>
      <c r="H962" s="15">
        <v>6</v>
      </c>
      <c r="I962" s="14">
        <f>Results!$F962+VLOOKUP(Results!$H962,'Bead string weights'!$B$2:$E$14,4,FALSE())</f>
        <v>13.345</v>
      </c>
      <c r="J962" t="s">
        <v>535</v>
      </c>
      <c r="K962" s="15" t="s">
        <v>843</v>
      </c>
      <c r="L962" s="15"/>
    </row>
    <row r="963" spans="1:12">
      <c r="A963">
        <v>124</v>
      </c>
      <c r="B963">
        <v>326</v>
      </c>
      <c r="C963" t="s">
        <v>541</v>
      </c>
      <c r="D963" t="s">
        <v>175</v>
      </c>
      <c r="E963" s="14">
        <f>VLOOKUP(D963,Files!$B$2:$H$207,5,FALSE())</f>
        <v>5.88</v>
      </c>
      <c r="F963" s="15">
        <f>IF(E963="no weight",VLOOKUP(D963,Files!$B$2:$G$233,6,FALSE()),E963)</f>
        <v>5.88</v>
      </c>
      <c r="G963" s="13">
        <v>0.000960648148148148</v>
      </c>
      <c r="H963" s="15">
        <v>4</v>
      </c>
      <c r="I963" s="14">
        <f>Results!$F963+VLOOKUP(Results!$H963,'Bead string weights'!$B$2:$E$14,4,FALSE())</f>
        <v>10.64105</v>
      </c>
      <c r="J963" t="s">
        <v>535</v>
      </c>
      <c r="K963" s="15" t="s">
        <v>870</v>
      </c>
      <c r="L963" s="15"/>
    </row>
    <row r="964" spans="1:12">
      <c r="A964">
        <v>124</v>
      </c>
      <c r="B964">
        <v>326</v>
      </c>
      <c r="C964" t="s">
        <v>541</v>
      </c>
      <c r="D964" t="s">
        <v>175</v>
      </c>
      <c r="E964" s="14">
        <f>VLOOKUP(D964,Files!$B$2:$H$207,5,FALSE())</f>
        <v>5.88</v>
      </c>
      <c r="F964" s="15">
        <f>IF(E964="no weight",VLOOKUP(D964,Files!$B$2:$G$233,6,FALSE()),E964)</f>
        <v>5.88</v>
      </c>
      <c r="G964" s="13">
        <v>0.00108796296296296</v>
      </c>
      <c r="H964" s="15">
        <v>6</v>
      </c>
      <c r="I964" s="14">
        <f>Results!$F964+VLOOKUP(Results!$H964,'Bead string weights'!$B$2:$E$14,4,FALSE())</f>
        <v>13.345</v>
      </c>
      <c r="J964" t="s">
        <v>535</v>
      </c>
      <c r="K964" s="15" t="s">
        <v>846</v>
      </c>
      <c r="L964" s="15" t="s">
        <v>855</v>
      </c>
    </row>
    <row r="965" spans="1:12">
      <c r="A965">
        <v>124</v>
      </c>
      <c r="B965">
        <v>326</v>
      </c>
      <c r="C965" t="s">
        <v>541</v>
      </c>
      <c r="D965" t="s">
        <v>175</v>
      </c>
      <c r="E965" s="14">
        <f>VLOOKUP(D965,Files!$B$2:$H$207,5,FALSE())</f>
        <v>5.88</v>
      </c>
      <c r="F965" s="15">
        <f>IF(E965="no weight",VLOOKUP(D965,Files!$B$2:$G$233,6,FALSE()),E965)</f>
        <v>5.88</v>
      </c>
      <c r="G965" s="13">
        <v>0.00111111111111111</v>
      </c>
      <c r="H965" s="15">
        <v>6</v>
      </c>
      <c r="I965" s="14">
        <f>Results!$F965+VLOOKUP(Results!$H965,'Bead string weights'!$B$2:$E$14,4,FALSE())</f>
        <v>13.345</v>
      </c>
      <c r="J965" t="s">
        <v>535</v>
      </c>
      <c r="K965" s="15" t="s">
        <v>870</v>
      </c>
      <c r="L965" s="15" t="s">
        <v>855</v>
      </c>
    </row>
    <row r="966" spans="1:12">
      <c r="A966">
        <v>124</v>
      </c>
      <c r="B966">
        <v>326</v>
      </c>
      <c r="C966" t="s">
        <v>541</v>
      </c>
      <c r="D966" t="s">
        <v>175</v>
      </c>
      <c r="E966" s="14">
        <f>VLOOKUP(D966,Files!$B$2:$H$207,5,FALSE())</f>
        <v>5.88</v>
      </c>
      <c r="F966" s="15">
        <f>IF(E966="no weight",VLOOKUP(D966,Files!$B$2:$G$233,6,FALSE()),E966)</f>
        <v>5.88</v>
      </c>
      <c r="G966" s="13">
        <v>0.0012037037037037</v>
      </c>
      <c r="H966" s="15">
        <v>8</v>
      </c>
      <c r="I966" s="14">
        <f>Results!$F966+VLOOKUP(Results!$H966,'Bead string weights'!$B$2:$E$14,4,FALSE())</f>
        <v>15.28</v>
      </c>
      <c r="J966" t="s">
        <v>535</v>
      </c>
      <c r="K966" s="15" t="s">
        <v>846</v>
      </c>
      <c r="L966" s="15"/>
    </row>
    <row r="967" spans="1:12">
      <c r="A967">
        <v>125</v>
      </c>
      <c r="B967">
        <v>310</v>
      </c>
      <c r="C967" t="s">
        <v>541</v>
      </c>
      <c r="D967" t="s">
        <v>144</v>
      </c>
      <c r="E967" s="14">
        <f>VLOOKUP(D967,Files!$B$2:$H$207,5,FALSE())</f>
        <v>6</v>
      </c>
      <c r="F967" s="15">
        <f>IF(E967="no weight",VLOOKUP(D967,Files!$B$2:$G$233,6,FALSE()),E967)</f>
        <v>6</v>
      </c>
      <c r="G967" s="13">
        <v>0.00068287037037037</v>
      </c>
      <c r="H967" s="15">
        <v>7</v>
      </c>
      <c r="I967" s="14">
        <f>Results!$F967+VLOOKUP(Results!$H967,'Bead string weights'!$B$2:$E$14,4,FALSE())</f>
        <v>15.035</v>
      </c>
      <c r="J967" t="s">
        <v>535</v>
      </c>
      <c r="K967" s="15" t="s">
        <v>843</v>
      </c>
      <c r="L967" s="15"/>
    </row>
    <row r="968" spans="1:12">
      <c r="A968">
        <v>125</v>
      </c>
      <c r="B968">
        <v>310</v>
      </c>
      <c r="C968" t="s">
        <v>541</v>
      </c>
      <c r="D968" t="s">
        <v>144</v>
      </c>
      <c r="E968" s="14">
        <f>VLOOKUP(D968,Files!$B$2:$H$207,5,FALSE())</f>
        <v>6</v>
      </c>
      <c r="F968" s="15">
        <f>IF(E968="no weight",VLOOKUP(D968,Files!$B$2:$G$233,6,FALSE()),E968)</f>
        <v>6</v>
      </c>
      <c r="G968" s="13">
        <v>0.00126157407407407</v>
      </c>
      <c r="H968" s="15">
        <v>5</v>
      </c>
      <c r="I968" s="14">
        <f>Results!$F969+VLOOKUP(Results!$H969,'Bead string weights'!$B$2:$E$14,4,FALSE())</f>
        <v>16.84</v>
      </c>
      <c r="J968" t="s">
        <v>535</v>
      </c>
      <c r="K968" s="15" t="s">
        <v>843</v>
      </c>
      <c r="L968" s="15"/>
    </row>
    <row r="969" spans="1:12">
      <c r="A969">
        <v>125</v>
      </c>
      <c r="B969">
        <v>310</v>
      </c>
      <c r="C969" t="s">
        <v>541</v>
      </c>
      <c r="D969" t="s">
        <v>144</v>
      </c>
      <c r="E969" s="14">
        <f>VLOOKUP(D969,Files!$B$2:$H$207,5,FALSE())</f>
        <v>6</v>
      </c>
      <c r="F969" s="15">
        <f>IF(E969="no weight",VLOOKUP(D969,Files!$B$2:$G$233,6,FALSE()),E969)</f>
        <v>6</v>
      </c>
      <c r="G969" s="13">
        <v>0.00171296296296296</v>
      </c>
      <c r="H969" s="15">
        <v>9</v>
      </c>
      <c r="I969" s="14">
        <f>Results!$F970+VLOOKUP(Results!$H970,'Bead string weights'!$B$2:$E$14,4,FALSE())</f>
        <v>9.3331</v>
      </c>
      <c r="J969" t="s">
        <v>535</v>
      </c>
      <c r="K969" s="15" t="s">
        <v>843</v>
      </c>
      <c r="L969" s="15"/>
    </row>
    <row r="970" spans="1:12">
      <c r="A970">
        <v>125</v>
      </c>
      <c r="B970">
        <v>310</v>
      </c>
      <c r="C970" t="s">
        <v>541</v>
      </c>
      <c r="D970" t="s">
        <v>144</v>
      </c>
      <c r="E970" s="14">
        <f>VLOOKUP(D970,Files!$B$2:$H$207,5,FALSE())</f>
        <v>6</v>
      </c>
      <c r="F970" s="15">
        <f>IF(E970="no weight",VLOOKUP(D970,Files!$B$2:$G$233,6,FALSE()),E970)</f>
        <v>6</v>
      </c>
      <c r="G970" s="13">
        <v>0.00186342592592593</v>
      </c>
      <c r="H970" s="15">
        <v>3</v>
      </c>
      <c r="I970" s="14">
        <f>Results!$F971+VLOOKUP(Results!$H971,'Bead string weights'!$B$2:$E$14,4,FALSE())</f>
        <v>13.465</v>
      </c>
      <c r="J970" t="s">
        <v>535</v>
      </c>
      <c r="K970" s="15" t="s">
        <v>843</v>
      </c>
      <c r="L970" s="15"/>
    </row>
    <row r="971" spans="1:12">
      <c r="A971" s="1">
        <v>125</v>
      </c>
      <c r="B971" s="1">
        <v>310</v>
      </c>
      <c r="C971" s="1" t="s">
        <v>541</v>
      </c>
      <c r="D971" s="1" t="s">
        <v>144</v>
      </c>
      <c r="E971" s="14">
        <f>VLOOKUP(D971,Files!$B$2:$H$207,5,FALSE())</f>
        <v>6</v>
      </c>
      <c r="F971" s="15">
        <f>IF(E971="no weight",VLOOKUP(D971,Files!$B$2:$G$233,6,FALSE()),E971)</f>
        <v>6</v>
      </c>
      <c r="G971" s="24">
        <v>0.00211805555555556</v>
      </c>
      <c r="H971" s="1">
        <v>6</v>
      </c>
      <c r="I971" s="14">
        <f>Results!$F972+VLOOKUP(Results!$H972,'Bead string weights'!$B$2:$E$14,4,FALSE())</f>
        <v>15.4</v>
      </c>
      <c r="J971" t="s">
        <v>535</v>
      </c>
      <c r="K971" s="1" t="s">
        <v>843</v>
      </c>
      <c r="L971" s="1"/>
    </row>
    <row r="972" spans="1:12">
      <c r="A972">
        <v>125</v>
      </c>
      <c r="B972">
        <v>310</v>
      </c>
      <c r="C972" t="s">
        <v>541</v>
      </c>
      <c r="D972" t="s">
        <v>144</v>
      </c>
      <c r="E972" s="14">
        <f>VLOOKUP(D972,Files!$B$2:$H$207,5,FALSE())</f>
        <v>6</v>
      </c>
      <c r="F972" s="15">
        <f>IF(E972="no weight",VLOOKUP(D972,Files!$B$2:$G$233,6,FALSE()),E972)</f>
        <v>6</v>
      </c>
      <c r="G972" s="13">
        <v>0.00103009259259259</v>
      </c>
      <c r="H972" s="15">
        <v>8</v>
      </c>
      <c r="I972" s="14">
        <f>Results!$F968+VLOOKUP(Results!$H968,'Bead string weights'!$B$2:$E$14,4,FALSE())</f>
        <v>12.435</v>
      </c>
      <c r="J972" t="s">
        <v>537</v>
      </c>
      <c r="K972" s="15" t="s">
        <v>847</v>
      </c>
      <c r="L972" s="15"/>
    </row>
    <row r="973" spans="1:12">
      <c r="A973">
        <v>126</v>
      </c>
      <c r="B973">
        <v>310</v>
      </c>
      <c r="C973" t="s">
        <v>541</v>
      </c>
      <c r="D973" t="s">
        <v>146</v>
      </c>
      <c r="E973" s="14">
        <f>VLOOKUP(D973,Files!$B$2:$H$207,5,FALSE())</f>
        <v>5.87</v>
      </c>
      <c r="F973" s="15">
        <f>IF(E973="no weight",VLOOKUP(D973,Files!$B$2:$G$233,6,FALSE()),E973)</f>
        <v>5.87</v>
      </c>
      <c r="G973" s="13">
        <v>0.000115740740740741</v>
      </c>
      <c r="H973" s="15">
        <v>9</v>
      </c>
      <c r="I973" s="14">
        <f>Results!$F973+VLOOKUP(Results!$H973,'Bead string weights'!$B$2:$E$14,4,FALSE())</f>
        <v>16.71</v>
      </c>
      <c r="J973" t="s">
        <v>535</v>
      </c>
      <c r="K973" s="15" t="s">
        <v>843</v>
      </c>
      <c r="L973" s="15"/>
    </row>
    <row r="974" spans="1:12">
      <c r="A974">
        <v>126</v>
      </c>
      <c r="B974">
        <v>310</v>
      </c>
      <c r="C974" t="s">
        <v>541</v>
      </c>
      <c r="D974" t="s">
        <v>146</v>
      </c>
      <c r="E974" s="14">
        <f>VLOOKUP(D974,Files!$B$2:$H$207,5,FALSE())</f>
        <v>5.87</v>
      </c>
      <c r="F974" s="15">
        <f>IF(E974="no weight",VLOOKUP(D974,Files!$B$2:$G$233,6,FALSE()),E974)</f>
        <v>5.87</v>
      </c>
      <c r="G974" s="13">
        <v>0.000474537037037037</v>
      </c>
      <c r="H974" s="15">
        <v>10</v>
      </c>
      <c r="I974" s="14">
        <f>Results!$F975+VLOOKUP(Results!$H975,'Bead string weights'!$B$2:$E$14,4,FALSE())</f>
        <v>18.59</v>
      </c>
      <c r="J974" t="s">
        <v>535</v>
      </c>
      <c r="K974" s="15" t="s">
        <v>862</v>
      </c>
      <c r="L974" s="15"/>
    </row>
    <row r="975" spans="1:12">
      <c r="A975">
        <v>126</v>
      </c>
      <c r="B975">
        <v>310</v>
      </c>
      <c r="C975" t="s">
        <v>541</v>
      </c>
      <c r="D975" t="s">
        <v>146</v>
      </c>
      <c r="E975" s="14">
        <f>VLOOKUP(D975,Files!$B$2:$H$207,5,FALSE())</f>
        <v>5.87</v>
      </c>
      <c r="F975" s="15">
        <f>IF(E975="no weight",VLOOKUP(D975,Files!$B$2:$G$233,6,FALSE()),E975)</f>
        <v>5.87</v>
      </c>
      <c r="G975" s="13">
        <v>0.00099537037037037</v>
      </c>
      <c r="H975" s="15">
        <v>11</v>
      </c>
      <c r="I975" s="14">
        <f>Results!$F976+VLOOKUP(Results!$H976,'Bead string weights'!$B$2:$E$14,4,FALSE())</f>
        <v>12.305</v>
      </c>
      <c r="J975" t="s">
        <v>535</v>
      </c>
      <c r="K975" s="15" t="s">
        <v>843</v>
      </c>
      <c r="L975" s="15"/>
    </row>
    <row r="976" spans="1:12">
      <c r="A976">
        <v>126</v>
      </c>
      <c r="B976">
        <v>310</v>
      </c>
      <c r="C976" t="s">
        <v>541</v>
      </c>
      <c r="D976" t="s">
        <v>146</v>
      </c>
      <c r="E976" s="14">
        <f>VLOOKUP(D976,Files!$B$2:$H$207,5,FALSE())</f>
        <v>5.87</v>
      </c>
      <c r="F976" s="15">
        <f>IF(E976="no weight",VLOOKUP(D976,Files!$B$2:$G$233,6,FALSE()),E976)</f>
        <v>5.87</v>
      </c>
      <c r="G976" s="13">
        <v>0.0012037037037037</v>
      </c>
      <c r="H976" s="15">
        <v>5</v>
      </c>
      <c r="I976" s="14">
        <f>Results!$F978+VLOOKUP(Results!$H978,'Bead string weights'!$B$2:$E$14,4,FALSE())</f>
        <v>9.2031</v>
      </c>
      <c r="J976" t="s">
        <v>535</v>
      </c>
      <c r="K976" s="15" t="s">
        <v>876</v>
      </c>
      <c r="L976" s="15"/>
    </row>
    <row r="977" spans="1:11">
      <c r="A977">
        <v>126</v>
      </c>
      <c r="B977">
        <v>310</v>
      </c>
      <c r="C977" t="s">
        <v>541</v>
      </c>
      <c r="D977" t="s">
        <v>146</v>
      </c>
      <c r="E977" s="14">
        <f>VLOOKUP(D977,Files!$B$2:$H$207,5,FALSE())</f>
        <v>5.87</v>
      </c>
      <c r="F977" s="15">
        <f>IF(E977="no weight",VLOOKUP(D977,Files!$B$2:$G$233,6,FALSE()),E977)</f>
        <v>5.87</v>
      </c>
      <c r="G977" s="13">
        <v>0.000347222222222222</v>
      </c>
      <c r="H977">
        <v>5</v>
      </c>
      <c r="I977" s="14">
        <f>Results!$F974+VLOOKUP(Results!$H974,'Bead string weights'!$B$2:$E$14,4,FALSE())</f>
        <v>17.95</v>
      </c>
      <c r="J977" t="s">
        <v>537</v>
      </c>
      <c r="K977" t="s">
        <v>890</v>
      </c>
    </row>
    <row r="978" spans="1:12">
      <c r="A978">
        <v>126</v>
      </c>
      <c r="B978">
        <v>310</v>
      </c>
      <c r="C978" t="s">
        <v>541</v>
      </c>
      <c r="D978" t="s">
        <v>146</v>
      </c>
      <c r="E978" s="14">
        <f>VLOOKUP(D978,Files!$B$2:$H$207,5,FALSE())</f>
        <v>5.87</v>
      </c>
      <c r="F978" s="15">
        <f>IF(E978="no weight",VLOOKUP(D978,Files!$B$2:$G$233,6,FALSE()),E978)</f>
        <v>5.87</v>
      </c>
      <c r="G978" s="13">
        <v>0.00112268518518519</v>
      </c>
      <c r="H978" s="15">
        <v>3</v>
      </c>
      <c r="I978" s="14">
        <f>Results!$F977+VLOOKUP(Results!$H977,'Bead string weights'!$B$2:$E$14,4,FALSE())</f>
        <v>12.305</v>
      </c>
      <c r="J978" t="s">
        <v>537</v>
      </c>
      <c r="K978" s="15" t="s">
        <v>786</v>
      </c>
      <c r="L978" s="15"/>
    </row>
    <row r="979" spans="1:12">
      <c r="A979">
        <v>127</v>
      </c>
      <c r="B979">
        <v>310</v>
      </c>
      <c r="C979" t="s">
        <v>541</v>
      </c>
      <c r="D979" t="s">
        <v>146</v>
      </c>
      <c r="E979" s="14">
        <f>VLOOKUP(D979,Files!$B$2:$H$207,5,FALSE())</f>
        <v>5.87</v>
      </c>
      <c r="F979" s="15">
        <f>IF(E979="no weight",VLOOKUP(D979,Files!$B$2:$G$233,6,FALSE()),E979)</f>
        <v>5.87</v>
      </c>
      <c r="G979" s="13">
        <v>0.000115740740740741</v>
      </c>
      <c r="H979" s="15">
        <v>9</v>
      </c>
      <c r="I979" s="14">
        <f>Results!$F979+VLOOKUP(Results!$H979,'Bead string weights'!$B$2:$E$14,4,FALSE())</f>
        <v>16.71</v>
      </c>
      <c r="J979" t="s">
        <v>535</v>
      </c>
      <c r="K979" s="15" t="s">
        <v>843</v>
      </c>
      <c r="L979" s="15"/>
    </row>
    <row r="980" spans="1:12">
      <c r="A980">
        <v>127</v>
      </c>
      <c r="B980">
        <v>310</v>
      </c>
      <c r="C980" t="s">
        <v>541</v>
      </c>
      <c r="D980" t="s">
        <v>146</v>
      </c>
      <c r="E980" s="14">
        <f>VLOOKUP(D980,Files!$B$2:$H$207,5,FALSE())</f>
        <v>5.87</v>
      </c>
      <c r="F980" s="15">
        <f>IF(E980="no weight",VLOOKUP(D980,Files!$B$2:$G$233,6,FALSE()),E980)</f>
        <v>5.87</v>
      </c>
      <c r="G980" s="13">
        <v>0.000486111111111111</v>
      </c>
      <c r="H980" s="15">
        <v>10</v>
      </c>
      <c r="I980" s="14">
        <f>Results!$F981+VLOOKUP(Results!$H981,'Bead string weights'!$B$2:$E$14,4,FALSE())</f>
        <v>17.95</v>
      </c>
      <c r="J980" t="s">
        <v>535</v>
      </c>
      <c r="K980" s="15" t="s">
        <v>843</v>
      </c>
      <c r="L980" s="15"/>
    </row>
    <row r="981" spans="1:12">
      <c r="A981">
        <v>127</v>
      </c>
      <c r="B981">
        <v>310</v>
      </c>
      <c r="C981" t="s">
        <v>541</v>
      </c>
      <c r="D981" t="s">
        <v>146</v>
      </c>
      <c r="E981" s="14">
        <f>VLOOKUP(D981,Files!$B$2:$H$207,5,FALSE())</f>
        <v>5.87</v>
      </c>
      <c r="F981" s="15">
        <f>IF(E981="no weight",VLOOKUP(D981,Files!$B$2:$G$233,6,FALSE()),E981)</f>
        <v>5.87</v>
      </c>
      <c r="G981" s="13">
        <v>0.00099537037037037</v>
      </c>
      <c r="H981" s="15">
        <v>10</v>
      </c>
      <c r="I981" s="14">
        <f>Results!$F982+VLOOKUP(Results!$H982,'Bead string weights'!$B$2:$E$14,4,FALSE())</f>
        <v>9.2031</v>
      </c>
      <c r="J981" t="s">
        <v>535</v>
      </c>
      <c r="K981" s="15" t="s">
        <v>843</v>
      </c>
      <c r="L981" s="15"/>
    </row>
    <row r="982" spans="1:12">
      <c r="A982">
        <v>127</v>
      </c>
      <c r="B982">
        <v>310</v>
      </c>
      <c r="C982" t="s">
        <v>541</v>
      </c>
      <c r="D982" t="s">
        <v>146</v>
      </c>
      <c r="E982" s="14">
        <f>VLOOKUP(D982,Files!$B$2:$H$207,5,FALSE())</f>
        <v>5.87</v>
      </c>
      <c r="F982" s="15">
        <f>IF(E982="no weight",VLOOKUP(D982,Files!$B$2:$G$233,6,FALSE()),E982)</f>
        <v>5.87</v>
      </c>
      <c r="G982" s="13">
        <v>0.000347222222222222</v>
      </c>
      <c r="H982" s="15">
        <v>3</v>
      </c>
      <c r="I982" s="14">
        <f>Results!$F980+VLOOKUP(Results!$H980,'Bead string weights'!$B$2:$E$14,4,FALSE())</f>
        <v>17.95</v>
      </c>
      <c r="J982" t="s">
        <v>537</v>
      </c>
      <c r="K982" s="15" t="s">
        <v>786</v>
      </c>
      <c r="L982" s="15"/>
    </row>
    <row r="983" spans="1:12">
      <c r="A983">
        <v>127</v>
      </c>
      <c r="B983">
        <v>310</v>
      </c>
      <c r="C983" t="s">
        <v>541</v>
      </c>
      <c r="D983" t="s">
        <v>146</v>
      </c>
      <c r="E983" s="14">
        <f>VLOOKUP(D983,Files!$B$2:$H$207,5,FALSE())</f>
        <v>5.87</v>
      </c>
      <c r="F983" s="15">
        <f>IF(E983="no weight",VLOOKUP(D983,Files!$B$2:$G$233,6,FALSE()),E983)</f>
        <v>5.87</v>
      </c>
      <c r="G983" s="13">
        <v>0.00113425925925926</v>
      </c>
      <c r="H983" s="15">
        <v>3</v>
      </c>
      <c r="I983" s="14">
        <f>Results!$F983+VLOOKUP(Results!$H983,'Bead string weights'!$B$2:$E$14,4,FALSE())</f>
        <v>9.2031</v>
      </c>
      <c r="J983" t="s">
        <v>537</v>
      </c>
      <c r="K983" s="15" t="s">
        <v>786</v>
      </c>
      <c r="L983" s="15"/>
    </row>
    <row r="984" spans="1:12">
      <c r="A984">
        <v>127</v>
      </c>
      <c r="B984">
        <v>310</v>
      </c>
      <c r="C984" t="s">
        <v>541</v>
      </c>
      <c r="D984" t="s">
        <v>146</v>
      </c>
      <c r="E984" s="14">
        <f>VLOOKUP(D984,Files!$B$2:$H$207,5,FALSE())</f>
        <v>5.87</v>
      </c>
      <c r="F984" s="15">
        <f>IF(E984="no weight",VLOOKUP(D984,Files!$B$2:$G$233,6,FALSE()),E984)</f>
        <v>5.87</v>
      </c>
      <c r="G984" s="13">
        <v>0.0012037037037037</v>
      </c>
      <c r="H984" s="15">
        <v>5</v>
      </c>
      <c r="I984" s="14">
        <f>Results!$F984+VLOOKUP(Results!$H984,'Bead string weights'!$B$2:$E$14,4,FALSE())</f>
        <v>12.305</v>
      </c>
      <c r="J984" t="s">
        <v>537</v>
      </c>
      <c r="K984" s="15" t="s">
        <v>891</v>
      </c>
      <c r="L984" s="15"/>
    </row>
    <row r="985" spans="1:12">
      <c r="A985">
        <v>128</v>
      </c>
      <c r="B985">
        <v>250</v>
      </c>
      <c r="C985" t="s">
        <v>541</v>
      </c>
      <c r="D985" t="s">
        <v>87</v>
      </c>
      <c r="E985" s="14">
        <f>VLOOKUP(D985,Files!$B$2:$H$207,5,FALSE())</f>
        <v>6.26</v>
      </c>
      <c r="F985" s="15">
        <f>IF(E985="no weight",VLOOKUP(D985,Files!$B$2:$G$233,6,FALSE()),E985)</f>
        <v>6.26</v>
      </c>
      <c r="G985" s="13">
        <v>0.000289351851851852</v>
      </c>
      <c r="H985" s="15">
        <v>7</v>
      </c>
      <c r="I985" s="14">
        <f>Results!$F985+VLOOKUP(Results!$H985,'Bead string weights'!$B$2:$E$14,4,FALSE())</f>
        <v>15.295</v>
      </c>
      <c r="J985" t="s">
        <v>535</v>
      </c>
      <c r="K985" s="15" t="s">
        <v>800</v>
      </c>
      <c r="L985" s="15"/>
    </row>
    <row r="986" spans="1:12">
      <c r="A986">
        <v>128</v>
      </c>
      <c r="B986">
        <v>250</v>
      </c>
      <c r="C986" t="s">
        <v>541</v>
      </c>
      <c r="D986" t="s">
        <v>87</v>
      </c>
      <c r="E986" s="14">
        <f>VLOOKUP(D986,Files!$B$2:$H$207,5,FALSE())</f>
        <v>6.26</v>
      </c>
      <c r="F986" s="15">
        <f>IF(E986="no weight",VLOOKUP(D986,Files!$B$2:$G$233,6,FALSE()),E986)</f>
        <v>6.26</v>
      </c>
      <c r="G986" s="13">
        <v>0.0003125</v>
      </c>
      <c r="H986" s="15">
        <v>8</v>
      </c>
      <c r="I986" s="14">
        <f>Results!$F986+VLOOKUP(Results!$H986,'Bead string weights'!$B$2:$E$14,4,FALSE())</f>
        <v>15.66</v>
      </c>
      <c r="J986" t="s">
        <v>535</v>
      </c>
      <c r="K986" s="15" t="s">
        <v>654</v>
      </c>
      <c r="L986" s="15"/>
    </row>
    <row r="987" spans="1:12">
      <c r="A987">
        <v>128</v>
      </c>
      <c r="B987">
        <v>250</v>
      </c>
      <c r="C987" t="s">
        <v>541</v>
      </c>
      <c r="D987" t="s">
        <v>87</v>
      </c>
      <c r="E987" s="14">
        <f>VLOOKUP(D987,Files!$B$2:$H$207,5,FALSE())</f>
        <v>6.26</v>
      </c>
      <c r="F987" s="15">
        <f>IF(E987="no weight",VLOOKUP(D987,Files!$B$2:$G$233,6,FALSE()),E987)</f>
        <v>6.26</v>
      </c>
      <c r="G987" s="13">
        <v>0.000358796296296296</v>
      </c>
      <c r="H987" s="15">
        <v>9</v>
      </c>
      <c r="I987" s="14">
        <f>Results!$F987+VLOOKUP(Results!$H987,'Bead string weights'!$B$2:$E$14,4,FALSE())</f>
        <v>17.1</v>
      </c>
      <c r="J987" t="s">
        <v>535</v>
      </c>
      <c r="K987" s="15" t="s">
        <v>654</v>
      </c>
      <c r="L987" s="15"/>
    </row>
    <row r="988" spans="1:12">
      <c r="A988">
        <v>129</v>
      </c>
      <c r="B988">
        <v>311</v>
      </c>
      <c r="C988" t="s">
        <v>541</v>
      </c>
      <c r="D988" t="s">
        <v>147</v>
      </c>
      <c r="E988" s="14">
        <f>VLOOKUP(D988,Files!$B$2:$H$207,5,FALSE())</f>
        <v>5.9</v>
      </c>
      <c r="F988" s="15">
        <f>IF(E988="no weight",VLOOKUP(D988,Files!$B$2:$G$233,6,FALSE()),E988)</f>
        <v>5.9</v>
      </c>
      <c r="G988" s="13">
        <v>0.000636574074074074</v>
      </c>
      <c r="H988" s="15">
        <v>7</v>
      </c>
      <c r="I988" s="14">
        <f>Results!$F988+VLOOKUP(Results!$H988,'Bead string weights'!$B$2:$E$14,4,FALSE())</f>
        <v>14.935</v>
      </c>
      <c r="J988" t="s">
        <v>535</v>
      </c>
      <c r="K988" s="15" t="s">
        <v>846</v>
      </c>
      <c r="L988" s="15"/>
    </row>
    <row r="989" spans="1:12">
      <c r="A989">
        <v>129</v>
      </c>
      <c r="B989">
        <v>311</v>
      </c>
      <c r="C989" t="s">
        <v>541</v>
      </c>
      <c r="D989" t="s">
        <v>147</v>
      </c>
      <c r="E989" s="14">
        <f>VLOOKUP(D989,Files!$B$2:$H$207,5,FALSE())</f>
        <v>5.9</v>
      </c>
      <c r="F989" s="15">
        <f>IF(E989="no weight",VLOOKUP(D989,Files!$B$2:$G$233,6,FALSE()),E989)</f>
        <v>5.9</v>
      </c>
      <c r="G989" s="13">
        <v>0.000706018518518518</v>
      </c>
      <c r="H989" s="15">
        <v>7</v>
      </c>
      <c r="I989" s="14">
        <f>Results!$F989+VLOOKUP(Results!$H989,'Bead string weights'!$B$2:$E$14,4,FALSE())</f>
        <v>14.935</v>
      </c>
      <c r="J989" t="s">
        <v>535</v>
      </c>
      <c r="K989" s="15" t="s">
        <v>846</v>
      </c>
      <c r="L989" s="15"/>
    </row>
    <row r="990" spans="1:12">
      <c r="A990">
        <v>129</v>
      </c>
      <c r="B990">
        <v>311</v>
      </c>
      <c r="C990" t="s">
        <v>541</v>
      </c>
      <c r="D990" t="s">
        <v>147</v>
      </c>
      <c r="E990" s="14">
        <f>VLOOKUP(D990,Files!$B$2:$H$207,5,FALSE())</f>
        <v>5.9</v>
      </c>
      <c r="F990" s="15">
        <f>IF(E990="no weight",VLOOKUP(D990,Files!$B$2:$G$233,6,FALSE()),E990)</f>
        <v>5.9</v>
      </c>
      <c r="G990" s="13">
        <v>0.000740740740740741</v>
      </c>
      <c r="H990" s="15">
        <v>4</v>
      </c>
      <c r="I990" s="14">
        <f>Results!$F990+VLOOKUP(Results!$H990,'Bead string weights'!$B$2:$E$14,4,FALSE())</f>
        <v>10.66105</v>
      </c>
      <c r="J990" t="s">
        <v>535</v>
      </c>
      <c r="K990" s="15" t="s">
        <v>892</v>
      </c>
      <c r="L990" s="15"/>
    </row>
    <row r="991" spans="1:12">
      <c r="A991">
        <v>129</v>
      </c>
      <c r="B991">
        <v>311</v>
      </c>
      <c r="C991" t="s">
        <v>541</v>
      </c>
      <c r="D991" t="s">
        <v>147</v>
      </c>
      <c r="E991" s="14">
        <f>VLOOKUP(D991,Files!$B$2:$H$207,5,FALSE())</f>
        <v>5.9</v>
      </c>
      <c r="F991" s="15">
        <f>IF(E991="no weight",VLOOKUP(D991,Files!$B$2:$G$233,6,FALSE()),E991)</f>
        <v>5.9</v>
      </c>
      <c r="G991" s="13">
        <v>0.000925925925925926</v>
      </c>
      <c r="H991" s="15">
        <v>11</v>
      </c>
      <c r="I991" s="14">
        <f>Results!$F992+VLOOKUP(Results!$H992,'Bead string weights'!$B$2:$E$14,4,FALSE())</f>
        <v>15.3</v>
      </c>
      <c r="J991" t="s">
        <v>535</v>
      </c>
      <c r="K991" s="15" t="s">
        <v>846</v>
      </c>
      <c r="L991" s="15"/>
    </row>
    <row r="992" spans="1:12">
      <c r="A992">
        <v>129</v>
      </c>
      <c r="B992">
        <v>311</v>
      </c>
      <c r="C992" t="s">
        <v>541</v>
      </c>
      <c r="D992" t="s">
        <v>147</v>
      </c>
      <c r="E992" s="14">
        <f>VLOOKUP(D992,Files!$B$2:$H$207,5,FALSE())</f>
        <v>5.9</v>
      </c>
      <c r="F992" s="15">
        <f>IF(E992="no weight",VLOOKUP(D992,Files!$B$2:$G$233,6,FALSE()),E992)</f>
        <v>5.9</v>
      </c>
      <c r="G992" s="13">
        <v>0.00100694444444444</v>
      </c>
      <c r="H992" s="15">
        <v>8</v>
      </c>
      <c r="I992" s="14">
        <f>Results!$F993+VLOOKUP(Results!$H993,'Bead string weights'!$B$2:$E$14,4,FALSE())</f>
        <v>16.74</v>
      </c>
      <c r="J992" t="s">
        <v>535</v>
      </c>
      <c r="K992" s="15" t="s">
        <v>846</v>
      </c>
      <c r="L992" s="15"/>
    </row>
    <row r="993" spans="1:12">
      <c r="A993">
        <v>129</v>
      </c>
      <c r="B993">
        <v>311</v>
      </c>
      <c r="C993" t="s">
        <v>541</v>
      </c>
      <c r="D993" t="s">
        <v>147</v>
      </c>
      <c r="E993" s="14">
        <f>VLOOKUP(D993,Files!$B$2:$H$207,5,FALSE())</f>
        <v>5.9</v>
      </c>
      <c r="F993" s="15">
        <f>IF(E993="no weight",VLOOKUP(D993,Files!$B$2:$G$233,6,FALSE()),E993)</f>
        <v>5.9</v>
      </c>
      <c r="G993" s="13">
        <v>0.00122685185185185</v>
      </c>
      <c r="H993" s="15">
        <v>9</v>
      </c>
      <c r="I993" s="14">
        <f>Results!$F994+VLOOKUP(Results!$H994,'Bead string weights'!$B$2:$E$14,4,FALSE())</f>
        <v>15.3</v>
      </c>
      <c r="J993" t="s">
        <v>535</v>
      </c>
      <c r="K993" s="15" t="s">
        <v>846</v>
      </c>
      <c r="L993" s="15"/>
    </row>
    <row r="994" spans="1:12">
      <c r="A994">
        <v>129</v>
      </c>
      <c r="B994">
        <v>311</v>
      </c>
      <c r="C994" t="s">
        <v>541</v>
      </c>
      <c r="D994" t="s">
        <v>147</v>
      </c>
      <c r="E994" s="14">
        <f>VLOOKUP(D994,Files!$B$2:$H$207,5,FALSE())</f>
        <v>5.9</v>
      </c>
      <c r="F994" s="15">
        <f>IF(E994="no weight",VLOOKUP(D994,Files!$B$2:$G$233,6,FALSE()),E994)</f>
        <v>5.9</v>
      </c>
      <c r="G994" s="13">
        <v>0.00128472222222222</v>
      </c>
      <c r="H994" s="15">
        <v>8</v>
      </c>
      <c r="I994" s="14">
        <f>Results!$F995+VLOOKUP(Results!$H995,'Bead string weights'!$B$2:$E$14,4,FALSE())</f>
        <v>13.365</v>
      </c>
      <c r="J994" t="s">
        <v>535</v>
      </c>
      <c r="K994" s="15" t="s">
        <v>846</v>
      </c>
      <c r="L994" s="15"/>
    </row>
    <row r="995" spans="1:12">
      <c r="A995">
        <v>129</v>
      </c>
      <c r="B995">
        <v>311</v>
      </c>
      <c r="C995" t="s">
        <v>541</v>
      </c>
      <c r="D995" t="s">
        <v>147</v>
      </c>
      <c r="E995" s="14">
        <f>VLOOKUP(D995,Files!$B$2:$H$207,5,FALSE())</f>
        <v>5.9</v>
      </c>
      <c r="F995" s="15">
        <f>IF(E995="no weight",VLOOKUP(D995,Files!$B$2:$G$233,6,FALSE()),E995)</f>
        <v>5.9</v>
      </c>
      <c r="G995" s="13">
        <v>0.00136574074074074</v>
      </c>
      <c r="H995" s="15">
        <v>6</v>
      </c>
      <c r="I995" s="14">
        <f>Results!$F996+VLOOKUP(Results!$H996,'Bead string weights'!$B$2:$E$14,4,FALSE())</f>
        <v>14.935</v>
      </c>
      <c r="J995" t="s">
        <v>535</v>
      </c>
      <c r="K995" s="15" t="s">
        <v>846</v>
      </c>
      <c r="L995" s="15"/>
    </row>
    <row r="996" spans="1:12">
      <c r="A996">
        <v>129</v>
      </c>
      <c r="B996">
        <v>311</v>
      </c>
      <c r="C996" t="s">
        <v>541</v>
      </c>
      <c r="D996" t="s">
        <v>147</v>
      </c>
      <c r="E996" s="14">
        <f>VLOOKUP(D996,Files!$B$2:$H$207,5,FALSE())</f>
        <v>5.9</v>
      </c>
      <c r="F996" s="15">
        <f>IF(E996="no weight",VLOOKUP(D996,Files!$B$2:$G$233,6,FALSE()),E996)</f>
        <v>5.9</v>
      </c>
      <c r="G996" s="13">
        <v>0.00159722222222222</v>
      </c>
      <c r="H996" s="15">
        <v>7</v>
      </c>
      <c r="I996" s="14">
        <f>Results!$F998+VLOOKUP(Results!$H998,'Bead string weights'!$B$2:$E$14,4,FALSE())</f>
        <v>9.2331</v>
      </c>
      <c r="J996" t="s">
        <v>535</v>
      </c>
      <c r="K996" s="15" t="s">
        <v>893</v>
      </c>
      <c r="L996" s="15"/>
    </row>
    <row r="997" spans="1:12">
      <c r="A997">
        <v>129</v>
      </c>
      <c r="B997">
        <v>311</v>
      </c>
      <c r="C997" t="s">
        <v>541</v>
      </c>
      <c r="D997" t="s">
        <v>147</v>
      </c>
      <c r="E997" s="14">
        <f>VLOOKUP(D997,Files!$B$2:$H$207,5,FALSE())</f>
        <v>5.9</v>
      </c>
      <c r="F997" s="15">
        <f>IF(E997="no weight",VLOOKUP(D997,Files!$B$2:$G$233,6,FALSE()),E997)</f>
        <v>5.9</v>
      </c>
      <c r="G997" s="13">
        <v>0.00166666666666667</v>
      </c>
      <c r="H997" s="15">
        <v>7</v>
      </c>
      <c r="I997" s="14">
        <f>Results!$F999+VLOOKUP(Results!$H999,'Bead string weights'!$B$2:$E$14,4,FALSE())</f>
        <v>14.935</v>
      </c>
      <c r="J997" t="s">
        <v>535</v>
      </c>
      <c r="K997" s="15" t="s">
        <v>864</v>
      </c>
      <c r="L997" s="15"/>
    </row>
    <row r="998" spans="1:12">
      <c r="A998">
        <v>129</v>
      </c>
      <c r="B998">
        <v>311</v>
      </c>
      <c r="C998" t="s">
        <v>541</v>
      </c>
      <c r="D998" t="s">
        <v>147</v>
      </c>
      <c r="E998" s="14">
        <f>VLOOKUP(D998,Files!$B$2:$H$207,5,FALSE())</f>
        <v>5.9</v>
      </c>
      <c r="F998" s="15">
        <f>IF(E998="no weight",VLOOKUP(D998,Files!$B$2:$G$233,6,FALSE()),E998)</f>
        <v>5.9</v>
      </c>
      <c r="G998" s="13">
        <v>0.000868055555555556</v>
      </c>
      <c r="H998" s="15">
        <v>3</v>
      </c>
      <c r="I998" s="14">
        <f>Results!$F991+VLOOKUP(Results!$H991,'Bead string weights'!$B$2:$E$14,4,FALSE())</f>
        <v>18.62</v>
      </c>
      <c r="J998" t="s">
        <v>537</v>
      </c>
      <c r="K998" s="15" t="s">
        <v>854</v>
      </c>
      <c r="L998" s="15" t="s">
        <v>894</v>
      </c>
    </row>
    <row r="999" spans="1:12">
      <c r="A999">
        <v>129</v>
      </c>
      <c r="B999">
        <v>311</v>
      </c>
      <c r="C999" t="s">
        <v>541</v>
      </c>
      <c r="D999" t="s">
        <v>147</v>
      </c>
      <c r="E999" s="14">
        <f>VLOOKUP(D999,Files!$B$2:$H$207,5,FALSE())</f>
        <v>5.9</v>
      </c>
      <c r="F999" s="15">
        <f>IF(E999="no weight",VLOOKUP(D999,Files!$B$2:$G$233,6,FALSE()),E999)</f>
        <v>5.9</v>
      </c>
      <c r="G999" s="13">
        <v>0.00144675925925926</v>
      </c>
      <c r="H999" s="15">
        <v>7</v>
      </c>
      <c r="I999" s="14">
        <f>Results!$F997+VLOOKUP(Results!$H997,'Bead string weights'!$B$2:$E$14,4,FALSE())</f>
        <v>14.935</v>
      </c>
      <c r="J999" t="s">
        <v>537</v>
      </c>
      <c r="K999" s="15" t="s">
        <v>895</v>
      </c>
      <c r="L999" s="15"/>
    </row>
    <row r="1000" spans="1:12">
      <c r="A1000">
        <v>130</v>
      </c>
      <c r="B1000">
        <v>312</v>
      </c>
      <c r="C1000" t="s">
        <v>541</v>
      </c>
      <c r="D1000" t="s">
        <v>148</v>
      </c>
      <c r="E1000" s="14">
        <f>VLOOKUP(D1000,Files!$B$2:$H$207,5,FALSE())</f>
        <v>5.79</v>
      </c>
      <c r="F1000" s="15">
        <f>IF(E1000="no weight",VLOOKUP(D1000,Files!$B$2:$G$233,6,FALSE()),E1000)</f>
        <v>5.79</v>
      </c>
      <c r="G1000" s="13">
        <v>0.000115740740740741</v>
      </c>
      <c r="H1000" s="15">
        <v>9</v>
      </c>
      <c r="I1000" s="14">
        <f>Results!$F1000+VLOOKUP(Results!$H1000,'Bead string weights'!$B$2:$E$14,4,FALSE())</f>
        <v>16.63</v>
      </c>
      <c r="J1000" t="s">
        <v>535</v>
      </c>
      <c r="K1000" s="15" t="s">
        <v>843</v>
      </c>
      <c r="L1000" s="15"/>
    </row>
    <row r="1001" spans="1:12">
      <c r="A1001">
        <v>130</v>
      </c>
      <c r="B1001">
        <v>312</v>
      </c>
      <c r="C1001" t="s">
        <v>541</v>
      </c>
      <c r="D1001" t="s">
        <v>148</v>
      </c>
      <c r="E1001" s="14">
        <f>VLOOKUP(D1001,Files!$B$2:$H$207,5,FALSE())</f>
        <v>5.79</v>
      </c>
      <c r="F1001" s="15">
        <f>IF(E1001="no weight",VLOOKUP(D1001,Files!$B$2:$G$233,6,FALSE()),E1001)</f>
        <v>5.79</v>
      </c>
      <c r="G1001" s="13">
        <v>0.000231481481481481</v>
      </c>
      <c r="H1001" s="15">
        <v>10</v>
      </c>
      <c r="I1001" s="14">
        <f>Results!$F1002+VLOOKUP(Results!$H1002,'Bead string weights'!$B$2:$E$14,4,FALSE())</f>
        <v>17.87</v>
      </c>
      <c r="J1001" t="s">
        <v>535</v>
      </c>
      <c r="K1001" s="15"/>
      <c r="L1001" s="15"/>
    </row>
    <row r="1002" spans="1:12">
      <c r="A1002">
        <v>130</v>
      </c>
      <c r="B1002">
        <v>312</v>
      </c>
      <c r="C1002" t="s">
        <v>541</v>
      </c>
      <c r="D1002" t="s">
        <v>148</v>
      </c>
      <c r="E1002" s="14">
        <f>VLOOKUP(D1002,Files!$B$2:$H$207,5,FALSE())</f>
        <v>5.79</v>
      </c>
      <c r="F1002" s="15">
        <f>IF(E1002="no weight",VLOOKUP(D1002,Files!$B$2:$G$233,6,FALSE()),E1002)</f>
        <v>5.79</v>
      </c>
      <c r="G1002" s="13">
        <v>0.000405092592592593</v>
      </c>
      <c r="H1002" s="15">
        <v>10</v>
      </c>
      <c r="I1002" s="14">
        <f>Results!$F1003+VLOOKUP(Results!$H1003,'Bead string weights'!$B$2:$E$14,4,FALSE())</f>
        <v>17.87</v>
      </c>
      <c r="J1002" t="s">
        <v>535</v>
      </c>
      <c r="K1002" s="15" t="s">
        <v>842</v>
      </c>
      <c r="L1002" s="15"/>
    </row>
    <row r="1003" spans="1:12">
      <c r="A1003">
        <v>130</v>
      </c>
      <c r="B1003">
        <v>312</v>
      </c>
      <c r="C1003" t="s">
        <v>541</v>
      </c>
      <c r="D1003" t="s">
        <v>148</v>
      </c>
      <c r="E1003" s="14">
        <f>VLOOKUP(D1003,Files!$B$2:$H$207,5,FALSE())</f>
        <v>5.79</v>
      </c>
      <c r="F1003" s="15">
        <f>IF(E1003="no weight",VLOOKUP(D1003,Files!$B$2:$G$233,6,FALSE()),E1003)</f>
        <v>5.79</v>
      </c>
      <c r="G1003" s="13">
        <v>0.000474537037037037</v>
      </c>
      <c r="H1003" s="15">
        <v>10</v>
      </c>
      <c r="I1003" s="14">
        <f>Results!$F1004+VLOOKUP(Results!$H1004,'Bead string weights'!$B$2:$E$14,4,FALSE())</f>
        <v>15.19</v>
      </c>
      <c r="J1003" t="s">
        <v>535</v>
      </c>
      <c r="K1003" s="15" t="s">
        <v>896</v>
      </c>
      <c r="L1003" s="15"/>
    </row>
    <row r="1004" spans="1:12">
      <c r="A1004">
        <v>130</v>
      </c>
      <c r="B1004">
        <v>312</v>
      </c>
      <c r="C1004" t="s">
        <v>541</v>
      </c>
      <c r="D1004" t="s">
        <v>148</v>
      </c>
      <c r="E1004" s="14">
        <f>VLOOKUP(D1004,Files!$B$2:$H$207,5,FALSE())</f>
        <v>5.79</v>
      </c>
      <c r="F1004" s="15">
        <f>IF(E1004="no weight",VLOOKUP(D1004,Files!$B$2:$G$233,6,FALSE()),E1004)</f>
        <v>5.79</v>
      </c>
      <c r="G1004" s="13">
        <v>0.00101851851851852</v>
      </c>
      <c r="H1004" s="15">
        <v>8</v>
      </c>
      <c r="I1004" s="14">
        <f>Results!$F1008+VLOOKUP(Results!$H1008,'Bead string weights'!$B$2:$E$14,4,FALSE())</f>
        <v>15.19</v>
      </c>
      <c r="J1004" t="s">
        <v>535</v>
      </c>
      <c r="K1004" s="15" t="s">
        <v>897</v>
      </c>
      <c r="L1004" s="15" t="s">
        <v>898</v>
      </c>
    </row>
    <row r="1005" spans="1:12">
      <c r="A1005">
        <v>130</v>
      </c>
      <c r="B1005">
        <v>312</v>
      </c>
      <c r="C1005" t="s">
        <v>541</v>
      </c>
      <c r="D1005" t="s">
        <v>148</v>
      </c>
      <c r="E1005" s="14">
        <f>VLOOKUP(D1005,Files!$B$2:$H$207,5,FALSE())</f>
        <v>5.79</v>
      </c>
      <c r="F1005" s="15">
        <f>IF(E1005="no weight",VLOOKUP(D1005,Files!$B$2:$G$233,6,FALSE()),E1005)</f>
        <v>5.79</v>
      </c>
      <c r="G1005" s="13">
        <v>0.00119212962962963</v>
      </c>
      <c r="H1005" s="15">
        <v>12</v>
      </c>
      <c r="I1005" s="14">
        <f>Results!$F1009+VLOOKUP(Results!$H1009,'Bead string weights'!$B$2:$E$14,4,FALSE())</f>
        <v>17.87</v>
      </c>
      <c r="J1005" t="s">
        <v>535</v>
      </c>
      <c r="K1005" s="15" t="s">
        <v>885</v>
      </c>
      <c r="L1005" s="15"/>
    </row>
    <row r="1006" spans="1:12">
      <c r="A1006">
        <v>130</v>
      </c>
      <c r="B1006">
        <v>312</v>
      </c>
      <c r="C1006" t="s">
        <v>541</v>
      </c>
      <c r="D1006" t="s">
        <v>148</v>
      </c>
      <c r="E1006" s="14">
        <f>VLOOKUP(D1006,Files!$B$2:$H$207,5,FALSE())</f>
        <v>5.79</v>
      </c>
      <c r="F1006" s="15">
        <f>IF(E1006="no weight",VLOOKUP(D1006,Files!$B$2:$G$233,6,FALSE()),E1006)</f>
        <v>5.79</v>
      </c>
      <c r="G1006" s="13">
        <v>0.00128472222222222</v>
      </c>
      <c r="H1006" s="15">
        <v>11</v>
      </c>
      <c r="I1006" s="14">
        <f>Results!$F1010+VLOOKUP(Results!$H1010,'Bead string weights'!$B$2:$E$14,4,FALSE())</f>
        <v>16.63</v>
      </c>
      <c r="J1006" t="s">
        <v>535</v>
      </c>
      <c r="K1006" s="15" t="s">
        <v>896</v>
      </c>
      <c r="L1006" s="15"/>
    </row>
    <row r="1007" spans="1:12">
      <c r="A1007">
        <v>130</v>
      </c>
      <c r="B1007">
        <v>312</v>
      </c>
      <c r="C1007" t="s">
        <v>541</v>
      </c>
      <c r="D1007" t="s">
        <v>148</v>
      </c>
      <c r="E1007" s="14">
        <f>VLOOKUP(D1007,Files!$B$2:$H$207,5,FALSE())</f>
        <v>5.79</v>
      </c>
      <c r="F1007" s="15">
        <f>IF(E1007="no weight",VLOOKUP(D1007,Files!$B$2:$G$233,6,FALSE()),E1007)</f>
        <v>5.79</v>
      </c>
      <c r="G1007" s="13">
        <v>0.00137731481481481</v>
      </c>
      <c r="H1007" s="15">
        <v>12</v>
      </c>
      <c r="I1007" s="14">
        <f>Results!$F1011+VLOOKUP(Results!$H1011,'Bead string weights'!$B$2:$E$14,4,FALSE())</f>
        <v>18.51</v>
      </c>
      <c r="J1007" t="s">
        <v>535</v>
      </c>
      <c r="K1007" s="15" t="s">
        <v>843</v>
      </c>
      <c r="L1007" s="15"/>
    </row>
    <row r="1008" spans="1:12">
      <c r="A1008">
        <v>130</v>
      </c>
      <c r="B1008">
        <v>312</v>
      </c>
      <c r="C1008" t="s">
        <v>541</v>
      </c>
      <c r="D1008" t="s">
        <v>148</v>
      </c>
      <c r="E1008" s="14">
        <f>VLOOKUP(D1008,Files!$B$2:$H$207,5,FALSE())</f>
        <v>5.79</v>
      </c>
      <c r="F1008" s="15">
        <f>IF(E1008="no weight",VLOOKUP(D1008,Files!$B$2:$G$233,6,FALSE()),E1008)</f>
        <v>5.79</v>
      </c>
      <c r="G1008" s="13">
        <v>0.000162037037037037</v>
      </c>
      <c r="H1008" s="15">
        <v>8</v>
      </c>
      <c r="I1008" s="14">
        <f>Results!$F1001+VLOOKUP(Results!$H1001,'Bead string weights'!$B$2:$E$14,4,FALSE())</f>
        <v>17.87</v>
      </c>
      <c r="J1008" t="s">
        <v>537</v>
      </c>
      <c r="K1008" s="15" t="s">
        <v>800</v>
      </c>
      <c r="L1008" s="15"/>
    </row>
    <row r="1009" spans="1:12">
      <c r="A1009">
        <v>130</v>
      </c>
      <c r="B1009">
        <v>312</v>
      </c>
      <c r="C1009" t="s">
        <v>541</v>
      </c>
      <c r="D1009" t="s">
        <v>148</v>
      </c>
      <c r="E1009" s="14">
        <f>VLOOKUP(D1009,Files!$B$2:$H$207,5,FALSE())</f>
        <v>5.79</v>
      </c>
      <c r="F1009" s="15">
        <f>IF(E1009="no weight",VLOOKUP(D1009,Files!$B$2:$G$233,6,FALSE()),E1009)</f>
        <v>5.79</v>
      </c>
      <c r="G1009" s="13">
        <v>0.000497685185185185</v>
      </c>
      <c r="H1009" s="15">
        <v>10</v>
      </c>
      <c r="I1009" s="14">
        <f>Results!$F1005+VLOOKUP(Results!$H1005,'Bead string weights'!$B$2:$E$14,4,FALSE())</f>
        <v>19.96</v>
      </c>
      <c r="J1009" t="s">
        <v>537</v>
      </c>
      <c r="K1009" s="15" t="s">
        <v>854</v>
      </c>
      <c r="L1009" s="15" t="s">
        <v>855</v>
      </c>
    </row>
    <row r="1010" spans="1:12">
      <c r="A1010">
        <v>130</v>
      </c>
      <c r="B1010">
        <v>312</v>
      </c>
      <c r="C1010" t="s">
        <v>541</v>
      </c>
      <c r="D1010" t="s">
        <v>148</v>
      </c>
      <c r="E1010" s="14">
        <f>VLOOKUP(D1010,Files!$B$2:$H$207,5,FALSE())</f>
        <v>5.79</v>
      </c>
      <c r="F1010" s="15">
        <f>IF(E1010="no weight",VLOOKUP(D1010,Files!$B$2:$G$233,6,FALSE()),E1010)</f>
        <v>5.79</v>
      </c>
      <c r="G1010" s="13">
        <v>0.000787037037037037</v>
      </c>
      <c r="H1010" s="15">
        <v>9</v>
      </c>
      <c r="I1010" s="14">
        <f>Results!$F1006+VLOOKUP(Results!$H1006,'Bead string weights'!$B$2:$E$14,4,FALSE())</f>
        <v>18.51</v>
      </c>
      <c r="J1010" t="s">
        <v>537</v>
      </c>
      <c r="K1010" s="15" t="s">
        <v>854</v>
      </c>
      <c r="L1010" s="15" t="s">
        <v>855</v>
      </c>
    </row>
    <row r="1011" spans="1:12">
      <c r="A1011">
        <v>130</v>
      </c>
      <c r="B1011">
        <v>312</v>
      </c>
      <c r="C1011" t="s">
        <v>541</v>
      </c>
      <c r="D1011" t="s">
        <v>148</v>
      </c>
      <c r="E1011" s="14">
        <f>VLOOKUP(D1011,Files!$B$2:$H$207,5,FALSE())</f>
        <v>5.79</v>
      </c>
      <c r="F1011" s="15">
        <f>IF(E1011="no weight",VLOOKUP(D1011,Files!$B$2:$G$233,6,FALSE()),E1011)</f>
        <v>5.79</v>
      </c>
      <c r="G1011" s="13">
        <v>0.0009375</v>
      </c>
      <c r="H1011" s="15">
        <v>11</v>
      </c>
      <c r="I1011" s="14">
        <f>Results!$F1007+VLOOKUP(Results!$H1007,'Bead string weights'!$B$2:$E$14,4,FALSE())</f>
        <v>19.96</v>
      </c>
      <c r="J1011" t="s">
        <v>537</v>
      </c>
      <c r="K1011" s="15" t="s">
        <v>899</v>
      </c>
      <c r="L1011" s="15" t="s">
        <v>900</v>
      </c>
    </row>
    <row r="1012" spans="1:12">
      <c r="A1012">
        <v>131</v>
      </c>
      <c r="B1012">
        <v>313</v>
      </c>
      <c r="C1012" t="s">
        <v>541</v>
      </c>
      <c r="D1012" t="s">
        <v>149</v>
      </c>
      <c r="E1012" s="14">
        <f>VLOOKUP(D1012,Files!$B$2:$H$207,5,FALSE())</f>
        <v>5.69</v>
      </c>
      <c r="F1012" s="15">
        <f>IF(E1012="no weight",VLOOKUP(D1012,Files!$B$2:$G$233,6,FALSE()),E1012)</f>
        <v>5.69</v>
      </c>
      <c r="G1012" s="13">
        <v>0.000416666666666667</v>
      </c>
      <c r="H1012" s="15">
        <v>7</v>
      </c>
      <c r="I1012" s="14">
        <f>Results!$F1012+VLOOKUP(Results!$H1012,'Bead string weights'!$B$2:$E$14,4,FALSE())</f>
        <v>14.725</v>
      </c>
      <c r="J1012" t="s">
        <v>535</v>
      </c>
      <c r="K1012" s="15" t="s">
        <v>893</v>
      </c>
      <c r="L1012" s="15"/>
    </row>
    <row r="1013" spans="1:11">
      <c r="A1013">
        <v>131</v>
      </c>
      <c r="B1013">
        <v>313</v>
      </c>
      <c r="C1013" t="s">
        <v>541</v>
      </c>
      <c r="D1013" t="s">
        <v>149</v>
      </c>
      <c r="E1013" s="14">
        <f>VLOOKUP(D1013,Files!$B$2:$H$207,5,FALSE())</f>
        <v>5.69</v>
      </c>
      <c r="F1013" s="15">
        <f>IF(E1013="no weight",VLOOKUP(D1013,Files!$B$2:$G$233,6,FALSE()),E1013)</f>
        <v>5.69</v>
      </c>
      <c r="G1013" s="13">
        <v>0.000555555555555556</v>
      </c>
      <c r="H1013" s="1">
        <v>9</v>
      </c>
      <c r="I1013" s="14">
        <f>Results!$F1013+VLOOKUP(Results!$H1013,'Bead string weights'!$B$2:$E$14,4,FALSE())</f>
        <v>16.53</v>
      </c>
      <c r="J1013" t="s">
        <v>535</v>
      </c>
      <c r="K1013" s="15" t="s">
        <v>896</v>
      </c>
    </row>
    <row r="1014" spans="1:12">
      <c r="A1014">
        <v>131</v>
      </c>
      <c r="B1014">
        <v>313</v>
      </c>
      <c r="C1014" t="s">
        <v>541</v>
      </c>
      <c r="D1014" t="s">
        <v>149</v>
      </c>
      <c r="E1014" s="14">
        <f>VLOOKUP(D1014,Files!$B$2:$H$207,5,FALSE())</f>
        <v>5.69</v>
      </c>
      <c r="F1014" s="15">
        <f>IF(E1014="no weight",VLOOKUP(D1014,Files!$B$2:$G$233,6,FALSE()),E1014)</f>
        <v>5.69</v>
      </c>
      <c r="G1014" s="13">
        <v>0.000613425925925926</v>
      </c>
      <c r="H1014" s="1">
        <v>5</v>
      </c>
      <c r="I1014" s="14">
        <f>Results!$F1016+VLOOKUP(Results!$H1016,'Bead string weights'!$B$2:$E$14,4,FALSE())</f>
        <v>17.77</v>
      </c>
      <c r="J1014" t="s">
        <v>535</v>
      </c>
      <c r="K1014" s="15" t="s">
        <v>870</v>
      </c>
      <c r="L1014" t="s">
        <v>901</v>
      </c>
    </row>
    <row r="1015" spans="1:11">
      <c r="A1015">
        <v>131</v>
      </c>
      <c r="B1015">
        <v>313</v>
      </c>
      <c r="C1015" t="s">
        <v>541</v>
      </c>
      <c r="D1015" t="s">
        <v>149</v>
      </c>
      <c r="E1015" s="14">
        <f>VLOOKUP(D1015,Files!$B$2:$H$207,5,FALSE())</f>
        <v>5.69</v>
      </c>
      <c r="F1015" s="15">
        <f>IF(E1015="no weight",VLOOKUP(D1015,Files!$B$2:$G$233,6,FALSE()),E1015)</f>
        <v>5.69</v>
      </c>
      <c r="G1015" s="13">
        <v>0.000648148148148148</v>
      </c>
      <c r="H1015" s="1">
        <v>7</v>
      </c>
      <c r="I1015" s="14">
        <f>Results!$F1017+VLOOKUP(Results!$H1017,'Bead string weights'!$B$2:$E$14,4,FALSE())</f>
        <v>16.53</v>
      </c>
      <c r="J1015" t="s">
        <v>535</v>
      </c>
      <c r="K1015" s="15" t="s">
        <v>902</v>
      </c>
    </row>
    <row r="1016" spans="1:11">
      <c r="A1016">
        <v>131</v>
      </c>
      <c r="B1016">
        <v>313</v>
      </c>
      <c r="C1016" t="s">
        <v>541</v>
      </c>
      <c r="D1016" t="s">
        <v>149</v>
      </c>
      <c r="E1016" s="14">
        <f>VLOOKUP(D1016,Files!$B$2:$H$207,5,FALSE())</f>
        <v>5.69</v>
      </c>
      <c r="F1016" s="15">
        <f>IF(E1016="no weight",VLOOKUP(D1016,Files!$B$2:$G$233,6,FALSE()),E1016)</f>
        <v>5.69</v>
      </c>
      <c r="G1016" s="13">
        <v>0.00101851851851852</v>
      </c>
      <c r="H1016" s="1">
        <v>10</v>
      </c>
      <c r="I1016" s="14">
        <f>Results!$F1019+VLOOKUP(Results!$H1019,'Bead string weights'!$B$2:$E$14,4,FALSE())</f>
        <v>12.125</v>
      </c>
      <c r="J1016" t="s">
        <v>535</v>
      </c>
      <c r="K1016" s="15" t="s">
        <v>871</v>
      </c>
    </row>
    <row r="1017" spans="1:11">
      <c r="A1017">
        <v>131</v>
      </c>
      <c r="B1017">
        <v>313</v>
      </c>
      <c r="C1017" t="s">
        <v>541</v>
      </c>
      <c r="D1017" t="s">
        <v>149</v>
      </c>
      <c r="E1017" s="14">
        <f>VLOOKUP(D1017,Files!$B$2:$H$207,5,FALSE())</f>
        <v>5.69</v>
      </c>
      <c r="F1017" s="15">
        <f>IF(E1017="no weight",VLOOKUP(D1017,Files!$B$2:$G$233,6,FALSE()),E1017)</f>
        <v>5.69</v>
      </c>
      <c r="G1017" s="13">
        <v>0.00119212962962963</v>
      </c>
      <c r="H1017" s="1">
        <v>9</v>
      </c>
      <c r="I1017" s="14">
        <f>Results!$F1020+VLOOKUP(Results!$H1020,'Bead string weights'!$B$2:$E$14,4,FALSE())</f>
        <v>16.53</v>
      </c>
      <c r="J1017" t="s">
        <v>535</v>
      </c>
      <c r="K1017" s="15" t="s">
        <v>800</v>
      </c>
    </row>
    <row r="1018" spans="1:11">
      <c r="A1018">
        <v>131</v>
      </c>
      <c r="B1018">
        <v>313</v>
      </c>
      <c r="C1018" t="s">
        <v>541</v>
      </c>
      <c r="D1018" t="s">
        <v>149</v>
      </c>
      <c r="E1018" s="14">
        <f>VLOOKUP(D1018,Files!$B$2:$H$207,5,FALSE())</f>
        <v>5.69</v>
      </c>
      <c r="F1018" s="15">
        <f>IF(E1018="no weight",VLOOKUP(D1018,Files!$B$2:$G$233,6,FALSE()),E1018)</f>
        <v>5.69</v>
      </c>
      <c r="G1018" s="13">
        <v>0.00133101851851852</v>
      </c>
      <c r="H1018" s="1">
        <v>10</v>
      </c>
      <c r="I1018" s="14">
        <f>Results!$F1021+VLOOKUP(Results!$H1021,'Bead string weights'!$B$2:$E$14,4,FALSE())</f>
        <v>10.45105</v>
      </c>
      <c r="J1018" t="s">
        <v>535</v>
      </c>
      <c r="K1018" s="15" t="s">
        <v>871</v>
      </c>
    </row>
    <row r="1019" spans="1:11">
      <c r="A1019">
        <v>131</v>
      </c>
      <c r="B1019">
        <v>313</v>
      </c>
      <c r="C1019" t="s">
        <v>541</v>
      </c>
      <c r="D1019" t="s">
        <v>149</v>
      </c>
      <c r="E1019" s="14">
        <f>VLOOKUP(D1019,Files!$B$2:$H$207,5,FALSE())</f>
        <v>5.69</v>
      </c>
      <c r="F1019" s="15">
        <f>IF(E1019="no weight",VLOOKUP(D1019,Files!$B$2:$G$233,6,FALSE()),E1019)</f>
        <v>5.69</v>
      </c>
      <c r="G1019" s="13">
        <v>0.00144675925925926</v>
      </c>
      <c r="H1019" s="1">
        <v>5</v>
      </c>
      <c r="I1019" s="14">
        <f>Results!$F1022+VLOOKUP(Results!$H1022,'Bead string weights'!$B$2:$E$14,4,FALSE())</f>
        <v>10.45105</v>
      </c>
      <c r="J1019" t="s">
        <v>535</v>
      </c>
      <c r="K1019" s="15" t="s">
        <v>893</v>
      </c>
    </row>
    <row r="1020" spans="1:11">
      <c r="A1020">
        <v>131</v>
      </c>
      <c r="B1020">
        <v>313</v>
      </c>
      <c r="C1020" t="s">
        <v>541</v>
      </c>
      <c r="D1020" t="s">
        <v>149</v>
      </c>
      <c r="E1020" s="14">
        <f>VLOOKUP(D1020,Files!$B$2:$H$207,5,FALSE())</f>
        <v>5.69</v>
      </c>
      <c r="F1020" s="15">
        <f>IF(E1020="no weight",VLOOKUP(D1020,Files!$B$2:$G$233,6,FALSE()),E1020)</f>
        <v>5.69</v>
      </c>
      <c r="G1020" s="13">
        <v>0.00173611111111111</v>
      </c>
      <c r="H1020" s="1">
        <v>9</v>
      </c>
      <c r="I1020" s="14">
        <f>Results!$F1024+VLOOKUP(Results!$H1024,'Bead string weights'!$B$2:$E$14,4,FALSE())</f>
        <v>14.725</v>
      </c>
      <c r="J1020" t="s">
        <v>535</v>
      </c>
      <c r="K1020" s="15" t="s">
        <v>846</v>
      </c>
    </row>
    <row r="1021" spans="1:12">
      <c r="A1021">
        <v>131</v>
      </c>
      <c r="B1021">
        <v>313</v>
      </c>
      <c r="C1021" t="s">
        <v>541</v>
      </c>
      <c r="D1021" t="s">
        <v>149</v>
      </c>
      <c r="E1021" s="14">
        <f>VLOOKUP(D1021,Files!$B$2:$H$207,5,FALSE())</f>
        <v>5.69</v>
      </c>
      <c r="F1021" s="15">
        <f>IF(E1021="no weight",VLOOKUP(D1021,Files!$B$2:$G$233,6,FALSE()),E1021)</f>
        <v>5.69</v>
      </c>
      <c r="G1021" s="13">
        <v>0.00056712962962963</v>
      </c>
      <c r="H1021" s="1">
        <v>4</v>
      </c>
      <c r="I1021" s="14">
        <f>Results!$F1014+VLOOKUP(Results!$H1014,'Bead string weights'!$B$2:$E$14,4,FALSE())</f>
        <v>12.125</v>
      </c>
      <c r="J1021" t="s">
        <v>537</v>
      </c>
      <c r="K1021" s="15" t="s">
        <v>902</v>
      </c>
      <c r="L1021" t="s">
        <v>901</v>
      </c>
    </row>
    <row r="1022" spans="1:12">
      <c r="A1022">
        <v>131</v>
      </c>
      <c r="B1022">
        <v>313</v>
      </c>
      <c r="C1022" t="s">
        <v>541</v>
      </c>
      <c r="D1022" t="s">
        <v>149</v>
      </c>
      <c r="E1022" s="14">
        <f>VLOOKUP(D1022,Files!$B$2:$H$207,5,FALSE())</f>
        <v>5.69</v>
      </c>
      <c r="F1022" s="15">
        <f>IF(E1022="no weight",VLOOKUP(D1022,Files!$B$2:$G$233,6,FALSE()),E1022)</f>
        <v>5.69</v>
      </c>
      <c r="G1022" s="13">
        <v>0.000601851851851852</v>
      </c>
      <c r="H1022" s="1">
        <v>4</v>
      </c>
      <c r="I1022" s="14">
        <f>Results!$F1015+VLOOKUP(Results!$H1015,'Bead string weights'!$B$2:$E$14,4,FALSE())</f>
        <v>14.725</v>
      </c>
      <c r="J1022" t="s">
        <v>537</v>
      </c>
      <c r="K1022" s="15" t="s">
        <v>870</v>
      </c>
      <c r="L1022" t="s">
        <v>901</v>
      </c>
    </row>
    <row r="1023" spans="1:11">
      <c r="A1023">
        <v>131</v>
      </c>
      <c r="B1023">
        <v>313</v>
      </c>
      <c r="C1023" t="s">
        <v>541</v>
      </c>
      <c r="D1023" t="s">
        <v>149</v>
      </c>
      <c r="E1023" s="14">
        <f>VLOOKUP(D1023,Files!$B$2:$H$207,5,FALSE())</f>
        <v>5.69</v>
      </c>
      <c r="F1023" s="15">
        <f>IF(E1023="no weight",VLOOKUP(D1023,Files!$B$2:$G$233,6,FALSE()),E1023)</f>
        <v>5.69</v>
      </c>
      <c r="G1023" s="13">
        <v>0.000694444444444444</v>
      </c>
      <c r="H1023" s="1">
        <v>4</v>
      </c>
      <c r="I1023" s="14">
        <f>Results!$F1018+VLOOKUP(Results!$H1018,'Bead string weights'!$B$2:$E$14,4,FALSE())</f>
        <v>17.77</v>
      </c>
      <c r="J1023" t="s">
        <v>537</v>
      </c>
      <c r="K1023" s="15" t="s">
        <v>654</v>
      </c>
    </row>
    <row r="1024" spans="1:11">
      <c r="A1024">
        <v>131</v>
      </c>
      <c r="B1024">
        <v>313</v>
      </c>
      <c r="C1024" t="s">
        <v>541</v>
      </c>
      <c r="D1024" t="s">
        <v>149</v>
      </c>
      <c r="E1024" s="14">
        <f>VLOOKUP(D1024,Files!$B$2:$H$207,5,FALSE())</f>
        <v>5.69</v>
      </c>
      <c r="F1024" s="15">
        <f>IF(E1024="no weight",VLOOKUP(D1024,Files!$B$2:$G$233,6,FALSE()),E1024)</f>
        <v>5.69</v>
      </c>
      <c r="G1024" s="13">
        <v>0.00145833333333333</v>
      </c>
      <c r="H1024" s="1">
        <v>7</v>
      </c>
      <c r="I1024" s="14">
        <f>Results!$F1023+VLOOKUP(Results!$H1023,'Bead string weights'!$B$2:$E$14,4,FALSE())</f>
        <v>10.45105</v>
      </c>
      <c r="J1024" t="s">
        <v>537</v>
      </c>
      <c r="K1024" s="15" t="s">
        <v>864</v>
      </c>
    </row>
    <row r="1025" spans="1:12">
      <c r="A1025">
        <v>131</v>
      </c>
      <c r="B1025">
        <v>313</v>
      </c>
      <c r="C1025" t="s">
        <v>541</v>
      </c>
      <c r="D1025" t="s">
        <v>149</v>
      </c>
      <c r="E1025" s="14">
        <f>VLOOKUP(D1025,Files!$B$2:$H$207,5,FALSE())</f>
        <v>5.69</v>
      </c>
      <c r="F1025" s="15">
        <f>IF(E1025="no weight",VLOOKUP(D1025,Files!$B$2:$G$233,6,FALSE()),E1025)</f>
        <v>5.69</v>
      </c>
      <c r="G1025" s="13">
        <v>0.00174768518518519</v>
      </c>
      <c r="H1025" s="1">
        <v>5</v>
      </c>
      <c r="I1025" s="14">
        <f>Results!$F1025+VLOOKUP(Results!$H1025,'Bead string weights'!$B$2:$E$14,4,FALSE())</f>
        <v>12.125</v>
      </c>
      <c r="J1025" t="s">
        <v>537</v>
      </c>
      <c r="K1025" s="15" t="s">
        <v>903</v>
      </c>
      <c r="L1025" t="s">
        <v>904</v>
      </c>
    </row>
    <row r="1026" spans="1:11">
      <c r="A1026">
        <v>132</v>
      </c>
      <c r="B1026">
        <v>313</v>
      </c>
      <c r="C1026" t="s">
        <v>541</v>
      </c>
      <c r="D1026" t="s">
        <v>150</v>
      </c>
      <c r="E1026" s="14">
        <f>VLOOKUP(D1026,Files!$B$2:$H$207,5,FALSE())</f>
        <v>5.81</v>
      </c>
      <c r="F1026" s="15">
        <f>IF(E1026="no weight",VLOOKUP(D1026,Files!$B$2:$G$233,6,FALSE()),E1026)</f>
        <v>5.81</v>
      </c>
      <c r="G1026" s="13">
        <v>0.000590277777777778</v>
      </c>
      <c r="H1026" s="1">
        <v>7</v>
      </c>
      <c r="I1026" s="14">
        <f>Results!$F1026+VLOOKUP(Results!$H1026,'Bead string weights'!$B$2:$E$14,4,FALSE())</f>
        <v>14.845</v>
      </c>
      <c r="J1026" t="s">
        <v>537</v>
      </c>
      <c r="K1026" s="15" t="s">
        <v>905</v>
      </c>
    </row>
    <row r="1027" spans="1:11">
      <c r="A1027">
        <v>132</v>
      </c>
      <c r="B1027">
        <v>313</v>
      </c>
      <c r="C1027" t="s">
        <v>541</v>
      </c>
      <c r="D1027" t="s">
        <v>150</v>
      </c>
      <c r="E1027" s="14">
        <f>VLOOKUP(D1027,Files!$B$2:$H$207,5,FALSE())</f>
        <v>5.81</v>
      </c>
      <c r="F1027" s="15">
        <f>IF(E1027="no weight",VLOOKUP(D1027,Files!$B$2:$G$233,6,FALSE()),E1027)</f>
        <v>5.81</v>
      </c>
      <c r="G1027" s="13">
        <v>0.000706018518518518</v>
      </c>
      <c r="H1027" s="1">
        <v>6</v>
      </c>
      <c r="I1027" s="14">
        <f>Results!$F1027+VLOOKUP(Results!$H1027,'Bead string weights'!$B$2:$E$14,4,FALSE())</f>
        <v>13.275</v>
      </c>
      <c r="J1027" t="s">
        <v>537</v>
      </c>
      <c r="K1027" s="15" t="s">
        <v>800</v>
      </c>
    </row>
    <row r="1028" spans="1:11">
      <c r="A1028">
        <v>132</v>
      </c>
      <c r="B1028">
        <v>313</v>
      </c>
      <c r="C1028" t="s">
        <v>541</v>
      </c>
      <c r="D1028" t="s">
        <v>150</v>
      </c>
      <c r="E1028" s="14">
        <f>VLOOKUP(D1028,Files!$B$2:$H$207,5,FALSE())</f>
        <v>5.81</v>
      </c>
      <c r="F1028" s="15">
        <f>IF(E1028="no weight",VLOOKUP(D1028,Files!$B$2:$G$233,6,FALSE()),E1028)</f>
        <v>5.81</v>
      </c>
      <c r="G1028" s="13">
        <v>0.00106481481481481</v>
      </c>
      <c r="H1028" s="1">
        <v>3</v>
      </c>
      <c r="I1028" s="14">
        <f>Results!$F1028+VLOOKUP(Results!$H1028,'Bead string weights'!$B$2:$E$14,4,FALSE())</f>
        <v>9.1431</v>
      </c>
      <c r="J1028" t="s">
        <v>537</v>
      </c>
      <c r="K1028" s="15" t="s">
        <v>906</v>
      </c>
    </row>
    <row r="1029" spans="1:12">
      <c r="A1029">
        <v>132</v>
      </c>
      <c r="B1029">
        <v>313</v>
      </c>
      <c r="C1029" t="s">
        <v>541</v>
      </c>
      <c r="D1029" t="s">
        <v>150</v>
      </c>
      <c r="E1029" s="14">
        <f>VLOOKUP(D1029,Files!$B$2:$H$207,5,FALSE())</f>
        <v>5.81</v>
      </c>
      <c r="F1029" s="15">
        <f>IF(E1029="no weight",VLOOKUP(D1029,Files!$B$2:$G$233,6,FALSE()),E1029)</f>
        <v>5.81</v>
      </c>
      <c r="G1029" s="13">
        <v>0.00168981481481482</v>
      </c>
      <c r="H1029" s="1">
        <v>4</v>
      </c>
      <c r="I1029" s="14">
        <f>Results!$F1029+VLOOKUP(Results!$H1029,'Bead string weights'!$B$2:$E$14,4,FALSE())</f>
        <v>10.57105</v>
      </c>
      <c r="J1029" t="s">
        <v>537</v>
      </c>
      <c r="K1029" s="15" t="s">
        <v>907</v>
      </c>
      <c r="L1029" t="s">
        <v>908</v>
      </c>
    </row>
    <row r="1030" spans="1:11">
      <c r="A1030">
        <v>133</v>
      </c>
      <c r="B1030">
        <v>314</v>
      </c>
      <c r="C1030" t="s">
        <v>541</v>
      </c>
      <c r="D1030" t="s">
        <v>152</v>
      </c>
      <c r="E1030" s="14">
        <f>VLOOKUP(D1030,Files!$B$2:$H$207,5,FALSE())</f>
        <v>6.24</v>
      </c>
      <c r="F1030" s="15">
        <f>IF(E1030="no weight",VLOOKUP(D1030,Files!$B$2:$G$233,6,FALSE()),E1030)</f>
        <v>6.24</v>
      </c>
      <c r="G1030" s="13">
        <v>0.000185185185185185</v>
      </c>
      <c r="H1030" s="1">
        <v>6</v>
      </c>
      <c r="I1030" s="14">
        <f>Results!$F1030+VLOOKUP(Results!$H1030,'Bead string weights'!$B$2:$E$14,4,FALSE())</f>
        <v>13.705</v>
      </c>
      <c r="J1030" t="s">
        <v>535</v>
      </c>
      <c r="K1030" s="15" t="s">
        <v>893</v>
      </c>
    </row>
    <row r="1031" spans="1:11">
      <c r="A1031">
        <v>133</v>
      </c>
      <c r="B1031">
        <v>314</v>
      </c>
      <c r="C1031" t="s">
        <v>541</v>
      </c>
      <c r="D1031" t="s">
        <v>152</v>
      </c>
      <c r="E1031" s="14">
        <f>VLOOKUP(D1031,Files!$B$2:$H$207,5,FALSE())</f>
        <v>6.24</v>
      </c>
      <c r="F1031" s="15">
        <f>IF(E1031="no weight",VLOOKUP(D1031,Files!$B$2:$G$233,6,FALSE()),E1031)</f>
        <v>6.24</v>
      </c>
      <c r="G1031" s="13">
        <v>0.000277777777777778</v>
      </c>
      <c r="H1031" s="1">
        <v>4</v>
      </c>
      <c r="I1031" s="14">
        <f>Results!$F1031+VLOOKUP(Results!$H1031,'Bead string weights'!$B$2:$E$14,4,FALSE())</f>
        <v>11.00105</v>
      </c>
      <c r="J1031" t="s">
        <v>535</v>
      </c>
      <c r="K1031" s="15" t="s">
        <v>827</v>
      </c>
    </row>
    <row r="1032" spans="1:11">
      <c r="A1032">
        <v>133</v>
      </c>
      <c r="B1032">
        <v>314</v>
      </c>
      <c r="C1032" t="s">
        <v>541</v>
      </c>
      <c r="D1032" t="s">
        <v>152</v>
      </c>
      <c r="E1032" s="14">
        <f>VLOOKUP(D1032,Files!$B$2:$H$207,5,FALSE())</f>
        <v>6.24</v>
      </c>
      <c r="F1032" s="15">
        <f>IF(E1032="no weight",VLOOKUP(D1032,Files!$B$2:$G$233,6,FALSE()),E1032)</f>
        <v>6.24</v>
      </c>
      <c r="G1032" s="13">
        <v>0.000451388888888889</v>
      </c>
      <c r="H1032" s="1">
        <v>4</v>
      </c>
      <c r="I1032" s="14">
        <f>Results!$F1033+VLOOKUP(Results!$H1033,'Bead string weights'!$B$2:$E$14,4,FALSE())</f>
        <v>12.675</v>
      </c>
      <c r="J1032" t="s">
        <v>535</v>
      </c>
      <c r="K1032" s="15" t="s">
        <v>896</v>
      </c>
    </row>
    <row r="1033" spans="1:11">
      <c r="A1033">
        <v>133</v>
      </c>
      <c r="B1033">
        <v>314</v>
      </c>
      <c r="C1033" t="s">
        <v>541</v>
      </c>
      <c r="D1033" t="s">
        <v>152</v>
      </c>
      <c r="E1033" s="14">
        <f>VLOOKUP(D1033,Files!$B$2:$H$207,5,FALSE())</f>
        <v>6.24</v>
      </c>
      <c r="F1033" s="15">
        <f>IF(E1033="no weight",VLOOKUP(D1033,Files!$B$2:$G$233,6,FALSE()),E1033)</f>
        <v>6.24</v>
      </c>
      <c r="G1033" s="13">
        <v>0.000740740740740741</v>
      </c>
      <c r="H1033" s="1">
        <v>5</v>
      </c>
      <c r="I1033" s="14">
        <f>Results!$F1035+VLOOKUP(Results!$H1035,'Bead string weights'!$B$2:$E$14,4,FALSE())</f>
        <v>15.275</v>
      </c>
      <c r="J1033" t="s">
        <v>535</v>
      </c>
      <c r="K1033" s="15" t="s">
        <v>876</v>
      </c>
    </row>
    <row r="1034" spans="1:11">
      <c r="A1034">
        <v>133</v>
      </c>
      <c r="B1034">
        <v>314</v>
      </c>
      <c r="C1034" t="s">
        <v>541</v>
      </c>
      <c r="D1034" t="s">
        <v>152</v>
      </c>
      <c r="E1034" s="14">
        <f>VLOOKUP(D1034,Files!$B$2:$H$207,5,FALSE())</f>
        <v>6.24</v>
      </c>
      <c r="F1034" s="15">
        <f>IF(E1034="no weight",VLOOKUP(D1034,Files!$B$2:$G$233,6,FALSE()),E1034)</f>
        <v>6.24</v>
      </c>
      <c r="G1034" s="13">
        <v>0.00123842592592593</v>
      </c>
      <c r="H1034" s="1">
        <v>7</v>
      </c>
      <c r="I1034" s="14">
        <f>Results!$F1038+VLOOKUP(Results!$H1038,'Bead string weights'!$B$2:$E$14,4,FALSE())</f>
        <v>11.00105</v>
      </c>
      <c r="J1034" t="s">
        <v>535</v>
      </c>
      <c r="K1034" s="15" t="s">
        <v>865</v>
      </c>
    </row>
    <row r="1035" spans="1:11">
      <c r="A1035">
        <v>133</v>
      </c>
      <c r="B1035">
        <v>314</v>
      </c>
      <c r="C1035" t="s">
        <v>541</v>
      </c>
      <c r="D1035" t="s">
        <v>152</v>
      </c>
      <c r="E1035" s="14">
        <f>VLOOKUP(D1035,Files!$B$2:$H$207,5,FALSE())</f>
        <v>6.24</v>
      </c>
      <c r="F1035" s="15">
        <f>IF(E1035="no weight",VLOOKUP(D1035,Files!$B$2:$G$233,6,FALSE()),E1035)</f>
        <v>6.24</v>
      </c>
      <c r="G1035" s="13">
        <v>0.00135416666666667</v>
      </c>
      <c r="H1035" s="1">
        <v>7</v>
      </c>
      <c r="I1035" s="14">
        <f>Results!$F1039+VLOOKUP(Results!$H1039,'Bead string weights'!$B$2:$E$14,4,FALSE())</f>
        <v>11.00105</v>
      </c>
      <c r="J1035" t="s">
        <v>535</v>
      </c>
      <c r="K1035" s="15" t="s">
        <v>853</v>
      </c>
    </row>
    <row r="1036" spans="1:11">
      <c r="A1036">
        <v>133</v>
      </c>
      <c r="B1036">
        <v>314</v>
      </c>
      <c r="C1036" t="s">
        <v>541</v>
      </c>
      <c r="D1036" t="s">
        <v>152</v>
      </c>
      <c r="E1036" s="14">
        <f>VLOOKUP(D1036,Files!$B$2:$H$207,5,FALSE())</f>
        <v>6.24</v>
      </c>
      <c r="F1036" s="15">
        <f>IF(E1036="no weight",VLOOKUP(D1036,Files!$B$2:$G$233,6,FALSE()),E1036)</f>
        <v>6.24</v>
      </c>
      <c r="G1036" s="13">
        <v>0.00144675925925926</v>
      </c>
      <c r="H1036" s="1">
        <v>9</v>
      </c>
      <c r="I1036" s="14">
        <f>Results!$F1040+VLOOKUP(Results!$H1040,'Bead string weights'!$B$2:$E$14,4,FALSE())</f>
        <v>13.705</v>
      </c>
      <c r="J1036" t="s">
        <v>535</v>
      </c>
      <c r="K1036" s="15" t="s">
        <v>846</v>
      </c>
    </row>
    <row r="1037" spans="1:11">
      <c r="A1037">
        <v>133</v>
      </c>
      <c r="B1037">
        <v>314</v>
      </c>
      <c r="C1037" t="s">
        <v>541</v>
      </c>
      <c r="D1037" t="s">
        <v>152</v>
      </c>
      <c r="E1037" s="14">
        <f>VLOOKUP(D1037,Files!$B$2:$H$207,5,FALSE())</f>
        <v>6.24</v>
      </c>
      <c r="F1037" s="15">
        <f>IF(E1037="no weight",VLOOKUP(D1037,Files!$B$2:$G$233,6,FALSE()),E1037)</f>
        <v>6.24</v>
      </c>
      <c r="G1037" s="13">
        <v>0.00152777777777778</v>
      </c>
      <c r="H1037" s="1">
        <v>8</v>
      </c>
      <c r="I1037" s="14">
        <f>Results!$F1041+VLOOKUP(Results!$H1041,'Bead string weights'!$B$2:$E$14,4,FALSE())</f>
        <v>9.5731</v>
      </c>
      <c r="J1037" t="s">
        <v>535</v>
      </c>
      <c r="K1037" s="15" t="s">
        <v>846</v>
      </c>
    </row>
    <row r="1038" spans="1:11">
      <c r="A1038">
        <v>133</v>
      </c>
      <c r="B1038">
        <v>314</v>
      </c>
      <c r="C1038" t="s">
        <v>541</v>
      </c>
      <c r="D1038" t="s">
        <v>152</v>
      </c>
      <c r="E1038" s="14">
        <f>VLOOKUP(D1038,Files!$B$2:$H$207,5,FALSE())</f>
        <v>6.24</v>
      </c>
      <c r="F1038" s="15">
        <f>IF(E1038="no weight",VLOOKUP(D1038,Files!$B$2:$G$233,6,FALSE()),E1038)</f>
        <v>6.24</v>
      </c>
      <c r="G1038" s="13">
        <v>0.000393518518518519</v>
      </c>
      <c r="H1038" s="1">
        <v>4</v>
      </c>
      <c r="I1038" s="14">
        <f>Results!$F1032+VLOOKUP(Results!$H1032,'Bead string weights'!$B$2:$E$14,4,FALSE())</f>
        <v>11.00105</v>
      </c>
      <c r="J1038" t="s">
        <v>537</v>
      </c>
      <c r="K1038" s="15" t="s">
        <v>786</v>
      </c>
    </row>
    <row r="1039" spans="1:11">
      <c r="A1039">
        <v>133</v>
      </c>
      <c r="B1039">
        <v>314</v>
      </c>
      <c r="C1039" t="s">
        <v>541</v>
      </c>
      <c r="D1039" t="s">
        <v>152</v>
      </c>
      <c r="E1039" s="14">
        <f>VLOOKUP(D1039,Files!$B$2:$H$207,5,FALSE())</f>
        <v>6.24</v>
      </c>
      <c r="F1039" s="15">
        <f>IF(E1039="no weight",VLOOKUP(D1039,Files!$B$2:$G$233,6,FALSE()),E1039)</f>
        <v>6.24</v>
      </c>
      <c r="G1039" s="13">
        <v>0.000590277777777778</v>
      </c>
      <c r="H1039" s="1">
        <v>4</v>
      </c>
      <c r="I1039" s="14">
        <f>Results!$F1034+VLOOKUP(Results!$H1034,'Bead string weights'!$B$2:$E$14,4,FALSE())</f>
        <v>15.275</v>
      </c>
      <c r="J1039" t="s">
        <v>537</v>
      </c>
      <c r="K1039" s="15" t="s">
        <v>786</v>
      </c>
    </row>
    <row r="1040" spans="1:11">
      <c r="A1040">
        <v>133</v>
      </c>
      <c r="B1040">
        <v>314</v>
      </c>
      <c r="C1040" t="s">
        <v>541</v>
      </c>
      <c r="D1040" t="s">
        <v>152</v>
      </c>
      <c r="E1040" s="14">
        <f>VLOOKUP(D1040,Files!$B$2:$H$207,5,FALSE())</f>
        <v>6.24</v>
      </c>
      <c r="F1040" s="15">
        <f>IF(E1040="no weight",VLOOKUP(D1040,Files!$B$2:$G$233,6,FALSE()),E1040)</f>
        <v>6.24</v>
      </c>
      <c r="G1040" s="13">
        <v>0.000752314814814815</v>
      </c>
      <c r="H1040" s="1">
        <v>6</v>
      </c>
      <c r="I1040" s="14">
        <f>Results!$F1036+VLOOKUP(Results!$H1036,'Bead string weights'!$B$2:$E$14,4,FALSE())</f>
        <v>17.08</v>
      </c>
      <c r="J1040" t="s">
        <v>537</v>
      </c>
      <c r="K1040" s="15" t="s">
        <v>850</v>
      </c>
    </row>
    <row r="1041" spans="1:11">
      <c r="A1041">
        <v>133</v>
      </c>
      <c r="B1041">
        <v>314</v>
      </c>
      <c r="C1041" t="s">
        <v>541</v>
      </c>
      <c r="D1041" t="s">
        <v>152</v>
      </c>
      <c r="E1041" s="14">
        <f>VLOOKUP(D1041,Files!$B$2:$H$207,5,FALSE())</f>
        <v>6.24</v>
      </c>
      <c r="F1041" s="15">
        <f>IF(E1041="no weight",VLOOKUP(D1041,Files!$B$2:$G$233,6,FALSE()),E1041)</f>
        <v>6.24</v>
      </c>
      <c r="G1041" s="13">
        <v>0.00116898148148148</v>
      </c>
      <c r="H1041" s="1">
        <v>3</v>
      </c>
      <c r="I1041" s="14">
        <f>Results!$F1037+VLOOKUP(Results!$H1037,'Bead string weights'!$B$2:$E$14,4,FALSE())</f>
        <v>15.64</v>
      </c>
      <c r="J1041" t="s">
        <v>537</v>
      </c>
      <c r="K1041" s="15" t="s">
        <v>909</v>
      </c>
    </row>
    <row r="1042" spans="1:12">
      <c r="A1042">
        <v>134</v>
      </c>
      <c r="B1042">
        <v>314</v>
      </c>
      <c r="C1042" t="s">
        <v>541</v>
      </c>
      <c r="D1042" t="s">
        <v>153</v>
      </c>
      <c r="E1042" s="14">
        <f>VLOOKUP(D1042,Files!$B$2:$H$207,5,FALSE())</f>
        <v>6.25</v>
      </c>
      <c r="F1042" s="15">
        <f>IF(E1042="no weight",VLOOKUP(D1042,Files!$B$2:$G$233,6,FALSE()),E1042)</f>
        <v>6.25</v>
      </c>
      <c r="G1042" s="13">
        <v>0.000347222222222222</v>
      </c>
      <c r="H1042" s="1">
        <v>4</v>
      </c>
      <c r="I1042" s="14">
        <f>Results!$F1043+VLOOKUP(Results!$H1043,'Bead string weights'!$B$2:$E$14,4,FALSE())</f>
        <v>13.715</v>
      </c>
      <c r="J1042" t="s">
        <v>535</v>
      </c>
      <c r="K1042" s="15" t="s">
        <v>910</v>
      </c>
      <c r="L1042" t="s">
        <v>911</v>
      </c>
    </row>
    <row r="1043" spans="1:11">
      <c r="A1043">
        <v>134</v>
      </c>
      <c r="B1043">
        <v>314</v>
      </c>
      <c r="C1043" t="s">
        <v>541</v>
      </c>
      <c r="D1043" t="s">
        <v>153</v>
      </c>
      <c r="E1043" s="14">
        <f>VLOOKUP(D1043,Files!$B$2:$H$207,5,FALSE())</f>
        <v>6.25</v>
      </c>
      <c r="F1043" s="15">
        <f>IF(E1043="no weight",VLOOKUP(D1043,Files!$B$2:$G$233,6,FALSE()),E1043)</f>
        <v>6.25</v>
      </c>
      <c r="G1043" s="13">
        <v>0.00037037037037037</v>
      </c>
      <c r="H1043" s="1">
        <v>6</v>
      </c>
      <c r="I1043" s="14">
        <f>Results!$F1044+VLOOKUP(Results!$H1044,'Bead string weights'!$B$2:$E$14,4,FALSE())</f>
        <v>15.285</v>
      </c>
      <c r="J1043" t="s">
        <v>535</v>
      </c>
      <c r="K1043" s="15" t="s">
        <v>912</v>
      </c>
    </row>
    <row r="1044" spans="1:11">
      <c r="A1044">
        <v>134</v>
      </c>
      <c r="B1044">
        <v>314</v>
      </c>
      <c r="C1044" t="s">
        <v>541</v>
      </c>
      <c r="D1044" t="s">
        <v>153</v>
      </c>
      <c r="E1044" s="14">
        <f>VLOOKUP(D1044,Files!$B$2:$H$207,5,FALSE())</f>
        <v>6.25</v>
      </c>
      <c r="F1044" s="15">
        <f>IF(E1044="no weight",VLOOKUP(D1044,Files!$B$2:$G$233,6,FALSE()),E1044)</f>
        <v>6.25</v>
      </c>
      <c r="G1044" s="13">
        <v>0.00105324074074074</v>
      </c>
      <c r="H1044" s="1">
        <v>7</v>
      </c>
      <c r="I1044" s="14">
        <f>Results!$F1048+VLOOKUP(Results!$H1048,'Bead string weights'!$B$2:$E$14,4,FALSE())</f>
        <v>11.01105</v>
      </c>
      <c r="J1044" t="s">
        <v>535</v>
      </c>
      <c r="K1044" s="15" t="s">
        <v>893</v>
      </c>
    </row>
    <row r="1045" spans="1:11">
      <c r="A1045">
        <v>134</v>
      </c>
      <c r="B1045">
        <v>314</v>
      </c>
      <c r="C1045" t="s">
        <v>541</v>
      </c>
      <c r="D1045" t="s">
        <v>153</v>
      </c>
      <c r="E1045" s="14">
        <f>VLOOKUP(D1045,Files!$B$2:$H$207,5,FALSE())</f>
        <v>6.25</v>
      </c>
      <c r="F1045" s="15">
        <f>IF(E1045="no weight",VLOOKUP(D1045,Files!$B$2:$G$233,6,FALSE()),E1045)</f>
        <v>6.25</v>
      </c>
      <c r="G1045" s="13">
        <v>0.00119212962962963</v>
      </c>
      <c r="H1045" s="1">
        <v>8</v>
      </c>
      <c r="I1045" s="14">
        <f>Results!$F1050+VLOOKUP(Results!$H1050,'Bead string weights'!$B$2:$E$14,4,FALSE())</f>
        <v>11.01105</v>
      </c>
      <c r="J1045" t="s">
        <v>535</v>
      </c>
      <c r="K1045" s="15" t="s">
        <v>853</v>
      </c>
    </row>
    <row r="1046" spans="1:11">
      <c r="A1046">
        <v>134</v>
      </c>
      <c r="B1046">
        <v>314</v>
      </c>
      <c r="C1046" t="s">
        <v>541</v>
      </c>
      <c r="D1046" t="s">
        <v>153</v>
      </c>
      <c r="E1046" s="14">
        <f>VLOOKUP(D1046,Files!$B$2:$H$207,5,FALSE())</f>
        <v>6.25</v>
      </c>
      <c r="F1046" s="15">
        <f>IF(E1046="no weight",VLOOKUP(D1046,Files!$B$2:$G$233,6,FALSE()),E1046)</f>
        <v>6.25</v>
      </c>
      <c r="G1046" s="13">
        <v>0.00136574074074074</v>
      </c>
      <c r="H1046" s="1">
        <v>7</v>
      </c>
      <c r="I1046" s="14">
        <f>Results!$F1053+VLOOKUP(Results!$H1053,'Bead string weights'!$B$2:$E$14,4,FALSE())</f>
        <v>9.5831</v>
      </c>
      <c r="J1046" t="s">
        <v>535</v>
      </c>
      <c r="K1046" s="15" t="s">
        <v>913</v>
      </c>
    </row>
    <row r="1047" spans="1:11">
      <c r="A1047">
        <v>134</v>
      </c>
      <c r="B1047">
        <v>314</v>
      </c>
      <c r="C1047" t="s">
        <v>541</v>
      </c>
      <c r="D1047" t="s">
        <v>153</v>
      </c>
      <c r="E1047" s="14">
        <f>VLOOKUP(D1047,Files!$B$2:$H$207,5,FALSE())</f>
        <v>6.25</v>
      </c>
      <c r="F1047" s="15">
        <f>IF(E1047="no weight",VLOOKUP(D1047,Files!$B$2:$G$233,6,FALSE()),E1047)</f>
        <v>6.25</v>
      </c>
      <c r="G1047" s="13">
        <v>0.0003125</v>
      </c>
      <c r="H1047" s="1">
        <v>4</v>
      </c>
      <c r="I1047" s="14">
        <f>Results!$F1042+VLOOKUP(Results!$H1042,'Bead string weights'!$B$2:$E$14,4,FALSE())</f>
        <v>11.01105</v>
      </c>
      <c r="J1047" t="s">
        <v>537</v>
      </c>
      <c r="K1047" s="15" t="s">
        <v>914</v>
      </c>
    </row>
    <row r="1048" spans="1:11">
      <c r="A1048">
        <v>134</v>
      </c>
      <c r="B1048">
        <v>314</v>
      </c>
      <c r="C1048" t="s">
        <v>541</v>
      </c>
      <c r="D1048" t="s">
        <v>153</v>
      </c>
      <c r="E1048" s="14">
        <f>VLOOKUP(D1048,Files!$B$2:$H$207,5,FALSE())</f>
        <v>6.25</v>
      </c>
      <c r="F1048" s="15">
        <f>IF(E1048="no weight",VLOOKUP(D1048,Files!$B$2:$G$233,6,FALSE()),E1048)</f>
        <v>6.25</v>
      </c>
      <c r="G1048" s="13">
        <v>0.000451388888888889</v>
      </c>
      <c r="H1048" s="1">
        <v>4</v>
      </c>
      <c r="I1048" s="14">
        <f>Results!$F1045+VLOOKUP(Results!$H1045,'Bead string weights'!$B$2:$E$14,4,FALSE())</f>
        <v>15.65</v>
      </c>
      <c r="J1048" t="s">
        <v>537</v>
      </c>
      <c r="K1048" s="15" t="s">
        <v>914</v>
      </c>
    </row>
    <row r="1049" spans="1:11">
      <c r="A1049">
        <v>134</v>
      </c>
      <c r="B1049">
        <v>314</v>
      </c>
      <c r="C1049" t="s">
        <v>541</v>
      </c>
      <c r="D1049" t="s">
        <v>153</v>
      </c>
      <c r="E1049" s="14">
        <f>VLOOKUP(D1049,Files!$B$2:$H$207,5,FALSE())</f>
        <v>6.25</v>
      </c>
      <c r="F1049" s="15">
        <f>IF(E1049="no weight",VLOOKUP(D1049,Files!$B$2:$G$233,6,FALSE()),E1049)</f>
        <v>6.25</v>
      </c>
      <c r="G1049" s="13">
        <v>0.000601851851851852</v>
      </c>
      <c r="H1049" s="1">
        <v>6</v>
      </c>
      <c r="I1049" s="14">
        <f>Results!$F1046+VLOOKUP(Results!$H1046,'Bead string weights'!$B$2:$E$14,4,FALSE())</f>
        <v>15.285</v>
      </c>
      <c r="J1049" t="s">
        <v>537</v>
      </c>
      <c r="K1049" s="15" t="s">
        <v>912</v>
      </c>
    </row>
    <row r="1050" spans="1:11">
      <c r="A1050">
        <v>134</v>
      </c>
      <c r="B1050">
        <v>314</v>
      </c>
      <c r="C1050" t="s">
        <v>541</v>
      </c>
      <c r="D1050" t="s">
        <v>153</v>
      </c>
      <c r="E1050" s="14">
        <f>VLOOKUP(D1050,Files!$B$2:$H$207,5,FALSE())</f>
        <v>6.25</v>
      </c>
      <c r="F1050" s="15">
        <f>IF(E1050="no weight",VLOOKUP(D1050,Files!$B$2:$G$233,6,FALSE()),E1050)</f>
        <v>6.25</v>
      </c>
      <c r="G1050" s="13">
        <v>0.00100694444444444</v>
      </c>
      <c r="H1050" s="1">
        <v>4</v>
      </c>
      <c r="I1050" s="14">
        <f>Results!$F1047+VLOOKUP(Results!$H1047,'Bead string weights'!$B$2:$E$14,4,FALSE())</f>
        <v>11.01105</v>
      </c>
      <c r="J1050" t="s">
        <v>537</v>
      </c>
      <c r="K1050" s="15" t="s">
        <v>915</v>
      </c>
    </row>
    <row r="1051" spans="1:11">
      <c r="A1051">
        <v>134</v>
      </c>
      <c r="B1051">
        <v>314</v>
      </c>
      <c r="C1051" t="s">
        <v>541</v>
      </c>
      <c r="D1051" t="s">
        <v>153</v>
      </c>
      <c r="E1051" s="14">
        <f>VLOOKUP(D1051,Files!$B$2:$H$207,5,FALSE())</f>
        <v>6.25</v>
      </c>
      <c r="F1051" s="15">
        <f>IF(E1051="no weight",VLOOKUP(D1051,Files!$B$2:$G$233,6,FALSE()),E1051)</f>
        <v>6.25</v>
      </c>
      <c r="G1051" s="13">
        <v>0.00116898148148148</v>
      </c>
      <c r="H1051" s="1">
        <v>5</v>
      </c>
      <c r="I1051" s="14">
        <f>Results!$F1049+VLOOKUP(Results!$H1049,'Bead string weights'!$B$2:$E$14,4,FALSE())</f>
        <v>13.715</v>
      </c>
      <c r="J1051" t="s">
        <v>537</v>
      </c>
      <c r="K1051" s="15" t="s">
        <v>916</v>
      </c>
    </row>
    <row r="1052" spans="1:11">
      <c r="A1052">
        <v>134</v>
      </c>
      <c r="B1052">
        <v>314</v>
      </c>
      <c r="C1052" t="s">
        <v>541</v>
      </c>
      <c r="D1052" t="s">
        <v>153</v>
      </c>
      <c r="E1052" s="14">
        <f>VLOOKUP(D1052,Files!$B$2:$H$207,5,FALSE())</f>
        <v>6.25</v>
      </c>
      <c r="F1052" s="15">
        <f>IF(E1052="no weight",VLOOKUP(D1052,Files!$B$2:$G$233,6,FALSE()),E1052)</f>
        <v>6.25</v>
      </c>
      <c r="G1052" s="13">
        <v>0.00122685185185185</v>
      </c>
      <c r="H1052" s="1">
        <v>5</v>
      </c>
      <c r="I1052" s="14">
        <f>Results!$F1051+VLOOKUP(Results!$H1051,'Bead string weights'!$B$2:$E$14,4,FALSE())</f>
        <v>12.685</v>
      </c>
      <c r="J1052" t="s">
        <v>537</v>
      </c>
      <c r="K1052" s="15" t="s">
        <v>917</v>
      </c>
    </row>
    <row r="1053" spans="1:11">
      <c r="A1053">
        <v>134</v>
      </c>
      <c r="B1053">
        <v>314</v>
      </c>
      <c r="C1053" t="s">
        <v>541</v>
      </c>
      <c r="D1053" t="s">
        <v>153</v>
      </c>
      <c r="E1053" s="14">
        <f>VLOOKUP(D1053,Files!$B$2:$H$207,5,FALSE())</f>
        <v>6.25</v>
      </c>
      <c r="F1053" s="15">
        <f>IF(E1053="no weight",VLOOKUP(D1053,Files!$B$2:$G$233,6,FALSE()),E1053)</f>
        <v>6.25</v>
      </c>
      <c r="G1053" s="13">
        <v>0.00128472222222222</v>
      </c>
      <c r="H1053" s="1">
        <v>3</v>
      </c>
      <c r="I1053" s="14">
        <f>Results!$F1052+VLOOKUP(Results!$H1052,'Bead string weights'!$B$2:$E$14,4,FALSE())</f>
        <v>12.685</v>
      </c>
      <c r="J1053" t="s">
        <v>537</v>
      </c>
      <c r="K1053" s="15" t="s">
        <v>918</v>
      </c>
    </row>
    <row r="1054" spans="1:11">
      <c r="A1054">
        <v>134</v>
      </c>
      <c r="B1054">
        <v>314</v>
      </c>
      <c r="C1054" t="s">
        <v>541</v>
      </c>
      <c r="D1054" t="s">
        <v>153</v>
      </c>
      <c r="E1054" s="14">
        <f>VLOOKUP(D1054,Files!$B$2:$H$207,5,FALSE())</f>
        <v>6.25</v>
      </c>
      <c r="F1054" s="15">
        <f>IF(E1054="no weight",VLOOKUP(D1054,Files!$B$2:$G$233,6,FALSE()),E1054)</f>
        <v>6.25</v>
      </c>
      <c r="G1054" s="13">
        <v>0.00157407407407407</v>
      </c>
      <c r="H1054" s="1">
        <v>6</v>
      </c>
      <c r="I1054" s="14">
        <f>Results!$F1054+VLOOKUP(Results!$H1054,'Bead string weights'!$B$2:$E$14,4,FALSE())</f>
        <v>13.715</v>
      </c>
      <c r="J1054" t="s">
        <v>537</v>
      </c>
      <c r="K1054" s="15" t="s">
        <v>907</v>
      </c>
    </row>
    <row r="1055" spans="1:12">
      <c r="A1055">
        <v>135</v>
      </c>
      <c r="B1055">
        <v>315</v>
      </c>
      <c r="C1055" t="s">
        <v>541</v>
      </c>
      <c r="D1055" t="s">
        <v>154</v>
      </c>
      <c r="E1055" s="14">
        <f>VLOOKUP(D1055,Files!$B$2:$H$207,5,FALSE())</f>
        <v>5.66</v>
      </c>
      <c r="F1055" s="15">
        <f>IF(E1055="no weight",VLOOKUP(D1055,Files!$B$2:$G$233,6,FALSE()),E1055)</f>
        <v>5.66</v>
      </c>
      <c r="G1055" s="13">
        <v>0.00138888888888889</v>
      </c>
      <c r="H1055" s="1">
        <v>3</v>
      </c>
      <c r="I1055" s="14">
        <f>Results!$F1055+VLOOKUP(Results!$H1055,'Bead string weights'!$B$2:$E$14,4,FALSE())</f>
        <v>8.9931</v>
      </c>
      <c r="J1055" t="s">
        <v>537</v>
      </c>
      <c r="K1055" s="15" t="s">
        <v>854</v>
      </c>
      <c r="L1055" t="s">
        <v>919</v>
      </c>
    </row>
    <row r="1056" spans="1:11">
      <c r="A1056">
        <v>136</v>
      </c>
      <c r="B1056">
        <v>316</v>
      </c>
      <c r="C1056" t="s">
        <v>541</v>
      </c>
      <c r="D1056" t="s">
        <v>156</v>
      </c>
      <c r="E1056" s="14">
        <f>VLOOKUP(D1056,Files!$B$2:$H$207,5,FALSE())</f>
        <v>6.01</v>
      </c>
      <c r="F1056" s="15">
        <f>IF(E1056="no weight",VLOOKUP(D1056,Files!$B$2:$G$233,6,FALSE()),E1056)</f>
        <v>6.01</v>
      </c>
      <c r="G1056" s="13">
        <v>0.000231481481481481</v>
      </c>
      <c r="H1056" s="1">
        <v>9</v>
      </c>
      <c r="I1056" s="14">
        <f>Results!$F1056+VLOOKUP(Results!$H1056,'Bead string weights'!$B$2:$E$14,4,FALSE())</f>
        <v>16.85</v>
      </c>
      <c r="J1056" t="s">
        <v>535</v>
      </c>
      <c r="K1056" s="15" t="s">
        <v>846</v>
      </c>
    </row>
    <row r="1057" spans="1:11">
      <c r="A1057">
        <v>136</v>
      </c>
      <c r="B1057">
        <v>316</v>
      </c>
      <c r="C1057" t="s">
        <v>541</v>
      </c>
      <c r="D1057" t="s">
        <v>156</v>
      </c>
      <c r="E1057" s="14">
        <f>VLOOKUP(D1057,Files!$B$2:$H$207,5,FALSE())</f>
        <v>6.01</v>
      </c>
      <c r="F1057" s="15">
        <f>IF(E1057="no weight",VLOOKUP(D1057,Files!$B$2:$G$233,6,FALSE()),E1057)</f>
        <v>6.01</v>
      </c>
      <c r="G1057" s="13">
        <v>0.000324074074074074</v>
      </c>
      <c r="H1057" s="1">
        <v>9</v>
      </c>
      <c r="I1057" s="14">
        <f>Results!$F1057+VLOOKUP(Results!$H1057,'Bead string weights'!$B$2:$E$14,4,FALSE())</f>
        <v>16.85</v>
      </c>
      <c r="J1057" t="s">
        <v>535</v>
      </c>
      <c r="K1057" s="15" t="s">
        <v>905</v>
      </c>
    </row>
    <row r="1058" spans="1:12">
      <c r="A1058">
        <v>136</v>
      </c>
      <c r="B1058">
        <v>316</v>
      </c>
      <c r="C1058" t="s">
        <v>541</v>
      </c>
      <c r="D1058" t="s">
        <v>156</v>
      </c>
      <c r="E1058" s="14">
        <f>VLOOKUP(D1058,Files!$B$2:$H$207,5,FALSE())</f>
        <v>6.01</v>
      </c>
      <c r="F1058" s="15">
        <f>IF(E1058="no weight",VLOOKUP(D1058,Files!$B$2:$G$233,6,FALSE()),E1058)</f>
        <v>6.01</v>
      </c>
      <c r="G1058" s="13">
        <v>0.000659722222222222</v>
      </c>
      <c r="H1058">
        <v>9</v>
      </c>
      <c r="I1058" s="28">
        <f>Results!$F1060+VLOOKUP(Results!$H1060,'Bead string weights'!$B$2:$E$14,4,FALSE())</f>
        <v>18.09</v>
      </c>
      <c r="J1058" t="s">
        <v>535</v>
      </c>
      <c r="K1058" t="s">
        <v>854</v>
      </c>
      <c r="L1058" t="s">
        <v>920</v>
      </c>
    </row>
    <row r="1059" spans="1:12">
      <c r="A1059">
        <v>136</v>
      </c>
      <c r="B1059">
        <v>316</v>
      </c>
      <c r="C1059" t="s">
        <v>541</v>
      </c>
      <c r="D1059" t="s">
        <v>156</v>
      </c>
      <c r="E1059" s="14">
        <f>VLOOKUP(D1059,Files!$B$2:$H$207,5,FALSE())</f>
        <v>6.01</v>
      </c>
      <c r="F1059" s="15">
        <f>IF(E1059="no weight",VLOOKUP(D1059,Files!$B$2:$G$233,6,FALSE()),E1059)</f>
        <v>6.01</v>
      </c>
      <c r="G1059" s="13">
        <v>0.000775462962962963</v>
      </c>
      <c r="H1059">
        <v>10</v>
      </c>
      <c r="I1059" s="28">
        <f>Results!$F1061+VLOOKUP(Results!$H1061,'Bead string weights'!$B$2:$E$14,4,FALSE())</f>
        <v>18.09</v>
      </c>
      <c r="J1059" t="s">
        <v>535</v>
      </c>
      <c r="K1059" t="s">
        <v>854</v>
      </c>
      <c r="L1059" t="s">
        <v>920</v>
      </c>
    </row>
    <row r="1060" spans="1:11">
      <c r="A1060">
        <v>136</v>
      </c>
      <c r="B1060">
        <v>316</v>
      </c>
      <c r="C1060" t="s">
        <v>541</v>
      </c>
      <c r="D1060" t="s">
        <v>156</v>
      </c>
      <c r="E1060" s="14">
        <f>VLOOKUP(D1060,Files!$B$2:$H$207,5,FALSE())</f>
        <v>6.01</v>
      </c>
      <c r="F1060" s="15">
        <f>IF(E1060="no weight",VLOOKUP(D1060,Files!$B$2:$G$233,6,FALSE()),E1060)</f>
        <v>6.01</v>
      </c>
      <c r="G1060" s="13">
        <v>0.000925925925925926</v>
      </c>
      <c r="H1060">
        <v>10</v>
      </c>
      <c r="I1060" s="28">
        <f>Results!$F1063+VLOOKUP(Results!$H1063,'Bead string weights'!$B$2:$E$14,4,FALSE())</f>
        <v>18.73</v>
      </c>
      <c r="J1060" t="s">
        <v>535</v>
      </c>
      <c r="K1060" t="s">
        <v>921</v>
      </c>
    </row>
    <row r="1061" spans="1:11">
      <c r="A1061">
        <v>136</v>
      </c>
      <c r="B1061">
        <v>316</v>
      </c>
      <c r="C1061" t="s">
        <v>541</v>
      </c>
      <c r="D1061" t="s">
        <v>156</v>
      </c>
      <c r="E1061" s="14">
        <f>VLOOKUP(D1061,Files!$B$2:$H$207,5,FALSE())</f>
        <v>6.01</v>
      </c>
      <c r="F1061" s="15">
        <f>IF(E1061="no weight",VLOOKUP(D1061,Files!$B$2:$G$233,6,FALSE()),E1061)</f>
        <v>6.01</v>
      </c>
      <c r="G1061" s="13">
        <v>0.00103009259259259</v>
      </c>
      <c r="H1061">
        <v>10</v>
      </c>
      <c r="I1061" s="28">
        <f>Results!$F1065+VLOOKUP(Results!$H1065,'Bead string weights'!$B$2:$E$14,4,FALSE())</f>
        <v>16.85</v>
      </c>
      <c r="J1061" t="s">
        <v>535</v>
      </c>
      <c r="K1061" t="s">
        <v>895</v>
      </c>
    </row>
    <row r="1062" spans="1:11">
      <c r="A1062">
        <v>136</v>
      </c>
      <c r="B1062">
        <v>316</v>
      </c>
      <c r="C1062" t="s">
        <v>541</v>
      </c>
      <c r="D1062" t="s">
        <v>156</v>
      </c>
      <c r="E1062" s="14">
        <f>VLOOKUP(D1062,Files!$B$2:$H$207,5,FALSE())</f>
        <v>6.01</v>
      </c>
      <c r="F1062" s="15">
        <f>IF(E1062="no weight",VLOOKUP(D1062,Files!$B$2:$G$233,6,FALSE()),E1062)</f>
        <v>6.01</v>
      </c>
      <c r="G1062" s="13">
        <v>0.00111111111111111</v>
      </c>
      <c r="H1062">
        <v>10</v>
      </c>
      <c r="I1062" s="28">
        <f>Results!$F1067+VLOOKUP(Results!$H1067,'Bead string weights'!$B$2:$E$14,4,FALSE())</f>
        <v>10.77105</v>
      </c>
      <c r="J1062" t="s">
        <v>535</v>
      </c>
      <c r="K1062" t="s">
        <v>847</v>
      </c>
    </row>
    <row r="1063" spans="1:11">
      <c r="A1063">
        <v>136</v>
      </c>
      <c r="B1063">
        <v>316</v>
      </c>
      <c r="C1063" t="s">
        <v>541</v>
      </c>
      <c r="D1063" t="s">
        <v>156</v>
      </c>
      <c r="E1063" s="14">
        <f>VLOOKUP(D1063,Files!$B$2:$H$207,5,FALSE())</f>
        <v>6.01</v>
      </c>
      <c r="F1063" s="15">
        <f>IF(E1063="no weight",VLOOKUP(D1063,Files!$B$2:$G$233,6,FALSE()),E1063)</f>
        <v>6.01</v>
      </c>
      <c r="G1063" s="13">
        <v>0.00125</v>
      </c>
      <c r="H1063">
        <v>11</v>
      </c>
      <c r="I1063" s="28">
        <f>Results!$F1068+VLOOKUP(Results!$H1068,'Bead string weights'!$B$2:$E$14,4,FALSE())</f>
        <v>10.77105</v>
      </c>
      <c r="J1063" t="s">
        <v>535</v>
      </c>
      <c r="K1063" t="s">
        <v>862</v>
      </c>
    </row>
    <row r="1064" spans="1:11">
      <c r="A1064">
        <v>136</v>
      </c>
      <c r="B1064">
        <v>316</v>
      </c>
      <c r="C1064" t="s">
        <v>541</v>
      </c>
      <c r="D1064" t="s">
        <v>156</v>
      </c>
      <c r="E1064" s="14">
        <f>VLOOKUP(D1064,Files!$B$2:$H$207,5,FALSE())</f>
        <v>6.01</v>
      </c>
      <c r="F1064" s="15">
        <f>IF(E1064="no weight",VLOOKUP(D1064,Files!$B$2:$G$233,6,FALSE()),E1064)</f>
        <v>6.01</v>
      </c>
      <c r="G1064" s="13">
        <v>0.00133101851851852</v>
      </c>
      <c r="H1064">
        <v>10</v>
      </c>
      <c r="I1064" s="28">
        <f>Results!$F1069+VLOOKUP(Results!$H1069,'Bead string weights'!$B$2:$E$14,4,FALSE())</f>
        <v>9.3431</v>
      </c>
      <c r="J1064" t="s">
        <v>535</v>
      </c>
      <c r="K1064" t="s">
        <v>843</v>
      </c>
    </row>
    <row r="1065" spans="1:12">
      <c r="A1065">
        <v>136</v>
      </c>
      <c r="B1065">
        <v>316</v>
      </c>
      <c r="C1065" t="s">
        <v>541</v>
      </c>
      <c r="D1065" t="s">
        <v>156</v>
      </c>
      <c r="E1065" s="14">
        <f>VLOOKUP(D1065,Files!$B$2:$H$207,5,FALSE())</f>
        <v>6.01</v>
      </c>
      <c r="F1065" s="15">
        <f>IF(E1065="no weight",VLOOKUP(D1065,Files!$B$2:$G$233,6,FALSE()),E1065)</f>
        <v>6.01</v>
      </c>
      <c r="G1065" s="13">
        <v>0.000451388888888889</v>
      </c>
      <c r="H1065" s="26">
        <v>9</v>
      </c>
      <c r="I1065" s="28">
        <f>Results!$F1058+VLOOKUP(Results!$H1058,'Bead string weights'!$B$2:$E$14,4,FALSE())</f>
        <v>16.85</v>
      </c>
      <c r="J1065" t="s">
        <v>537</v>
      </c>
      <c r="K1065" s="27" t="s">
        <v>854</v>
      </c>
      <c r="L1065" s="27" t="s">
        <v>922</v>
      </c>
    </row>
    <row r="1066" spans="1:12">
      <c r="A1066">
        <v>136</v>
      </c>
      <c r="B1066">
        <v>316</v>
      </c>
      <c r="C1066" t="s">
        <v>541</v>
      </c>
      <c r="D1066" t="s">
        <v>156</v>
      </c>
      <c r="E1066" s="14">
        <f>VLOOKUP(D1066,Files!$B$2:$H$207,5,FALSE())</f>
        <v>6.01</v>
      </c>
      <c r="F1066" s="15">
        <f>IF(E1066="no weight",VLOOKUP(D1066,Files!$B$2:$G$233,6,FALSE()),E1066)</f>
        <v>6.01</v>
      </c>
      <c r="G1066" s="13">
        <v>0.000543981481481481</v>
      </c>
      <c r="H1066" s="27">
        <v>4</v>
      </c>
      <c r="I1066" s="28">
        <f>Results!$F1059+VLOOKUP(Results!$H1059,'Bead string weights'!$B$2:$E$14,4,FALSE())</f>
        <v>18.09</v>
      </c>
      <c r="J1066" t="s">
        <v>537</v>
      </c>
      <c r="K1066" s="27" t="s">
        <v>854</v>
      </c>
      <c r="L1066" s="27" t="s">
        <v>923</v>
      </c>
    </row>
    <row r="1067" spans="1:11">
      <c r="A1067">
        <v>136</v>
      </c>
      <c r="B1067">
        <v>316</v>
      </c>
      <c r="C1067" t="s">
        <v>541</v>
      </c>
      <c r="D1067" t="s">
        <v>156</v>
      </c>
      <c r="E1067" s="14">
        <f>VLOOKUP(D1067,Files!$B$2:$H$207,5,FALSE())</f>
        <v>6.01</v>
      </c>
      <c r="F1067" s="15">
        <f>IF(E1067="no weight",VLOOKUP(D1067,Files!$B$2:$G$233,6,FALSE()),E1067)</f>
        <v>6.01</v>
      </c>
      <c r="G1067" s="13">
        <v>0.000787037037037037</v>
      </c>
      <c r="H1067">
        <v>4</v>
      </c>
      <c r="I1067" s="28">
        <f>Results!$F1062+VLOOKUP(Results!$H1062,'Bead string weights'!$B$2:$E$14,4,FALSE())</f>
        <v>18.09</v>
      </c>
      <c r="J1067" t="s">
        <v>537</v>
      </c>
      <c r="K1067" t="s">
        <v>844</v>
      </c>
    </row>
    <row r="1068" spans="1:12">
      <c r="A1068">
        <v>136</v>
      </c>
      <c r="B1068">
        <v>316</v>
      </c>
      <c r="C1068" t="s">
        <v>541</v>
      </c>
      <c r="D1068" t="s">
        <v>156</v>
      </c>
      <c r="E1068" s="14">
        <f>VLOOKUP(D1068,Files!$B$2:$H$207,5,FALSE())</f>
        <v>6.01</v>
      </c>
      <c r="F1068" s="15">
        <f>IF(E1068="no weight",VLOOKUP(D1068,Files!$B$2:$G$233,6,FALSE()),E1068)</f>
        <v>6.01</v>
      </c>
      <c r="G1068" s="13">
        <v>0.0009375</v>
      </c>
      <c r="H1068">
        <v>4</v>
      </c>
      <c r="I1068" s="28">
        <f>Results!$F1064+VLOOKUP(Results!$H1064,'Bead string weights'!$B$2:$E$14,4,FALSE())</f>
        <v>18.09</v>
      </c>
      <c r="J1068" t="s">
        <v>537</v>
      </c>
      <c r="K1068" t="s">
        <v>924</v>
      </c>
      <c r="L1068" t="s">
        <v>925</v>
      </c>
    </row>
    <row r="1069" spans="1:11">
      <c r="A1069">
        <v>136</v>
      </c>
      <c r="B1069">
        <v>316</v>
      </c>
      <c r="C1069" t="s">
        <v>541</v>
      </c>
      <c r="D1069" t="s">
        <v>156</v>
      </c>
      <c r="E1069" s="14">
        <f>VLOOKUP(D1069,Files!$B$2:$H$207,5,FALSE())</f>
        <v>6.01</v>
      </c>
      <c r="F1069" s="15">
        <f>IF(E1069="no weight",VLOOKUP(D1069,Files!$B$2:$G$233,6,FALSE()),E1069)</f>
        <v>6.01</v>
      </c>
      <c r="G1069" s="13">
        <v>0.00107638888888889</v>
      </c>
      <c r="H1069">
        <v>3</v>
      </c>
      <c r="I1069" s="28">
        <f>Results!$F1066+VLOOKUP(Results!$H1066,'Bead string weights'!$B$2:$E$14,4,FALSE())</f>
        <v>10.77105</v>
      </c>
      <c r="J1069" t="s">
        <v>537</v>
      </c>
      <c r="K1069" t="s">
        <v>847</v>
      </c>
    </row>
    <row r="1070" spans="1:11">
      <c r="A1070">
        <v>137</v>
      </c>
      <c r="B1070">
        <v>317</v>
      </c>
      <c r="C1070" t="s">
        <v>541</v>
      </c>
      <c r="D1070" t="s">
        <v>158</v>
      </c>
      <c r="E1070" s="14">
        <f>VLOOKUP(D1070,Files!$B$2:$H$207,5,FALSE())</f>
        <v>5.79</v>
      </c>
      <c r="F1070" s="15">
        <f>IF(E1070="no weight",VLOOKUP(D1070,Files!$B$2:$G$233,6,FALSE()),E1070)</f>
        <v>5.79</v>
      </c>
      <c r="G1070" s="13">
        <v>0.000104166666666667</v>
      </c>
      <c r="H1070">
        <v>8</v>
      </c>
      <c r="I1070" s="28">
        <f>Results!$F1070+VLOOKUP(Results!$H1070,'Bead string weights'!$B$2:$E$14,4,FALSE())</f>
        <v>15.19</v>
      </c>
      <c r="J1070" t="s">
        <v>535</v>
      </c>
      <c r="K1070" t="s">
        <v>846</v>
      </c>
    </row>
    <row r="1071" spans="1:10">
      <c r="A1071">
        <v>137</v>
      </c>
      <c r="B1071">
        <v>317</v>
      </c>
      <c r="C1071" t="s">
        <v>541</v>
      </c>
      <c r="D1071" t="s">
        <v>158</v>
      </c>
      <c r="E1071" s="14">
        <f>VLOOKUP(D1071,Files!$B$2:$H$207,5,FALSE())</f>
        <v>5.79</v>
      </c>
      <c r="F1071" s="15">
        <f>IF(E1071="no weight",VLOOKUP(D1071,Files!$B$2:$G$233,6,FALSE()),E1071)</f>
        <v>5.79</v>
      </c>
      <c r="G1071" s="13">
        <v>0.000243055555555556</v>
      </c>
      <c r="H1071">
        <v>8</v>
      </c>
      <c r="I1071" s="28">
        <f>Results!$F1073+VLOOKUP(Results!$H1073,'Bead string weights'!$B$2:$E$14,4,FALSE())</f>
        <v>14.825</v>
      </c>
      <c r="J1071" t="s">
        <v>535</v>
      </c>
    </row>
    <row r="1072" spans="1:11">
      <c r="A1072">
        <v>137</v>
      </c>
      <c r="B1072">
        <v>317</v>
      </c>
      <c r="C1072" t="s">
        <v>541</v>
      </c>
      <c r="D1072" t="s">
        <v>158</v>
      </c>
      <c r="E1072" s="14">
        <f>VLOOKUP(D1072,Files!$B$2:$H$207,5,FALSE())</f>
        <v>5.79</v>
      </c>
      <c r="F1072" s="15">
        <f>IF(E1072="no weight",VLOOKUP(D1072,Files!$B$2:$G$233,6,FALSE()),E1072)</f>
        <v>5.79</v>
      </c>
      <c r="G1072" s="13">
        <v>0.000625</v>
      </c>
      <c r="H1072">
        <v>9</v>
      </c>
      <c r="I1072" s="28">
        <f>Results!$F1077+VLOOKUP(Results!$H1077,'Bead string weights'!$B$2:$E$14,4,FALSE())</f>
        <v>15.19</v>
      </c>
      <c r="J1072" t="s">
        <v>535</v>
      </c>
      <c r="K1072" t="s">
        <v>895</v>
      </c>
    </row>
    <row r="1073" spans="1:11">
      <c r="A1073">
        <v>137</v>
      </c>
      <c r="B1073">
        <v>317</v>
      </c>
      <c r="C1073" t="s">
        <v>541</v>
      </c>
      <c r="D1073" t="s">
        <v>158</v>
      </c>
      <c r="E1073" s="14">
        <f>VLOOKUP(D1073,Files!$B$2:$H$207,5,FALSE())</f>
        <v>5.79</v>
      </c>
      <c r="F1073" s="15">
        <f>IF(E1073="no weight",VLOOKUP(D1073,Files!$B$2:$G$233,6,FALSE()),E1073)</f>
        <v>5.79</v>
      </c>
      <c r="G1073" s="13">
        <v>0.000706018518518518</v>
      </c>
      <c r="H1073">
        <v>7</v>
      </c>
      <c r="I1073" s="28">
        <f>Results!$F1078+VLOOKUP(Results!$H1078,'Bead string weights'!$B$2:$E$14,4,FALSE())</f>
        <v>13.255</v>
      </c>
      <c r="J1073" t="s">
        <v>535</v>
      </c>
      <c r="K1073" t="s">
        <v>846</v>
      </c>
    </row>
    <row r="1074" spans="1:11">
      <c r="A1074">
        <v>137</v>
      </c>
      <c r="B1074">
        <v>317</v>
      </c>
      <c r="C1074" t="s">
        <v>541</v>
      </c>
      <c r="D1074" t="s">
        <v>158</v>
      </c>
      <c r="E1074" s="14">
        <f>VLOOKUP(D1074,Files!$B$2:$H$207,5,FALSE())</f>
        <v>5.79</v>
      </c>
      <c r="F1074" s="15">
        <f>IF(E1074="no weight",VLOOKUP(D1074,Files!$B$2:$G$233,6,FALSE()),E1074)</f>
        <v>5.79</v>
      </c>
      <c r="G1074" s="13">
        <v>0.000868055555555556</v>
      </c>
      <c r="H1074">
        <v>9</v>
      </c>
      <c r="I1074" s="28">
        <f>Results!$F1079+VLOOKUP(Results!$H1079,'Bead string weights'!$B$2:$E$14,4,FALSE())</f>
        <v>16.63</v>
      </c>
      <c r="J1074" t="s">
        <v>535</v>
      </c>
      <c r="K1074" t="s">
        <v>843</v>
      </c>
    </row>
    <row r="1075" spans="1:11">
      <c r="A1075">
        <v>137</v>
      </c>
      <c r="B1075">
        <v>317</v>
      </c>
      <c r="C1075" t="s">
        <v>541</v>
      </c>
      <c r="D1075" t="s">
        <v>158</v>
      </c>
      <c r="E1075" s="14">
        <f>VLOOKUP(D1075,Files!$B$2:$H$207,5,FALSE())</f>
        <v>5.79</v>
      </c>
      <c r="F1075" s="15">
        <f>IF(E1075="no weight",VLOOKUP(D1075,Files!$B$2:$G$233,6,FALSE()),E1075)</f>
        <v>5.79</v>
      </c>
      <c r="G1075" s="13">
        <v>0.000925925925925926</v>
      </c>
      <c r="H1075">
        <v>7</v>
      </c>
      <c r="I1075" s="28">
        <f>Results!$F1080+VLOOKUP(Results!$H1080,'Bead string weights'!$B$2:$E$14,4,FALSE())</f>
        <v>17.87</v>
      </c>
      <c r="J1075" t="s">
        <v>535</v>
      </c>
      <c r="K1075" t="s">
        <v>847</v>
      </c>
    </row>
    <row r="1076" spans="1:11">
      <c r="A1076">
        <v>137</v>
      </c>
      <c r="B1076">
        <v>317</v>
      </c>
      <c r="C1076" t="s">
        <v>541</v>
      </c>
      <c r="D1076" t="s">
        <v>158</v>
      </c>
      <c r="E1076" s="14">
        <f>VLOOKUP(D1076,Files!$B$2:$H$207,5,FALSE())</f>
        <v>5.79</v>
      </c>
      <c r="F1076" s="15">
        <f>IF(E1076="no weight",VLOOKUP(D1076,Files!$B$2:$G$233,6,FALSE()),E1076)</f>
        <v>5.79</v>
      </c>
      <c r="G1076" s="13">
        <v>0.00103009259259259</v>
      </c>
      <c r="H1076">
        <v>10</v>
      </c>
      <c r="I1076" s="28">
        <f>Results!$F1081+VLOOKUP(Results!$H1081,'Bead string weights'!$B$2:$E$14,4,FALSE())</f>
        <v>16.63</v>
      </c>
      <c r="J1076" t="s">
        <v>535</v>
      </c>
      <c r="K1076" t="s">
        <v>843</v>
      </c>
    </row>
    <row r="1077" spans="1:11">
      <c r="A1077">
        <v>137</v>
      </c>
      <c r="B1077">
        <v>317</v>
      </c>
      <c r="C1077" t="s">
        <v>541</v>
      </c>
      <c r="D1077" t="s">
        <v>158</v>
      </c>
      <c r="E1077" s="14">
        <f>VLOOKUP(D1077,Files!$B$2:$H$207,5,FALSE())</f>
        <v>5.79</v>
      </c>
      <c r="F1077" s="15">
        <f>IF(E1077="no weight",VLOOKUP(D1077,Files!$B$2:$G$233,6,FALSE()),E1077)</f>
        <v>5.79</v>
      </c>
      <c r="G1077" s="13">
        <v>0.00116898148148148</v>
      </c>
      <c r="H1077">
        <v>8</v>
      </c>
      <c r="I1077" s="28">
        <f>Results!$F1082+VLOOKUP(Results!$H1082,'Bead string weights'!$B$2:$E$14,4,FALSE())</f>
        <v>13.255</v>
      </c>
      <c r="J1077" t="s">
        <v>535</v>
      </c>
      <c r="K1077" t="s">
        <v>843</v>
      </c>
    </row>
    <row r="1078" spans="1:11">
      <c r="A1078">
        <v>137</v>
      </c>
      <c r="B1078">
        <v>317</v>
      </c>
      <c r="C1078" t="s">
        <v>541</v>
      </c>
      <c r="D1078" t="s">
        <v>158</v>
      </c>
      <c r="E1078" s="14">
        <f>VLOOKUP(D1078,Files!$B$2:$H$207,5,FALSE())</f>
        <v>5.79</v>
      </c>
      <c r="F1078" s="15">
        <f>IF(E1078="no weight",VLOOKUP(D1078,Files!$B$2:$G$233,6,FALSE()),E1078)</f>
        <v>5.79</v>
      </c>
      <c r="G1078" s="13">
        <v>0.00125</v>
      </c>
      <c r="H1078">
        <v>6</v>
      </c>
      <c r="I1078" s="28">
        <f>Results!$F1083+VLOOKUP(Results!$H1083,'Bead string weights'!$B$2:$E$14,4,FALSE())</f>
        <v>13.255</v>
      </c>
      <c r="J1078" t="s">
        <v>535</v>
      </c>
      <c r="K1078" t="s">
        <v>843</v>
      </c>
    </row>
    <row r="1079" spans="1:11">
      <c r="A1079">
        <v>137</v>
      </c>
      <c r="B1079">
        <v>317</v>
      </c>
      <c r="C1079" t="s">
        <v>541</v>
      </c>
      <c r="D1079" t="s">
        <v>158</v>
      </c>
      <c r="E1079" s="14">
        <f>VLOOKUP(D1079,Files!$B$2:$H$207,5,FALSE())</f>
        <v>5.79</v>
      </c>
      <c r="F1079" s="15">
        <f>IF(E1079="no weight",VLOOKUP(D1079,Files!$B$2:$G$233,6,FALSE()),E1079)</f>
        <v>5.79</v>
      </c>
      <c r="G1079" s="13">
        <v>0.00135416666666667</v>
      </c>
      <c r="H1079">
        <v>9</v>
      </c>
      <c r="I1079" s="28">
        <f>Results!$F1084+VLOOKUP(Results!$H1084,'Bead string weights'!$B$2:$E$14,4,FALSE())</f>
        <v>10.55105</v>
      </c>
      <c r="J1079" t="s">
        <v>535</v>
      </c>
      <c r="K1079" t="s">
        <v>843</v>
      </c>
    </row>
    <row r="1080" spans="1:10">
      <c r="A1080">
        <v>137</v>
      </c>
      <c r="B1080">
        <v>317</v>
      </c>
      <c r="C1080" t="s">
        <v>541</v>
      </c>
      <c r="D1080" t="s">
        <v>158</v>
      </c>
      <c r="E1080" s="14">
        <f>VLOOKUP(D1080,Files!$B$2:$H$207,5,FALSE())</f>
        <v>5.79</v>
      </c>
      <c r="F1080" s="15">
        <f>IF(E1080="no weight",VLOOKUP(D1080,Files!$B$2:$G$233,6,FALSE()),E1080)</f>
        <v>5.79</v>
      </c>
      <c r="G1080" s="13">
        <v>0.00146990740740741</v>
      </c>
      <c r="H1080">
        <v>10</v>
      </c>
      <c r="I1080" s="28">
        <f>Results!$F1086+VLOOKUP(Results!$H1086,'Bead string weights'!$B$2:$E$14,4,FALSE())</f>
        <v>10.55105</v>
      </c>
      <c r="J1080" t="s">
        <v>535</v>
      </c>
    </row>
    <row r="1081" spans="1:11">
      <c r="A1081">
        <v>137</v>
      </c>
      <c r="B1081">
        <v>317</v>
      </c>
      <c r="C1081" t="s">
        <v>541</v>
      </c>
      <c r="D1081" t="s">
        <v>158</v>
      </c>
      <c r="E1081" s="14">
        <f>VLOOKUP(D1081,Files!$B$2:$H$207,5,FALSE())</f>
        <v>5.79</v>
      </c>
      <c r="F1081" s="15">
        <f>IF(E1081="no weight",VLOOKUP(D1081,Files!$B$2:$G$233,6,FALSE()),E1081)</f>
        <v>5.79</v>
      </c>
      <c r="G1081" s="13">
        <v>0.00150462962962963</v>
      </c>
      <c r="H1081">
        <v>9</v>
      </c>
      <c r="I1081" s="28">
        <f>Results!$F1087+VLOOKUP(Results!$H1087,'Bead string weights'!$B$2:$E$14,4,FALSE())</f>
        <v>12.225</v>
      </c>
      <c r="J1081" t="s">
        <v>535</v>
      </c>
      <c r="K1081" t="s">
        <v>843</v>
      </c>
    </row>
    <row r="1082" spans="1:11">
      <c r="A1082">
        <v>137</v>
      </c>
      <c r="B1082">
        <v>317</v>
      </c>
      <c r="C1082" t="s">
        <v>541</v>
      </c>
      <c r="D1082" t="s">
        <v>158</v>
      </c>
      <c r="E1082" s="14">
        <f>VLOOKUP(D1082,Files!$B$2:$H$207,5,FALSE())</f>
        <v>5.79</v>
      </c>
      <c r="F1082" s="15">
        <f>IF(E1082="no weight",VLOOKUP(D1082,Files!$B$2:$G$233,6,FALSE()),E1082)</f>
        <v>5.79</v>
      </c>
      <c r="G1082" s="13">
        <v>0.000127314814814815</v>
      </c>
      <c r="H1082">
        <v>6</v>
      </c>
      <c r="I1082" s="28">
        <f>Results!$F1071+VLOOKUP(Results!$H1071,'Bead string weights'!$B$2:$E$14,4,FALSE())</f>
        <v>15.19</v>
      </c>
      <c r="J1082" t="s">
        <v>537</v>
      </c>
      <c r="K1082" t="s">
        <v>926</v>
      </c>
    </row>
    <row r="1083" spans="1:11">
      <c r="A1083">
        <v>137</v>
      </c>
      <c r="B1083">
        <v>317</v>
      </c>
      <c r="C1083" t="s">
        <v>541</v>
      </c>
      <c r="D1083" t="s">
        <v>158</v>
      </c>
      <c r="E1083" s="14">
        <f>VLOOKUP(D1083,Files!$B$2:$H$207,5,FALSE())</f>
        <v>5.79</v>
      </c>
      <c r="F1083" s="15">
        <f>IF(E1083="no weight",VLOOKUP(D1083,Files!$B$2:$G$233,6,FALSE()),E1083)</f>
        <v>5.79</v>
      </c>
      <c r="G1083" s="13">
        <v>0.000162037037037037</v>
      </c>
      <c r="H1083">
        <v>6</v>
      </c>
      <c r="I1083" s="28">
        <f>Results!$F1072+VLOOKUP(Results!$H1072,'Bead string weights'!$B$2:$E$14,4,FALSE())</f>
        <v>16.63</v>
      </c>
      <c r="J1083" t="s">
        <v>537</v>
      </c>
      <c r="K1083" t="s">
        <v>786</v>
      </c>
    </row>
    <row r="1084" spans="1:11">
      <c r="A1084">
        <v>137</v>
      </c>
      <c r="B1084">
        <v>317</v>
      </c>
      <c r="C1084" t="s">
        <v>541</v>
      </c>
      <c r="D1084" t="s">
        <v>158</v>
      </c>
      <c r="E1084" s="14">
        <f>VLOOKUP(D1084,Files!$B$2:$H$207,5,FALSE())</f>
        <v>5.79</v>
      </c>
      <c r="F1084" s="15">
        <f>IF(E1084="no weight",VLOOKUP(D1084,Files!$B$2:$G$233,6,FALSE()),E1084)</f>
        <v>5.79</v>
      </c>
      <c r="G1084" s="13">
        <v>0.000381944444444444</v>
      </c>
      <c r="H1084">
        <v>4</v>
      </c>
      <c r="I1084" s="28">
        <f>Results!$F1074+VLOOKUP(Results!$H1074,'Bead string weights'!$B$2:$E$14,4,FALSE())</f>
        <v>16.63</v>
      </c>
      <c r="J1084" t="s">
        <v>537</v>
      </c>
      <c r="K1084" t="s">
        <v>846</v>
      </c>
    </row>
    <row r="1085" spans="1:11">
      <c r="A1085">
        <v>137</v>
      </c>
      <c r="B1085">
        <v>317</v>
      </c>
      <c r="C1085" t="s">
        <v>541</v>
      </c>
      <c r="D1085" t="s">
        <v>158</v>
      </c>
      <c r="E1085" s="14">
        <f>VLOOKUP(D1085,Files!$B$2:$H$207,5,FALSE())</f>
        <v>5.79</v>
      </c>
      <c r="F1085" s="15">
        <f>IF(E1085="no weight",VLOOKUP(D1085,Files!$B$2:$G$233,6,FALSE()),E1085)</f>
        <v>5.79</v>
      </c>
      <c r="G1085" s="13">
        <v>0.000555555555555556</v>
      </c>
      <c r="H1085">
        <v>6</v>
      </c>
      <c r="I1085" s="28">
        <f>Results!$F1075+VLOOKUP(Results!$H1075,'Bead string weights'!$B$2:$E$14,4,FALSE())</f>
        <v>14.825</v>
      </c>
      <c r="J1085" t="s">
        <v>537</v>
      </c>
      <c r="K1085" t="s">
        <v>896</v>
      </c>
    </row>
    <row r="1086" spans="1:11">
      <c r="A1086">
        <v>137</v>
      </c>
      <c r="B1086">
        <v>317</v>
      </c>
      <c r="C1086" t="s">
        <v>541</v>
      </c>
      <c r="D1086" t="s">
        <v>158</v>
      </c>
      <c r="E1086" s="14">
        <f>VLOOKUP(D1086,Files!$B$2:$H$207,5,FALSE())</f>
        <v>5.79</v>
      </c>
      <c r="F1086" s="15">
        <f>IF(E1086="no weight",VLOOKUP(D1086,Files!$B$2:$G$233,6,FALSE()),E1086)</f>
        <v>5.79</v>
      </c>
      <c r="G1086" s="13">
        <v>0.00056712962962963</v>
      </c>
      <c r="H1086">
        <v>4</v>
      </c>
      <c r="I1086" s="28">
        <f>Results!$F1076+VLOOKUP(Results!$H1076,'Bead string weights'!$B$2:$E$14,4,FALSE())</f>
        <v>17.87</v>
      </c>
      <c r="J1086" t="s">
        <v>537</v>
      </c>
      <c r="K1086" t="s">
        <v>786</v>
      </c>
    </row>
    <row r="1087" spans="1:11">
      <c r="A1087">
        <v>137</v>
      </c>
      <c r="B1087">
        <v>317</v>
      </c>
      <c r="C1087" t="s">
        <v>541</v>
      </c>
      <c r="D1087" t="s">
        <v>158</v>
      </c>
      <c r="E1087" s="14">
        <f>VLOOKUP(D1087,Files!$B$2:$H$207,5,FALSE())</f>
        <v>5.79</v>
      </c>
      <c r="F1087" s="15">
        <f>IF(E1087="no weight",VLOOKUP(D1087,Files!$B$2:$G$233,6,FALSE()),E1087)</f>
        <v>5.79</v>
      </c>
      <c r="G1087" s="13">
        <v>0.00140046296296296</v>
      </c>
      <c r="H1087">
        <v>5</v>
      </c>
      <c r="I1087" s="28">
        <f>Results!$F1085+VLOOKUP(Results!$H1085,'Bead string weights'!$B$2:$E$14,4,FALSE())</f>
        <v>13.255</v>
      </c>
      <c r="J1087" t="s">
        <v>537</v>
      </c>
      <c r="K1087" t="s">
        <v>895</v>
      </c>
    </row>
    <row r="1088" spans="1:11">
      <c r="A1088">
        <v>138</v>
      </c>
      <c r="B1088">
        <v>318</v>
      </c>
      <c r="C1088" t="s">
        <v>541</v>
      </c>
      <c r="D1088" t="s">
        <v>159</v>
      </c>
      <c r="E1088" s="14">
        <f>VLOOKUP(D1088,Files!$B$2:$H$207,5,FALSE())</f>
        <v>5.97</v>
      </c>
      <c r="F1088" s="15">
        <f>IF(E1088="no weight",VLOOKUP(D1088,Files!$B$2:$G$233,6,FALSE()),E1088)</f>
        <v>5.97</v>
      </c>
      <c r="G1088" s="13">
        <v>0.0003125</v>
      </c>
      <c r="H1088">
        <v>7</v>
      </c>
      <c r="I1088" s="28">
        <f>Results!$F1088+VLOOKUP(Results!$H1088,'Bead string weights'!$B$2:$E$14,4,FALSE())</f>
        <v>15.005</v>
      </c>
      <c r="J1088" t="s">
        <v>535</v>
      </c>
      <c r="K1088" t="s">
        <v>843</v>
      </c>
    </row>
    <row r="1089" spans="1:11">
      <c r="A1089">
        <v>138</v>
      </c>
      <c r="B1089">
        <v>318</v>
      </c>
      <c r="C1089" t="s">
        <v>541</v>
      </c>
      <c r="D1089" t="s">
        <v>159</v>
      </c>
      <c r="E1089" s="14">
        <f>VLOOKUP(D1089,Files!$B$2:$H$207,5,FALSE())</f>
        <v>5.97</v>
      </c>
      <c r="F1089" s="15">
        <f>IF(E1089="no weight",VLOOKUP(D1089,Files!$B$2:$G$233,6,FALSE()),E1089)</f>
        <v>5.97</v>
      </c>
      <c r="G1089" s="13">
        <v>0.000393518518518519</v>
      </c>
      <c r="H1089">
        <v>6</v>
      </c>
      <c r="I1089" s="28">
        <f>Results!$F1089+VLOOKUP(Results!$H1089,'Bead string weights'!$B$2:$E$14,4,FALSE())</f>
        <v>13.435</v>
      </c>
      <c r="J1089" t="s">
        <v>535</v>
      </c>
      <c r="K1089" t="s">
        <v>846</v>
      </c>
    </row>
    <row r="1090" spans="1:11">
      <c r="A1090">
        <v>138</v>
      </c>
      <c r="B1090">
        <v>318</v>
      </c>
      <c r="C1090" t="s">
        <v>541</v>
      </c>
      <c r="D1090" t="s">
        <v>159</v>
      </c>
      <c r="E1090" s="14">
        <f>VLOOKUP(D1090,Files!$B$2:$H$207,5,FALSE())</f>
        <v>5.97</v>
      </c>
      <c r="F1090" s="15">
        <f>IF(E1090="no weight",VLOOKUP(D1090,Files!$B$2:$G$233,6,FALSE()),E1090)</f>
        <v>5.97</v>
      </c>
      <c r="G1090" s="13">
        <v>0.000486111111111111</v>
      </c>
      <c r="H1090">
        <v>6</v>
      </c>
      <c r="I1090" s="28">
        <f>Results!$F1090+VLOOKUP(Results!$H1090,'Bead string weights'!$B$2:$E$14,4,FALSE())</f>
        <v>13.435</v>
      </c>
      <c r="J1090" t="s">
        <v>535</v>
      </c>
      <c r="K1090" t="s">
        <v>847</v>
      </c>
    </row>
    <row r="1091" spans="1:11">
      <c r="A1091">
        <v>138</v>
      </c>
      <c r="B1091">
        <v>318</v>
      </c>
      <c r="C1091" t="s">
        <v>541</v>
      </c>
      <c r="D1091" t="s">
        <v>159</v>
      </c>
      <c r="E1091" s="14">
        <f>VLOOKUP(D1091,Files!$B$2:$H$207,5,FALSE())</f>
        <v>5.97</v>
      </c>
      <c r="F1091" s="15">
        <f>IF(E1091="no weight",VLOOKUP(D1091,Files!$B$2:$G$233,6,FALSE()),E1091)</f>
        <v>5.97</v>
      </c>
      <c r="G1091" s="13">
        <v>0.000601851851851852</v>
      </c>
      <c r="H1091">
        <v>9</v>
      </c>
      <c r="I1091" s="28">
        <f>Results!$F1091+VLOOKUP(Results!$H1091,'Bead string weights'!$B$2:$E$14,4,FALSE())</f>
        <v>16.81</v>
      </c>
      <c r="J1091" t="s">
        <v>535</v>
      </c>
      <c r="K1091" t="s">
        <v>590</v>
      </c>
    </row>
    <row r="1092" spans="1:11">
      <c r="A1092">
        <v>138</v>
      </c>
      <c r="B1092">
        <v>318</v>
      </c>
      <c r="C1092" t="s">
        <v>541</v>
      </c>
      <c r="D1092" t="s">
        <v>159</v>
      </c>
      <c r="E1092" s="14">
        <f>VLOOKUP(D1092,Files!$B$2:$H$207,5,FALSE())</f>
        <v>5.97</v>
      </c>
      <c r="F1092" s="15">
        <f>IF(E1092="no weight",VLOOKUP(D1092,Files!$B$2:$G$233,6,FALSE()),E1092)</f>
        <v>5.97</v>
      </c>
      <c r="G1092" s="13">
        <v>0.000891203703703704</v>
      </c>
      <c r="H1092">
        <v>6</v>
      </c>
      <c r="I1092" s="28">
        <f>Results!$F1093+VLOOKUP(Results!$H1093,'Bead string weights'!$B$2:$E$14,4,FALSE())</f>
        <v>13.435</v>
      </c>
      <c r="J1092" t="s">
        <v>535</v>
      </c>
      <c r="K1092" t="s">
        <v>843</v>
      </c>
    </row>
    <row r="1093" spans="1:11">
      <c r="A1093">
        <v>138</v>
      </c>
      <c r="B1093">
        <v>318</v>
      </c>
      <c r="C1093" t="s">
        <v>541</v>
      </c>
      <c r="D1093" t="s">
        <v>159</v>
      </c>
      <c r="E1093" s="14">
        <f>VLOOKUP(D1093,Files!$B$2:$H$207,5,FALSE())</f>
        <v>5.97</v>
      </c>
      <c r="F1093" s="15">
        <f>IF(E1093="no weight",VLOOKUP(D1093,Files!$B$2:$G$233,6,FALSE()),E1093)</f>
        <v>5.97</v>
      </c>
      <c r="G1093" s="13">
        <v>0.000983796296296296</v>
      </c>
      <c r="H1093">
        <v>6</v>
      </c>
      <c r="I1093" s="28">
        <f>Results!$F1094+VLOOKUP(Results!$H1094,'Bead string weights'!$B$2:$E$14,4,FALSE())</f>
        <v>16.81</v>
      </c>
      <c r="J1093" t="s">
        <v>535</v>
      </c>
      <c r="K1093" t="s">
        <v>800</v>
      </c>
    </row>
    <row r="1094" spans="1:11">
      <c r="A1094">
        <v>138</v>
      </c>
      <c r="B1094">
        <v>318</v>
      </c>
      <c r="C1094" t="s">
        <v>541</v>
      </c>
      <c r="D1094" t="s">
        <v>159</v>
      </c>
      <c r="E1094" s="14">
        <f>VLOOKUP(D1094,Files!$B$2:$H$207,5,FALSE())</f>
        <v>5.97</v>
      </c>
      <c r="F1094" s="15">
        <f>IF(E1094="no weight",VLOOKUP(D1094,Files!$B$2:$G$233,6,FALSE()),E1094)</f>
        <v>5.97</v>
      </c>
      <c r="G1094" s="13">
        <v>0.00170138888888889</v>
      </c>
      <c r="H1094">
        <v>9</v>
      </c>
      <c r="I1094" s="28">
        <f>Results!$F1097+VLOOKUP(Results!$H1097,'Bead string weights'!$B$2:$E$14,4,FALSE())</f>
        <v>13.435</v>
      </c>
      <c r="J1094" t="s">
        <v>535</v>
      </c>
      <c r="K1094" t="s">
        <v>846</v>
      </c>
    </row>
    <row r="1095" spans="1:11">
      <c r="A1095">
        <v>138</v>
      </c>
      <c r="B1095">
        <v>318</v>
      </c>
      <c r="C1095" t="s">
        <v>541</v>
      </c>
      <c r="D1095" t="s">
        <v>159</v>
      </c>
      <c r="E1095" s="14">
        <f>VLOOKUP(D1095,Files!$B$2:$H$207,5,FALSE())</f>
        <v>5.97</v>
      </c>
      <c r="F1095" s="15">
        <f>IF(E1095="no weight",VLOOKUP(D1095,Files!$B$2:$G$233,6,FALSE()),E1095)</f>
        <v>5.97</v>
      </c>
      <c r="G1095" s="13">
        <v>0.00194444444444444</v>
      </c>
      <c r="H1095">
        <v>6</v>
      </c>
      <c r="I1095" s="28">
        <f>Results!$F1098+VLOOKUP(Results!$H1098,'Bead string weights'!$B$2:$E$14,4,FALSE())</f>
        <v>13.435</v>
      </c>
      <c r="J1095" t="s">
        <v>535</v>
      </c>
      <c r="K1095" t="s">
        <v>899</v>
      </c>
    </row>
    <row r="1096" spans="1:12">
      <c r="A1096">
        <v>138</v>
      </c>
      <c r="B1096">
        <v>318</v>
      </c>
      <c r="C1096" t="s">
        <v>541</v>
      </c>
      <c r="D1096" t="s">
        <v>159</v>
      </c>
      <c r="E1096" s="14">
        <f>VLOOKUP(D1096,Files!$B$2:$H$207,5,FALSE())</f>
        <v>5.97</v>
      </c>
      <c r="F1096" s="15">
        <f>IF(E1096="no weight",VLOOKUP(D1096,Files!$B$2:$G$233,6,FALSE()),E1096)</f>
        <v>5.97</v>
      </c>
      <c r="G1096" s="13">
        <v>0.00217592592592593</v>
      </c>
      <c r="H1096">
        <v>8</v>
      </c>
      <c r="I1096" s="28">
        <f>Results!$F1099+VLOOKUP(Results!$H1099,'Bead string weights'!$B$2:$E$14,4,FALSE())</f>
        <v>15.37</v>
      </c>
      <c r="J1096" t="s">
        <v>535</v>
      </c>
      <c r="K1096" t="s">
        <v>781</v>
      </c>
      <c r="L1096" t="s">
        <v>927</v>
      </c>
    </row>
    <row r="1097" spans="1:11">
      <c r="A1097">
        <v>138</v>
      </c>
      <c r="B1097">
        <v>318</v>
      </c>
      <c r="C1097" t="s">
        <v>541</v>
      </c>
      <c r="D1097" t="s">
        <v>159</v>
      </c>
      <c r="E1097" s="14">
        <f>VLOOKUP(D1097,Files!$B$2:$H$207,5,FALSE())</f>
        <v>5.97</v>
      </c>
      <c r="F1097" s="15">
        <f>IF(E1097="no weight",VLOOKUP(D1097,Files!$B$2:$G$233,6,FALSE()),E1097)</f>
        <v>5.97</v>
      </c>
      <c r="G1097" s="13">
        <v>0.000775462962962963</v>
      </c>
      <c r="H1097">
        <v>6</v>
      </c>
      <c r="I1097" s="28">
        <f>Results!$F1092+VLOOKUP(Results!$H1092,'Bead string weights'!$B$2:$E$14,4,FALSE())</f>
        <v>13.435</v>
      </c>
      <c r="J1097" t="s">
        <v>537</v>
      </c>
      <c r="K1097" t="s">
        <v>775</v>
      </c>
    </row>
    <row r="1098" spans="1:11">
      <c r="A1098">
        <v>138</v>
      </c>
      <c r="B1098">
        <v>318</v>
      </c>
      <c r="C1098" t="s">
        <v>541</v>
      </c>
      <c r="D1098" t="s">
        <v>159</v>
      </c>
      <c r="E1098" s="14">
        <f>VLOOKUP(D1098,Files!$B$2:$H$207,5,FALSE())</f>
        <v>5.97</v>
      </c>
      <c r="F1098" s="15">
        <f>IF(E1098="no weight",VLOOKUP(D1098,Files!$B$2:$G$233,6,FALSE()),E1098)</f>
        <v>5.97</v>
      </c>
      <c r="G1098" s="13">
        <v>0.0012037037037037</v>
      </c>
      <c r="H1098">
        <v>6</v>
      </c>
      <c r="I1098" s="28">
        <f>Results!$F1095+VLOOKUP(Results!$H1095,'Bead string weights'!$B$2:$E$14,4,FALSE())</f>
        <v>13.435</v>
      </c>
      <c r="J1098" t="s">
        <v>537</v>
      </c>
      <c r="K1098" t="s">
        <v>847</v>
      </c>
    </row>
    <row r="1099" spans="1:11">
      <c r="A1099">
        <v>138</v>
      </c>
      <c r="B1099">
        <v>318</v>
      </c>
      <c r="C1099" t="s">
        <v>541</v>
      </c>
      <c r="D1099" t="s">
        <v>159</v>
      </c>
      <c r="E1099" s="14">
        <f>VLOOKUP(D1099,Files!$B$2:$H$207,5,FALSE())</f>
        <v>5.97</v>
      </c>
      <c r="F1099" s="15">
        <f>IF(E1099="no weight",VLOOKUP(D1099,Files!$B$2:$G$233,6,FALSE()),E1099)</f>
        <v>5.97</v>
      </c>
      <c r="G1099" s="13">
        <v>0.00152777777777778</v>
      </c>
      <c r="H1099">
        <v>8</v>
      </c>
      <c r="I1099" s="28">
        <f>Results!$F1096+VLOOKUP(Results!$H1096,'Bead string weights'!$B$2:$E$14,4,FALSE())</f>
        <v>15.37</v>
      </c>
      <c r="J1099" t="s">
        <v>537</v>
      </c>
      <c r="K1099" t="s">
        <v>905</v>
      </c>
    </row>
    <row r="1100" spans="1:11">
      <c r="A1100">
        <v>139</v>
      </c>
      <c r="B1100">
        <v>319</v>
      </c>
      <c r="C1100" t="s">
        <v>541</v>
      </c>
      <c r="D1100" t="s">
        <v>160</v>
      </c>
      <c r="E1100" s="14">
        <f>VLOOKUP(D1100,Files!$B$2:$H$207,5,FALSE())</f>
        <v>6.06</v>
      </c>
      <c r="F1100" s="15">
        <f>IF(E1100="no weight",VLOOKUP(D1100,Files!$B$2:$G$233,6,FALSE()),E1100)</f>
        <v>6.06</v>
      </c>
      <c r="G1100" s="13">
        <v>0.000289351851851852</v>
      </c>
      <c r="H1100">
        <v>7</v>
      </c>
      <c r="I1100" s="28">
        <f>Results!$F1101+VLOOKUP(Results!$H1101,'Bead string weights'!$B$2:$E$14,4,FALSE())</f>
        <v>16.9</v>
      </c>
      <c r="J1100" t="s">
        <v>535</v>
      </c>
      <c r="K1100" t="s">
        <v>846</v>
      </c>
    </row>
    <row r="1101" spans="1:11">
      <c r="A1101">
        <v>139</v>
      </c>
      <c r="B1101">
        <v>319</v>
      </c>
      <c r="C1101" t="s">
        <v>541</v>
      </c>
      <c r="D1101" t="s">
        <v>160</v>
      </c>
      <c r="E1101" s="14">
        <f>VLOOKUP(D1101,Files!$B$2:$H$207,5,FALSE())</f>
        <v>6.06</v>
      </c>
      <c r="F1101" s="15">
        <f>IF(E1101="no weight",VLOOKUP(D1101,Files!$B$2:$G$233,6,FALSE()),E1101)</f>
        <v>6.06</v>
      </c>
      <c r="G1101" s="13">
        <v>0.000335648148148148</v>
      </c>
      <c r="H1101">
        <v>9</v>
      </c>
      <c r="I1101" s="28">
        <f>Results!$F1102+VLOOKUP(Results!$H1102,'Bead string weights'!$B$2:$E$14,4,FALSE())</f>
        <v>15.46</v>
      </c>
      <c r="J1101" t="s">
        <v>535</v>
      </c>
      <c r="K1101" t="s">
        <v>846</v>
      </c>
    </row>
    <row r="1102" spans="1:10">
      <c r="A1102">
        <v>139</v>
      </c>
      <c r="B1102">
        <v>319</v>
      </c>
      <c r="C1102" t="s">
        <v>541</v>
      </c>
      <c r="D1102" t="s">
        <v>160</v>
      </c>
      <c r="E1102" s="14">
        <f>VLOOKUP(D1102,Files!$B$2:$H$207,5,FALSE())</f>
        <v>6.06</v>
      </c>
      <c r="F1102" s="15">
        <f>IF(E1102="no weight",VLOOKUP(D1102,Files!$B$2:$G$233,6,FALSE()),E1102)</f>
        <v>6.06</v>
      </c>
      <c r="G1102" s="13">
        <v>0.000798611111111111</v>
      </c>
      <c r="H1102">
        <v>8</v>
      </c>
      <c r="I1102" s="28">
        <f>Results!$F1103+VLOOKUP(Results!$H1103,'Bead string weights'!$B$2:$E$14,4,FALSE())</f>
        <v>15.095</v>
      </c>
      <c r="J1102" t="s">
        <v>535</v>
      </c>
    </row>
    <row r="1103" spans="1:12">
      <c r="A1103">
        <v>139</v>
      </c>
      <c r="B1103">
        <v>319</v>
      </c>
      <c r="C1103" t="s">
        <v>541</v>
      </c>
      <c r="D1103" t="s">
        <v>160</v>
      </c>
      <c r="E1103" s="14">
        <f>VLOOKUP(D1103,Files!$B$2:$H$207,5,FALSE())</f>
        <v>6.06</v>
      </c>
      <c r="F1103" s="15">
        <f>IF(E1103="no weight",VLOOKUP(D1103,Files!$B$2:$G$233,6,FALSE()),E1103)</f>
        <v>6.06</v>
      </c>
      <c r="G1103" s="13">
        <v>0.000833333333333333</v>
      </c>
      <c r="H1103">
        <v>7</v>
      </c>
      <c r="I1103" s="28">
        <f>Results!$F1104+VLOOKUP(Results!$H1104,'Bead string weights'!$B$2:$E$14,4,FALSE())</f>
        <v>15.46</v>
      </c>
      <c r="J1103" t="s">
        <v>535</v>
      </c>
      <c r="K1103" t="s">
        <v>903</v>
      </c>
      <c r="L1103" t="s">
        <v>928</v>
      </c>
    </row>
    <row r="1104" spans="1:12">
      <c r="A1104">
        <v>139</v>
      </c>
      <c r="B1104">
        <v>319</v>
      </c>
      <c r="C1104" t="s">
        <v>541</v>
      </c>
      <c r="D1104" t="s">
        <v>160</v>
      </c>
      <c r="E1104" s="14">
        <f>VLOOKUP(D1104,Files!$B$2:$H$207,5,FALSE())</f>
        <v>6.06</v>
      </c>
      <c r="F1104" s="15">
        <f>IF(E1104="no weight",VLOOKUP(D1104,Files!$B$2:$G$233,6,FALSE()),E1104)</f>
        <v>6.06</v>
      </c>
      <c r="G1104" s="13">
        <v>0.000868055555555556</v>
      </c>
      <c r="H1104">
        <v>8</v>
      </c>
      <c r="I1104" s="28">
        <f>Results!$F1105+VLOOKUP(Results!$H1105,'Bead string weights'!$B$2:$E$14,4,FALSE())</f>
        <v>15.46</v>
      </c>
      <c r="J1104" t="s">
        <v>535</v>
      </c>
      <c r="K1104" t="s">
        <v>887</v>
      </c>
      <c r="L1104" t="s">
        <v>929</v>
      </c>
    </row>
    <row r="1105" spans="1:11">
      <c r="A1105">
        <v>139</v>
      </c>
      <c r="B1105">
        <v>319</v>
      </c>
      <c r="C1105" t="s">
        <v>541</v>
      </c>
      <c r="D1105" t="s">
        <v>160</v>
      </c>
      <c r="E1105" s="14">
        <f>VLOOKUP(D1105,Files!$B$2:$H$207,5,FALSE())</f>
        <v>6.06</v>
      </c>
      <c r="F1105" s="15">
        <f>IF(E1105="no weight",VLOOKUP(D1105,Files!$B$2:$G$233,6,FALSE()),E1105)</f>
        <v>6.06</v>
      </c>
      <c r="G1105" s="13">
        <v>0.00087962962962963</v>
      </c>
      <c r="H1105">
        <v>8</v>
      </c>
      <c r="I1105" s="28">
        <f>Results!$F1106+VLOOKUP(Results!$H1106,'Bead string weights'!$B$2:$E$14,4,FALSE())</f>
        <v>16.9</v>
      </c>
      <c r="J1105" t="s">
        <v>535</v>
      </c>
      <c r="K1105" t="s">
        <v>834</v>
      </c>
    </row>
    <row r="1106" spans="1:10">
      <c r="A1106">
        <v>139</v>
      </c>
      <c r="B1106">
        <v>319</v>
      </c>
      <c r="C1106" t="s">
        <v>541</v>
      </c>
      <c r="D1106" t="s">
        <v>160</v>
      </c>
      <c r="E1106" s="14">
        <f>VLOOKUP(D1106,Files!$B$2:$H$207,5,FALSE())</f>
        <v>6.06</v>
      </c>
      <c r="F1106" s="15">
        <f>IF(E1106="no weight",VLOOKUP(D1106,Files!$B$2:$G$233,6,FALSE()),E1106)</f>
        <v>6.06</v>
      </c>
      <c r="G1106" s="13">
        <v>0.000925925925925926</v>
      </c>
      <c r="H1106">
        <v>9</v>
      </c>
      <c r="I1106" s="28">
        <f>Results!$F1107+VLOOKUP(Results!$H1107,'Bead string weights'!$B$2:$E$14,4,FALSE())</f>
        <v>16.9</v>
      </c>
      <c r="J1106" t="s">
        <v>535</v>
      </c>
    </row>
    <row r="1107" spans="1:11">
      <c r="A1107">
        <v>139</v>
      </c>
      <c r="B1107">
        <v>319</v>
      </c>
      <c r="C1107" t="s">
        <v>541</v>
      </c>
      <c r="D1107" t="s">
        <v>160</v>
      </c>
      <c r="E1107" s="14">
        <f>VLOOKUP(D1107,Files!$B$2:$H$207,5,FALSE())</f>
        <v>6.06</v>
      </c>
      <c r="F1107" s="15">
        <f>IF(E1107="no weight",VLOOKUP(D1107,Files!$B$2:$G$233,6,FALSE()),E1107)</f>
        <v>6.06</v>
      </c>
      <c r="G1107" s="13">
        <v>0.00138888888888889</v>
      </c>
      <c r="H1107">
        <v>9</v>
      </c>
      <c r="I1107" s="28">
        <f>Results!$F1112+VLOOKUP(Results!$H1112,'Bead string weights'!$B$2:$E$14,4,FALSE())</f>
        <v>16.9</v>
      </c>
      <c r="J1107" t="s">
        <v>535</v>
      </c>
      <c r="K1107" t="s">
        <v>847</v>
      </c>
    </row>
    <row r="1108" spans="1:11">
      <c r="A1108">
        <v>139</v>
      </c>
      <c r="B1108">
        <v>319</v>
      </c>
      <c r="C1108" t="s">
        <v>541</v>
      </c>
      <c r="D1108" t="s">
        <v>160</v>
      </c>
      <c r="E1108" s="14">
        <f>VLOOKUP(D1108,Files!$B$2:$H$207,5,FALSE())</f>
        <v>6.06</v>
      </c>
      <c r="F1108" s="15">
        <f>IF(E1108="no weight",VLOOKUP(D1108,Files!$B$2:$G$233,6,FALSE()),E1108)</f>
        <v>6.06</v>
      </c>
      <c r="G1108" s="13">
        <v>0.000162037037037037</v>
      </c>
      <c r="H1108">
        <v>8</v>
      </c>
      <c r="I1108" s="28">
        <f>Results!$F1100+VLOOKUP(Results!$H1100,'Bead string weights'!$B$2:$E$14,4,FALSE())</f>
        <v>15.095</v>
      </c>
      <c r="J1108" t="s">
        <v>537</v>
      </c>
      <c r="K1108" t="s">
        <v>930</v>
      </c>
    </row>
    <row r="1109" spans="1:11">
      <c r="A1109">
        <v>139</v>
      </c>
      <c r="B1109">
        <v>319</v>
      </c>
      <c r="C1109" t="s">
        <v>541</v>
      </c>
      <c r="D1109" t="s">
        <v>160</v>
      </c>
      <c r="E1109" s="14">
        <f>VLOOKUP(D1109,Files!$B$2:$H$207,5,FALSE())</f>
        <v>6.06</v>
      </c>
      <c r="F1109" s="15">
        <f>IF(E1109="no weight",VLOOKUP(D1109,Files!$B$2:$G$233,6,FALSE()),E1109)</f>
        <v>6.06</v>
      </c>
      <c r="G1109" s="13">
        <v>0.00104166666666667</v>
      </c>
      <c r="H1109">
        <v>2</v>
      </c>
      <c r="I1109" s="28">
        <f>Results!$F1108+VLOOKUP(Results!$H1108,'Bead string weights'!$B$2:$E$14,4,FALSE())</f>
        <v>15.46</v>
      </c>
      <c r="J1109" t="s">
        <v>537</v>
      </c>
      <c r="K1109" t="s">
        <v>895</v>
      </c>
    </row>
    <row r="1110" spans="1:12">
      <c r="A1110">
        <v>139</v>
      </c>
      <c r="B1110">
        <v>319</v>
      </c>
      <c r="C1110" t="s">
        <v>541</v>
      </c>
      <c r="D1110" t="s">
        <v>160</v>
      </c>
      <c r="E1110" s="14">
        <f>VLOOKUP(D1110,Files!$B$2:$H$207,5,FALSE())</f>
        <v>6.06</v>
      </c>
      <c r="F1110" s="15">
        <f>IF(E1110="no weight",VLOOKUP(D1110,Files!$B$2:$G$233,6,FALSE()),E1110)</f>
        <v>6.06</v>
      </c>
      <c r="G1110" s="13">
        <v>0.00115740740740741</v>
      </c>
      <c r="H1110">
        <v>7</v>
      </c>
      <c r="I1110" s="28">
        <f>Results!$F1109+VLOOKUP(Results!$H1109,'Bead string weights'!$B$2:$E$14,4,FALSE())</f>
        <v>9.25215</v>
      </c>
      <c r="J1110" t="s">
        <v>537</v>
      </c>
      <c r="K1110" t="s">
        <v>895</v>
      </c>
      <c r="L1110" t="s">
        <v>931</v>
      </c>
    </row>
    <row r="1111" spans="1:11">
      <c r="A1111">
        <v>139</v>
      </c>
      <c r="B1111">
        <v>319</v>
      </c>
      <c r="C1111" t="s">
        <v>541</v>
      </c>
      <c r="D1111" t="s">
        <v>160</v>
      </c>
      <c r="E1111" s="14">
        <f>VLOOKUP(D1111,Files!$B$2:$H$207,5,FALSE())</f>
        <v>6.06</v>
      </c>
      <c r="F1111" s="15">
        <f>IF(E1111="no weight",VLOOKUP(D1111,Files!$B$2:$G$233,6,FALSE()),E1111)</f>
        <v>6.06</v>
      </c>
      <c r="G1111" s="13">
        <v>0.00116898148148148</v>
      </c>
      <c r="H1111">
        <v>5</v>
      </c>
      <c r="I1111" s="28">
        <f>Results!$F1110+VLOOKUP(Results!$H1110,'Bead string weights'!$B$2:$E$14,4,FALSE())</f>
        <v>15.095</v>
      </c>
      <c r="J1111" t="s">
        <v>537</v>
      </c>
      <c r="K1111" t="s">
        <v>895</v>
      </c>
    </row>
    <row r="1112" spans="1:11">
      <c r="A1112">
        <v>139</v>
      </c>
      <c r="B1112">
        <v>319</v>
      </c>
      <c r="C1112" t="s">
        <v>541</v>
      </c>
      <c r="D1112" t="s">
        <v>160</v>
      </c>
      <c r="E1112" s="14">
        <f>VLOOKUP(D1112,Files!$B$2:$H$207,5,FALSE())</f>
        <v>6.06</v>
      </c>
      <c r="F1112" s="15">
        <f>IF(E1112="no weight",VLOOKUP(D1112,Files!$B$2:$G$233,6,FALSE()),E1112)</f>
        <v>6.06</v>
      </c>
      <c r="G1112" s="13">
        <v>0.0012962962962963</v>
      </c>
      <c r="H1112">
        <v>9</v>
      </c>
      <c r="I1112" s="28">
        <f>Results!$F1111+VLOOKUP(Results!$H1111,'Bead string weights'!$B$2:$E$14,4,FALSE())</f>
        <v>12.495</v>
      </c>
      <c r="J1112" t="s">
        <v>537</v>
      </c>
      <c r="K1112" t="s">
        <v>932</v>
      </c>
    </row>
    <row r="1113" spans="1:12">
      <c r="A1113">
        <v>140</v>
      </c>
      <c r="B1113">
        <v>320</v>
      </c>
      <c r="C1113" t="s">
        <v>541</v>
      </c>
      <c r="D1113" t="s">
        <v>162</v>
      </c>
      <c r="E1113" s="14">
        <f>VLOOKUP(D1113,Files!$B$2:$H$207,5,FALSE())</f>
        <v>5.79</v>
      </c>
      <c r="F1113" s="15">
        <f>IF(E1113="no weight",VLOOKUP(D1113,Files!$B$2:$G$233,6,FALSE()),E1113)</f>
        <v>5.79</v>
      </c>
      <c r="G1113" s="13">
        <v>0.000231481481481481</v>
      </c>
      <c r="H1113">
        <v>9</v>
      </c>
      <c r="I1113" s="28">
        <f>Results!$F1113+VLOOKUP(Results!$H1113,'Bead string weights'!$B$2:$E$14,4,FALSE())</f>
        <v>16.63</v>
      </c>
      <c r="J1113" t="s">
        <v>535</v>
      </c>
      <c r="K1113" t="s">
        <v>854</v>
      </c>
      <c r="L1113" t="s">
        <v>709</v>
      </c>
    </row>
    <row r="1114" spans="1:12">
      <c r="A1114">
        <v>140</v>
      </c>
      <c r="B1114">
        <v>320</v>
      </c>
      <c r="C1114" t="s">
        <v>541</v>
      </c>
      <c r="D1114" t="s">
        <v>162</v>
      </c>
      <c r="E1114" s="14">
        <f>VLOOKUP(D1114,Files!$B$2:$H$207,5,FALSE())</f>
        <v>5.79</v>
      </c>
      <c r="F1114" s="15">
        <f>IF(E1114="no weight",VLOOKUP(D1114,Files!$B$2:$G$233,6,FALSE()),E1114)</f>
        <v>5.79</v>
      </c>
      <c r="G1114" s="13">
        <v>0.000324074074074074</v>
      </c>
      <c r="H1114">
        <v>10</v>
      </c>
      <c r="I1114" s="28">
        <f>Results!$F1114+VLOOKUP(Results!$H1114,'Bead string weights'!$B$2:$E$14,4,FALSE())</f>
        <v>17.87</v>
      </c>
      <c r="J1114" t="s">
        <v>535</v>
      </c>
      <c r="K1114" t="s">
        <v>706</v>
      </c>
      <c r="L1114" t="s">
        <v>709</v>
      </c>
    </row>
    <row r="1115" spans="1:11">
      <c r="A1115">
        <v>140</v>
      </c>
      <c r="B1115">
        <v>320</v>
      </c>
      <c r="C1115" t="s">
        <v>541</v>
      </c>
      <c r="D1115" t="s">
        <v>162</v>
      </c>
      <c r="E1115" s="14">
        <f>VLOOKUP(D1115,Files!$B$2:$H$207,5,FALSE())</f>
        <v>5.79</v>
      </c>
      <c r="F1115" s="15">
        <f>IF(E1115="no weight",VLOOKUP(D1115,Files!$B$2:$G$233,6,FALSE()),E1115)</f>
        <v>5.79</v>
      </c>
      <c r="G1115" s="13">
        <v>0.000555555555555556</v>
      </c>
      <c r="H1115">
        <v>10</v>
      </c>
      <c r="I1115" s="28">
        <f>Results!$F1115+VLOOKUP(Results!$H1115,'Bead string weights'!$B$2:$E$14,4,FALSE())</f>
        <v>17.87</v>
      </c>
      <c r="J1115" t="s">
        <v>535</v>
      </c>
      <c r="K1115" t="s">
        <v>847</v>
      </c>
    </row>
    <row r="1116" spans="1:12">
      <c r="A1116">
        <v>140</v>
      </c>
      <c r="B1116">
        <v>320</v>
      </c>
      <c r="C1116" t="s">
        <v>541</v>
      </c>
      <c r="D1116" t="s">
        <v>162</v>
      </c>
      <c r="E1116" s="14">
        <f>VLOOKUP(D1116,Files!$B$2:$H$207,5,FALSE())</f>
        <v>5.79</v>
      </c>
      <c r="F1116" s="15">
        <f>IF(E1116="no weight",VLOOKUP(D1116,Files!$B$2:$G$233,6,FALSE()),E1116)</f>
        <v>5.79</v>
      </c>
      <c r="G1116" s="13">
        <v>0.000706018518518518</v>
      </c>
      <c r="H1116">
        <v>8</v>
      </c>
      <c r="I1116" s="28">
        <f>Results!$F1116+VLOOKUP(Results!$H1116,'Bead string weights'!$B$2:$E$14,4,FALSE())</f>
        <v>15.19</v>
      </c>
      <c r="J1116" t="s">
        <v>535</v>
      </c>
      <c r="K1116" t="s">
        <v>706</v>
      </c>
      <c r="L1116" t="s">
        <v>709</v>
      </c>
    </row>
    <row r="1117" spans="1:11">
      <c r="A1117">
        <v>140</v>
      </c>
      <c r="B1117">
        <v>320</v>
      </c>
      <c r="C1117" t="s">
        <v>541</v>
      </c>
      <c r="D1117" t="s">
        <v>162</v>
      </c>
      <c r="E1117" s="14">
        <f>VLOOKUP(D1117,Files!$B$2:$H$207,5,FALSE())</f>
        <v>5.79</v>
      </c>
      <c r="F1117" s="15">
        <f>IF(E1117="no weight",VLOOKUP(D1117,Files!$B$2:$G$233,6,FALSE()),E1117)</f>
        <v>5.79</v>
      </c>
      <c r="G1117" s="13">
        <v>0.00112268518518519</v>
      </c>
      <c r="H1117">
        <v>9</v>
      </c>
      <c r="I1117" s="28">
        <f>Results!$F1118+VLOOKUP(Results!$H1118,'Bead string weights'!$B$2:$E$14,4,FALSE())</f>
        <v>17.87</v>
      </c>
      <c r="J1117" t="s">
        <v>535</v>
      </c>
      <c r="K1117" t="s">
        <v>847</v>
      </c>
    </row>
    <row r="1118" spans="1:11">
      <c r="A1118">
        <v>140</v>
      </c>
      <c r="B1118">
        <v>320</v>
      </c>
      <c r="C1118" t="s">
        <v>541</v>
      </c>
      <c r="D1118" t="s">
        <v>162</v>
      </c>
      <c r="E1118" s="14">
        <f>VLOOKUP(D1118,Files!$B$2:$H$207,5,FALSE())</f>
        <v>5.79</v>
      </c>
      <c r="F1118" s="15">
        <f>IF(E1118="no weight",VLOOKUP(D1118,Files!$B$2:$G$233,6,FALSE()),E1118)</f>
        <v>5.79</v>
      </c>
      <c r="G1118" s="13">
        <v>0.00126157407407407</v>
      </c>
      <c r="H1118">
        <v>10</v>
      </c>
      <c r="I1118" s="28">
        <f>Results!$F1120+VLOOKUP(Results!$H1120,'Bead string weights'!$B$2:$E$14,4,FALSE())</f>
        <v>17.87</v>
      </c>
      <c r="J1118" t="s">
        <v>535</v>
      </c>
      <c r="K1118" t="s">
        <v>847</v>
      </c>
    </row>
    <row r="1119" spans="1:11">
      <c r="A1119">
        <v>140</v>
      </c>
      <c r="B1119">
        <v>320</v>
      </c>
      <c r="C1119" t="s">
        <v>541</v>
      </c>
      <c r="D1119" t="s">
        <v>162</v>
      </c>
      <c r="E1119" s="14">
        <f>VLOOKUP(D1119,Files!$B$2:$H$207,5,FALSE())</f>
        <v>5.79</v>
      </c>
      <c r="F1119" s="15">
        <f>IF(E1119="no weight",VLOOKUP(D1119,Files!$B$2:$G$233,6,FALSE()),E1119)</f>
        <v>5.79</v>
      </c>
      <c r="G1119" s="13">
        <v>0.00137731481481481</v>
      </c>
      <c r="H1119">
        <v>10</v>
      </c>
      <c r="I1119" s="28">
        <f>Results!$F1121+VLOOKUP(Results!$H1121,'Bead string weights'!$B$2:$E$14,4,FALSE())</f>
        <v>17.87</v>
      </c>
      <c r="J1119" t="s">
        <v>535</v>
      </c>
      <c r="K1119" t="s">
        <v>871</v>
      </c>
    </row>
    <row r="1120" spans="1:11">
      <c r="A1120">
        <v>140</v>
      </c>
      <c r="B1120">
        <v>320</v>
      </c>
      <c r="C1120" t="s">
        <v>541</v>
      </c>
      <c r="D1120" t="s">
        <v>162</v>
      </c>
      <c r="E1120" s="14">
        <f>VLOOKUP(D1120,Files!$B$2:$H$207,5,FALSE())</f>
        <v>5.79</v>
      </c>
      <c r="F1120" s="15">
        <f>IF(E1120="no weight",VLOOKUP(D1120,Files!$B$2:$G$233,6,FALSE()),E1120)</f>
        <v>5.79</v>
      </c>
      <c r="G1120" s="13">
        <v>0.00163194444444444</v>
      </c>
      <c r="H1120">
        <v>10</v>
      </c>
      <c r="I1120" s="28">
        <f>Results!$F1124+VLOOKUP(Results!$H1124,'Bead string weights'!$B$2:$E$14,4,FALSE())</f>
        <v>8.98215</v>
      </c>
      <c r="J1120" t="s">
        <v>535</v>
      </c>
      <c r="K1120" t="s">
        <v>933</v>
      </c>
    </row>
    <row r="1121" spans="1:12">
      <c r="A1121">
        <v>140</v>
      </c>
      <c r="B1121">
        <v>320</v>
      </c>
      <c r="C1121" t="s">
        <v>541</v>
      </c>
      <c r="D1121" t="s">
        <v>162</v>
      </c>
      <c r="E1121" s="14">
        <f>VLOOKUP(D1121,Files!$B$2:$H$207,5,FALSE())</f>
        <v>5.79</v>
      </c>
      <c r="F1121" s="15">
        <f>IF(E1121="no weight",VLOOKUP(D1121,Files!$B$2:$G$233,6,FALSE()),E1121)</f>
        <v>5.79</v>
      </c>
      <c r="G1121" s="13">
        <v>0.00170138888888889</v>
      </c>
      <c r="H1121">
        <v>10</v>
      </c>
      <c r="I1121" s="28">
        <f>Results!$F1125+VLOOKUP(Results!$H1125,'Bead string weights'!$B$2:$E$14,4,FALSE())</f>
        <v>16.63</v>
      </c>
      <c r="J1121" t="s">
        <v>535</v>
      </c>
      <c r="K1121" t="s">
        <v>934</v>
      </c>
      <c r="L1121" t="s">
        <v>935</v>
      </c>
    </row>
    <row r="1122" spans="1:11">
      <c r="A1122">
        <v>140</v>
      </c>
      <c r="B1122">
        <v>320</v>
      </c>
      <c r="C1122" t="s">
        <v>541</v>
      </c>
      <c r="D1122" t="s">
        <v>162</v>
      </c>
      <c r="E1122" s="14">
        <f>VLOOKUP(D1122,Files!$B$2:$H$207,5,FALSE())</f>
        <v>5.79</v>
      </c>
      <c r="F1122" s="15">
        <f>IF(E1122="no weight",VLOOKUP(D1122,Files!$B$2:$G$233,6,FALSE()),E1122)</f>
        <v>5.79</v>
      </c>
      <c r="G1122" s="13">
        <v>0.000972222222222222</v>
      </c>
      <c r="H1122">
        <v>10</v>
      </c>
      <c r="I1122" s="28">
        <f>Results!$F1117+VLOOKUP(Results!$H1117,'Bead string weights'!$B$2:$E$14,4,FALSE())</f>
        <v>16.63</v>
      </c>
      <c r="J1122" t="s">
        <v>537</v>
      </c>
      <c r="K1122" t="s">
        <v>775</v>
      </c>
    </row>
    <row r="1123" spans="1:11">
      <c r="A1123">
        <v>140</v>
      </c>
      <c r="B1123">
        <v>320</v>
      </c>
      <c r="C1123" t="s">
        <v>541</v>
      </c>
      <c r="D1123" t="s">
        <v>162</v>
      </c>
      <c r="E1123" s="14">
        <f>VLOOKUP(D1123,Files!$B$2:$H$207,5,FALSE())</f>
        <v>5.79</v>
      </c>
      <c r="F1123" s="15">
        <f>IF(E1123="no weight",VLOOKUP(D1123,Files!$B$2:$G$233,6,FALSE()),E1123)</f>
        <v>5.79</v>
      </c>
      <c r="G1123" s="13">
        <v>0.00119212962962963</v>
      </c>
      <c r="H1123">
        <v>10</v>
      </c>
      <c r="I1123" s="28">
        <f>Results!$F1119+VLOOKUP(Results!$H1119,'Bead string weights'!$B$2:$E$14,4,FALSE())</f>
        <v>17.87</v>
      </c>
      <c r="J1123" t="s">
        <v>537</v>
      </c>
      <c r="K1123" t="s">
        <v>847</v>
      </c>
    </row>
    <row r="1124" spans="1:12">
      <c r="A1124">
        <v>140</v>
      </c>
      <c r="B1124">
        <v>320</v>
      </c>
      <c r="C1124" t="s">
        <v>541</v>
      </c>
      <c r="D1124" t="s">
        <v>162</v>
      </c>
      <c r="E1124" s="14">
        <f>VLOOKUP(D1124,Files!$B$2:$H$207,5,FALSE())</f>
        <v>5.79</v>
      </c>
      <c r="F1124" s="15">
        <f>IF(E1124="no weight",VLOOKUP(D1124,Files!$B$2:$G$233,6,FALSE()),E1124)</f>
        <v>5.79</v>
      </c>
      <c r="G1124" s="13">
        <v>0.00148148148148148</v>
      </c>
      <c r="H1124">
        <v>2</v>
      </c>
      <c r="I1124" s="28">
        <f>Results!$F1122+VLOOKUP(Results!$H1122,'Bead string weights'!$B$2:$E$14,4,FALSE())</f>
        <v>17.87</v>
      </c>
      <c r="J1124" t="s">
        <v>537</v>
      </c>
      <c r="K1124" t="s">
        <v>936</v>
      </c>
      <c r="L1124" t="s">
        <v>937</v>
      </c>
    </row>
    <row r="1125" spans="1:12">
      <c r="A1125">
        <v>140</v>
      </c>
      <c r="B1125">
        <v>320</v>
      </c>
      <c r="C1125" t="s">
        <v>541</v>
      </c>
      <c r="D1125" t="s">
        <v>162</v>
      </c>
      <c r="E1125" s="14">
        <f>VLOOKUP(D1125,Files!$B$2:$H$207,5,FALSE())</f>
        <v>5.79</v>
      </c>
      <c r="F1125" s="15">
        <f>IF(E1125="no weight",VLOOKUP(D1125,Files!$B$2:$G$233,6,FALSE()),E1125)</f>
        <v>5.79</v>
      </c>
      <c r="G1125" s="13">
        <v>0.00155092592592593</v>
      </c>
      <c r="H1125">
        <v>9</v>
      </c>
      <c r="I1125" s="28">
        <f>Results!$F1123+VLOOKUP(Results!$H1123,'Bead string weights'!$B$2:$E$14,4,FALSE())</f>
        <v>17.87</v>
      </c>
      <c r="J1125" t="s">
        <v>537</v>
      </c>
      <c r="K1125" t="s">
        <v>938</v>
      </c>
      <c r="L1125" t="s">
        <v>939</v>
      </c>
    </row>
    <row r="1126" spans="1:11">
      <c r="A1126">
        <v>141</v>
      </c>
      <c r="B1126">
        <v>321</v>
      </c>
      <c r="C1126" t="s">
        <v>541</v>
      </c>
      <c r="D1126" t="s">
        <v>164</v>
      </c>
      <c r="E1126" s="14">
        <f>VLOOKUP(D1126,Files!$B$2:$H$207,5,FALSE())</f>
        <v>6.18</v>
      </c>
      <c r="F1126" s="15">
        <f>IF(E1126="no weight",VLOOKUP(D1126,Files!$B$2:$G$233,6,FALSE()),E1126)</f>
        <v>6.18</v>
      </c>
      <c r="G1126" s="13">
        <v>0.000266203703703704</v>
      </c>
      <c r="H1126">
        <v>8</v>
      </c>
      <c r="I1126" s="28">
        <f>Results!$F1127+VLOOKUP(Results!$H1127,'Bead string weights'!$B$2:$E$14,4,FALSE())</f>
        <v>17.02</v>
      </c>
      <c r="J1126" t="s">
        <v>535</v>
      </c>
      <c r="K1126" t="s">
        <v>847</v>
      </c>
    </row>
    <row r="1127" spans="1:11">
      <c r="A1127">
        <v>141</v>
      </c>
      <c r="B1127">
        <v>321</v>
      </c>
      <c r="C1127" t="s">
        <v>541</v>
      </c>
      <c r="D1127" t="s">
        <v>164</v>
      </c>
      <c r="E1127" s="14">
        <f>VLOOKUP(D1127,Files!$B$2:$H$207,5,FALSE())</f>
        <v>6.18</v>
      </c>
      <c r="F1127" s="15">
        <f>IF(E1127="no weight",VLOOKUP(D1127,Files!$B$2:$G$233,6,FALSE()),E1127)</f>
        <v>6.18</v>
      </c>
      <c r="G1127" s="13">
        <v>0.000497685185185185</v>
      </c>
      <c r="H1127">
        <v>9</v>
      </c>
      <c r="I1127" s="28">
        <f>Results!$F1128+VLOOKUP(Results!$H1128,'Bead string weights'!$B$2:$E$14,4,FALSE())</f>
        <v>18.26</v>
      </c>
      <c r="J1127" t="s">
        <v>535</v>
      </c>
      <c r="K1127" t="s">
        <v>940</v>
      </c>
    </row>
    <row r="1128" spans="1:11">
      <c r="A1128">
        <v>141</v>
      </c>
      <c r="B1128">
        <v>321</v>
      </c>
      <c r="C1128" t="s">
        <v>541</v>
      </c>
      <c r="D1128" t="s">
        <v>164</v>
      </c>
      <c r="E1128" s="14">
        <f>VLOOKUP(D1128,Files!$B$2:$H$207,5,FALSE())</f>
        <v>6.18</v>
      </c>
      <c r="F1128" s="15">
        <f>IF(E1128="no weight",VLOOKUP(D1128,Files!$B$2:$G$233,6,FALSE()),E1128)</f>
        <v>6.18</v>
      </c>
      <c r="G1128" s="13">
        <v>0.000763888888888889</v>
      </c>
      <c r="H1128">
        <v>10</v>
      </c>
      <c r="I1128" s="28">
        <f>Results!$F1129+VLOOKUP(Results!$H1129,'Bead string weights'!$B$2:$E$14,4,FALSE())</f>
        <v>17.02</v>
      </c>
      <c r="J1128" t="s">
        <v>535</v>
      </c>
      <c r="K1128" t="s">
        <v>846</v>
      </c>
    </row>
    <row r="1129" spans="1:11">
      <c r="A1129">
        <v>141</v>
      </c>
      <c r="B1129">
        <v>321</v>
      </c>
      <c r="C1129" t="s">
        <v>541</v>
      </c>
      <c r="D1129" t="s">
        <v>164</v>
      </c>
      <c r="E1129" s="14">
        <f>VLOOKUP(D1129,Files!$B$2:$H$207,5,FALSE())</f>
        <v>6.18</v>
      </c>
      <c r="F1129" s="15">
        <f>IF(E1129="no weight",VLOOKUP(D1129,Files!$B$2:$G$233,6,FALSE()),E1129)</f>
        <v>6.18</v>
      </c>
      <c r="G1129" s="13">
        <v>0.000868055555555556</v>
      </c>
      <c r="H1129">
        <v>9</v>
      </c>
      <c r="I1129" s="28">
        <f>Results!$F1130+VLOOKUP(Results!$H1130,'Bead string weights'!$B$2:$E$14,4,FALSE())</f>
        <v>18.26</v>
      </c>
      <c r="J1129" t="s">
        <v>535</v>
      </c>
      <c r="K1129" t="s">
        <v>846</v>
      </c>
    </row>
    <row r="1130" spans="1:11">
      <c r="A1130">
        <v>141</v>
      </c>
      <c r="B1130">
        <v>321</v>
      </c>
      <c r="C1130" t="s">
        <v>541</v>
      </c>
      <c r="D1130" t="s">
        <v>164</v>
      </c>
      <c r="E1130" s="14">
        <f>VLOOKUP(D1130,Files!$B$2:$H$207,5,FALSE())</f>
        <v>6.18</v>
      </c>
      <c r="F1130" s="15">
        <f>IF(E1130="no weight",VLOOKUP(D1130,Files!$B$2:$G$233,6,FALSE()),E1130)</f>
        <v>6.18</v>
      </c>
      <c r="G1130" s="13">
        <v>0.00100694444444444</v>
      </c>
      <c r="H1130">
        <v>10</v>
      </c>
      <c r="I1130" s="28">
        <f>Results!$F1131+VLOOKUP(Results!$H1131,'Bead string weights'!$B$2:$E$14,4,FALSE())</f>
        <v>15.215</v>
      </c>
      <c r="J1130" t="s">
        <v>535</v>
      </c>
      <c r="K1130" t="s">
        <v>847</v>
      </c>
    </row>
    <row r="1131" spans="1:11">
      <c r="A1131">
        <v>141</v>
      </c>
      <c r="B1131">
        <v>321</v>
      </c>
      <c r="C1131" t="s">
        <v>541</v>
      </c>
      <c r="D1131" t="s">
        <v>164</v>
      </c>
      <c r="E1131" s="14">
        <f>VLOOKUP(D1131,Files!$B$2:$H$207,5,FALSE())</f>
        <v>6.18</v>
      </c>
      <c r="F1131" s="15">
        <f>IF(E1131="no weight",VLOOKUP(D1131,Files!$B$2:$G$233,6,FALSE()),E1131)</f>
        <v>6.18</v>
      </c>
      <c r="G1131" s="13">
        <v>0.00101851851851852</v>
      </c>
      <c r="H1131">
        <v>7</v>
      </c>
      <c r="I1131" s="28">
        <f>Results!$F1132+VLOOKUP(Results!$H1132,'Bead string weights'!$B$2:$E$14,4,FALSE())</f>
        <v>15.58</v>
      </c>
      <c r="J1131" t="s">
        <v>535</v>
      </c>
      <c r="K1131" t="s">
        <v>870</v>
      </c>
    </row>
    <row r="1132" spans="1:11">
      <c r="A1132">
        <v>141</v>
      </c>
      <c r="B1132">
        <v>321</v>
      </c>
      <c r="C1132" t="s">
        <v>541</v>
      </c>
      <c r="D1132" t="s">
        <v>164</v>
      </c>
      <c r="E1132" s="14">
        <f>VLOOKUP(D1132,Files!$B$2:$H$207,5,FALSE())</f>
        <v>6.18</v>
      </c>
      <c r="F1132" s="15">
        <f>IF(E1132="no weight",VLOOKUP(D1132,Files!$B$2:$G$233,6,FALSE()),E1132)</f>
        <v>6.18</v>
      </c>
      <c r="G1132" s="13">
        <v>0.00104166666666667</v>
      </c>
      <c r="H1132">
        <v>8</v>
      </c>
      <c r="I1132" s="28">
        <f>Results!$F1133+VLOOKUP(Results!$H1133,'Bead string weights'!$B$2:$E$14,4,FALSE())</f>
        <v>15.58</v>
      </c>
      <c r="J1132" t="s">
        <v>535</v>
      </c>
      <c r="K1132" t="s">
        <v>870</v>
      </c>
    </row>
    <row r="1133" spans="1:11">
      <c r="A1133">
        <v>141</v>
      </c>
      <c r="B1133">
        <v>321</v>
      </c>
      <c r="C1133" t="s">
        <v>541</v>
      </c>
      <c r="D1133" t="s">
        <v>164</v>
      </c>
      <c r="E1133" s="14">
        <f>VLOOKUP(D1133,Files!$B$2:$H$207,5,FALSE())</f>
        <v>6.18</v>
      </c>
      <c r="F1133" s="15">
        <f>IF(E1133="no weight",VLOOKUP(D1133,Files!$B$2:$G$233,6,FALSE()),E1133)</f>
        <v>6.18</v>
      </c>
      <c r="G1133" s="13">
        <v>0.00114583333333333</v>
      </c>
      <c r="H1133">
        <v>8</v>
      </c>
      <c r="I1133" s="28">
        <f>Results!$F1134+VLOOKUP(Results!$H1134,'Bead string weights'!$B$2:$E$14,4,FALSE())</f>
        <v>15.58</v>
      </c>
      <c r="J1133" t="s">
        <v>535</v>
      </c>
      <c r="K1133" t="s">
        <v>876</v>
      </c>
    </row>
    <row r="1134" spans="1:11">
      <c r="A1134">
        <v>141</v>
      </c>
      <c r="B1134">
        <v>321</v>
      </c>
      <c r="C1134" t="s">
        <v>541</v>
      </c>
      <c r="D1134" t="s">
        <v>164</v>
      </c>
      <c r="E1134" s="14">
        <f>VLOOKUP(D1134,Files!$B$2:$H$207,5,FALSE())</f>
        <v>6.18</v>
      </c>
      <c r="F1134" s="15">
        <f>IF(E1134="no weight",VLOOKUP(D1134,Files!$B$2:$G$233,6,FALSE()),E1134)</f>
        <v>6.18</v>
      </c>
      <c r="G1134" s="13">
        <v>0.00128472222222222</v>
      </c>
      <c r="H1134">
        <v>8</v>
      </c>
      <c r="I1134" s="28">
        <f>Results!$F1135+VLOOKUP(Results!$H1135,'Bead string weights'!$B$2:$E$14,4,FALSE())</f>
        <v>18.26</v>
      </c>
      <c r="J1134" t="s">
        <v>535</v>
      </c>
      <c r="K1134" t="s">
        <v>941</v>
      </c>
    </row>
    <row r="1135" spans="1:10">
      <c r="A1135">
        <v>141</v>
      </c>
      <c r="B1135">
        <v>321</v>
      </c>
      <c r="C1135" t="s">
        <v>541</v>
      </c>
      <c r="D1135" t="s">
        <v>164</v>
      </c>
      <c r="E1135" s="14">
        <f>VLOOKUP(D1135,Files!$B$2:$H$207,5,FALSE())</f>
        <v>6.18</v>
      </c>
      <c r="F1135" s="15">
        <f>IF(E1135="no weight",VLOOKUP(D1135,Files!$B$2:$G$233,6,FALSE()),E1135)</f>
        <v>6.18</v>
      </c>
      <c r="G1135" s="13">
        <v>0.00141203703703704</v>
      </c>
      <c r="H1135">
        <v>10</v>
      </c>
      <c r="I1135" s="28">
        <f>Results!$F1136+VLOOKUP(Results!$H1136,'Bead string weights'!$B$2:$E$14,4,FALSE())</f>
        <v>17.02</v>
      </c>
      <c r="J1135" t="s">
        <v>535</v>
      </c>
    </row>
    <row r="1136" spans="1:11">
      <c r="A1136">
        <v>141</v>
      </c>
      <c r="B1136">
        <v>321</v>
      </c>
      <c r="C1136" t="s">
        <v>541</v>
      </c>
      <c r="D1136" t="s">
        <v>164</v>
      </c>
      <c r="E1136" s="14">
        <f>VLOOKUP(D1136,Files!$B$2:$H$207,5,FALSE())</f>
        <v>6.18</v>
      </c>
      <c r="F1136" s="15">
        <f>IF(E1136="no weight",VLOOKUP(D1136,Files!$B$2:$G$233,6,FALSE()),E1136)</f>
        <v>6.18</v>
      </c>
      <c r="G1136" s="13">
        <v>0.00155092592592593</v>
      </c>
      <c r="H1136">
        <v>9</v>
      </c>
      <c r="I1136" s="28">
        <f>Results!$F1137+VLOOKUP(Results!$H1137,'Bead string weights'!$B$2:$E$14,4,FALSE())</f>
        <v>13.645</v>
      </c>
      <c r="J1136" t="s">
        <v>535</v>
      </c>
      <c r="K1136" t="s">
        <v>843</v>
      </c>
    </row>
    <row r="1137" spans="1:11">
      <c r="A1137">
        <v>141</v>
      </c>
      <c r="B1137">
        <v>321</v>
      </c>
      <c r="C1137" t="s">
        <v>541</v>
      </c>
      <c r="D1137" t="s">
        <v>164</v>
      </c>
      <c r="E1137" s="14">
        <f>VLOOKUP(D1137,Files!$B$2:$H$207,5,FALSE())</f>
        <v>6.18</v>
      </c>
      <c r="F1137" s="15">
        <f>IF(E1137="no weight",VLOOKUP(D1137,Files!$B$2:$G$233,6,FALSE()),E1137)</f>
        <v>6.18</v>
      </c>
      <c r="G1137" s="13">
        <v>0.00157407407407407</v>
      </c>
      <c r="H1137">
        <v>6</v>
      </c>
      <c r="I1137" s="28">
        <f>Results!$F1138+VLOOKUP(Results!$H1138,'Bead string weights'!$B$2:$E$14,4,FALSE())</f>
        <v>12.615</v>
      </c>
      <c r="J1137" t="s">
        <v>535</v>
      </c>
      <c r="K1137" t="s">
        <v>870</v>
      </c>
    </row>
    <row r="1138" spans="1:11">
      <c r="A1138">
        <v>141</v>
      </c>
      <c r="B1138">
        <v>321</v>
      </c>
      <c r="C1138" t="s">
        <v>541</v>
      </c>
      <c r="D1138" t="s">
        <v>164</v>
      </c>
      <c r="E1138" s="14">
        <f>VLOOKUP(D1138,Files!$B$2:$H$207,5,FALSE())</f>
        <v>6.18</v>
      </c>
      <c r="F1138" s="15">
        <f>IF(E1138="no weight",VLOOKUP(D1138,Files!$B$2:$G$233,6,FALSE()),E1138)</f>
        <v>6.18</v>
      </c>
      <c r="G1138" s="13">
        <v>0.0019212962962963</v>
      </c>
      <c r="H1138">
        <v>5</v>
      </c>
      <c r="I1138" s="28">
        <f>Results!$F1139+VLOOKUP(Results!$H1139,'Bead string weights'!$B$2:$E$14,4,FALSE())</f>
        <v>15.215</v>
      </c>
      <c r="J1138" t="s">
        <v>535</v>
      </c>
      <c r="K1138" t="s">
        <v>847</v>
      </c>
    </row>
    <row r="1139" spans="1:11">
      <c r="A1139">
        <v>141</v>
      </c>
      <c r="B1139">
        <v>321</v>
      </c>
      <c r="C1139" t="s">
        <v>541</v>
      </c>
      <c r="D1139" t="s">
        <v>164</v>
      </c>
      <c r="E1139" s="14">
        <f>VLOOKUP(D1139,Files!$B$2:$H$207,5,FALSE())</f>
        <v>6.18</v>
      </c>
      <c r="F1139" s="15">
        <f>IF(E1139="no weight",VLOOKUP(D1139,Files!$B$2:$G$233,6,FALSE()),E1139)</f>
        <v>6.18</v>
      </c>
      <c r="G1139" s="13">
        <v>0.000127314814814815</v>
      </c>
      <c r="H1139">
        <v>7</v>
      </c>
      <c r="I1139" s="28">
        <f>Results!$F1126+VLOOKUP(Results!$H1126,'Bead string weights'!$B$2:$E$14,4,FALSE())</f>
        <v>15.58</v>
      </c>
      <c r="J1139" t="s">
        <v>537</v>
      </c>
      <c r="K1139" t="s">
        <v>847</v>
      </c>
    </row>
    <row r="1140" spans="1:11">
      <c r="A1140">
        <v>142</v>
      </c>
      <c r="B1140">
        <v>322</v>
      </c>
      <c r="C1140" t="s">
        <v>541</v>
      </c>
      <c r="D1140" t="s">
        <v>166</v>
      </c>
      <c r="E1140" s="14">
        <f>VLOOKUP(D1140,Files!$B$2:$H$207,5,FALSE())</f>
        <v>5.88</v>
      </c>
      <c r="F1140" s="15">
        <f>IF(E1140="no weight",VLOOKUP(D1140,Files!$B$2:$G$233,6,FALSE()),E1140)</f>
        <v>5.88</v>
      </c>
      <c r="G1140" s="13">
        <v>0.000150462962962963</v>
      </c>
      <c r="H1140">
        <v>10</v>
      </c>
      <c r="I1140" s="28">
        <f>Results!$F1140+VLOOKUP(Results!$H1140,'Bead string weights'!$B$2:$E$14,4,FALSE())</f>
        <v>17.96</v>
      </c>
      <c r="J1140" t="s">
        <v>535</v>
      </c>
      <c r="K1140" t="s">
        <v>775</v>
      </c>
    </row>
    <row r="1141" spans="1:12">
      <c r="A1141">
        <v>142</v>
      </c>
      <c r="B1141">
        <v>322</v>
      </c>
      <c r="C1141" t="s">
        <v>541</v>
      </c>
      <c r="D1141" t="s">
        <v>166</v>
      </c>
      <c r="E1141" s="14">
        <f>VLOOKUP(D1141,Files!$B$2:$H$207,5,FALSE())</f>
        <v>5.88</v>
      </c>
      <c r="F1141" s="15">
        <f>IF(E1141="no weight",VLOOKUP(D1141,Files!$B$2:$G$233,6,FALSE()),E1141)</f>
        <v>5.88</v>
      </c>
      <c r="G1141" s="13">
        <v>0.000405092592592593</v>
      </c>
      <c r="H1141">
        <v>10</v>
      </c>
      <c r="I1141" s="28">
        <f>Results!$F1143+VLOOKUP(Results!$H1143,'Bead string weights'!$B$2:$E$14,4,FALSE())</f>
        <v>18.6</v>
      </c>
      <c r="J1141" t="s">
        <v>535</v>
      </c>
      <c r="K1141" t="s">
        <v>854</v>
      </c>
      <c r="L1141" t="s">
        <v>942</v>
      </c>
    </row>
    <row r="1142" spans="1:12">
      <c r="A1142">
        <v>142</v>
      </c>
      <c r="B1142">
        <v>322</v>
      </c>
      <c r="C1142" t="s">
        <v>541</v>
      </c>
      <c r="D1142" t="s">
        <v>166</v>
      </c>
      <c r="E1142" s="14">
        <f>VLOOKUP(D1142,Files!$B$2:$H$207,5,FALSE())</f>
        <v>5.88</v>
      </c>
      <c r="F1142" s="15">
        <f>IF(E1142="no weight",VLOOKUP(D1142,Files!$B$2:$G$233,6,FALSE()),E1142)</f>
        <v>5.88</v>
      </c>
      <c r="G1142" s="13">
        <v>0.000555555555555556</v>
      </c>
      <c r="H1142">
        <v>10</v>
      </c>
      <c r="I1142" s="28">
        <f>Results!$F1144+VLOOKUP(Results!$H1144,'Bead string weights'!$B$2:$E$14,4,FALSE())</f>
        <v>18.6</v>
      </c>
      <c r="J1142" t="s">
        <v>535</v>
      </c>
      <c r="K1142" t="s">
        <v>854</v>
      </c>
      <c r="L1142" t="s">
        <v>709</v>
      </c>
    </row>
    <row r="1143" spans="1:11">
      <c r="A1143">
        <v>142</v>
      </c>
      <c r="B1143">
        <v>322</v>
      </c>
      <c r="C1143" t="s">
        <v>541</v>
      </c>
      <c r="D1143" t="s">
        <v>166</v>
      </c>
      <c r="E1143" s="14">
        <f>VLOOKUP(D1143,Files!$B$2:$H$207,5,FALSE())</f>
        <v>5.88</v>
      </c>
      <c r="F1143" s="15">
        <f>IF(E1143="no weight",VLOOKUP(D1143,Files!$B$2:$G$233,6,FALSE()),E1143)</f>
        <v>5.88</v>
      </c>
      <c r="G1143" s="13">
        <v>0.000763888888888889</v>
      </c>
      <c r="H1143">
        <v>11</v>
      </c>
      <c r="I1143" s="28">
        <f>Results!$F1146+VLOOKUP(Results!$H1146,'Bead string weights'!$B$2:$E$14,4,FALSE())</f>
        <v>18.6</v>
      </c>
      <c r="J1143" t="s">
        <v>535</v>
      </c>
      <c r="K1143" t="s">
        <v>843</v>
      </c>
    </row>
    <row r="1144" spans="1:11">
      <c r="A1144">
        <v>142</v>
      </c>
      <c r="B1144">
        <v>322</v>
      </c>
      <c r="C1144" t="s">
        <v>541</v>
      </c>
      <c r="D1144" t="s">
        <v>166</v>
      </c>
      <c r="E1144" s="14">
        <f>VLOOKUP(D1144,Files!$B$2:$H$207,5,FALSE())</f>
        <v>5.88</v>
      </c>
      <c r="F1144" s="15">
        <f>IF(E1144="no weight",VLOOKUP(D1144,Files!$B$2:$G$233,6,FALSE()),E1144)</f>
        <v>5.88</v>
      </c>
      <c r="G1144" s="13">
        <v>0.000868055555555556</v>
      </c>
      <c r="H1144">
        <v>11</v>
      </c>
      <c r="I1144" s="28">
        <f>Results!$F1147+VLOOKUP(Results!$H1147,'Bead string weights'!$B$2:$E$14,4,FALSE())</f>
        <v>18.6</v>
      </c>
      <c r="J1144" t="s">
        <v>535</v>
      </c>
      <c r="K1144" t="s">
        <v>847</v>
      </c>
    </row>
    <row r="1145" spans="1:11">
      <c r="A1145">
        <v>142</v>
      </c>
      <c r="B1145">
        <v>322</v>
      </c>
      <c r="C1145" t="s">
        <v>541</v>
      </c>
      <c r="D1145" t="s">
        <v>166</v>
      </c>
      <c r="E1145" s="14">
        <f>VLOOKUP(D1145,Files!$B$2:$H$207,5,FALSE())</f>
        <v>5.88</v>
      </c>
      <c r="F1145" s="15">
        <f>IF(E1145="no weight",VLOOKUP(D1145,Files!$B$2:$G$233,6,FALSE()),E1145)</f>
        <v>5.88</v>
      </c>
      <c r="G1145" s="13">
        <v>0.00115740740740741</v>
      </c>
      <c r="H1145">
        <v>10</v>
      </c>
      <c r="I1145" s="28">
        <f>Results!$F1149+VLOOKUP(Results!$H1149,'Bead string weights'!$B$2:$E$14,4,FALSE())</f>
        <v>18.6</v>
      </c>
      <c r="J1145" t="s">
        <v>535</v>
      </c>
      <c r="K1145" t="s">
        <v>871</v>
      </c>
    </row>
    <row r="1146" spans="1:11">
      <c r="A1146">
        <v>142</v>
      </c>
      <c r="B1146">
        <v>322</v>
      </c>
      <c r="C1146" t="s">
        <v>541</v>
      </c>
      <c r="D1146" t="s">
        <v>166</v>
      </c>
      <c r="E1146" s="14">
        <f>VLOOKUP(D1146,Files!$B$2:$H$207,5,FALSE())</f>
        <v>5.88</v>
      </c>
      <c r="F1146" s="15">
        <f>IF(E1146="no weight",VLOOKUP(D1146,Files!$B$2:$G$233,6,FALSE()),E1146)</f>
        <v>5.88</v>
      </c>
      <c r="G1146" s="13">
        <v>0.00133101851851852</v>
      </c>
      <c r="H1146">
        <v>11</v>
      </c>
      <c r="I1146" s="28">
        <f>Results!$F1150+VLOOKUP(Results!$H1150,'Bead string weights'!$B$2:$E$14,4,FALSE())</f>
        <v>17.96</v>
      </c>
      <c r="J1146" t="s">
        <v>535</v>
      </c>
      <c r="K1146" t="s">
        <v>846</v>
      </c>
    </row>
    <row r="1147" spans="1:11">
      <c r="A1147">
        <v>142</v>
      </c>
      <c r="B1147">
        <v>322</v>
      </c>
      <c r="C1147" t="s">
        <v>541</v>
      </c>
      <c r="D1147" t="s">
        <v>166</v>
      </c>
      <c r="E1147" s="14">
        <f>VLOOKUP(D1147,Files!$B$2:$H$207,5,FALSE())</f>
        <v>5.88</v>
      </c>
      <c r="F1147" s="15">
        <f>IF(E1147="no weight",VLOOKUP(D1147,Files!$B$2:$G$233,6,FALSE()),E1147)</f>
        <v>5.88</v>
      </c>
      <c r="G1147" s="13">
        <v>0.00140046296296296</v>
      </c>
      <c r="H1147">
        <v>11</v>
      </c>
      <c r="I1147" s="28">
        <f>Results!$F1151+VLOOKUP(Results!$H1151,'Bead string weights'!$B$2:$E$14,4,FALSE())</f>
        <v>13.345</v>
      </c>
      <c r="J1147" t="s">
        <v>535</v>
      </c>
      <c r="K1147" t="s">
        <v>847</v>
      </c>
    </row>
    <row r="1148" spans="1:11">
      <c r="A1148">
        <v>142</v>
      </c>
      <c r="B1148">
        <v>322</v>
      </c>
      <c r="C1148" t="s">
        <v>541</v>
      </c>
      <c r="D1148" t="s">
        <v>166</v>
      </c>
      <c r="E1148" s="14">
        <f>VLOOKUP(D1148,Files!$B$2:$H$207,5,FALSE())</f>
        <v>5.88</v>
      </c>
      <c r="F1148" s="15">
        <f>IF(E1148="no weight",VLOOKUP(D1148,Files!$B$2:$G$233,6,FALSE()),E1148)</f>
        <v>5.88</v>
      </c>
      <c r="G1148" s="13">
        <v>0.0015162037037037</v>
      </c>
      <c r="H1148">
        <v>10</v>
      </c>
      <c r="I1148" s="28">
        <f>Results!$F1152+VLOOKUP(Results!$H1152,'Bead string weights'!$B$2:$E$14,4,FALSE())</f>
        <v>17.96</v>
      </c>
      <c r="J1148" t="s">
        <v>535</v>
      </c>
      <c r="K1148" t="s">
        <v>846</v>
      </c>
    </row>
    <row r="1149" spans="1:11">
      <c r="A1149">
        <v>142</v>
      </c>
      <c r="B1149">
        <v>322</v>
      </c>
      <c r="C1149" t="s">
        <v>541</v>
      </c>
      <c r="D1149" t="s">
        <v>166</v>
      </c>
      <c r="E1149" s="14">
        <f>VLOOKUP(D1149,Files!$B$2:$H$207,5,FALSE())</f>
        <v>5.88</v>
      </c>
      <c r="F1149" s="15">
        <f>IF(E1149="no weight",VLOOKUP(D1149,Files!$B$2:$G$233,6,FALSE()),E1149)</f>
        <v>5.88</v>
      </c>
      <c r="G1149" s="13">
        <v>0.00163194444444444</v>
      </c>
      <c r="H1149">
        <v>11</v>
      </c>
      <c r="I1149" s="28">
        <f>Results!$F1153+VLOOKUP(Results!$H1153,'Bead string weights'!$B$2:$E$14,4,FALSE())</f>
        <v>13.345</v>
      </c>
      <c r="J1149" t="s">
        <v>535</v>
      </c>
      <c r="K1149" t="s">
        <v>847</v>
      </c>
    </row>
    <row r="1150" spans="1:11">
      <c r="A1150">
        <v>142</v>
      </c>
      <c r="B1150">
        <v>322</v>
      </c>
      <c r="C1150" t="s">
        <v>541</v>
      </c>
      <c r="D1150" t="s">
        <v>166</v>
      </c>
      <c r="E1150" s="14">
        <f>VLOOKUP(D1150,Files!$B$2:$H$207,5,FALSE())</f>
        <v>5.88</v>
      </c>
      <c r="F1150" s="15">
        <f>IF(E1150="no weight",VLOOKUP(D1150,Files!$B$2:$G$233,6,FALSE()),E1150)</f>
        <v>5.88</v>
      </c>
      <c r="G1150" s="13">
        <v>0.00174768518518519</v>
      </c>
      <c r="H1150">
        <v>10</v>
      </c>
      <c r="I1150" s="28">
        <f>Results!$F1154+VLOOKUP(Results!$H1154,'Bead string weights'!$B$2:$E$14,4,FALSE())</f>
        <v>18.6</v>
      </c>
      <c r="J1150" t="s">
        <v>535</v>
      </c>
      <c r="K1150" t="s">
        <v>800</v>
      </c>
    </row>
    <row r="1151" spans="1:11">
      <c r="A1151">
        <v>142</v>
      </c>
      <c r="B1151">
        <v>322</v>
      </c>
      <c r="C1151" t="s">
        <v>541</v>
      </c>
      <c r="D1151" t="s">
        <v>166</v>
      </c>
      <c r="E1151" s="14">
        <f>VLOOKUP(D1151,Files!$B$2:$H$207,5,FALSE())</f>
        <v>5.88</v>
      </c>
      <c r="F1151" s="15">
        <f>IF(E1151="no weight",VLOOKUP(D1151,Files!$B$2:$G$233,6,FALSE()),E1151)</f>
        <v>5.88</v>
      </c>
      <c r="G1151" s="13">
        <v>0.000231481481481481</v>
      </c>
      <c r="H1151">
        <v>6</v>
      </c>
      <c r="I1151" s="28">
        <f>Results!$F1141+VLOOKUP(Results!$H1141,'Bead string weights'!$B$2:$E$14,4,FALSE())</f>
        <v>17.96</v>
      </c>
      <c r="J1151" t="s">
        <v>537</v>
      </c>
      <c r="K1151" t="s">
        <v>907</v>
      </c>
    </row>
    <row r="1152" spans="1:11">
      <c r="A1152">
        <v>142</v>
      </c>
      <c r="B1152">
        <v>322</v>
      </c>
      <c r="C1152" t="s">
        <v>541</v>
      </c>
      <c r="D1152" t="s">
        <v>166</v>
      </c>
      <c r="E1152" s="14">
        <f>VLOOKUP(D1152,Files!$B$2:$H$207,5,FALSE())</f>
        <v>5.88</v>
      </c>
      <c r="F1152" s="15">
        <f>IF(E1152="no weight",VLOOKUP(D1152,Files!$B$2:$G$233,6,FALSE()),E1152)</f>
        <v>5.88</v>
      </c>
      <c r="G1152" s="13">
        <v>0.000300925925925926</v>
      </c>
      <c r="H1152">
        <v>10</v>
      </c>
      <c r="I1152" s="28">
        <f>Results!$F1142+VLOOKUP(Results!$H1142,'Bead string weights'!$B$2:$E$14,4,FALSE())</f>
        <v>17.96</v>
      </c>
      <c r="J1152" t="s">
        <v>537</v>
      </c>
      <c r="K1152" t="s">
        <v>800</v>
      </c>
    </row>
    <row r="1153" spans="1:12">
      <c r="A1153">
        <v>142</v>
      </c>
      <c r="B1153">
        <v>322</v>
      </c>
      <c r="C1153" t="s">
        <v>541</v>
      </c>
      <c r="D1153" t="s">
        <v>166</v>
      </c>
      <c r="E1153" s="14">
        <f>VLOOKUP(D1153,Files!$B$2:$H$207,5,FALSE())</f>
        <v>5.88</v>
      </c>
      <c r="F1153" s="15">
        <f>IF(E1153="no weight",VLOOKUP(D1153,Files!$B$2:$G$233,6,FALSE()),E1153)</f>
        <v>5.88</v>
      </c>
      <c r="G1153" s="13">
        <v>0.000659722222222222</v>
      </c>
      <c r="H1153">
        <v>6</v>
      </c>
      <c r="I1153" s="28">
        <f>Results!$F1145+VLOOKUP(Results!$H1145,'Bead string weights'!$B$2:$E$14,4,FALSE())</f>
        <v>17.96</v>
      </c>
      <c r="J1153" t="s">
        <v>537</v>
      </c>
      <c r="K1153" t="s">
        <v>783</v>
      </c>
      <c r="L1153" t="s">
        <v>943</v>
      </c>
    </row>
    <row r="1154" spans="1:11">
      <c r="A1154">
        <v>142</v>
      </c>
      <c r="B1154">
        <v>322</v>
      </c>
      <c r="C1154" t="s">
        <v>541</v>
      </c>
      <c r="D1154" t="s">
        <v>166</v>
      </c>
      <c r="E1154" s="14">
        <f>VLOOKUP(D1154,Files!$B$2:$H$207,5,FALSE())</f>
        <v>5.88</v>
      </c>
      <c r="F1154" s="15">
        <f>IF(E1154="no weight",VLOOKUP(D1154,Files!$B$2:$G$233,6,FALSE()),E1154)</f>
        <v>5.88</v>
      </c>
      <c r="G1154" s="13">
        <v>0.00100694444444444</v>
      </c>
      <c r="H1154">
        <v>11</v>
      </c>
      <c r="I1154" s="28">
        <f>Results!$F1148+VLOOKUP(Results!$H1148,'Bead string weights'!$B$2:$E$14,4,FALSE())</f>
        <v>17.96</v>
      </c>
      <c r="J1154" t="s">
        <v>537</v>
      </c>
      <c r="K1154" t="s">
        <v>871</v>
      </c>
    </row>
    <row r="1155" spans="1:11">
      <c r="A1155">
        <v>143</v>
      </c>
      <c r="B1155">
        <v>340</v>
      </c>
      <c r="C1155" t="s">
        <v>541</v>
      </c>
      <c r="D1155" t="s">
        <v>222</v>
      </c>
      <c r="E1155" s="14">
        <f>VLOOKUP(D1155,Files!$B$2:$H$207,5,FALSE())</f>
        <v>6.18</v>
      </c>
      <c r="F1155" s="15">
        <f>IF(E1155="no weight",VLOOKUP(D1155,Files!$B$2:$G$233,6,FALSE()),E1155)</f>
        <v>6.18</v>
      </c>
      <c r="G1155" s="13">
        <v>0.000439814814814815</v>
      </c>
      <c r="H1155">
        <v>9</v>
      </c>
      <c r="I1155" s="28">
        <f>Results!$F1155+VLOOKUP(Results!$H1155,'Bead string weights'!$B$2:$E$14,4,FALSE())</f>
        <v>17.02</v>
      </c>
      <c r="J1155" t="s">
        <v>535</v>
      </c>
      <c r="K1155" t="s">
        <v>895</v>
      </c>
    </row>
    <row r="1156" spans="1:11">
      <c r="A1156">
        <v>143</v>
      </c>
      <c r="B1156">
        <v>340</v>
      </c>
      <c r="C1156" t="s">
        <v>541</v>
      </c>
      <c r="D1156" t="s">
        <v>222</v>
      </c>
      <c r="E1156" s="14">
        <f>VLOOKUP(D1156,Files!$B$2:$H$207,5,FALSE())</f>
        <v>6.18</v>
      </c>
      <c r="F1156" s="15">
        <f>IF(E1156="no weight",VLOOKUP(D1156,Files!$B$2:$G$233,6,FALSE()),E1156)</f>
        <v>6.18</v>
      </c>
      <c r="G1156" s="13">
        <v>0.000578703703703704</v>
      </c>
      <c r="H1156">
        <v>8</v>
      </c>
      <c r="I1156" s="28">
        <f>Results!$F1157+VLOOKUP(Results!$H1157,'Bead string weights'!$B$2:$E$14,4,FALSE())</f>
        <v>15.58</v>
      </c>
      <c r="J1156" t="s">
        <v>535</v>
      </c>
      <c r="K1156" t="s">
        <v>843</v>
      </c>
    </row>
    <row r="1157" spans="1:12">
      <c r="A1157">
        <v>143</v>
      </c>
      <c r="B1157">
        <v>340</v>
      </c>
      <c r="C1157" t="s">
        <v>541</v>
      </c>
      <c r="D1157" t="s">
        <v>222</v>
      </c>
      <c r="E1157" s="14">
        <f>VLOOKUP(D1157,Files!$B$2:$H$207,5,FALSE())</f>
        <v>6.18</v>
      </c>
      <c r="F1157" s="15">
        <f>IF(E1157="no weight",VLOOKUP(D1157,Files!$B$2:$G$233,6,FALSE()),E1157)</f>
        <v>6.18</v>
      </c>
      <c r="G1157" s="13">
        <v>0.000601851851851852</v>
      </c>
      <c r="H1157">
        <v>8</v>
      </c>
      <c r="I1157" s="28">
        <f>Results!$F1158+VLOOKUP(Results!$H1158,'Bead string weights'!$B$2:$E$14,4,FALSE())</f>
        <v>17.02</v>
      </c>
      <c r="J1157" t="s">
        <v>535</v>
      </c>
      <c r="K1157" t="s">
        <v>854</v>
      </c>
      <c r="L1157" t="s">
        <v>944</v>
      </c>
    </row>
    <row r="1158" spans="1:11">
      <c r="A1158">
        <v>143</v>
      </c>
      <c r="B1158">
        <v>340</v>
      </c>
      <c r="C1158" t="s">
        <v>541</v>
      </c>
      <c r="D1158" t="s">
        <v>222</v>
      </c>
      <c r="E1158" s="14">
        <f>VLOOKUP(D1158,Files!$B$2:$H$207,5,FALSE())</f>
        <v>6.18</v>
      </c>
      <c r="F1158" s="15">
        <f>IF(E1158="no weight",VLOOKUP(D1158,Files!$B$2:$G$233,6,FALSE()),E1158)</f>
        <v>6.18</v>
      </c>
      <c r="G1158" s="13">
        <v>0.000729166666666667</v>
      </c>
      <c r="H1158">
        <v>9</v>
      </c>
      <c r="I1158" s="28">
        <f>Results!$F1159+VLOOKUP(Results!$H1159,'Bead string weights'!$B$2:$E$14,4,FALSE())</f>
        <v>15.58</v>
      </c>
      <c r="J1158" t="s">
        <v>535</v>
      </c>
      <c r="K1158" t="s">
        <v>847</v>
      </c>
    </row>
    <row r="1159" spans="1:12">
      <c r="A1159">
        <v>143</v>
      </c>
      <c r="B1159">
        <v>340</v>
      </c>
      <c r="C1159" t="s">
        <v>541</v>
      </c>
      <c r="D1159" t="s">
        <v>222</v>
      </c>
      <c r="E1159" s="14">
        <f>VLOOKUP(D1159,Files!$B$2:$H$207,5,FALSE())</f>
        <v>6.18</v>
      </c>
      <c r="F1159" s="15">
        <f>IF(E1159="no weight",VLOOKUP(D1159,Files!$B$2:$G$233,6,FALSE()),E1159)</f>
        <v>6.18</v>
      </c>
      <c r="G1159" s="13">
        <v>0.00113425925925926</v>
      </c>
      <c r="H1159">
        <v>8</v>
      </c>
      <c r="I1159" s="28">
        <f>Results!$F1162+VLOOKUP(Results!$H1162,'Bead string weights'!$B$2:$E$14,4,FALSE())</f>
        <v>17.02</v>
      </c>
      <c r="J1159" t="s">
        <v>535</v>
      </c>
      <c r="K1159" t="s">
        <v>912</v>
      </c>
      <c r="L1159" t="s">
        <v>945</v>
      </c>
    </row>
    <row r="1160" spans="1:11">
      <c r="A1160">
        <v>143</v>
      </c>
      <c r="B1160">
        <v>340</v>
      </c>
      <c r="C1160" t="s">
        <v>541</v>
      </c>
      <c r="D1160" t="s">
        <v>222</v>
      </c>
      <c r="E1160" s="14">
        <f>VLOOKUP(D1160,Files!$B$2:$H$207,5,FALSE())</f>
        <v>6.18</v>
      </c>
      <c r="F1160" s="15">
        <f>IF(E1160="no weight",VLOOKUP(D1160,Files!$B$2:$G$233,6,FALSE()),E1160)</f>
        <v>6.18</v>
      </c>
      <c r="G1160" s="13">
        <v>0.00119212962962963</v>
      </c>
      <c r="H1160">
        <v>11</v>
      </c>
      <c r="I1160" s="28">
        <f>Results!$F1163+VLOOKUP(Results!$H1163,'Bead string weights'!$B$2:$E$14,4,FALSE())</f>
        <v>18.26</v>
      </c>
      <c r="J1160" t="s">
        <v>535</v>
      </c>
      <c r="K1160" t="s">
        <v>847</v>
      </c>
    </row>
    <row r="1161" spans="1:12">
      <c r="A1161">
        <v>143</v>
      </c>
      <c r="B1161">
        <v>340</v>
      </c>
      <c r="C1161" t="s">
        <v>541</v>
      </c>
      <c r="D1161" t="s">
        <v>222</v>
      </c>
      <c r="E1161" s="14">
        <f>VLOOKUP(D1161,Files!$B$2:$H$207,5,FALSE())</f>
        <v>6.18</v>
      </c>
      <c r="F1161" s="15">
        <f>IF(E1161="no weight",VLOOKUP(D1161,Files!$B$2:$G$233,6,FALSE()),E1161)</f>
        <v>6.18</v>
      </c>
      <c r="G1161" s="13">
        <v>0.00128472222222222</v>
      </c>
      <c r="H1161">
        <v>11</v>
      </c>
      <c r="I1161" s="28">
        <f>Results!$F1164+VLOOKUP(Results!$H1164,'Bead string weights'!$B$2:$E$14,4,FALSE())</f>
        <v>18.9</v>
      </c>
      <c r="J1161" t="s">
        <v>535</v>
      </c>
      <c r="K1161" t="s">
        <v>854</v>
      </c>
      <c r="L1161" t="s">
        <v>709</v>
      </c>
    </row>
    <row r="1162" spans="1:12">
      <c r="A1162">
        <v>143</v>
      </c>
      <c r="B1162">
        <v>340</v>
      </c>
      <c r="C1162" t="s">
        <v>541</v>
      </c>
      <c r="D1162" t="s">
        <v>222</v>
      </c>
      <c r="E1162" s="14">
        <f>VLOOKUP(D1162,Files!$B$2:$H$207,5,FALSE())</f>
        <v>6.18</v>
      </c>
      <c r="F1162" s="15">
        <f>IF(E1162="no weight",VLOOKUP(D1162,Files!$B$2:$G$233,6,FALSE()),E1162)</f>
        <v>6.18</v>
      </c>
      <c r="G1162" s="13">
        <v>0.00134259259259259</v>
      </c>
      <c r="H1162">
        <v>9</v>
      </c>
      <c r="I1162" s="28">
        <f>Results!$F1165+VLOOKUP(Results!$H1165,'Bead string weights'!$B$2:$E$14,4,FALSE())</f>
        <v>18.26</v>
      </c>
      <c r="J1162" t="s">
        <v>535</v>
      </c>
      <c r="K1162" t="s">
        <v>854</v>
      </c>
      <c r="L1162" t="s">
        <v>709</v>
      </c>
    </row>
    <row r="1163" spans="1:12">
      <c r="A1163">
        <v>143</v>
      </c>
      <c r="B1163">
        <v>340</v>
      </c>
      <c r="C1163" t="s">
        <v>541</v>
      </c>
      <c r="D1163" t="s">
        <v>222</v>
      </c>
      <c r="E1163" s="14">
        <f>VLOOKUP(D1163,Files!$B$2:$H$207,5,FALSE())</f>
        <v>6.18</v>
      </c>
      <c r="F1163" s="15">
        <f>IF(E1163="no weight",VLOOKUP(D1163,Files!$B$2:$G$233,6,FALSE()),E1163)</f>
        <v>6.18</v>
      </c>
      <c r="G1163" s="13">
        <v>0.00142361111111111</v>
      </c>
      <c r="H1163">
        <v>10</v>
      </c>
      <c r="I1163" s="28">
        <f>Results!$F1166+VLOOKUP(Results!$H1166,'Bead string weights'!$B$2:$E$14,4,FALSE())</f>
        <v>18.9</v>
      </c>
      <c r="J1163" t="s">
        <v>535</v>
      </c>
      <c r="K1163" t="s">
        <v>854</v>
      </c>
      <c r="L1163" t="s">
        <v>709</v>
      </c>
    </row>
    <row r="1164" spans="1:11">
      <c r="A1164">
        <v>143</v>
      </c>
      <c r="B1164">
        <v>340</v>
      </c>
      <c r="C1164" t="s">
        <v>541</v>
      </c>
      <c r="D1164" t="s">
        <v>222</v>
      </c>
      <c r="E1164" s="14">
        <f>VLOOKUP(D1164,Files!$B$2:$H$207,5,FALSE())</f>
        <v>6.18</v>
      </c>
      <c r="F1164" s="15">
        <f>IF(E1164="no weight",VLOOKUP(D1164,Files!$B$2:$G$233,6,FALSE()),E1164)</f>
        <v>6.18</v>
      </c>
      <c r="G1164" s="13">
        <v>0.00153935185185185</v>
      </c>
      <c r="H1164">
        <v>11</v>
      </c>
      <c r="I1164" s="28">
        <f>Results!$F1167+VLOOKUP(Results!$H1167,'Bead string weights'!$B$2:$E$14,4,FALSE())</f>
        <v>10.94105</v>
      </c>
      <c r="J1164" t="s">
        <v>535</v>
      </c>
      <c r="K1164" t="s">
        <v>847</v>
      </c>
    </row>
    <row r="1165" spans="1:11">
      <c r="A1165">
        <v>143</v>
      </c>
      <c r="B1165">
        <v>340</v>
      </c>
      <c r="C1165" t="s">
        <v>541</v>
      </c>
      <c r="D1165" t="s">
        <v>222</v>
      </c>
      <c r="E1165" s="14">
        <f>VLOOKUP(D1165,Files!$B$2:$H$207,5,FALSE())</f>
        <v>6.18</v>
      </c>
      <c r="F1165" s="15">
        <f>IF(E1165="no weight",VLOOKUP(D1165,Files!$B$2:$G$233,6,FALSE()),E1165)</f>
        <v>6.18</v>
      </c>
      <c r="G1165" s="13">
        <v>0.00158564814814815</v>
      </c>
      <c r="H1165">
        <v>10</v>
      </c>
      <c r="I1165" s="28">
        <f>Results!$F1168+VLOOKUP(Results!$H1168,'Bead string weights'!$B$2:$E$14,4,FALSE())</f>
        <v>17.02</v>
      </c>
      <c r="J1165" t="s">
        <v>535</v>
      </c>
      <c r="K1165" t="s">
        <v>800</v>
      </c>
    </row>
    <row r="1166" spans="1:11">
      <c r="A1166">
        <v>143</v>
      </c>
      <c r="B1166">
        <v>340</v>
      </c>
      <c r="C1166" t="s">
        <v>541</v>
      </c>
      <c r="D1166" t="s">
        <v>222</v>
      </c>
      <c r="E1166" s="14">
        <f>VLOOKUP(D1166,Files!$B$2:$H$207,5,FALSE())</f>
        <v>6.18</v>
      </c>
      <c r="F1166" s="15">
        <f>IF(E1166="no weight",VLOOKUP(D1166,Files!$B$2:$G$233,6,FALSE()),E1166)</f>
        <v>6.18</v>
      </c>
      <c r="G1166" s="13">
        <v>0.00165509259259259</v>
      </c>
      <c r="H1166">
        <v>11</v>
      </c>
      <c r="I1166" s="28">
        <f>Results!$F1169+VLOOKUP(Results!$H1169,'Bead string weights'!$B$2:$E$14,4,FALSE())</f>
        <v>18.26</v>
      </c>
      <c r="J1166" t="s">
        <v>535</v>
      </c>
      <c r="K1166" t="s">
        <v>843</v>
      </c>
    </row>
    <row r="1167" spans="1:11">
      <c r="A1167">
        <v>143</v>
      </c>
      <c r="B1167">
        <v>340</v>
      </c>
      <c r="C1167" t="s">
        <v>541</v>
      </c>
      <c r="D1167" t="s">
        <v>222</v>
      </c>
      <c r="E1167" s="14">
        <f>VLOOKUP(D1167,Files!$B$2:$H$207,5,FALSE())</f>
        <v>6.18</v>
      </c>
      <c r="F1167" s="15">
        <f>IF(E1167="no weight",VLOOKUP(D1167,Files!$B$2:$G$233,6,FALSE()),E1167)</f>
        <v>6.18</v>
      </c>
      <c r="G1167" s="13">
        <v>0.000474537037037037</v>
      </c>
      <c r="H1167">
        <v>4</v>
      </c>
      <c r="I1167" s="28">
        <f>Results!$F1156+VLOOKUP(Results!$H1156,'Bead string weights'!$B$2:$E$14,4,FALSE())</f>
        <v>15.58</v>
      </c>
      <c r="J1167" t="s">
        <v>537</v>
      </c>
      <c r="K1167" t="s">
        <v>643</v>
      </c>
    </row>
    <row r="1168" spans="1:11">
      <c r="A1168">
        <v>143</v>
      </c>
      <c r="B1168">
        <v>340</v>
      </c>
      <c r="C1168" t="s">
        <v>541</v>
      </c>
      <c r="D1168" t="s">
        <v>222</v>
      </c>
      <c r="E1168" s="14">
        <f>VLOOKUP(D1168,Files!$B$2:$H$207,5,FALSE())</f>
        <v>6.18</v>
      </c>
      <c r="F1168" s="15">
        <f>IF(E1168="no weight",VLOOKUP(D1168,Files!$B$2:$G$233,6,FALSE()),E1168)</f>
        <v>6.18</v>
      </c>
      <c r="G1168" s="13">
        <v>0.000787037037037037</v>
      </c>
      <c r="H1168">
        <v>9</v>
      </c>
      <c r="I1168" s="28">
        <f>Results!$F1160+VLOOKUP(Results!$H1160,'Bead string weights'!$B$2:$E$14,4,FALSE())</f>
        <v>18.9</v>
      </c>
      <c r="J1168" t="s">
        <v>537</v>
      </c>
      <c r="K1168" t="s">
        <v>847</v>
      </c>
    </row>
    <row r="1169" spans="1:11">
      <c r="A1169">
        <v>143</v>
      </c>
      <c r="B1169">
        <v>340</v>
      </c>
      <c r="C1169" t="s">
        <v>541</v>
      </c>
      <c r="D1169" t="s">
        <v>222</v>
      </c>
      <c r="E1169" s="14">
        <f>VLOOKUP(D1169,Files!$B$2:$H$207,5,FALSE())</f>
        <v>6.18</v>
      </c>
      <c r="F1169" s="15">
        <f>IF(E1169="no weight",VLOOKUP(D1169,Files!$B$2:$G$233,6,FALSE()),E1169)</f>
        <v>6.18</v>
      </c>
      <c r="G1169" s="13">
        <v>0.00101851851851852</v>
      </c>
      <c r="H1169">
        <v>10</v>
      </c>
      <c r="I1169" s="28">
        <f>Results!$F1161+VLOOKUP(Results!$H1161,'Bead string weights'!$B$2:$E$14,4,FALSE())</f>
        <v>18.9</v>
      </c>
      <c r="J1169" t="s">
        <v>537</v>
      </c>
      <c r="K1169" t="s">
        <v>895</v>
      </c>
    </row>
    <row r="1170" spans="1:12">
      <c r="A1170">
        <v>144</v>
      </c>
      <c r="B1170">
        <v>344</v>
      </c>
      <c r="C1170" t="s">
        <v>541</v>
      </c>
      <c r="D1170" t="s">
        <v>224</v>
      </c>
      <c r="E1170" s="14">
        <f>VLOOKUP(D1170,Files!$B$2:$H$207,5,FALSE())</f>
        <v>5.94</v>
      </c>
      <c r="F1170" s="15">
        <f>IF(E1170="no weight",VLOOKUP(D1170,Files!$B$2:$G$233,6,FALSE()),E1170)</f>
        <v>5.94</v>
      </c>
      <c r="G1170" s="13">
        <v>0.000474537037037037</v>
      </c>
      <c r="H1170">
        <v>7</v>
      </c>
      <c r="I1170" s="28">
        <f>Results!$F1170+VLOOKUP(Results!$H1170,'Bead string weights'!$B$2:$E$14,4,FALSE())</f>
        <v>14.975</v>
      </c>
      <c r="J1170" t="s">
        <v>535</v>
      </c>
      <c r="K1170" t="s">
        <v>946</v>
      </c>
      <c r="L1170" t="s">
        <v>908</v>
      </c>
    </row>
    <row r="1171" spans="1:11">
      <c r="A1171">
        <v>144</v>
      </c>
      <c r="B1171">
        <v>344</v>
      </c>
      <c r="C1171" t="s">
        <v>541</v>
      </c>
      <c r="D1171" t="s">
        <v>224</v>
      </c>
      <c r="E1171" s="14">
        <f>VLOOKUP(D1171,Files!$B$2:$H$207,5,FALSE())</f>
        <v>5.94</v>
      </c>
      <c r="F1171" s="15">
        <f>IF(E1171="no weight",VLOOKUP(D1171,Files!$B$2:$G$233,6,FALSE()),E1171)</f>
        <v>5.94</v>
      </c>
      <c r="G1171" s="13">
        <v>0.000833333333333333</v>
      </c>
      <c r="H1171">
        <v>9</v>
      </c>
      <c r="I1171" s="28">
        <f>Results!$F1171+VLOOKUP(Results!$H1171,'Bead string weights'!$B$2:$E$14,4,FALSE())</f>
        <v>16.78</v>
      </c>
      <c r="J1171" t="s">
        <v>535</v>
      </c>
      <c r="K1171" t="s">
        <v>846</v>
      </c>
    </row>
    <row r="1172" spans="1:11">
      <c r="A1172">
        <v>144</v>
      </c>
      <c r="B1172">
        <v>344</v>
      </c>
      <c r="C1172" t="s">
        <v>541</v>
      </c>
      <c r="D1172" t="s">
        <v>224</v>
      </c>
      <c r="E1172" s="14">
        <f>VLOOKUP(D1172,Files!$B$2:$H$207,5,FALSE())</f>
        <v>5.94</v>
      </c>
      <c r="F1172" s="15">
        <f>IF(E1172="no weight",VLOOKUP(D1172,Files!$B$2:$G$233,6,FALSE()),E1172)</f>
        <v>5.94</v>
      </c>
      <c r="G1172" s="13">
        <v>0.0009375</v>
      </c>
      <c r="H1172">
        <v>9</v>
      </c>
      <c r="I1172" s="28">
        <f>Results!$F1172+VLOOKUP(Results!$H1172,'Bead string weights'!$B$2:$E$14,4,FALSE())</f>
        <v>16.78</v>
      </c>
      <c r="J1172" t="s">
        <v>535</v>
      </c>
      <c r="K1172" t="s">
        <v>940</v>
      </c>
    </row>
    <row r="1173" spans="1:11">
      <c r="A1173">
        <v>144</v>
      </c>
      <c r="B1173">
        <v>344</v>
      </c>
      <c r="C1173" t="s">
        <v>541</v>
      </c>
      <c r="D1173" t="s">
        <v>224</v>
      </c>
      <c r="E1173" s="14">
        <f>VLOOKUP(D1173,Files!$B$2:$H$207,5,FALSE())</f>
        <v>5.94</v>
      </c>
      <c r="F1173" s="15">
        <f>IF(E1173="no weight",VLOOKUP(D1173,Files!$B$2:$G$233,6,FALSE()),E1173)</f>
        <v>5.94</v>
      </c>
      <c r="G1173" s="13">
        <v>0.00177083333333333</v>
      </c>
      <c r="H1173">
        <v>8</v>
      </c>
      <c r="I1173" s="28">
        <f>Results!$F1177+VLOOKUP(Results!$H1177,'Bead string weights'!$B$2:$E$14,4,FALSE())</f>
        <v>14.975</v>
      </c>
      <c r="J1173" t="s">
        <v>535</v>
      </c>
      <c r="K1173" t="s">
        <v>896</v>
      </c>
    </row>
    <row r="1174" spans="1:12">
      <c r="A1174">
        <v>144</v>
      </c>
      <c r="B1174">
        <v>344</v>
      </c>
      <c r="C1174" t="s">
        <v>541</v>
      </c>
      <c r="D1174" t="s">
        <v>224</v>
      </c>
      <c r="E1174" s="14">
        <f>VLOOKUP(D1174,Files!$B$2:$H$207,5,FALSE())</f>
        <v>5.94</v>
      </c>
      <c r="F1174" s="15">
        <f>IF(E1174="no weight",VLOOKUP(D1174,Files!$B$2:$G$233,6,FALSE()),E1174)</f>
        <v>5.94</v>
      </c>
      <c r="G1174" s="13">
        <v>0.00099537037037037</v>
      </c>
      <c r="H1174">
        <v>9</v>
      </c>
      <c r="I1174" s="28">
        <f>Results!$F1173+VLOOKUP(Results!$H1173,'Bead string weights'!$B$2:$E$14,4,FALSE())</f>
        <v>15.34</v>
      </c>
      <c r="J1174" t="s">
        <v>537</v>
      </c>
      <c r="K1174" t="s">
        <v>893</v>
      </c>
      <c r="L1174" t="s">
        <v>908</v>
      </c>
    </row>
    <row r="1175" spans="1:11">
      <c r="A1175">
        <v>144</v>
      </c>
      <c r="B1175">
        <v>344</v>
      </c>
      <c r="C1175" t="s">
        <v>541</v>
      </c>
      <c r="D1175" t="s">
        <v>224</v>
      </c>
      <c r="E1175" s="14">
        <f>VLOOKUP(D1175,Files!$B$2:$H$207,5,FALSE())</f>
        <v>5.94</v>
      </c>
      <c r="F1175" s="15">
        <f>IF(E1175="no weight",VLOOKUP(D1175,Files!$B$2:$G$233,6,FALSE()),E1175)</f>
        <v>5.94</v>
      </c>
      <c r="G1175" s="13">
        <v>0.00127314814814815</v>
      </c>
      <c r="H1175">
        <v>7</v>
      </c>
      <c r="I1175" s="28">
        <f>Results!$F1174+VLOOKUP(Results!$H1174,'Bead string weights'!$B$2:$E$14,4,FALSE())</f>
        <v>16.78</v>
      </c>
      <c r="J1175" t="s">
        <v>537</v>
      </c>
      <c r="K1175" t="s">
        <v>947</v>
      </c>
    </row>
    <row r="1176" spans="1:11">
      <c r="A1176">
        <v>144</v>
      </c>
      <c r="B1176">
        <v>344</v>
      </c>
      <c r="C1176" t="s">
        <v>541</v>
      </c>
      <c r="D1176" t="s">
        <v>224</v>
      </c>
      <c r="E1176" s="14">
        <f>VLOOKUP(D1176,Files!$B$2:$H$207,5,FALSE())</f>
        <v>5.94</v>
      </c>
      <c r="F1176" s="15">
        <f>IF(E1176="no weight",VLOOKUP(D1176,Files!$B$2:$G$233,6,FALSE()),E1176)</f>
        <v>5.94</v>
      </c>
      <c r="G1176" s="13">
        <v>0.00128472222222222</v>
      </c>
      <c r="H1176">
        <v>4</v>
      </c>
      <c r="I1176" s="28">
        <f>Results!$F1175+VLOOKUP(Results!$H1175,'Bead string weights'!$B$2:$E$14,4,FALSE())</f>
        <v>14.975</v>
      </c>
      <c r="J1176" t="s">
        <v>537</v>
      </c>
      <c r="K1176" t="s">
        <v>902</v>
      </c>
    </row>
    <row r="1177" spans="1:11">
      <c r="A1177">
        <v>144</v>
      </c>
      <c r="B1177">
        <v>344</v>
      </c>
      <c r="C1177" t="s">
        <v>541</v>
      </c>
      <c r="D1177" t="s">
        <v>224</v>
      </c>
      <c r="E1177" s="14">
        <f>VLOOKUP(D1177,Files!$B$2:$H$207,5,FALSE())</f>
        <v>5.94</v>
      </c>
      <c r="F1177" s="15">
        <f>IF(E1177="no weight",VLOOKUP(D1177,Files!$B$2:$G$233,6,FALSE()),E1177)</f>
        <v>5.94</v>
      </c>
      <c r="G1177" s="13">
        <v>0.00149305555555556</v>
      </c>
      <c r="H1177">
        <v>7</v>
      </c>
      <c r="I1177" s="28">
        <f>Results!$F1176+VLOOKUP(Results!$H1176,'Bead string weights'!$B$2:$E$14,4,FALSE())</f>
        <v>10.70105</v>
      </c>
      <c r="J1177" t="s">
        <v>537</v>
      </c>
      <c r="K1177" t="s">
        <v>895</v>
      </c>
    </row>
    <row r="1178" spans="1:11">
      <c r="A1178">
        <v>145</v>
      </c>
      <c r="B1178">
        <v>132</v>
      </c>
      <c r="C1178" t="s">
        <v>541</v>
      </c>
      <c r="D1178" t="s">
        <v>228</v>
      </c>
      <c r="E1178" s="14">
        <f>VLOOKUP(D1178,Files!$B$2:$H$207,5,FALSE())</f>
        <v>6.35</v>
      </c>
      <c r="F1178" s="15">
        <f>IF(E1178="no weight",VLOOKUP(D1178,Files!$B$2:$G$233,6,FALSE()),E1178)</f>
        <v>6.35</v>
      </c>
      <c r="G1178" s="13">
        <v>0.000671296296296296</v>
      </c>
      <c r="H1178">
        <v>9</v>
      </c>
      <c r="I1178" s="28">
        <f>Results!$F1183+VLOOKUP(Results!$H1183,'Bead string weights'!$B$2:$E$14,4,FALSE())</f>
        <v>13.815</v>
      </c>
      <c r="J1178" t="s">
        <v>535</v>
      </c>
      <c r="K1178" t="s">
        <v>842</v>
      </c>
    </row>
    <row r="1179" spans="1:11">
      <c r="A1179">
        <v>145</v>
      </c>
      <c r="B1179">
        <v>132</v>
      </c>
      <c r="C1179" t="s">
        <v>541</v>
      </c>
      <c r="D1179" t="s">
        <v>228</v>
      </c>
      <c r="E1179" s="14">
        <f>VLOOKUP(D1179,Files!$B$2:$H$207,5,FALSE())</f>
        <v>6.35</v>
      </c>
      <c r="F1179" s="15">
        <f>IF(E1179="no weight",VLOOKUP(D1179,Files!$B$2:$G$233,6,FALSE()),E1179)</f>
        <v>6.35</v>
      </c>
      <c r="G1179" s="13">
        <v>0.00158564814814815</v>
      </c>
      <c r="H1179">
        <v>9</v>
      </c>
      <c r="I1179" s="28">
        <f>Results!$F1187+VLOOKUP(Results!$H1187,'Bead string weights'!$B$2:$E$14,4,FALSE())</f>
        <v>13.815</v>
      </c>
      <c r="J1179" t="s">
        <v>535</v>
      </c>
      <c r="K1179" t="s">
        <v>860</v>
      </c>
    </row>
    <row r="1180" spans="1:11">
      <c r="A1180">
        <v>145</v>
      </c>
      <c r="B1180">
        <v>132</v>
      </c>
      <c r="C1180" t="s">
        <v>541</v>
      </c>
      <c r="D1180" t="s">
        <v>228</v>
      </c>
      <c r="E1180" s="14">
        <f>VLOOKUP(D1180,Files!$B$2:$H$207,5,FALSE())</f>
        <v>6.35</v>
      </c>
      <c r="F1180" s="15">
        <f>IF(E1180="no weight",VLOOKUP(D1180,Files!$B$2:$G$233,6,FALSE()),E1180)</f>
        <v>6.35</v>
      </c>
      <c r="G1180" s="13">
        <v>0.00188657407407407</v>
      </c>
      <c r="H1180">
        <v>8</v>
      </c>
      <c r="I1180" s="28">
        <f>Results!$F1188+VLOOKUP(Results!$H1188,'Bead string weights'!$B$2:$E$14,4,FALSE())</f>
        <v>11.11105</v>
      </c>
      <c r="J1180" t="s">
        <v>535</v>
      </c>
      <c r="K1180" t="s">
        <v>846</v>
      </c>
    </row>
    <row r="1181" spans="1:11">
      <c r="A1181">
        <v>145</v>
      </c>
      <c r="B1181">
        <v>132</v>
      </c>
      <c r="C1181" t="s">
        <v>541</v>
      </c>
      <c r="D1181" t="s">
        <v>228</v>
      </c>
      <c r="E1181" s="14">
        <f>VLOOKUP(D1181,Files!$B$2:$H$207,5,FALSE())</f>
        <v>6.35</v>
      </c>
      <c r="F1181" s="15">
        <f>IF(E1181="no weight",VLOOKUP(D1181,Files!$B$2:$G$233,6,FALSE()),E1181)</f>
        <v>6.35</v>
      </c>
      <c r="G1181" s="13">
        <v>0.00207175925925926</v>
      </c>
      <c r="H1181">
        <v>8</v>
      </c>
      <c r="I1181" s="28">
        <f>Results!$F1190+VLOOKUP(Results!$H1190,'Bead string weights'!$B$2:$E$14,4,FALSE())</f>
        <v>12.785</v>
      </c>
      <c r="J1181" t="s">
        <v>535</v>
      </c>
      <c r="K1181" t="s">
        <v>948</v>
      </c>
    </row>
    <row r="1182" spans="1:12">
      <c r="A1182">
        <v>145</v>
      </c>
      <c r="B1182">
        <v>132</v>
      </c>
      <c r="C1182" t="s">
        <v>541</v>
      </c>
      <c r="D1182" t="s">
        <v>228</v>
      </c>
      <c r="E1182" s="14">
        <f>VLOOKUP(D1182,Files!$B$2:$H$207,5,FALSE())</f>
        <v>6.35</v>
      </c>
      <c r="F1182" s="15">
        <f>IF(E1182="no weight",VLOOKUP(D1182,Files!$B$2:$G$233,6,FALSE()),E1182)</f>
        <v>6.35</v>
      </c>
      <c r="G1182" s="13">
        <v>0.00217592592592593</v>
      </c>
      <c r="H1182">
        <v>10</v>
      </c>
      <c r="I1182" s="28">
        <f>Results!$F1191+VLOOKUP(Results!$H1191,'Bead string weights'!$B$2:$E$14,4,FALSE())</f>
        <v>15.385</v>
      </c>
      <c r="J1182" t="s">
        <v>535</v>
      </c>
      <c r="K1182" t="s">
        <v>538</v>
      </c>
      <c r="L1182" t="s">
        <v>919</v>
      </c>
    </row>
    <row r="1183" spans="1:12">
      <c r="A1183">
        <v>145</v>
      </c>
      <c r="B1183">
        <v>132</v>
      </c>
      <c r="C1183" t="s">
        <v>541</v>
      </c>
      <c r="D1183" t="s">
        <v>228</v>
      </c>
      <c r="E1183" s="14">
        <f>VLOOKUP(D1183,Files!$B$2:$H$207,5,FALSE())</f>
        <v>6.35</v>
      </c>
      <c r="F1183" s="15">
        <f>IF(E1183="no weight",VLOOKUP(D1183,Files!$B$2:$G$233,6,FALSE()),E1183)</f>
        <v>6.35</v>
      </c>
      <c r="G1183" s="13">
        <v>9.25925925925926e-5</v>
      </c>
      <c r="H1183">
        <v>6</v>
      </c>
      <c r="I1183" s="28">
        <f>Results!$F1178+VLOOKUP(Results!$H1178,'Bead string weights'!$B$2:$E$14,4,FALSE())</f>
        <v>17.19</v>
      </c>
      <c r="J1183" t="s">
        <v>537</v>
      </c>
      <c r="K1183" t="s">
        <v>949</v>
      </c>
      <c r="L1183" t="s">
        <v>950</v>
      </c>
    </row>
    <row r="1184" spans="1:11">
      <c r="A1184">
        <v>145</v>
      </c>
      <c r="B1184">
        <v>132</v>
      </c>
      <c r="C1184" t="s">
        <v>541</v>
      </c>
      <c r="D1184" t="s">
        <v>228</v>
      </c>
      <c r="E1184" s="14">
        <f>VLOOKUP(D1184,Files!$B$2:$H$207,5,FALSE())</f>
        <v>6.35</v>
      </c>
      <c r="F1184" s="15">
        <f>IF(E1184="no weight",VLOOKUP(D1184,Files!$B$2:$G$233,6,FALSE()),E1184)</f>
        <v>6.35</v>
      </c>
      <c r="G1184" s="13">
        <v>0.0003125</v>
      </c>
      <c r="H1184">
        <v>8</v>
      </c>
      <c r="I1184" s="28">
        <f>Results!$F1179+VLOOKUP(Results!$H1179,'Bead string weights'!$B$2:$E$14,4,FALSE())</f>
        <v>17.19</v>
      </c>
      <c r="J1184" t="s">
        <v>537</v>
      </c>
      <c r="K1184" t="s">
        <v>786</v>
      </c>
    </row>
    <row r="1185" spans="1:12">
      <c r="A1185">
        <v>145</v>
      </c>
      <c r="B1185">
        <v>132</v>
      </c>
      <c r="C1185" t="s">
        <v>541</v>
      </c>
      <c r="D1185" t="s">
        <v>228</v>
      </c>
      <c r="E1185" s="14">
        <f>VLOOKUP(D1185,Files!$B$2:$H$207,5,FALSE())</f>
        <v>6.35</v>
      </c>
      <c r="F1185" s="15">
        <f>IF(E1185="no weight",VLOOKUP(D1185,Files!$B$2:$G$233,6,FALSE()),E1185)</f>
        <v>6.35</v>
      </c>
      <c r="G1185" s="13">
        <v>0.000428240740740741</v>
      </c>
      <c r="H1185">
        <v>7</v>
      </c>
      <c r="I1185" s="28">
        <f>Results!$F1180+VLOOKUP(Results!$H1180,'Bead string weights'!$B$2:$E$14,4,FALSE())</f>
        <v>15.75</v>
      </c>
      <c r="J1185" t="s">
        <v>537</v>
      </c>
      <c r="K1185" t="s">
        <v>909</v>
      </c>
      <c r="L1185" t="s">
        <v>908</v>
      </c>
    </row>
    <row r="1186" spans="1:11">
      <c r="A1186">
        <v>145</v>
      </c>
      <c r="B1186">
        <v>132</v>
      </c>
      <c r="C1186" t="s">
        <v>541</v>
      </c>
      <c r="D1186" t="s">
        <v>228</v>
      </c>
      <c r="E1186" s="14">
        <f>VLOOKUP(D1186,Files!$B$2:$H$207,5,FALSE())</f>
        <v>6.35</v>
      </c>
      <c r="F1186" s="15">
        <f>IF(E1186="no weight",VLOOKUP(D1186,Files!$B$2:$G$233,6,FALSE()),E1186)</f>
        <v>6.35</v>
      </c>
      <c r="G1186" s="13">
        <v>0.000509259259259259</v>
      </c>
      <c r="H1186">
        <v>6</v>
      </c>
      <c r="I1186" s="28">
        <f>Results!$F1181+VLOOKUP(Results!$H1181,'Bead string weights'!$B$2:$E$14,4,FALSE())</f>
        <v>15.75</v>
      </c>
      <c r="J1186" t="s">
        <v>537</v>
      </c>
      <c r="K1186" t="s">
        <v>915</v>
      </c>
    </row>
    <row r="1187" spans="1:11">
      <c r="A1187">
        <v>145</v>
      </c>
      <c r="B1187">
        <v>132</v>
      </c>
      <c r="C1187" t="s">
        <v>541</v>
      </c>
      <c r="D1187" t="s">
        <v>228</v>
      </c>
      <c r="E1187" s="14">
        <f>VLOOKUP(D1187,Files!$B$2:$H$207,5,FALSE())</f>
        <v>6.35</v>
      </c>
      <c r="F1187" s="15">
        <f>IF(E1187="no weight",VLOOKUP(D1187,Files!$B$2:$G$233,6,FALSE()),E1187)</f>
        <v>6.35</v>
      </c>
      <c r="G1187" s="13">
        <v>0.000671296296296296</v>
      </c>
      <c r="H1187">
        <v>6</v>
      </c>
      <c r="I1187" s="28">
        <f>Results!$F1182+VLOOKUP(Results!$H1182,'Bead string weights'!$B$2:$E$14,4,FALSE())</f>
        <v>18.43</v>
      </c>
      <c r="J1187" t="s">
        <v>537</v>
      </c>
      <c r="K1187" t="s">
        <v>786</v>
      </c>
    </row>
    <row r="1188" spans="1:11">
      <c r="A1188">
        <v>145</v>
      </c>
      <c r="B1188">
        <v>132</v>
      </c>
      <c r="C1188" t="s">
        <v>541</v>
      </c>
      <c r="D1188" t="s">
        <v>228</v>
      </c>
      <c r="E1188" s="14">
        <f>VLOOKUP(D1188,Files!$B$2:$H$207,5,FALSE())</f>
        <v>6.35</v>
      </c>
      <c r="F1188" s="15">
        <f>IF(E1188="no weight",VLOOKUP(D1188,Files!$B$2:$G$233,6,FALSE()),E1188)</f>
        <v>6.35</v>
      </c>
      <c r="G1188" s="13">
        <v>0.000891203703703704</v>
      </c>
      <c r="H1188">
        <v>4</v>
      </c>
      <c r="I1188" s="28">
        <f>Results!$F1184+VLOOKUP(Results!$H1184,'Bead string weights'!$B$2:$E$14,4,FALSE())</f>
        <v>15.75</v>
      </c>
      <c r="J1188" t="s">
        <v>537</v>
      </c>
      <c r="K1188" t="s">
        <v>896</v>
      </c>
    </row>
    <row r="1189" spans="1:11">
      <c r="A1189">
        <v>145</v>
      </c>
      <c r="B1189">
        <v>132</v>
      </c>
      <c r="C1189" t="s">
        <v>541</v>
      </c>
      <c r="D1189" t="s">
        <v>228</v>
      </c>
      <c r="E1189" s="14">
        <f>VLOOKUP(D1189,Files!$B$2:$H$207,5,FALSE())</f>
        <v>6.35</v>
      </c>
      <c r="F1189" s="15">
        <f>IF(E1189="no weight",VLOOKUP(D1189,Files!$B$2:$G$233,6,FALSE()),E1189)</f>
        <v>6.35</v>
      </c>
      <c r="G1189" s="13">
        <v>0.000983796296296296</v>
      </c>
      <c r="H1189">
        <v>4</v>
      </c>
      <c r="I1189" s="28">
        <f>Results!$F1185+VLOOKUP(Results!$H1185,'Bead string weights'!$B$2:$E$14,4,FALSE())</f>
        <v>15.385</v>
      </c>
      <c r="J1189" t="s">
        <v>537</v>
      </c>
      <c r="K1189" t="s">
        <v>909</v>
      </c>
    </row>
    <row r="1190" spans="1:11">
      <c r="A1190">
        <v>145</v>
      </c>
      <c r="B1190">
        <v>132</v>
      </c>
      <c r="C1190" t="s">
        <v>541</v>
      </c>
      <c r="D1190" t="s">
        <v>228</v>
      </c>
      <c r="E1190" s="14">
        <f>VLOOKUP(D1190,Files!$B$2:$H$207,5,FALSE())</f>
        <v>6.35</v>
      </c>
      <c r="F1190" s="15">
        <f>IF(E1190="no weight",VLOOKUP(D1190,Files!$B$2:$G$233,6,FALSE()),E1190)</f>
        <v>6.35</v>
      </c>
      <c r="G1190" s="13">
        <v>0.00149305555555556</v>
      </c>
      <c r="H1190">
        <v>5</v>
      </c>
      <c r="I1190" s="28">
        <f>Results!$F1186+VLOOKUP(Results!$H1186,'Bead string weights'!$B$2:$E$14,4,FALSE())</f>
        <v>13.815</v>
      </c>
      <c r="J1190" t="s">
        <v>537</v>
      </c>
      <c r="K1190" t="s">
        <v>786</v>
      </c>
    </row>
    <row r="1191" spans="1:12">
      <c r="A1191">
        <v>145</v>
      </c>
      <c r="B1191">
        <v>132</v>
      </c>
      <c r="C1191" t="s">
        <v>541</v>
      </c>
      <c r="D1191" t="s">
        <v>228</v>
      </c>
      <c r="E1191" s="14">
        <f>VLOOKUP(D1191,Files!$B$2:$H$207,5,FALSE())</f>
        <v>6.35</v>
      </c>
      <c r="F1191" s="15">
        <f>IF(E1191="no weight",VLOOKUP(D1191,Files!$B$2:$G$233,6,FALSE()),E1191)</f>
        <v>6.35</v>
      </c>
      <c r="G1191" s="13">
        <v>0.00197916666666667</v>
      </c>
      <c r="H1191">
        <v>7</v>
      </c>
      <c r="I1191" s="28">
        <f>Results!$F1189+VLOOKUP(Results!$H1189,'Bead string weights'!$B$2:$E$14,4,FALSE())</f>
        <v>11.11105</v>
      </c>
      <c r="J1191" t="s">
        <v>537</v>
      </c>
      <c r="K1191" t="s">
        <v>786</v>
      </c>
      <c r="L1191" t="s">
        <v>908</v>
      </c>
    </row>
    <row r="1192" spans="1:11">
      <c r="A1192">
        <v>146</v>
      </c>
      <c r="B1192">
        <v>345</v>
      </c>
      <c r="C1192" t="s">
        <v>541</v>
      </c>
      <c r="D1192" t="s">
        <v>231</v>
      </c>
      <c r="E1192" s="14">
        <f>VLOOKUP(D1192,Files!$B$2:$H$207,5,FALSE())</f>
        <v>6.09</v>
      </c>
      <c r="F1192" s="15">
        <f>IF(E1192="no weight",VLOOKUP(D1192,Files!$B$2:$G$233,6,FALSE()),E1192)</f>
        <v>6.09</v>
      </c>
      <c r="G1192" s="13">
        <v>0.000347222222222222</v>
      </c>
      <c r="H1192">
        <v>9</v>
      </c>
      <c r="I1192" s="28">
        <f>Results!$F1193+VLOOKUP(Results!$H1193,'Bead string weights'!$B$2:$E$14,4,FALSE())</f>
        <v>16.93</v>
      </c>
      <c r="J1192" t="s">
        <v>535</v>
      </c>
      <c r="K1192" t="s">
        <v>893</v>
      </c>
    </row>
    <row r="1193" spans="1:11">
      <c r="A1193">
        <v>146</v>
      </c>
      <c r="B1193">
        <v>345</v>
      </c>
      <c r="C1193" t="s">
        <v>541</v>
      </c>
      <c r="D1193" t="s">
        <v>231</v>
      </c>
      <c r="E1193" s="14">
        <f>VLOOKUP(D1193,Files!$B$2:$H$207,5,FALSE())</f>
        <v>6.09</v>
      </c>
      <c r="F1193" s="15">
        <f>IF(E1193="no weight",VLOOKUP(D1193,Files!$B$2:$G$233,6,FALSE()),E1193)</f>
        <v>6.09</v>
      </c>
      <c r="G1193" s="13">
        <v>0.000439814814814815</v>
      </c>
      <c r="H1193">
        <v>9</v>
      </c>
      <c r="I1193" s="28">
        <f>Results!$F1194+VLOOKUP(Results!$H1194,'Bead string weights'!$B$2:$E$14,4,FALSE())</f>
        <v>15.49</v>
      </c>
      <c r="J1193" t="s">
        <v>535</v>
      </c>
      <c r="K1193" t="s">
        <v>846</v>
      </c>
    </row>
    <row r="1194" spans="1:11">
      <c r="A1194">
        <v>146</v>
      </c>
      <c r="B1194">
        <v>345</v>
      </c>
      <c r="C1194" t="s">
        <v>541</v>
      </c>
      <c r="D1194" t="s">
        <v>231</v>
      </c>
      <c r="E1194" s="14">
        <f>VLOOKUP(D1194,Files!$B$2:$H$207,5,FALSE())</f>
        <v>6.09</v>
      </c>
      <c r="F1194" s="15">
        <f>IF(E1194="no weight",VLOOKUP(D1194,Files!$B$2:$G$233,6,FALSE()),E1194)</f>
        <v>6.09</v>
      </c>
      <c r="G1194" s="13">
        <v>0.000578703703703704</v>
      </c>
      <c r="H1194">
        <v>8</v>
      </c>
      <c r="I1194" s="28">
        <f>Results!$F1195+VLOOKUP(Results!$H1195,'Bead string weights'!$B$2:$E$14,4,FALSE())</f>
        <v>16.93</v>
      </c>
      <c r="J1194" t="s">
        <v>535</v>
      </c>
      <c r="K1194" t="s">
        <v>865</v>
      </c>
    </row>
    <row r="1195" spans="1:12">
      <c r="A1195">
        <v>146</v>
      </c>
      <c r="B1195">
        <v>345</v>
      </c>
      <c r="C1195" t="s">
        <v>541</v>
      </c>
      <c r="D1195" t="s">
        <v>231</v>
      </c>
      <c r="E1195" s="14">
        <f>VLOOKUP(D1195,Files!$B$2:$H$207,5,FALSE())</f>
        <v>6.09</v>
      </c>
      <c r="F1195" s="15">
        <f>IF(E1195="no weight",VLOOKUP(D1195,Files!$B$2:$G$233,6,FALSE()),E1195)</f>
        <v>6.09</v>
      </c>
      <c r="G1195" s="13">
        <v>0.000729166666666667</v>
      </c>
      <c r="H1195">
        <v>9</v>
      </c>
      <c r="I1195" s="28">
        <f>Results!$F1196+VLOOKUP(Results!$H1196,'Bead string weights'!$B$2:$E$14,4,FALSE())</f>
        <v>16.93</v>
      </c>
      <c r="J1195" t="s">
        <v>535</v>
      </c>
      <c r="K1195" t="s">
        <v>846</v>
      </c>
      <c r="L1195" t="s">
        <v>919</v>
      </c>
    </row>
    <row r="1196" spans="1:12">
      <c r="A1196" s="1">
        <v>146</v>
      </c>
      <c r="B1196" s="1">
        <v>345</v>
      </c>
      <c r="C1196" s="1" t="s">
        <v>541</v>
      </c>
      <c r="D1196" s="1" t="s">
        <v>231</v>
      </c>
      <c r="E1196" s="14">
        <f>VLOOKUP(D1196,Files!$B$2:$H$207,5,FALSE())</f>
        <v>6.09</v>
      </c>
      <c r="F1196" s="5">
        <f>IF(E1196="no weight",VLOOKUP(D1196,Files!$B$2:$G$233,6,FALSE()),E1196)</f>
        <v>6.09</v>
      </c>
      <c r="G1196" s="24">
        <v>0.000868055555555556</v>
      </c>
      <c r="H1196">
        <v>9</v>
      </c>
      <c r="I1196" s="28">
        <f>Results!$F1197+VLOOKUP(Results!$H1197,'Bead string weights'!$B$2:$E$14,4,FALSE())</f>
        <v>16.93</v>
      </c>
      <c r="J1196" t="s">
        <v>535</v>
      </c>
      <c r="K1196" t="s">
        <v>946</v>
      </c>
      <c r="L1196" t="s">
        <v>919</v>
      </c>
    </row>
    <row r="1197" spans="1:12">
      <c r="A1197" s="1">
        <v>146</v>
      </c>
      <c r="B1197" s="1">
        <v>345</v>
      </c>
      <c r="C1197" s="1" t="s">
        <v>541</v>
      </c>
      <c r="D1197" s="1" t="s">
        <v>231</v>
      </c>
      <c r="E1197" s="14">
        <f>VLOOKUP(D1197,Files!$B$2:$H$207,5,FALSE())</f>
        <v>6.09</v>
      </c>
      <c r="F1197" s="5">
        <f>IF(E1197="no weight",VLOOKUP(D1197,Files!$B$2:$G$233,6,FALSE()),E1197)</f>
        <v>6.09</v>
      </c>
      <c r="G1197" s="24">
        <v>0.00200231481481481</v>
      </c>
      <c r="H1197">
        <v>9</v>
      </c>
      <c r="I1197" s="28">
        <f>Results!$F1201+VLOOKUP(Results!$H1201,'Bead string weights'!$B$2:$E$14,4,FALSE())</f>
        <v>10.85105</v>
      </c>
      <c r="J1197" t="s">
        <v>535</v>
      </c>
      <c r="K1197" t="s">
        <v>854</v>
      </c>
      <c r="L1197" t="s">
        <v>919</v>
      </c>
    </row>
    <row r="1198" spans="1:11">
      <c r="A1198">
        <v>146</v>
      </c>
      <c r="B1198">
        <v>345</v>
      </c>
      <c r="C1198" t="s">
        <v>541</v>
      </c>
      <c r="D1198" t="s">
        <v>231</v>
      </c>
      <c r="E1198" s="14">
        <f>VLOOKUP(D1198,Files!$B$2:$H$207,5,FALSE())</f>
        <v>6.09</v>
      </c>
      <c r="F1198" s="15">
        <f>IF(E1198="no weight",VLOOKUP(D1198,Files!$B$2:$G$233,6,FALSE()),E1198)</f>
        <v>6.09</v>
      </c>
      <c r="G1198" s="13">
        <v>0.000208333333333333</v>
      </c>
      <c r="H1198">
        <v>7</v>
      </c>
      <c r="I1198" s="28">
        <f>Results!$F1192+VLOOKUP(Results!$H1192,'Bead string weights'!$B$2:$E$14,4,FALSE())</f>
        <v>16.93</v>
      </c>
      <c r="J1198" t="s">
        <v>537</v>
      </c>
      <c r="K1198" t="s">
        <v>948</v>
      </c>
    </row>
    <row r="1199" spans="1:12">
      <c r="A1199">
        <v>146</v>
      </c>
      <c r="B1199">
        <v>345</v>
      </c>
      <c r="C1199" t="s">
        <v>541</v>
      </c>
      <c r="D1199" t="s">
        <v>231</v>
      </c>
      <c r="E1199" s="14">
        <f>VLOOKUP(D1199,Files!$B$2:$H$207,5,FALSE())</f>
        <v>6.09</v>
      </c>
      <c r="F1199" s="15">
        <f>IF(E1199="no weight",VLOOKUP(D1199,Files!$B$2:$G$233,6,FALSE()),E1199)</f>
        <v>6.09</v>
      </c>
      <c r="G1199" s="13">
        <v>0.00104166666666667</v>
      </c>
      <c r="H1199">
        <v>8</v>
      </c>
      <c r="I1199" s="28">
        <f>Results!$F1198+VLOOKUP(Results!$H1198,'Bead string weights'!$B$2:$E$14,4,FALSE())</f>
        <v>15.125</v>
      </c>
      <c r="J1199" t="s">
        <v>537</v>
      </c>
      <c r="K1199" t="s">
        <v>854</v>
      </c>
      <c r="L1199" t="s">
        <v>919</v>
      </c>
    </row>
    <row r="1200" spans="1:11">
      <c r="A1200">
        <v>146</v>
      </c>
      <c r="B1200">
        <v>345</v>
      </c>
      <c r="C1200" t="s">
        <v>541</v>
      </c>
      <c r="D1200" t="s">
        <v>231</v>
      </c>
      <c r="E1200" s="14">
        <f>VLOOKUP(D1200,Files!$B$2:$H$207,5,FALSE())</f>
        <v>6.09</v>
      </c>
      <c r="F1200" s="15">
        <f>IF(E1200="no weight",VLOOKUP(D1200,Files!$B$2:$G$233,6,FALSE()),E1200)</f>
        <v>6.09</v>
      </c>
      <c r="G1200" s="13">
        <v>0.00126157407407407</v>
      </c>
      <c r="H1200">
        <v>7</v>
      </c>
      <c r="I1200" s="28">
        <f>Results!$F1199+VLOOKUP(Results!$H1199,'Bead string weights'!$B$2:$E$14,4,FALSE())</f>
        <v>15.49</v>
      </c>
      <c r="J1200" t="s">
        <v>537</v>
      </c>
      <c r="K1200" t="s">
        <v>896</v>
      </c>
    </row>
    <row r="1201" spans="1:12">
      <c r="A1201">
        <v>146</v>
      </c>
      <c r="B1201">
        <v>345</v>
      </c>
      <c r="C1201" t="s">
        <v>541</v>
      </c>
      <c r="D1201" t="s">
        <v>231</v>
      </c>
      <c r="E1201" s="14">
        <f>VLOOKUP(D1201,Files!$B$2:$H$207,5,FALSE())</f>
        <v>6.09</v>
      </c>
      <c r="F1201" s="15">
        <f>IF(E1201="no weight",VLOOKUP(D1201,Files!$B$2:$G$233,6,FALSE()),E1201)</f>
        <v>6.09</v>
      </c>
      <c r="G1201" s="13">
        <v>0.0015625</v>
      </c>
      <c r="H1201">
        <v>4</v>
      </c>
      <c r="I1201" s="28">
        <f>Results!$F1200+VLOOKUP(Results!$H1200,'Bead string weights'!$B$2:$E$14,4,FALSE())</f>
        <v>15.125</v>
      </c>
      <c r="J1201" t="s">
        <v>537</v>
      </c>
      <c r="K1201" t="s">
        <v>951</v>
      </c>
      <c r="L1201" t="s">
        <v>919</v>
      </c>
    </row>
    <row r="1202" spans="1:12">
      <c r="A1202">
        <v>146</v>
      </c>
      <c r="B1202">
        <v>345</v>
      </c>
      <c r="C1202" t="s">
        <v>541</v>
      </c>
      <c r="D1202" t="s">
        <v>231</v>
      </c>
      <c r="E1202" s="14">
        <f>VLOOKUP(D1202,Files!$B$2:$H$207,5,FALSE())</f>
        <v>6.09</v>
      </c>
      <c r="F1202" s="15">
        <f>IF(E1202="no weight",VLOOKUP(D1202,Files!$B$2:$G$233,6,FALSE()),E1202)</f>
        <v>6.09</v>
      </c>
      <c r="G1202" s="13">
        <v>0.0021875</v>
      </c>
      <c r="H1202">
        <v>7</v>
      </c>
      <c r="I1202" s="28">
        <f>Results!$F1202+VLOOKUP(Results!$H1202,'Bead string weights'!$B$2:$E$14,4,FALSE())</f>
        <v>15.125</v>
      </c>
      <c r="J1202" t="s">
        <v>537</v>
      </c>
      <c r="K1202" t="s">
        <v>854</v>
      </c>
      <c r="L1202" t="s">
        <v>919</v>
      </c>
    </row>
    <row r="1203" spans="1:11">
      <c r="A1203" s="1">
        <v>147</v>
      </c>
      <c r="B1203" s="1">
        <v>346</v>
      </c>
      <c r="C1203" s="1" t="s">
        <v>541</v>
      </c>
      <c r="D1203" s="1" t="s">
        <v>234</v>
      </c>
      <c r="E1203" s="14">
        <f>VLOOKUP(D1203,Files!$B$2:$H$207,5,FALSE())</f>
        <v>5.78</v>
      </c>
      <c r="F1203" s="5">
        <f>IF(E1203="no weight",VLOOKUP(D1203,Files!$B$2:$G$233,6,FALSE()),E1203)</f>
        <v>5.78</v>
      </c>
      <c r="G1203" s="24">
        <v>0.000983796296296296</v>
      </c>
      <c r="H1203">
        <v>5</v>
      </c>
      <c r="I1203" s="28">
        <f>Results!$F1203+VLOOKUP(Results!$H1203,'Bead string weights'!$B$2:$E$14,4,FALSE())</f>
        <v>12.215</v>
      </c>
      <c r="J1203" t="s">
        <v>535</v>
      </c>
      <c r="K1203" t="s">
        <v>896</v>
      </c>
    </row>
    <row r="1204" spans="1:11">
      <c r="A1204" s="1">
        <v>147</v>
      </c>
      <c r="B1204" s="1">
        <v>346</v>
      </c>
      <c r="C1204" s="1" t="s">
        <v>541</v>
      </c>
      <c r="D1204" s="1" t="s">
        <v>234</v>
      </c>
      <c r="E1204" s="14">
        <f>VLOOKUP(D1204,Files!$B$2:$H$207,5,FALSE())</f>
        <v>5.78</v>
      </c>
      <c r="F1204" s="5">
        <f>IF(E1204="no weight",VLOOKUP(D1204,Files!$B$2:$G$233,6,FALSE()),E1204)</f>
        <v>5.78</v>
      </c>
      <c r="G1204" s="24">
        <v>0.00108796296296296</v>
      </c>
      <c r="H1204">
        <v>5</v>
      </c>
      <c r="I1204" s="28">
        <f>Results!$F1204+VLOOKUP(Results!$H1204,'Bead string weights'!$B$2:$E$14,4,FALSE())</f>
        <v>12.215</v>
      </c>
      <c r="J1204" t="s">
        <v>535</v>
      </c>
      <c r="K1204" t="s">
        <v>538</v>
      </c>
    </row>
    <row r="1205" spans="1:11">
      <c r="A1205" s="1">
        <v>147</v>
      </c>
      <c r="B1205" s="1">
        <v>346</v>
      </c>
      <c r="C1205" s="1" t="s">
        <v>541</v>
      </c>
      <c r="D1205" s="1" t="s">
        <v>234</v>
      </c>
      <c r="E1205" s="14">
        <f>VLOOKUP(D1205,Files!$B$2:$H$207,5,FALSE())</f>
        <v>5.78</v>
      </c>
      <c r="F1205" s="5">
        <f>IF(E1205="no weight",VLOOKUP(D1205,Files!$B$2:$G$233,6,FALSE()),E1205)</f>
        <v>5.78</v>
      </c>
      <c r="G1205" s="24">
        <v>0.00112268518518519</v>
      </c>
      <c r="H1205">
        <v>6</v>
      </c>
      <c r="I1205" s="28">
        <f>Results!$F1205+VLOOKUP(Results!$H1205,'Bead string weights'!$B$2:$E$14,4,FALSE())</f>
        <v>13.245</v>
      </c>
      <c r="J1205" t="s">
        <v>535</v>
      </c>
      <c r="K1205" t="s">
        <v>870</v>
      </c>
    </row>
    <row r="1206" spans="1:11">
      <c r="A1206">
        <v>147</v>
      </c>
      <c r="B1206">
        <v>346</v>
      </c>
      <c r="C1206" t="s">
        <v>541</v>
      </c>
      <c r="D1206" t="s">
        <v>234</v>
      </c>
      <c r="E1206" s="14">
        <f>VLOOKUP(D1206,Files!$B$2:$H$207,5,FALSE())</f>
        <v>5.78</v>
      </c>
      <c r="F1206" s="15">
        <f>IF(E1206="no weight",VLOOKUP(D1206,Files!$B$2:$G$233,6,FALSE()),E1206)</f>
        <v>5.78</v>
      </c>
      <c r="G1206" s="13">
        <v>0.0019212962962963</v>
      </c>
      <c r="H1206">
        <v>7</v>
      </c>
      <c r="I1206" s="28">
        <f>Results!$F1207+VLOOKUP(Results!$H1207,'Bead string weights'!$B$2:$E$14,4,FALSE())</f>
        <v>14.815</v>
      </c>
      <c r="J1206" t="s">
        <v>535</v>
      </c>
      <c r="K1206" t="s">
        <v>842</v>
      </c>
    </row>
    <row r="1207" spans="1:12">
      <c r="A1207">
        <v>147</v>
      </c>
      <c r="B1207">
        <v>346</v>
      </c>
      <c r="C1207" t="s">
        <v>541</v>
      </c>
      <c r="D1207" t="s">
        <v>234</v>
      </c>
      <c r="E1207" s="14">
        <f>VLOOKUP(D1207,Files!$B$2:$H$207,5,FALSE())</f>
        <v>5.78</v>
      </c>
      <c r="F1207" s="15">
        <f>IF(E1207="no weight",VLOOKUP(D1207,Files!$B$2:$G$233,6,FALSE()),E1207)</f>
        <v>5.78</v>
      </c>
      <c r="G1207" s="13">
        <v>0.00237268518518519</v>
      </c>
      <c r="H1207">
        <v>7</v>
      </c>
      <c r="I1207" s="28">
        <f>Results!$F1208+VLOOKUP(Results!$H1208,'Bead string weights'!$B$2:$E$14,4,FALSE())</f>
        <v>12.215</v>
      </c>
      <c r="J1207" t="s">
        <v>535</v>
      </c>
      <c r="K1207" t="s">
        <v>854</v>
      </c>
      <c r="L1207" t="s">
        <v>908</v>
      </c>
    </row>
    <row r="1208" spans="1:11">
      <c r="A1208">
        <v>147</v>
      </c>
      <c r="B1208">
        <v>346</v>
      </c>
      <c r="C1208" t="s">
        <v>541</v>
      </c>
      <c r="D1208" t="s">
        <v>234</v>
      </c>
      <c r="E1208" s="14">
        <f>VLOOKUP(D1208,Files!$B$2:$H$207,5,FALSE())</f>
        <v>5.78</v>
      </c>
      <c r="F1208" s="15">
        <f>IF(E1208="no weight",VLOOKUP(D1208,Files!$B$2:$G$233,6,FALSE()),E1208)</f>
        <v>5.78</v>
      </c>
      <c r="G1208" s="13">
        <v>0.0012962962962963</v>
      </c>
      <c r="H1208">
        <v>5</v>
      </c>
      <c r="I1208" s="28">
        <f>Results!$F1206+VLOOKUP(Results!$H1206,'Bead string weights'!$B$2:$E$14,4,FALSE())</f>
        <v>14.815</v>
      </c>
      <c r="J1208" t="s">
        <v>537</v>
      </c>
      <c r="K1208" t="s">
        <v>842</v>
      </c>
    </row>
    <row r="1209" spans="1:12">
      <c r="A1209">
        <v>147</v>
      </c>
      <c r="B1209">
        <v>346</v>
      </c>
      <c r="C1209" t="s">
        <v>541</v>
      </c>
      <c r="D1209" t="s">
        <v>234</v>
      </c>
      <c r="E1209" s="14">
        <f>VLOOKUP(D1209,Files!$B$2:$H$207,5,FALSE())</f>
        <v>5.78</v>
      </c>
      <c r="F1209" s="15">
        <f>IF(E1209="no weight",VLOOKUP(D1209,Files!$B$2:$G$233,6,FALSE()),E1209)</f>
        <v>5.78</v>
      </c>
      <c r="G1209" s="13">
        <v>0.00258101851851852</v>
      </c>
      <c r="H1209">
        <v>8</v>
      </c>
      <c r="I1209" s="28">
        <f>Results!$F1209+VLOOKUP(Results!$H1209,'Bead string weights'!$B$2:$E$14,4,FALSE())</f>
        <v>15.18</v>
      </c>
      <c r="J1209" t="s">
        <v>537</v>
      </c>
      <c r="K1209" t="s">
        <v>952</v>
      </c>
      <c r="L1209" t="s">
        <v>908</v>
      </c>
    </row>
    <row r="1210" spans="1:11">
      <c r="A1210">
        <v>148</v>
      </c>
      <c r="B1210">
        <v>347</v>
      </c>
      <c r="C1210" t="s">
        <v>541</v>
      </c>
      <c r="D1210" t="s">
        <v>237</v>
      </c>
      <c r="E1210" s="14">
        <f>VLOOKUP(D1210,Files!$B$2:$H$207,5,FALSE())</f>
        <v>6.1</v>
      </c>
      <c r="F1210" s="15">
        <f>IF(E1210="no weight",VLOOKUP(D1210,Files!$B$2:$G$233,6,FALSE()),E1210)</f>
        <v>6.1</v>
      </c>
      <c r="G1210" s="13">
        <v>0.0012037037037037</v>
      </c>
      <c r="H1210">
        <v>7</v>
      </c>
      <c r="I1210" s="28">
        <f>Results!$F1213+VLOOKUP(Results!$H1213,'Bead string weights'!$B$2:$E$14,4,FALSE())</f>
        <v>15.135</v>
      </c>
      <c r="J1210" t="s">
        <v>535</v>
      </c>
      <c r="K1210" t="s">
        <v>538</v>
      </c>
    </row>
    <row r="1211" spans="1:11">
      <c r="A1211">
        <v>148</v>
      </c>
      <c r="B1211">
        <v>347</v>
      </c>
      <c r="C1211" t="s">
        <v>541</v>
      </c>
      <c r="D1211" t="s">
        <v>237</v>
      </c>
      <c r="E1211" s="14">
        <f>VLOOKUP(D1211,Files!$B$2:$H$207,5,FALSE())</f>
        <v>6.1</v>
      </c>
      <c r="F1211" s="15">
        <f>IF(E1211="no weight",VLOOKUP(D1211,Files!$B$2:$G$233,6,FALSE()),E1211)</f>
        <v>6.1</v>
      </c>
      <c r="G1211" s="13">
        <v>0.00140046296296296</v>
      </c>
      <c r="H1211">
        <v>6</v>
      </c>
      <c r="I1211" s="28">
        <f>Results!$F1214+VLOOKUP(Results!$H1214,'Bead string weights'!$B$2:$E$14,4,FALSE())</f>
        <v>15.5</v>
      </c>
      <c r="J1211" t="s">
        <v>535</v>
      </c>
      <c r="K1211" t="s">
        <v>842</v>
      </c>
    </row>
    <row r="1212" spans="1:11">
      <c r="A1212">
        <v>148</v>
      </c>
      <c r="B1212">
        <v>347</v>
      </c>
      <c r="C1212" t="s">
        <v>541</v>
      </c>
      <c r="D1212" t="s">
        <v>237</v>
      </c>
      <c r="E1212" s="14">
        <f>VLOOKUP(D1212,Files!$B$2:$H$207,5,FALSE())</f>
        <v>6.1</v>
      </c>
      <c r="F1212" s="15">
        <f>IF(E1212="no weight",VLOOKUP(D1212,Files!$B$2:$G$233,6,FALSE()),E1212)</f>
        <v>6.1</v>
      </c>
      <c r="G1212" s="13">
        <v>0.00140046296296296</v>
      </c>
      <c r="H1212">
        <v>6</v>
      </c>
      <c r="I1212" s="28">
        <f>Results!$F1215+VLOOKUP(Results!$H1215,'Bead string weights'!$B$2:$E$14,4,FALSE())</f>
        <v>12.535</v>
      </c>
      <c r="J1212" t="s">
        <v>535</v>
      </c>
      <c r="K1212" t="s">
        <v>870</v>
      </c>
    </row>
    <row r="1213" spans="1:11">
      <c r="A1213">
        <v>148</v>
      </c>
      <c r="B1213">
        <v>347</v>
      </c>
      <c r="C1213" t="s">
        <v>541</v>
      </c>
      <c r="D1213" t="s">
        <v>237</v>
      </c>
      <c r="E1213" s="14">
        <f>VLOOKUP(D1213,Files!$B$2:$H$207,5,FALSE())</f>
        <v>6.1</v>
      </c>
      <c r="F1213" s="15">
        <f>IF(E1213="no weight",VLOOKUP(D1213,Files!$B$2:$G$233,6,FALSE()),E1213)</f>
        <v>6.1</v>
      </c>
      <c r="G1213" s="13">
        <v>0.00184027777777778</v>
      </c>
      <c r="H1213">
        <v>7</v>
      </c>
      <c r="I1213" s="28">
        <f>Results!$F1218+VLOOKUP(Results!$H1218,'Bead string weights'!$B$2:$E$14,4,FALSE())</f>
        <v>12.535</v>
      </c>
      <c r="J1213" t="s">
        <v>535</v>
      </c>
      <c r="K1213" t="s">
        <v>843</v>
      </c>
    </row>
    <row r="1214" spans="1:11">
      <c r="A1214">
        <v>148</v>
      </c>
      <c r="B1214">
        <v>347</v>
      </c>
      <c r="C1214" t="s">
        <v>541</v>
      </c>
      <c r="D1214" t="s">
        <v>237</v>
      </c>
      <c r="E1214" s="14">
        <f>VLOOKUP(D1214,Files!$B$2:$H$207,5,FALSE())</f>
        <v>6.1</v>
      </c>
      <c r="F1214" s="15">
        <f>IF(E1214="no weight",VLOOKUP(D1214,Files!$B$2:$G$233,6,FALSE()),E1214)</f>
        <v>6.1</v>
      </c>
      <c r="G1214" s="13">
        <v>0.00231481481481481</v>
      </c>
      <c r="H1214">
        <v>8</v>
      </c>
      <c r="I1214" s="28">
        <f>Results!$F1219+VLOOKUP(Results!$H1219,'Bead string weights'!$B$2:$E$14,4,FALSE())</f>
        <v>10.86105</v>
      </c>
      <c r="J1214" t="s">
        <v>535</v>
      </c>
      <c r="K1214" t="s">
        <v>843</v>
      </c>
    </row>
    <row r="1215" spans="1:11">
      <c r="A1215">
        <v>148</v>
      </c>
      <c r="B1215">
        <v>347</v>
      </c>
      <c r="C1215" t="s">
        <v>541</v>
      </c>
      <c r="D1215" t="s">
        <v>237</v>
      </c>
      <c r="E1215" s="14">
        <f>VLOOKUP(D1215,Files!$B$2:$H$207,5,FALSE())</f>
        <v>6.1</v>
      </c>
      <c r="F1215" s="15">
        <f>IF(E1215="no weight",VLOOKUP(D1215,Files!$B$2:$G$233,6,FALSE()),E1215)</f>
        <v>6.1</v>
      </c>
      <c r="G1215" s="13">
        <v>0.00056712962962963</v>
      </c>
      <c r="H1215">
        <v>5</v>
      </c>
      <c r="I1215" s="28">
        <f>Results!$F1210+VLOOKUP(Results!$H1210,'Bead string weights'!$B$2:$E$14,4,FALSE())</f>
        <v>15.135</v>
      </c>
      <c r="J1215" t="s">
        <v>537</v>
      </c>
      <c r="K1215" t="s">
        <v>953</v>
      </c>
    </row>
    <row r="1216" spans="1:11">
      <c r="A1216">
        <v>148</v>
      </c>
      <c r="B1216">
        <v>347</v>
      </c>
      <c r="C1216" t="s">
        <v>541</v>
      </c>
      <c r="D1216" t="s">
        <v>237</v>
      </c>
      <c r="E1216" s="14">
        <f>VLOOKUP(D1216,Files!$B$2:$H$207,5,FALSE())</f>
        <v>6.1</v>
      </c>
      <c r="F1216" s="15">
        <f>IF(E1216="no weight",VLOOKUP(D1216,Files!$B$2:$G$233,6,FALSE()),E1216)</f>
        <v>6.1</v>
      </c>
      <c r="G1216" s="13">
        <v>0.000671296296296296</v>
      </c>
      <c r="H1216">
        <v>4</v>
      </c>
      <c r="I1216" s="28">
        <f>Results!$F1211+VLOOKUP(Results!$H1211,'Bead string weights'!$B$2:$E$14,4,FALSE())</f>
        <v>13.565</v>
      </c>
      <c r="J1216" t="s">
        <v>537</v>
      </c>
      <c r="K1216" t="s">
        <v>954</v>
      </c>
    </row>
    <row r="1217" spans="1:11">
      <c r="A1217">
        <v>148</v>
      </c>
      <c r="B1217">
        <v>347</v>
      </c>
      <c r="C1217" t="s">
        <v>541</v>
      </c>
      <c r="D1217" t="s">
        <v>237</v>
      </c>
      <c r="E1217" s="14">
        <f>VLOOKUP(D1217,Files!$B$2:$H$207,5,FALSE())</f>
        <v>6.1</v>
      </c>
      <c r="F1217" s="15">
        <f>IF(E1217="no weight",VLOOKUP(D1217,Files!$B$2:$G$233,6,FALSE()),E1217)</f>
        <v>6.1</v>
      </c>
      <c r="G1217" s="13">
        <v>0.000949074074074074</v>
      </c>
      <c r="H1217">
        <v>7</v>
      </c>
      <c r="I1217" s="28">
        <f>Results!$F1212+VLOOKUP(Results!$H1212,'Bead string weights'!$B$2:$E$14,4,FALSE())</f>
        <v>13.565</v>
      </c>
      <c r="J1217" t="s">
        <v>537</v>
      </c>
      <c r="K1217" t="s">
        <v>938</v>
      </c>
    </row>
    <row r="1218" spans="1:11">
      <c r="A1218">
        <v>148</v>
      </c>
      <c r="B1218">
        <v>347</v>
      </c>
      <c r="C1218" t="s">
        <v>541</v>
      </c>
      <c r="D1218" t="s">
        <v>237</v>
      </c>
      <c r="E1218" s="14">
        <f>VLOOKUP(D1218,Files!$B$2:$H$207,5,FALSE())</f>
        <v>6.1</v>
      </c>
      <c r="F1218" s="15">
        <f>IF(E1218="no weight",VLOOKUP(D1218,Files!$B$2:$G$233,6,FALSE()),E1218)</f>
        <v>6.1</v>
      </c>
      <c r="G1218" s="13">
        <v>0.00149305555555556</v>
      </c>
      <c r="H1218">
        <v>5</v>
      </c>
      <c r="I1218" s="28">
        <f>Results!$F1216+VLOOKUP(Results!$H1216,'Bead string weights'!$B$2:$E$14,4,FALSE())</f>
        <v>10.86105</v>
      </c>
      <c r="J1218" t="s">
        <v>537</v>
      </c>
      <c r="K1218" t="s">
        <v>860</v>
      </c>
    </row>
    <row r="1219" spans="1:11">
      <c r="A1219">
        <v>148</v>
      </c>
      <c r="B1219">
        <v>347</v>
      </c>
      <c r="C1219" t="s">
        <v>541</v>
      </c>
      <c r="D1219" t="s">
        <v>237</v>
      </c>
      <c r="E1219" s="14">
        <f>VLOOKUP(D1219,Files!$B$2:$H$207,5,FALSE())</f>
        <v>6.1</v>
      </c>
      <c r="F1219" s="15">
        <f>IF(E1219="no weight",VLOOKUP(D1219,Files!$B$2:$G$233,6,FALSE()),E1219)</f>
        <v>6.1</v>
      </c>
      <c r="G1219" s="13">
        <v>0.00157407407407407</v>
      </c>
      <c r="H1219">
        <v>4</v>
      </c>
      <c r="I1219" s="28">
        <f>Results!$F1217+VLOOKUP(Results!$H1217,'Bead string weights'!$B$2:$E$14,4,FALSE())</f>
        <v>15.135</v>
      </c>
      <c r="J1219" t="s">
        <v>537</v>
      </c>
      <c r="K1219" t="s">
        <v>947</v>
      </c>
    </row>
    <row r="1220" spans="1:11">
      <c r="A1220">
        <v>149</v>
      </c>
      <c r="B1220">
        <v>348</v>
      </c>
      <c r="C1220" t="s">
        <v>541</v>
      </c>
      <c r="D1220" t="s">
        <v>240</v>
      </c>
      <c r="E1220" s="14">
        <f>VLOOKUP(D1220,Files!$B$2:$H$207,5,FALSE())</f>
        <v>5.96</v>
      </c>
      <c r="F1220" s="15">
        <f>IF(E1220="no weight",VLOOKUP(D1220,Files!$B$2:$G$233,6,FALSE()),E1220)</f>
        <v>5.96</v>
      </c>
      <c r="G1220" s="13">
        <v>0.000694444444444444</v>
      </c>
      <c r="H1220">
        <v>8</v>
      </c>
      <c r="I1220" s="28">
        <f>Results!$F1221+VLOOKUP(Results!$H1221,'Bead string weights'!$B$2:$E$14,4,FALSE())</f>
        <v>13.425</v>
      </c>
      <c r="J1220" t="s">
        <v>535</v>
      </c>
      <c r="K1220" t="s">
        <v>843</v>
      </c>
    </row>
    <row r="1221" spans="1:12">
      <c r="A1221">
        <v>149</v>
      </c>
      <c r="B1221">
        <v>348</v>
      </c>
      <c r="C1221" t="s">
        <v>541</v>
      </c>
      <c r="D1221" t="s">
        <v>240</v>
      </c>
      <c r="E1221" s="14">
        <f>VLOOKUP(D1221,Files!$B$2:$H$207,5,FALSE())</f>
        <v>5.96</v>
      </c>
      <c r="F1221" s="15">
        <f>IF(E1221="no weight",VLOOKUP(D1221,Files!$B$2:$G$233,6,FALSE()),E1221)</f>
        <v>5.96</v>
      </c>
      <c r="G1221" s="13">
        <v>0.00122685185185185</v>
      </c>
      <c r="H1221">
        <v>6</v>
      </c>
      <c r="I1221" s="28">
        <f>Results!$F1226+VLOOKUP(Results!$H1226,'Bead string weights'!$B$2:$E$14,4,FALSE())</f>
        <v>12.395</v>
      </c>
      <c r="J1221" t="s">
        <v>535</v>
      </c>
      <c r="K1221" t="s">
        <v>952</v>
      </c>
      <c r="L1221" t="s">
        <v>908</v>
      </c>
    </row>
    <row r="1222" spans="1:12">
      <c r="A1222">
        <v>149</v>
      </c>
      <c r="B1222">
        <v>348</v>
      </c>
      <c r="C1222" t="s">
        <v>541</v>
      </c>
      <c r="D1222" t="s">
        <v>240</v>
      </c>
      <c r="E1222" s="14">
        <f>VLOOKUP(D1222,Files!$B$2:$H$207,5,FALSE())</f>
        <v>5.96</v>
      </c>
      <c r="F1222" s="15">
        <f>IF(E1222="no weight",VLOOKUP(D1222,Files!$B$2:$G$233,6,FALSE()),E1222)</f>
        <v>5.96</v>
      </c>
      <c r="G1222" s="13">
        <v>0.00133101851851852</v>
      </c>
      <c r="H1222">
        <v>8</v>
      </c>
      <c r="I1222" s="28">
        <f>Results!$F1227+VLOOKUP(Results!$H1227,'Bead string weights'!$B$2:$E$14,4,FALSE())</f>
        <v>12.395</v>
      </c>
      <c r="J1222" t="s">
        <v>535</v>
      </c>
      <c r="K1222" t="s">
        <v>896</v>
      </c>
      <c r="L1222" t="s">
        <v>908</v>
      </c>
    </row>
    <row r="1223" spans="1:12">
      <c r="A1223">
        <v>149</v>
      </c>
      <c r="B1223">
        <v>348</v>
      </c>
      <c r="C1223" t="s">
        <v>541</v>
      </c>
      <c r="D1223" t="s">
        <v>240</v>
      </c>
      <c r="E1223" s="14">
        <f>VLOOKUP(D1223,Files!$B$2:$H$207,5,FALSE())</f>
        <v>5.96</v>
      </c>
      <c r="F1223" s="15">
        <f>IF(E1223="no weight",VLOOKUP(D1223,Files!$B$2:$G$233,6,FALSE()),E1223)</f>
        <v>5.96</v>
      </c>
      <c r="G1223" s="13">
        <v>0.00155092592592593</v>
      </c>
      <c r="H1223">
        <v>8</v>
      </c>
      <c r="I1223" s="28">
        <f>Results!$F1230+VLOOKUP(Results!$H1230,'Bead string weights'!$B$2:$E$14,4,FALSE())</f>
        <v>9.2931</v>
      </c>
      <c r="J1223" t="s">
        <v>535</v>
      </c>
      <c r="K1223" t="s">
        <v>787</v>
      </c>
      <c r="L1223" t="s">
        <v>908</v>
      </c>
    </row>
    <row r="1224" spans="1:11">
      <c r="A1224">
        <v>149</v>
      </c>
      <c r="B1224">
        <v>348</v>
      </c>
      <c r="C1224" t="s">
        <v>541</v>
      </c>
      <c r="D1224" t="s">
        <v>240</v>
      </c>
      <c r="E1224" s="14">
        <f>VLOOKUP(D1224,Files!$B$2:$H$207,5,FALSE())</f>
        <v>5.96</v>
      </c>
      <c r="F1224" s="15">
        <f>IF(E1224="no weight",VLOOKUP(D1224,Files!$B$2:$G$233,6,FALSE()),E1224)</f>
        <v>5.96</v>
      </c>
      <c r="G1224" s="13">
        <v>0.0016087962962963</v>
      </c>
      <c r="H1224">
        <v>6</v>
      </c>
      <c r="I1224" s="28">
        <f>Results!$F1232+VLOOKUP(Results!$H1232,'Bead string weights'!$B$2:$E$14,4,FALSE())</f>
        <v>13.425</v>
      </c>
      <c r="J1224" t="s">
        <v>535</v>
      </c>
      <c r="K1224" t="s">
        <v>896</v>
      </c>
    </row>
    <row r="1225" spans="1:11">
      <c r="A1225">
        <v>149</v>
      </c>
      <c r="B1225">
        <v>348</v>
      </c>
      <c r="C1225" t="s">
        <v>541</v>
      </c>
      <c r="D1225" t="s">
        <v>240</v>
      </c>
      <c r="E1225" s="14">
        <f>VLOOKUP(D1225,Files!$B$2:$H$207,5,FALSE())</f>
        <v>5.96</v>
      </c>
      <c r="F1225" s="15">
        <f>IF(E1225="no weight",VLOOKUP(D1225,Files!$B$2:$G$233,6,FALSE()),E1225)</f>
        <v>5.96</v>
      </c>
      <c r="G1225" s="13">
        <v>0.00174768518518519</v>
      </c>
      <c r="H1225">
        <v>6</v>
      </c>
      <c r="I1225" s="28">
        <f>Results!$F1233+VLOOKUP(Results!$H1233,'Bead string weights'!$B$2:$E$14,4,FALSE())</f>
        <v>12.395</v>
      </c>
      <c r="J1225" t="s">
        <v>535</v>
      </c>
      <c r="K1225" t="s">
        <v>843</v>
      </c>
    </row>
    <row r="1226" spans="1:11">
      <c r="A1226">
        <v>149</v>
      </c>
      <c r="B1226">
        <v>348</v>
      </c>
      <c r="C1226" t="s">
        <v>541</v>
      </c>
      <c r="D1226" t="s">
        <v>240</v>
      </c>
      <c r="E1226" s="14">
        <f>VLOOKUP(D1226,Files!$B$2:$H$207,5,FALSE())</f>
        <v>5.96</v>
      </c>
      <c r="F1226" s="15">
        <f>IF(E1226="no weight",VLOOKUP(D1226,Files!$B$2:$G$233,6,FALSE()),E1226)</f>
        <v>5.96</v>
      </c>
      <c r="G1226" s="13">
        <v>0.00056712962962963</v>
      </c>
      <c r="H1226">
        <v>5</v>
      </c>
      <c r="I1226" s="28">
        <f>Results!$F1220+VLOOKUP(Results!$H1220,'Bead string weights'!$B$2:$E$14,4,FALSE())</f>
        <v>15.36</v>
      </c>
      <c r="J1226" t="s">
        <v>537</v>
      </c>
      <c r="K1226" t="s">
        <v>955</v>
      </c>
    </row>
    <row r="1227" spans="1:12">
      <c r="A1227">
        <v>149</v>
      </c>
      <c r="B1227">
        <v>348</v>
      </c>
      <c r="C1227" t="s">
        <v>541</v>
      </c>
      <c r="D1227" t="s">
        <v>240</v>
      </c>
      <c r="E1227" s="14">
        <f>VLOOKUP(D1227,Files!$B$2:$H$207,5,FALSE())</f>
        <v>5.96</v>
      </c>
      <c r="F1227" s="15">
        <f>IF(E1227="no weight",VLOOKUP(D1227,Files!$B$2:$G$233,6,FALSE()),E1227)</f>
        <v>5.96</v>
      </c>
      <c r="G1227" s="13">
        <v>0.00087962962962963</v>
      </c>
      <c r="H1227">
        <v>5</v>
      </c>
      <c r="I1227" s="28">
        <f>Results!$F1222+VLOOKUP(Results!$H1222,'Bead string weights'!$B$2:$E$14,4,FALSE())</f>
        <v>15.36</v>
      </c>
      <c r="J1227" t="s">
        <v>537</v>
      </c>
      <c r="K1227" t="s">
        <v>951</v>
      </c>
      <c r="L1227" t="s">
        <v>908</v>
      </c>
    </row>
    <row r="1228" spans="1:11">
      <c r="A1228">
        <v>149</v>
      </c>
      <c r="B1228">
        <v>348</v>
      </c>
      <c r="C1228" t="s">
        <v>541</v>
      </c>
      <c r="D1228" t="s">
        <v>240</v>
      </c>
      <c r="E1228" s="14">
        <f>VLOOKUP(D1228,Files!$B$2:$H$207,5,FALSE())</f>
        <v>5.96</v>
      </c>
      <c r="F1228" s="15">
        <f>IF(E1228="no weight",VLOOKUP(D1228,Files!$B$2:$G$233,6,FALSE()),E1228)</f>
        <v>5.96</v>
      </c>
      <c r="G1228" s="13">
        <v>0.0009375</v>
      </c>
      <c r="H1228">
        <v>4</v>
      </c>
      <c r="I1228" s="28">
        <f>Results!$F1223+VLOOKUP(Results!$H1223,'Bead string weights'!$B$2:$E$14,4,FALSE())</f>
        <v>15.36</v>
      </c>
      <c r="J1228" t="s">
        <v>537</v>
      </c>
      <c r="K1228" t="s">
        <v>956</v>
      </c>
    </row>
    <row r="1229" spans="1:11">
      <c r="A1229">
        <v>149</v>
      </c>
      <c r="B1229">
        <v>348</v>
      </c>
      <c r="C1229" t="s">
        <v>541</v>
      </c>
      <c r="D1229" t="s">
        <v>240</v>
      </c>
      <c r="E1229" s="14">
        <f>VLOOKUP(D1229,Files!$B$2:$H$207,5,FALSE())</f>
        <v>5.96</v>
      </c>
      <c r="F1229" s="15">
        <f>IF(E1229="no weight",VLOOKUP(D1229,Files!$B$2:$G$233,6,FALSE()),E1229)</f>
        <v>5.96</v>
      </c>
      <c r="G1229" s="13">
        <v>0.00113425925925926</v>
      </c>
      <c r="H1229">
        <v>3</v>
      </c>
      <c r="I1229" s="28">
        <f>Results!$F1224+VLOOKUP(Results!$H1224,'Bead string weights'!$B$2:$E$14,4,FALSE())</f>
        <v>13.425</v>
      </c>
      <c r="J1229" t="s">
        <v>537</v>
      </c>
      <c r="K1229" t="s">
        <v>957</v>
      </c>
    </row>
    <row r="1230" spans="1:11">
      <c r="A1230">
        <v>149</v>
      </c>
      <c r="B1230">
        <v>348</v>
      </c>
      <c r="C1230" t="s">
        <v>541</v>
      </c>
      <c r="D1230" t="s">
        <v>240</v>
      </c>
      <c r="E1230" s="14">
        <f>VLOOKUP(D1230,Files!$B$2:$H$207,5,FALSE())</f>
        <v>5.96</v>
      </c>
      <c r="F1230" s="15">
        <f>IF(E1230="no weight",VLOOKUP(D1230,Files!$B$2:$G$233,6,FALSE()),E1230)</f>
        <v>5.96</v>
      </c>
      <c r="G1230" s="13">
        <v>0.00118055555555556</v>
      </c>
      <c r="H1230">
        <v>3</v>
      </c>
      <c r="I1230" s="28">
        <f>Results!$F1225+VLOOKUP(Results!$H1225,'Bead string weights'!$B$2:$E$14,4,FALSE())</f>
        <v>13.425</v>
      </c>
      <c r="J1230" t="s">
        <v>537</v>
      </c>
      <c r="K1230" t="s">
        <v>958</v>
      </c>
    </row>
    <row r="1231" spans="1:11">
      <c r="A1231">
        <v>149</v>
      </c>
      <c r="B1231">
        <v>348</v>
      </c>
      <c r="C1231" t="s">
        <v>541</v>
      </c>
      <c r="D1231" t="s">
        <v>240</v>
      </c>
      <c r="E1231" s="14">
        <f>VLOOKUP(D1231,Files!$B$2:$H$207,5,FALSE())</f>
        <v>5.96</v>
      </c>
      <c r="F1231" s="15">
        <f>IF(E1231="no weight",VLOOKUP(D1231,Files!$B$2:$G$233,6,FALSE()),E1231)</f>
        <v>5.96</v>
      </c>
      <c r="G1231" s="13">
        <v>0.00140046296296296</v>
      </c>
      <c r="H1231">
        <v>2</v>
      </c>
      <c r="I1231" s="28">
        <f>Results!$F1228+VLOOKUP(Results!$H1228,'Bead string weights'!$B$2:$E$14,4,FALSE())</f>
        <v>10.72105</v>
      </c>
      <c r="J1231" t="s">
        <v>537</v>
      </c>
      <c r="K1231" t="s">
        <v>955</v>
      </c>
    </row>
    <row r="1232" spans="1:12">
      <c r="A1232">
        <v>149</v>
      </c>
      <c r="B1232">
        <v>348</v>
      </c>
      <c r="C1232" t="s">
        <v>541</v>
      </c>
      <c r="D1232" t="s">
        <v>240</v>
      </c>
      <c r="E1232" s="14">
        <f>VLOOKUP(D1232,Files!$B$2:$H$207,5,FALSE())</f>
        <v>5.96</v>
      </c>
      <c r="F1232" s="15">
        <f>IF(E1232="no weight",VLOOKUP(D1232,Files!$B$2:$G$233,6,FALSE()),E1232)</f>
        <v>5.96</v>
      </c>
      <c r="G1232" s="13">
        <v>0.00146990740740741</v>
      </c>
      <c r="H1232">
        <v>6</v>
      </c>
      <c r="I1232" s="28">
        <f>Results!$F1229+VLOOKUP(Results!$H1229,'Bead string weights'!$B$2:$E$14,4,FALSE())</f>
        <v>9.2931</v>
      </c>
      <c r="J1232" t="s">
        <v>537</v>
      </c>
      <c r="K1232" t="s">
        <v>959</v>
      </c>
      <c r="L1232" t="s">
        <v>908</v>
      </c>
    </row>
    <row r="1233" spans="1:12">
      <c r="A1233">
        <v>149</v>
      </c>
      <c r="B1233">
        <v>348</v>
      </c>
      <c r="C1233" t="s">
        <v>541</v>
      </c>
      <c r="D1233" t="s">
        <v>240</v>
      </c>
      <c r="E1233" s="14">
        <f>VLOOKUP(D1233,Files!$B$2:$H$207,5,FALSE())</f>
        <v>5.96</v>
      </c>
      <c r="F1233" s="15">
        <f>IF(E1233="no weight",VLOOKUP(D1233,Files!$B$2:$G$233,6,FALSE()),E1233)</f>
        <v>5.96</v>
      </c>
      <c r="G1233" s="13">
        <v>0.00158564814814815</v>
      </c>
      <c r="H1233">
        <v>5</v>
      </c>
      <c r="I1233" s="28">
        <f>Results!$F1231+VLOOKUP(Results!$H1231,'Bead string weights'!$B$2:$E$14,4,FALSE())</f>
        <v>9.15215</v>
      </c>
      <c r="J1233" t="s">
        <v>537</v>
      </c>
      <c r="K1233" t="s">
        <v>960</v>
      </c>
      <c r="L1233" t="s">
        <v>908</v>
      </c>
    </row>
    <row r="1234" spans="1:11">
      <c r="A1234">
        <v>150</v>
      </c>
      <c r="B1234">
        <v>279</v>
      </c>
      <c r="C1234" t="s">
        <v>541</v>
      </c>
      <c r="D1234" t="s">
        <v>243</v>
      </c>
      <c r="E1234" s="14">
        <f>VLOOKUP(D1234,Files!$B$2:$H$207,5,FALSE())</f>
        <v>4.75</v>
      </c>
      <c r="F1234" s="15">
        <f>IF(E1234="no weight",VLOOKUP(D1234,Files!$B$2:$G$233,6,FALSE()),E1234)</f>
        <v>4.75</v>
      </c>
      <c r="G1234" s="13">
        <v>0.000231481481481481</v>
      </c>
      <c r="H1234">
        <v>6</v>
      </c>
      <c r="I1234" s="28">
        <f>Results!$F1234+VLOOKUP(Results!$H1234,'Bead string weights'!$B$2:$E$14,4,FALSE())</f>
        <v>12.215</v>
      </c>
      <c r="J1234" t="s">
        <v>535</v>
      </c>
      <c r="K1234" t="s">
        <v>846</v>
      </c>
    </row>
    <row r="1235" spans="1:11">
      <c r="A1235">
        <v>150</v>
      </c>
      <c r="B1235">
        <v>279</v>
      </c>
      <c r="C1235" t="s">
        <v>541</v>
      </c>
      <c r="D1235" t="s">
        <v>243</v>
      </c>
      <c r="E1235" s="14">
        <f>VLOOKUP(D1235,Files!$B$2:$H$207,5,FALSE())</f>
        <v>4.75</v>
      </c>
      <c r="F1235" s="15">
        <f>IF(E1235="no weight",VLOOKUP(D1235,Files!$B$2:$G$233,6,FALSE()),E1235)</f>
        <v>4.75</v>
      </c>
      <c r="G1235" s="13">
        <v>0.000497685185185185</v>
      </c>
      <c r="H1235">
        <v>6</v>
      </c>
      <c r="I1235" s="28">
        <f>Results!$F1235+VLOOKUP(Results!$H1235,'Bead string weights'!$B$2:$E$14,4,FALSE())</f>
        <v>12.215</v>
      </c>
      <c r="J1235" t="s">
        <v>535</v>
      </c>
      <c r="K1235" t="s">
        <v>846</v>
      </c>
    </row>
    <row r="1236" spans="1:11">
      <c r="A1236">
        <v>150</v>
      </c>
      <c r="B1236">
        <v>279</v>
      </c>
      <c r="C1236" t="s">
        <v>541</v>
      </c>
      <c r="D1236" t="s">
        <v>243</v>
      </c>
      <c r="E1236" s="14">
        <f>VLOOKUP(D1236,Files!$B$2:$H$207,5,FALSE())</f>
        <v>4.75</v>
      </c>
      <c r="F1236" s="15">
        <f>IF(E1236="no weight",VLOOKUP(D1236,Files!$B$2:$G$233,6,FALSE()),E1236)</f>
        <v>4.75</v>
      </c>
      <c r="G1236" s="13">
        <v>0.00180555555555556</v>
      </c>
      <c r="H1236">
        <v>7</v>
      </c>
      <c r="I1236" s="28">
        <f>Results!$F1241+VLOOKUP(Results!$H1241,'Bead string weights'!$B$2:$E$14,4,FALSE())</f>
        <v>9.51105</v>
      </c>
      <c r="J1236" t="s">
        <v>535</v>
      </c>
      <c r="K1236" t="s">
        <v>843</v>
      </c>
    </row>
    <row r="1237" spans="1:12">
      <c r="A1237">
        <v>150</v>
      </c>
      <c r="B1237">
        <v>279</v>
      </c>
      <c r="C1237" t="s">
        <v>541</v>
      </c>
      <c r="D1237" t="s">
        <v>243</v>
      </c>
      <c r="E1237" s="14">
        <f>VLOOKUP(D1237,Files!$B$2:$H$207,5,FALSE())</f>
        <v>4.75</v>
      </c>
      <c r="F1237" s="15">
        <f>IF(E1237="no weight",VLOOKUP(D1237,Files!$B$2:$G$233,6,FALSE()),E1237)</f>
        <v>4.75</v>
      </c>
      <c r="G1237" s="13">
        <v>0.000636574074074074</v>
      </c>
      <c r="H1237">
        <v>4</v>
      </c>
      <c r="I1237" s="28">
        <f>Results!$F1236+VLOOKUP(Results!$H1236,'Bead string weights'!$B$2:$E$14,4,FALSE())</f>
        <v>13.785</v>
      </c>
      <c r="J1237" t="s">
        <v>537</v>
      </c>
      <c r="K1237" t="s">
        <v>946</v>
      </c>
      <c r="L1237" t="s">
        <v>908</v>
      </c>
    </row>
    <row r="1238" spans="1:11">
      <c r="A1238">
        <v>150</v>
      </c>
      <c r="B1238">
        <v>279</v>
      </c>
      <c r="C1238" t="s">
        <v>541</v>
      </c>
      <c r="D1238" t="s">
        <v>243</v>
      </c>
      <c r="E1238" s="14">
        <f>VLOOKUP(D1238,Files!$B$2:$H$207,5,FALSE())</f>
        <v>4.75</v>
      </c>
      <c r="F1238" s="15">
        <f>IF(E1238="no weight",VLOOKUP(D1238,Files!$B$2:$G$233,6,FALSE()),E1238)</f>
        <v>4.75</v>
      </c>
      <c r="G1238" s="13">
        <v>0.000717592592592593</v>
      </c>
      <c r="H1238">
        <v>4</v>
      </c>
      <c r="I1238" s="28">
        <f>Results!$F1237+VLOOKUP(Results!$H1237,'Bead string weights'!$B$2:$E$14,4,FALSE())</f>
        <v>9.51105</v>
      </c>
      <c r="J1238" t="s">
        <v>537</v>
      </c>
      <c r="K1238" t="s">
        <v>895</v>
      </c>
    </row>
    <row r="1239" spans="1:11">
      <c r="A1239">
        <v>150</v>
      </c>
      <c r="B1239">
        <v>279</v>
      </c>
      <c r="C1239" t="s">
        <v>541</v>
      </c>
      <c r="D1239" t="s">
        <v>243</v>
      </c>
      <c r="E1239" s="14">
        <f>VLOOKUP(D1239,Files!$B$2:$H$207,5,FALSE())</f>
        <v>4.75</v>
      </c>
      <c r="F1239" s="15">
        <f>IF(E1239="no weight",VLOOKUP(D1239,Files!$B$2:$G$233,6,FALSE()),E1239)</f>
        <v>4.75</v>
      </c>
      <c r="G1239" s="13">
        <v>0.000960648148148148</v>
      </c>
      <c r="H1239">
        <v>6</v>
      </c>
      <c r="I1239" s="28">
        <f>Results!$F1238+VLOOKUP(Results!$H1238,'Bead string weights'!$B$2:$E$14,4,FALSE())</f>
        <v>9.51105</v>
      </c>
      <c r="J1239" t="s">
        <v>537</v>
      </c>
      <c r="K1239" t="s">
        <v>895</v>
      </c>
    </row>
    <row r="1240" spans="1:11">
      <c r="A1240">
        <v>150</v>
      </c>
      <c r="B1240">
        <v>279</v>
      </c>
      <c r="C1240" t="s">
        <v>541</v>
      </c>
      <c r="D1240" t="s">
        <v>243</v>
      </c>
      <c r="E1240" s="14">
        <f>VLOOKUP(D1240,Files!$B$2:$H$207,5,FALSE())</f>
        <v>4.75</v>
      </c>
      <c r="F1240" s="15">
        <f>IF(E1240="no weight",VLOOKUP(D1240,Files!$B$2:$G$233,6,FALSE()),E1240)</f>
        <v>4.75</v>
      </c>
      <c r="G1240" s="13">
        <v>0.00104166666666667</v>
      </c>
      <c r="H1240">
        <v>4</v>
      </c>
      <c r="I1240" s="28">
        <f>Results!$F1239+VLOOKUP(Results!$H1239,'Bead string weights'!$B$2:$E$14,4,FALSE())</f>
        <v>12.215</v>
      </c>
      <c r="J1240" t="s">
        <v>537</v>
      </c>
      <c r="K1240" t="s">
        <v>961</v>
      </c>
    </row>
    <row r="1241" spans="1:11">
      <c r="A1241">
        <v>150</v>
      </c>
      <c r="B1241">
        <v>279</v>
      </c>
      <c r="C1241" t="s">
        <v>541</v>
      </c>
      <c r="D1241" t="s">
        <v>243</v>
      </c>
      <c r="E1241" s="14">
        <f>VLOOKUP(D1241,Files!$B$2:$H$207,5,FALSE())</f>
        <v>4.75</v>
      </c>
      <c r="F1241" s="15">
        <f>IF(E1241="no weight",VLOOKUP(D1241,Files!$B$2:$G$233,6,FALSE()),E1241)</f>
        <v>4.75</v>
      </c>
      <c r="G1241" s="13">
        <v>0.00115740740740741</v>
      </c>
      <c r="H1241">
        <v>4</v>
      </c>
      <c r="I1241" s="28">
        <f>Results!$F1240+VLOOKUP(Results!$H1240,'Bead string weights'!$B$2:$E$14,4,FALSE())</f>
        <v>9.51105</v>
      </c>
      <c r="J1241" t="s">
        <v>537</v>
      </c>
      <c r="K1241" t="s">
        <v>962</v>
      </c>
    </row>
    <row r="1242" spans="1:11">
      <c r="A1242">
        <v>150</v>
      </c>
      <c r="B1242">
        <v>279</v>
      </c>
      <c r="C1242" t="s">
        <v>541</v>
      </c>
      <c r="D1242" t="s">
        <v>243</v>
      </c>
      <c r="E1242" s="14">
        <f>VLOOKUP(D1242,Files!$B$2:$H$207,5,FALSE())</f>
        <v>4.75</v>
      </c>
      <c r="F1242" s="15">
        <f>IF(E1242="no weight",VLOOKUP(D1242,Files!$B$2:$G$233,6,FALSE()),E1242)</f>
        <v>4.75</v>
      </c>
      <c r="G1242" s="13">
        <v>0.0019212962962963</v>
      </c>
      <c r="H1242">
        <v>4</v>
      </c>
      <c r="I1242" s="28">
        <f>Results!$F1242+VLOOKUP(Results!$H1242,'Bead string weights'!$B$2:$E$14,4,FALSE())</f>
        <v>9.51105</v>
      </c>
      <c r="J1242" t="s">
        <v>537</v>
      </c>
      <c r="K1242" t="s">
        <v>895</v>
      </c>
    </row>
    <row r="1243" spans="1:12">
      <c r="A1243">
        <v>151</v>
      </c>
      <c r="B1243">
        <v>344</v>
      </c>
      <c r="C1243" t="s">
        <v>541</v>
      </c>
      <c r="D1243" t="s">
        <v>246</v>
      </c>
      <c r="E1243" s="14">
        <f>VLOOKUP(D1243,Files!$B$2:$H$207,5,FALSE())</f>
        <v>5.99</v>
      </c>
      <c r="F1243" s="15">
        <f>IF(E1243="no weight",VLOOKUP(D1243,Files!$B$2:$G$233,6,FALSE()),E1243)</f>
        <v>5.99</v>
      </c>
      <c r="G1243" s="13">
        <v>0.00113425925925926</v>
      </c>
      <c r="H1243">
        <v>5</v>
      </c>
      <c r="I1243" s="28">
        <f>Results!$F1247+VLOOKUP(Results!$H1247,'Bead string weights'!$B$2:$E$14,4,FALSE())</f>
        <v>10.75105</v>
      </c>
      <c r="J1243" t="s">
        <v>535</v>
      </c>
      <c r="K1243" t="s">
        <v>963</v>
      </c>
      <c r="L1243" t="s">
        <v>964</v>
      </c>
    </row>
    <row r="1244" spans="1:11">
      <c r="A1244">
        <v>151</v>
      </c>
      <c r="B1244">
        <v>344</v>
      </c>
      <c r="C1244" t="s">
        <v>541</v>
      </c>
      <c r="D1244" t="s">
        <v>246</v>
      </c>
      <c r="E1244" s="14">
        <f>VLOOKUP(D1244,Files!$B$2:$H$207,5,FALSE())</f>
        <v>5.99</v>
      </c>
      <c r="F1244" s="15">
        <f>IF(E1244="no weight",VLOOKUP(D1244,Files!$B$2:$G$233,6,FALSE()),E1244)</f>
        <v>5.99</v>
      </c>
      <c r="G1244" s="13">
        <v>0.00127314814814815</v>
      </c>
      <c r="H1244">
        <v>5</v>
      </c>
      <c r="I1244" s="28">
        <f>Results!$F1248+VLOOKUP(Results!$H1248,'Bead string weights'!$B$2:$E$14,4,FALSE())</f>
        <v>10.75105</v>
      </c>
      <c r="J1244" t="s">
        <v>535</v>
      </c>
      <c r="K1244" t="s">
        <v>871</v>
      </c>
    </row>
    <row r="1245" spans="1:12">
      <c r="A1245">
        <v>151</v>
      </c>
      <c r="B1245">
        <v>344</v>
      </c>
      <c r="C1245" t="s">
        <v>541</v>
      </c>
      <c r="D1245" t="s">
        <v>246</v>
      </c>
      <c r="E1245" s="14">
        <f>VLOOKUP(D1245,Files!$B$2:$H$207,5,FALSE())</f>
        <v>5.99</v>
      </c>
      <c r="F1245" s="15">
        <f>IF(E1245="no weight",VLOOKUP(D1245,Files!$B$2:$G$233,6,FALSE()),E1245)</f>
        <v>5.99</v>
      </c>
      <c r="G1245" s="13">
        <v>0.000277777777777778</v>
      </c>
      <c r="H1245">
        <v>4</v>
      </c>
      <c r="I1245" s="28">
        <f>Results!$F1243+VLOOKUP(Results!$H1243,'Bead string weights'!$B$2:$E$14,4,FALSE())</f>
        <v>12.425</v>
      </c>
      <c r="J1245" t="s">
        <v>537</v>
      </c>
      <c r="K1245" t="s">
        <v>959</v>
      </c>
      <c r="L1245" t="s">
        <v>964</v>
      </c>
    </row>
    <row r="1246" spans="1:12">
      <c r="A1246">
        <v>151</v>
      </c>
      <c r="B1246">
        <v>344</v>
      </c>
      <c r="C1246" t="s">
        <v>541</v>
      </c>
      <c r="D1246" t="s">
        <v>246</v>
      </c>
      <c r="E1246" s="14">
        <f>VLOOKUP(D1246,Files!$B$2:$H$207,5,FALSE())</f>
        <v>5.99</v>
      </c>
      <c r="F1246" s="15">
        <f>IF(E1246="no weight",VLOOKUP(D1246,Files!$B$2:$G$233,6,FALSE()),E1246)</f>
        <v>5.99</v>
      </c>
      <c r="G1246" s="13">
        <v>0.000532407407407407</v>
      </c>
      <c r="H1246">
        <v>4</v>
      </c>
      <c r="I1246" s="28">
        <f>Results!$F1244+VLOOKUP(Results!$H1244,'Bead string weights'!$B$2:$E$14,4,FALSE())</f>
        <v>12.425</v>
      </c>
      <c r="J1246" t="s">
        <v>537</v>
      </c>
      <c r="K1246" t="s">
        <v>965</v>
      </c>
      <c r="L1246" t="s">
        <v>908</v>
      </c>
    </row>
    <row r="1247" spans="1:12">
      <c r="A1247">
        <v>151</v>
      </c>
      <c r="B1247">
        <v>344</v>
      </c>
      <c r="C1247" t="s">
        <v>541</v>
      </c>
      <c r="D1247" t="s">
        <v>246</v>
      </c>
      <c r="E1247" s="14">
        <f>VLOOKUP(D1247,Files!$B$2:$H$207,5,FALSE())</f>
        <v>5.99</v>
      </c>
      <c r="F1247" s="15">
        <f>IF(E1247="no weight",VLOOKUP(D1247,Files!$B$2:$G$233,6,FALSE()),E1247)</f>
        <v>5.99</v>
      </c>
      <c r="G1247" s="13">
        <v>0.000775462962962963</v>
      </c>
      <c r="H1247">
        <v>4</v>
      </c>
      <c r="I1247" s="28">
        <f>Results!$F1245+VLOOKUP(Results!$H1245,'Bead string weights'!$B$2:$E$14,4,FALSE())</f>
        <v>10.75105</v>
      </c>
      <c r="J1247" t="s">
        <v>537</v>
      </c>
      <c r="K1247" t="s">
        <v>966</v>
      </c>
      <c r="L1247" t="s">
        <v>908</v>
      </c>
    </row>
    <row r="1248" spans="1:12">
      <c r="A1248">
        <v>151</v>
      </c>
      <c r="B1248">
        <v>344</v>
      </c>
      <c r="C1248" t="s">
        <v>541</v>
      </c>
      <c r="D1248" t="s">
        <v>246</v>
      </c>
      <c r="E1248" s="14">
        <f>VLOOKUP(D1248,Files!$B$2:$H$207,5,FALSE())</f>
        <v>5.99</v>
      </c>
      <c r="F1248" s="15">
        <f>IF(E1248="no weight",VLOOKUP(D1248,Files!$B$2:$G$233,6,FALSE()),E1248)</f>
        <v>5.99</v>
      </c>
      <c r="G1248" s="13">
        <v>0.0009375</v>
      </c>
      <c r="H1248">
        <v>4</v>
      </c>
      <c r="I1248" s="28">
        <f>Results!$F1246+VLOOKUP(Results!$H1246,'Bead string weights'!$B$2:$E$14,4,FALSE())</f>
        <v>10.75105</v>
      </c>
      <c r="J1248" t="s">
        <v>537</v>
      </c>
      <c r="K1248" t="s">
        <v>895</v>
      </c>
      <c r="L1248" t="s">
        <v>908</v>
      </c>
    </row>
    <row r="1249" spans="1:11">
      <c r="A1249">
        <v>151</v>
      </c>
      <c r="B1249">
        <v>344</v>
      </c>
      <c r="C1249" t="s">
        <v>541</v>
      </c>
      <c r="D1249" t="s">
        <v>246</v>
      </c>
      <c r="E1249" s="14">
        <f>VLOOKUP(D1249,Files!$B$2:$H$207,5,FALSE())</f>
        <v>5.99</v>
      </c>
      <c r="F1249" s="15">
        <f>IF(E1249="no weight",VLOOKUP(D1249,Files!$B$2:$G$233,6,FALSE()),E1249)</f>
        <v>5.99</v>
      </c>
      <c r="G1249" s="13">
        <v>0.00149305555555556</v>
      </c>
      <c r="H1249">
        <v>4</v>
      </c>
      <c r="I1249" s="28">
        <f>Results!$F1249+VLOOKUP(Results!$H1249,'Bead string weights'!$B$2:$E$14,4,FALSE())</f>
        <v>10.75105</v>
      </c>
      <c r="J1249" t="s">
        <v>537</v>
      </c>
      <c r="K1249" t="s">
        <v>869</v>
      </c>
    </row>
    <row r="1250" spans="1:11">
      <c r="A1250">
        <v>152</v>
      </c>
      <c r="B1250">
        <v>278</v>
      </c>
      <c r="C1250" t="s">
        <v>541</v>
      </c>
      <c r="D1250" t="s">
        <v>248</v>
      </c>
      <c r="E1250" s="14">
        <f>VLOOKUP(D1250,Files!$B$2:$H$207,5,FALSE())</f>
        <v>6.7</v>
      </c>
      <c r="F1250" s="15">
        <f>IF(E1250="no weight",VLOOKUP(D1250,Files!$B$2:$G$233,6,FALSE()),E1250)</f>
        <v>6.7</v>
      </c>
      <c r="G1250" s="13">
        <v>0.000277777777777778</v>
      </c>
      <c r="H1250">
        <v>5</v>
      </c>
      <c r="I1250" s="28">
        <f>Results!$F1250+VLOOKUP(Results!$H1250,'Bead string weights'!$B$2:$E$14,4,FALSE())</f>
        <v>13.135</v>
      </c>
      <c r="J1250" t="s">
        <v>535</v>
      </c>
      <c r="K1250" t="s">
        <v>842</v>
      </c>
    </row>
    <row r="1251" spans="1:11">
      <c r="A1251">
        <v>152</v>
      </c>
      <c r="B1251">
        <v>278</v>
      </c>
      <c r="C1251" t="s">
        <v>541</v>
      </c>
      <c r="D1251" t="s">
        <v>248</v>
      </c>
      <c r="E1251" s="14">
        <f>VLOOKUP(D1251,Files!$B$2:$H$207,5,FALSE())</f>
        <v>6.7</v>
      </c>
      <c r="F1251" s="15">
        <f>IF(E1251="no weight",VLOOKUP(D1251,Files!$B$2:$G$233,6,FALSE()),E1251)</f>
        <v>6.7</v>
      </c>
      <c r="G1251" s="13">
        <v>0.000752314814814815</v>
      </c>
      <c r="H1251">
        <v>7</v>
      </c>
      <c r="I1251" s="28">
        <f>Results!$F1252+VLOOKUP(Results!$H1252,'Bead string weights'!$B$2:$E$14,4,FALSE())</f>
        <v>11.46105</v>
      </c>
      <c r="J1251" t="s">
        <v>535</v>
      </c>
      <c r="K1251" t="s">
        <v>842</v>
      </c>
    </row>
    <row r="1252" spans="1:11">
      <c r="A1252">
        <v>152</v>
      </c>
      <c r="B1252">
        <v>278</v>
      </c>
      <c r="C1252" t="s">
        <v>541</v>
      </c>
      <c r="D1252" t="s">
        <v>248</v>
      </c>
      <c r="E1252" s="14">
        <f>VLOOKUP(D1252,Files!$B$2:$H$207,5,FALSE())</f>
        <v>6.7</v>
      </c>
      <c r="F1252" s="15">
        <f>IF(E1252="no weight",VLOOKUP(D1252,Files!$B$2:$G$233,6,FALSE()),E1252)</f>
        <v>6.7</v>
      </c>
      <c r="G1252" s="13">
        <v>0.000555555555555556</v>
      </c>
      <c r="H1252">
        <v>4</v>
      </c>
      <c r="I1252" s="28">
        <f>Results!$F1251+VLOOKUP(Results!$H1251,'Bead string weights'!$B$2:$E$14,4,FALSE())</f>
        <v>15.735</v>
      </c>
      <c r="J1252" t="s">
        <v>537</v>
      </c>
      <c r="K1252" t="s">
        <v>967</v>
      </c>
    </row>
    <row r="1253" spans="1:11">
      <c r="A1253">
        <v>152</v>
      </c>
      <c r="B1253">
        <v>278</v>
      </c>
      <c r="C1253" t="s">
        <v>541</v>
      </c>
      <c r="D1253" t="s">
        <v>248</v>
      </c>
      <c r="E1253" s="14">
        <f>VLOOKUP(D1253,Files!$B$2:$H$207,5,FALSE())</f>
        <v>6.7</v>
      </c>
      <c r="F1253" s="15">
        <f>IF(E1253="no weight",VLOOKUP(D1253,Files!$B$2:$G$233,6,FALSE()),E1253)</f>
        <v>6.7</v>
      </c>
      <c r="G1253" s="13">
        <v>0.0015162037037037</v>
      </c>
      <c r="H1253">
        <v>4</v>
      </c>
      <c r="I1253" s="28">
        <f>Results!$F1253+VLOOKUP(Results!$H1253,'Bead string weights'!$B$2:$E$14,4,FALSE())</f>
        <v>11.46105</v>
      </c>
      <c r="J1253" t="s">
        <v>537</v>
      </c>
      <c r="K1253" t="s">
        <v>959</v>
      </c>
    </row>
    <row r="1254" spans="1:11">
      <c r="A1254">
        <v>152</v>
      </c>
      <c r="B1254">
        <v>278</v>
      </c>
      <c r="C1254" t="s">
        <v>541</v>
      </c>
      <c r="D1254" t="s">
        <v>248</v>
      </c>
      <c r="E1254" s="14">
        <f>VLOOKUP(D1254,Files!$B$2:$H$207,5,FALSE())</f>
        <v>6.7</v>
      </c>
      <c r="F1254" s="15">
        <f>IF(E1254="no weight",VLOOKUP(D1254,Files!$B$2:$G$233,6,FALSE()),E1254)</f>
        <v>6.7</v>
      </c>
      <c r="G1254" s="13">
        <v>0.00166666666666667</v>
      </c>
      <c r="H1254">
        <v>5</v>
      </c>
      <c r="I1254" s="28">
        <f>Results!$F1254+VLOOKUP(Results!$H1254,'Bead string weights'!$B$2:$E$14,4,FALSE())</f>
        <v>13.135</v>
      </c>
      <c r="J1254" t="s">
        <v>537</v>
      </c>
      <c r="K1254" t="s">
        <v>896</v>
      </c>
    </row>
    <row r="1255" spans="1:12">
      <c r="A1255">
        <v>152</v>
      </c>
      <c r="B1255">
        <v>278</v>
      </c>
      <c r="C1255" t="s">
        <v>541</v>
      </c>
      <c r="D1255" t="s">
        <v>248</v>
      </c>
      <c r="E1255" s="14">
        <f>VLOOKUP(D1255,Files!$B$2:$H$207,5,FALSE())</f>
        <v>6.7</v>
      </c>
      <c r="F1255" s="15">
        <f>IF(E1255="no weight",VLOOKUP(D1255,Files!$B$2:$G$233,6,FALSE()),E1255)</f>
        <v>6.7</v>
      </c>
      <c r="G1255" s="13">
        <v>0.00181712962962963</v>
      </c>
      <c r="H1255">
        <v>5</v>
      </c>
      <c r="I1255" s="28">
        <f>Results!$F1255+VLOOKUP(Results!$H1255,'Bead string weights'!$B$2:$E$14,4,FALSE())</f>
        <v>13.135</v>
      </c>
      <c r="J1255" t="s">
        <v>537</v>
      </c>
      <c r="K1255" t="s">
        <v>938</v>
      </c>
      <c r="L1255" t="s">
        <v>964</v>
      </c>
    </row>
    <row r="1256" spans="1:11">
      <c r="A1256">
        <v>152</v>
      </c>
      <c r="B1256">
        <v>278</v>
      </c>
      <c r="C1256" t="s">
        <v>541</v>
      </c>
      <c r="D1256" t="s">
        <v>248</v>
      </c>
      <c r="E1256" s="14">
        <f>VLOOKUP(D1256,Files!$B$2:$H$207,5,FALSE())</f>
        <v>6.7</v>
      </c>
      <c r="F1256" s="15">
        <f>IF(E1256="no weight",VLOOKUP(D1256,Files!$B$2:$G$233,6,FALSE()),E1256)</f>
        <v>6.7</v>
      </c>
      <c r="G1256" s="13">
        <v>0.00204861111111111</v>
      </c>
      <c r="H1256">
        <v>4</v>
      </c>
      <c r="I1256" s="28">
        <f>Results!$F1256+VLOOKUP(Results!$H1256,'Bead string weights'!$B$2:$E$14,4,FALSE())</f>
        <v>11.46105</v>
      </c>
      <c r="J1256" t="s">
        <v>537</v>
      </c>
      <c r="K1256" t="s">
        <v>968</v>
      </c>
    </row>
    <row r="1257" spans="1:11">
      <c r="A1257">
        <v>153</v>
      </c>
      <c r="B1257">
        <v>349</v>
      </c>
      <c r="C1257" t="s">
        <v>541</v>
      </c>
      <c r="D1257" t="s">
        <v>251</v>
      </c>
      <c r="E1257" s="14">
        <f>VLOOKUP(D1257,Files!$B$2:$H$207,5,FALSE())</f>
        <v>6.14</v>
      </c>
      <c r="F1257" s="15">
        <f>IF(E1257="no weight",VLOOKUP(D1257,Files!$B$2:$G$233,6,FALSE()),E1257)</f>
        <v>6.14</v>
      </c>
      <c r="G1257" s="13">
        <v>0.000555555555555556</v>
      </c>
      <c r="H1257">
        <v>8</v>
      </c>
      <c r="I1257" s="28">
        <f>Results!$F1257+VLOOKUP(Results!$H1257,'Bead string weights'!$B$2:$E$14,4,FALSE())</f>
        <v>15.54</v>
      </c>
      <c r="J1257" t="s">
        <v>535</v>
      </c>
      <c r="K1257" t="s">
        <v>969</v>
      </c>
    </row>
    <row r="1258" spans="1:11">
      <c r="A1258">
        <v>153</v>
      </c>
      <c r="B1258">
        <v>349</v>
      </c>
      <c r="C1258" t="s">
        <v>541</v>
      </c>
      <c r="D1258" t="s">
        <v>251</v>
      </c>
      <c r="E1258" s="14">
        <f>VLOOKUP(D1258,Files!$B$2:$H$207,5,FALSE())</f>
        <v>6.14</v>
      </c>
      <c r="F1258" s="15">
        <f>IF(E1258="no weight",VLOOKUP(D1258,Files!$B$2:$G$233,6,FALSE()),E1258)</f>
        <v>6.14</v>
      </c>
      <c r="G1258" s="13">
        <v>0.000787037037037037</v>
      </c>
      <c r="H1258">
        <v>8</v>
      </c>
      <c r="I1258" s="28">
        <f>Results!$F1258+VLOOKUP(Results!$H1258,'Bead string weights'!$B$2:$E$14,4,FALSE())</f>
        <v>15.54</v>
      </c>
      <c r="J1258" t="s">
        <v>535</v>
      </c>
      <c r="K1258" t="s">
        <v>948</v>
      </c>
    </row>
    <row r="1259" spans="1:11">
      <c r="A1259">
        <v>153</v>
      </c>
      <c r="B1259">
        <v>349</v>
      </c>
      <c r="C1259" t="s">
        <v>541</v>
      </c>
      <c r="D1259" t="s">
        <v>251</v>
      </c>
      <c r="E1259" s="14">
        <f>VLOOKUP(D1259,Files!$B$2:$H$207,5,FALSE())</f>
        <v>6.14</v>
      </c>
      <c r="F1259" s="15">
        <f>IF(E1259="no weight",VLOOKUP(D1259,Files!$B$2:$G$233,6,FALSE()),E1259)</f>
        <v>6.14</v>
      </c>
      <c r="G1259" s="13">
        <v>0.00174768518518519</v>
      </c>
      <c r="H1259">
        <v>8</v>
      </c>
      <c r="I1259" s="28">
        <f>Results!$F1263+VLOOKUP(Results!$H1263,'Bead string weights'!$B$2:$E$14,4,FALSE())</f>
        <v>13.605</v>
      </c>
      <c r="J1259" t="s">
        <v>535</v>
      </c>
      <c r="K1259" t="s">
        <v>948</v>
      </c>
    </row>
    <row r="1260" spans="1:11">
      <c r="A1260">
        <v>153</v>
      </c>
      <c r="B1260">
        <v>349</v>
      </c>
      <c r="C1260" t="s">
        <v>541</v>
      </c>
      <c r="D1260" t="s">
        <v>251</v>
      </c>
      <c r="E1260" s="14">
        <f>VLOOKUP(D1260,Files!$B$2:$H$207,5,FALSE())</f>
        <v>6.14</v>
      </c>
      <c r="F1260" s="15">
        <f>IF(E1260="no weight",VLOOKUP(D1260,Files!$B$2:$G$233,6,FALSE()),E1260)</f>
        <v>6.14</v>
      </c>
      <c r="G1260" s="13">
        <v>0.00099537037037037</v>
      </c>
      <c r="H1260">
        <v>3</v>
      </c>
      <c r="I1260" s="28">
        <f>Results!$F1259+VLOOKUP(Results!$H1259,'Bead string weights'!$B$2:$E$14,4,FALSE())</f>
        <v>15.54</v>
      </c>
      <c r="J1260" t="s">
        <v>537</v>
      </c>
      <c r="K1260" t="s">
        <v>895</v>
      </c>
    </row>
    <row r="1261" spans="1:11">
      <c r="A1261">
        <v>153</v>
      </c>
      <c r="B1261">
        <v>349</v>
      </c>
      <c r="C1261" t="s">
        <v>541</v>
      </c>
      <c r="D1261" t="s">
        <v>251</v>
      </c>
      <c r="E1261" s="14">
        <f>VLOOKUP(D1261,Files!$B$2:$H$207,5,FALSE())</f>
        <v>6.14</v>
      </c>
      <c r="F1261" s="15">
        <f>IF(E1261="no weight",VLOOKUP(D1261,Files!$B$2:$G$233,6,FALSE()),E1261)</f>
        <v>6.14</v>
      </c>
      <c r="G1261" s="13">
        <v>0.00100694444444444</v>
      </c>
      <c r="H1261">
        <v>5</v>
      </c>
      <c r="I1261" s="28">
        <f>Results!$F1260+VLOOKUP(Results!$H1260,'Bead string weights'!$B$2:$E$14,4,FALSE())</f>
        <v>9.4731</v>
      </c>
      <c r="J1261" t="s">
        <v>537</v>
      </c>
      <c r="K1261" t="s">
        <v>970</v>
      </c>
    </row>
    <row r="1262" spans="1:12">
      <c r="A1262">
        <v>153</v>
      </c>
      <c r="B1262">
        <v>349</v>
      </c>
      <c r="C1262" t="s">
        <v>541</v>
      </c>
      <c r="D1262" t="s">
        <v>251</v>
      </c>
      <c r="E1262" s="14">
        <f>VLOOKUP(D1262,Files!$B$2:$H$207,5,FALSE())</f>
        <v>6.14</v>
      </c>
      <c r="F1262" s="15">
        <f>IF(E1262="no weight",VLOOKUP(D1262,Files!$B$2:$G$233,6,FALSE()),E1262)</f>
        <v>6.14</v>
      </c>
      <c r="G1262" s="13">
        <v>0.00123842592592593</v>
      </c>
      <c r="H1262">
        <v>7</v>
      </c>
      <c r="I1262" s="28">
        <f>Results!$F1261+VLOOKUP(Results!$H1261,'Bead string weights'!$B$2:$E$14,4,FALSE())</f>
        <v>12.575</v>
      </c>
      <c r="J1262" t="s">
        <v>537</v>
      </c>
      <c r="K1262" t="s">
        <v>971</v>
      </c>
      <c r="L1262" t="s">
        <v>950</v>
      </c>
    </row>
    <row r="1263" spans="1:11">
      <c r="A1263">
        <v>153</v>
      </c>
      <c r="B1263">
        <v>349</v>
      </c>
      <c r="C1263" t="s">
        <v>541</v>
      </c>
      <c r="D1263" t="s">
        <v>251</v>
      </c>
      <c r="E1263" s="14">
        <f>VLOOKUP(D1263,Files!$B$2:$H$207,5,FALSE())</f>
        <v>6.14</v>
      </c>
      <c r="F1263" s="15">
        <f>IF(E1263="no weight",VLOOKUP(D1263,Files!$B$2:$G$233,6,FALSE()),E1263)</f>
        <v>6.14</v>
      </c>
      <c r="G1263" s="13">
        <v>0.00137731481481481</v>
      </c>
      <c r="H1263">
        <v>6</v>
      </c>
      <c r="I1263" s="28">
        <f>Results!$F1262+VLOOKUP(Results!$H1262,'Bead string weights'!$B$2:$E$14,4,FALSE())</f>
        <v>15.175</v>
      </c>
      <c r="J1263" t="s">
        <v>537</v>
      </c>
      <c r="K1263" t="s">
        <v>873</v>
      </c>
    </row>
    <row r="1264" spans="1:11">
      <c r="A1264">
        <v>154</v>
      </c>
      <c r="B1264">
        <v>350</v>
      </c>
      <c r="C1264" t="s">
        <v>541</v>
      </c>
      <c r="D1264" t="s">
        <v>254</v>
      </c>
      <c r="E1264" s="14">
        <f>VLOOKUP(D1264,Files!$B$2:$H$207,5,FALSE())</f>
        <v>6.31</v>
      </c>
      <c r="F1264" s="15">
        <f>IF(E1264="no weight",VLOOKUP(D1264,Files!$B$2:$G$233,6,FALSE()),E1264)</f>
        <v>6.31</v>
      </c>
      <c r="G1264" s="13">
        <v>0.000381944444444444</v>
      </c>
      <c r="H1264">
        <v>8</v>
      </c>
      <c r="I1264" s="28">
        <f>Results!$F1264+VLOOKUP(Results!$H1264,'Bead string weights'!$B$2:$E$14,4,FALSE())</f>
        <v>15.71</v>
      </c>
      <c r="J1264" t="s">
        <v>535</v>
      </c>
      <c r="K1264" t="s">
        <v>853</v>
      </c>
    </row>
    <row r="1265" spans="1:11">
      <c r="A1265">
        <v>154</v>
      </c>
      <c r="B1265">
        <v>350</v>
      </c>
      <c r="C1265" t="s">
        <v>541</v>
      </c>
      <c r="D1265" t="s">
        <v>254</v>
      </c>
      <c r="E1265" s="14">
        <f>VLOOKUP(D1265,Files!$B$2:$H$207,5,FALSE())</f>
        <v>6.31</v>
      </c>
      <c r="F1265" s="15">
        <f>IF(E1265="no weight",VLOOKUP(D1265,Files!$B$2:$G$233,6,FALSE()),E1265)</f>
        <v>6.31</v>
      </c>
      <c r="G1265" s="13">
        <v>0.000520833333333333</v>
      </c>
      <c r="H1265">
        <v>6</v>
      </c>
      <c r="I1265" s="28">
        <f>Results!$F1265+VLOOKUP(Results!$H1265,'Bead string weights'!$B$2:$E$14,4,FALSE())</f>
        <v>13.775</v>
      </c>
      <c r="J1265" t="s">
        <v>537</v>
      </c>
      <c r="K1265" t="s">
        <v>853</v>
      </c>
    </row>
    <row r="1266" spans="1:11">
      <c r="A1266">
        <v>155</v>
      </c>
      <c r="B1266">
        <v>351</v>
      </c>
      <c r="C1266" t="s">
        <v>541</v>
      </c>
      <c r="D1266" t="s">
        <v>257</v>
      </c>
      <c r="E1266" s="14">
        <f>VLOOKUP(D1266,Files!$B$2:$H$207,5,FALSE())</f>
        <v>5.74</v>
      </c>
      <c r="F1266" s="15">
        <f>IF(E1266="no weight",VLOOKUP(D1266,Files!$B$2:$G$233,6,FALSE()),E1266)</f>
        <v>5.74</v>
      </c>
      <c r="G1266" s="13">
        <v>0.000439814814814815</v>
      </c>
      <c r="H1266">
        <v>7</v>
      </c>
      <c r="I1266" s="28">
        <f>Results!$F1267+VLOOKUP(Results!$H1267,'Bead string weights'!$B$2:$E$14,4,FALSE())</f>
        <v>12.175</v>
      </c>
      <c r="J1266" t="s">
        <v>535</v>
      </c>
      <c r="K1266" t="s">
        <v>870</v>
      </c>
    </row>
    <row r="1267" spans="1:11">
      <c r="A1267">
        <v>155</v>
      </c>
      <c r="B1267">
        <v>351</v>
      </c>
      <c r="C1267" t="s">
        <v>541</v>
      </c>
      <c r="D1267" t="s">
        <v>257</v>
      </c>
      <c r="E1267" s="14">
        <f>VLOOKUP(D1267,Files!$B$2:$H$207,5,FALSE())</f>
        <v>5.74</v>
      </c>
      <c r="F1267" s="15">
        <f>IF(E1267="no weight",VLOOKUP(D1267,Files!$B$2:$G$233,6,FALSE()),E1267)</f>
        <v>5.74</v>
      </c>
      <c r="G1267" s="13">
        <v>0.000428240740740741</v>
      </c>
      <c r="H1267">
        <v>5</v>
      </c>
      <c r="I1267" s="28">
        <f>Results!$F1266+VLOOKUP(Results!$H1266,'Bead string weights'!$B$2:$E$14,4,FALSE())</f>
        <v>14.775</v>
      </c>
      <c r="J1267" t="s">
        <v>537</v>
      </c>
      <c r="K1267" t="s">
        <v>786</v>
      </c>
    </row>
    <row r="1268" spans="1:11">
      <c r="A1268">
        <v>155</v>
      </c>
      <c r="B1268">
        <v>351</v>
      </c>
      <c r="C1268" t="s">
        <v>541</v>
      </c>
      <c r="D1268" t="s">
        <v>257</v>
      </c>
      <c r="E1268" s="14">
        <f>VLOOKUP(D1268,Files!$B$2:$H$207,5,FALSE())</f>
        <v>5.74</v>
      </c>
      <c r="F1268" s="15">
        <f>IF(E1268="no weight",VLOOKUP(D1268,Files!$B$2:$G$233,6,FALSE()),E1268)</f>
        <v>5.74</v>
      </c>
      <c r="G1268" s="13">
        <v>0.000555555555555556</v>
      </c>
      <c r="H1268">
        <v>6</v>
      </c>
      <c r="I1268" s="28">
        <f>Results!$F1268+VLOOKUP(Results!$H1268,'Bead string weights'!$B$2:$E$14,4,FALSE())</f>
        <v>13.205</v>
      </c>
      <c r="J1268" t="s">
        <v>537</v>
      </c>
      <c r="K1268" t="s">
        <v>972</v>
      </c>
    </row>
    <row r="1269" spans="1:11">
      <c r="A1269">
        <v>155</v>
      </c>
      <c r="B1269">
        <v>351</v>
      </c>
      <c r="C1269" t="s">
        <v>541</v>
      </c>
      <c r="D1269" t="s">
        <v>257</v>
      </c>
      <c r="E1269" s="14">
        <f>VLOOKUP(D1269,Files!$B$2:$H$207,5,FALSE())</f>
        <v>5.74</v>
      </c>
      <c r="F1269" s="15">
        <f>IF(E1269="no weight",VLOOKUP(D1269,Files!$B$2:$G$233,6,FALSE()),E1269)</f>
        <v>5.74</v>
      </c>
      <c r="G1269" s="13">
        <v>0.000729166666666667</v>
      </c>
      <c r="H1269">
        <v>4</v>
      </c>
      <c r="I1269" s="28">
        <f>Results!$F1269+VLOOKUP(Results!$H1269,'Bead string weights'!$B$2:$E$14,4,FALSE())</f>
        <v>10.50105</v>
      </c>
      <c r="J1269" t="s">
        <v>537</v>
      </c>
      <c r="K1269" t="s">
        <v>973</v>
      </c>
    </row>
    <row r="1270" spans="1:11">
      <c r="A1270">
        <v>155</v>
      </c>
      <c r="B1270">
        <v>351</v>
      </c>
      <c r="C1270" t="s">
        <v>541</v>
      </c>
      <c r="D1270" t="s">
        <v>257</v>
      </c>
      <c r="E1270" s="14">
        <f>VLOOKUP(D1270,Files!$B$2:$H$207,5,FALSE())</f>
        <v>5.74</v>
      </c>
      <c r="F1270" s="15">
        <f>IF(E1270="no weight",VLOOKUP(D1270,Files!$B$2:$G$233,6,FALSE()),E1270)</f>
        <v>5.74</v>
      </c>
      <c r="G1270" s="13">
        <v>0.00103009259259259</v>
      </c>
      <c r="H1270">
        <v>5</v>
      </c>
      <c r="I1270" s="28">
        <f>Results!$F1270+VLOOKUP(Results!$H1270,'Bead string weights'!$B$2:$E$14,4,FALSE())</f>
        <v>12.175</v>
      </c>
      <c r="J1270" t="s">
        <v>537</v>
      </c>
      <c r="K1270" t="s">
        <v>786</v>
      </c>
    </row>
    <row r="1271" spans="1:11">
      <c r="A1271">
        <v>155</v>
      </c>
      <c r="B1271">
        <v>351</v>
      </c>
      <c r="C1271" t="s">
        <v>541</v>
      </c>
      <c r="D1271" t="s">
        <v>257</v>
      </c>
      <c r="E1271" s="14">
        <f>VLOOKUP(D1271,Files!$B$2:$H$207,5,FALSE())</f>
        <v>5.74</v>
      </c>
      <c r="F1271" s="15">
        <f>IF(E1271="no weight",VLOOKUP(D1271,Files!$B$2:$G$233,6,FALSE()),E1271)</f>
        <v>5.74</v>
      </c>
      <c r="G1271" s="13">
        <v>0.00144675925925926</v>
      </c>
      <c r="H1271">
        <v>5</v>
      </c>
      <c r="I1271" s="28">
        <f>Results!$F1271+VLOOKUP(Results!$H1271,'Bead string weights'!$B$2:$E$14,4,FALSE())</f>
        <v>12.175</v>
      </c>
      <c r="J1271" t="s">
        <v>537</v>
      </c>
      <c r="K1271" t="s">
        <v>974</v>
      </c>
    </row>
    <row r="1272" spans="1:11">
      <c r="A1272">
        <v>155</v>
      </c>
      <c r="B1272">
        <v>351</v>
      </c>
      <c r="C1272" t="s">
        <v>541</v>
      </c>
      <c r="D1272" t="s">
        <v>257</v>
      </c>
      <c r="E1272" s="14">
        <f>VLOOKUP(D1272,Files!$B$2:$H$207,5,FALSE())</f>
        <v>5.74</v>
      </c>
      <c r="F1272" s="15">
        <f>IF(E1272="no weight",VLOOKUP(D1272,Files!$B$2:$G$233,6,FALSE()),E1272)</f>
        <v>5.74</v>
      </c>
      <c r="G1272" s="13">
        <v>0.00167824074074074</v>
      </c>
      <c r="H1272">
        <v>5</v>
      </c>
      <c r="I1272" s="28">
        <f>Results!$F1272+VLOOKUP(Results!$H1272,'Bead string weights'!$B$2:$E$14,4,FALSE())</f>
        <v>12.175</v>
      </c>
      <c r="J1272" t="s">
        <v>537</v>
      </c>
      <c r="K1272" t="s">
        <v>786</v>
      </c>
    </row>
    <row r="1273" spans="1:11">
      <c r="A1273">
        <v>155</v>
      </c>
      <c r="B1273">
        <v>351</v>
      </c>
      <c r="C1273" t="s">
        <v>541</v>
      </c>
      <c r="D1273" t="s">
        <v>257</v>
      </c>
      <c r="E1273" s="14">
        <f>VLOOKUP(D1273,Files!$B$2:$H$207,5,FALSE())</f>
        <v>5.74</v>
      </c>
      <c r="F1273" s="15">
        <f>IF(E1273="no weight",VLOOKUP(D1273,Files!$B$2:$G$233,6,FALSE()),E1273)</f>
        <v>5.74</v>
      </c>
      <c r="G1273" s="13">
        <v>0.00178240740740741</v>
      </c>
      <c r="H1273">
        <v>4</v>
      </c>
      <c r="I1273" s="28">
        <f>Results!$F1273+VLOOKUP(Results!$H1273,'Bead string weights'!$B$2:$E$14,4,FALSE())</f>
        <v>10.50105</v>
      </c>
      <c r="J1273" t="s">
        <v>537</v>
      </c>
      <c r="K1273" t="s">
        <v>786</v>
      </c>
    </row>
    <row r="1274" spans="1:11">
      <c r="A1274">
        <v>155</v>
      </c>
      <c r="B1274">
        <v>351</v>
      </c>
      <c r="C1274" t="s">
        <v>541</v>
      </c>
      <c r="D1274" t="s">
        <v>257</v>
      </c>
      <c r="E1274" s="14">
        <f>VLOOKUP(D1274,Files!$B$2:$H$207,5,FALSE())</f>
        <v>5.74</v>
      </c>
      <c r="F1274" s="15">
        <f>IF(E1274="no weight",VLOOKUP(D1274,Files!$B$2:$G$233,6,FALSE()),E1274)</f>
        <v>5.74</v>
      </c>
      <c r="G1274" s="13">
        <v>0.00178240740740741</v>
      </c>
      <c r="H1274">
        <v>5</v>
      </c>
      <c r="I1274" s="28">
        <f>Results!$F1274+VLOOKUP(Results!$H1274,'Bead string weights'!$B$2:$E$14,4,FALSE())</f>
        <v>12.175</v>
      </c>
      <c r="J1274" t="s">
        <v>537</v>
      </c>
      <c r="K1274" t="s">
        <v>896</v>
      </c>
    </row>
    <row r="1275" spans="1:12">
      <c r="A1275">
        <v>156</v>
      </c>
      <c r="B1275">
        <v>70</v>
      </c>
      <c r="C1275" t="s">
        <v>541</v>
      </c>
      <c r="D1275" t="s">
        <v>260</v>
      </c>
      <c r="E1275" s="14">
        <f>VLOOKUP(D1275,Files!$B$2:$H$207,5,FALSE())</f>
        <v>5.52</v>
      </c>
      <c r="F1275" s="15">
        <f>IF(E1275="no weight",VLOOKUP(D1275,Files!$B$2:$G$233,6,FALSE()),E1275)</f>
        <v>5.52</v>
      </c>
      <c r="G1275" s="13">
        <v>0.00103009259259259</v>
      </c>
      <c r="H1275">
        <v>5</v>
      </c>
      <c r="I1275" s="28">
        <f>Results!$F1275+VLOOKUP(Results!$H1275,'Bead string weights'!$B$2:$E$14,4,FALSE())</f>
        <v>11.955</v>
      </c>
      <c r="J1275" t="s">
        <v>537</v>
      </c>
      <c r="K1275" t="s">
        <v>975</v>
      </c>
      <c r="L1275" t="s">
        <v>976</v>
      </c>
    </row>
    <row r="1276" spans="1:11">
      <c r="A1276">
        <v>157</v>
      </c>
      <c r="B1276">
        <v>349</v>
      </c>
      <c r="C1276" t="s">
        <v>541</v>
      </c>
      <c r="D1276" t="s">
        <v>264</v>
      </c>
      <c r="E1276" s="14">
        <f>VLOOKUP(D1276,Files!$B$2:$H$207,5,FALSE())</f>
        <v>6.14</v>
      </c>
      <c r="F1276" s="15">
        <f>IF(E1276="no weight",VLOOKUP(D1276,Files!$B$2:$G$233,6,FALSE()),E1276)</f>
        <v>6.14</v>
      </c>
      <c r="G1276" s="13">
        <v>0.000613425925925926</v>
      </c>
      <c r="H1276">
        <v>6</v>
      </c>
      <c r="I1276" s="28">
        <f>Results!$F1276+VLOOKUP(Results!$H1276,'Bead string weights'!$B$2:$E$14,4,FALSE())</f>
        <v>13.605</v>
      </c>
      <c r="J1276" t="s">
        <v>535</v>
      </c>
      <c r="K1276" t="s">
        <v>948</v>
      </c>
    </row>
    <row r="1277" spans="1:11">
      <c r="A1277">
        <v>157</v>
      </c>
      <c r="B1277">
        <v>349</v>
      </c>
      <c r="C1277" t="s">
        <v>541</v>
      </c>
      <c r="D1277" t="s">
        <v>264</v>
      </c>
      <c r="E1277" s="14">
        <f>VLOOKUP(D1277,Files!$B$2:$H$207,5,FALSE())</f>
        <v>6.14</v>
      </c>
      <c r="F1277" s="15">
        <f>IF(E1277="no weight",VLOOKUP(D1277,Files!$B$2:$G$233,6,FALSE()),E1277)</f>
        <v>6.14</v>
      </c>
      <c r="G1277" s="13">
        <v>0.000740740740740741</v>
      </c>
      <c r="H1277">
        <v>8</v>
      </c>
      <c r="I1277" s="28">
        <f>Results!$F1277+VLOOKUP(Results!$H1277,'Bead string weights'!$B$2:$E$14,4,FALSE())</f>
        <v>15.54</v>
      </c>
      <c r="J1277" t="s">
        <v>535</v>
      </c>
      <c r="K1277" t="s">
        <v>843</v>
      </c>
    </row>
    <row r="1278" spans="1:11">
      <c r="A1278">
        <v>157</v>
      </c>
      <c r="B1278">
        <v>349</v>
      </c>
      <c r="C1278" t="s">
        <v>541</v>
      </c>
      <c r="D1278" t="s">
        <v>264</v>
      </c>
      <c r="E1278" s="14">
        <f>VLOOKUP(D1278,Files!$B$2:$H$207,5,FALSE())</f>
        <v>6.14</v>
      </c>
      <c r="F1278" s="15">
        <f>IF(E1278="no weight",VLOOKUP(D1278,Files!$B$2:$G$233,6,FALSE()),E1278)</f>
        <v>6.14</v>
      </c>
      <c r="G1278" s="13">
        <v>0.00119212962962963</v>
      </c>
      <c r="H1278">
        <v>8</v>
      </c>
      <c r="I1278" s="28">
        <f>Results!$F1280+VLOOKUP(Results!$H1280,'Bead string weights'!$B$2:$E$14,4,FALSE())</f>
        <v>15.54</v>
      </c>
      <c r="J1278" t="s">
        <v>535</v>
      </c>
      <c r="K1278" t="s">
        <v>843</v>
      </c>
    </row>
    <row r="1279" spans="1:11">
      <c r="A1279">
        <v>157</v>
      </c>
      <c r="B1279">
        <v>349</v>
      </c>
      <c r="C1279" t="s">
        <v>541</v>
      </c>
      <c r="D1279" t="s">
        <v>264</v>
      </c>
      <c r="E1279" s="14">
        <f>VLOOKUP(D1279,Files!$B$2:$H$207,5,FALSE())</f>
        <v>6.14</v>
      </c>
      <c r="F1279" s="15">
        <f>IF(E1279="no weight",VLOOKUP(D1279,Files!$B$2:$G$233,6,FALSE()),E1279)</f>
        <v>6.14</v>
      </c>
      <c r="G1279" s="13">
        <v>0.00153935185185185</v>
      </c>
      <c r="H1279">
        <v>8</v>
      </c>
      <c r="I1279" s="28">
        <f>Results!$F1282+VLOOKUP(Results!$H1282,'Bead string weights'!$B$2:$E$14,4,FALSE())</f>
        <v>13.605</v>
      </c>
      <c r="J1279" t="s">
        <v>535</v>
      </c>
      <c r="K1279" t="s">
        <v>538</v>
      </c>
    </row>
    <row r="1280" spans="1:11">
      <c r="A1280">
        <v>157</v>
      </c>
      <c r="B1280">
        <v>349</v>
      </c>
      <c r="C1280" t="s">
        <v>541</v>
      </c>
      <c r="D1280" t="s">
        <v>264</v>
      </c>
      <c r="E1280" s="14">
        <f>VLOOKUP(D1280,Files!$B$2:$H$207,5,FALSE())</f>
        <v>6.14</v>
      </c>
      <c r="F1280" s="15">
        <f>IF(E1280="no weight",VLOOKUP(D1280,Files!$B$2:$G$233,6,FALSE()),E1280)</f>
        <v>6.14</v>
      </c>
      <c r="G1280" s="13">
        <v>0.00159722222222222</v>
      </c>
      <c r="H1280">
        <v>8</v>
      </c>
      <c r="I1280" s="28">
        <f>Results!$F1283+VLOOKUP(Results!$H1283,'Bead string weights'!$B$2:$E$14,4,FALSE())</f>
        <v>15.175</v>
      </c>
      <c r="J1280" t="s">
        <v>535</v>
      </c>
      <c r="K1280" t="s">
        <v>853</v>
      </c>
    </row>
    <row r="1281" spans="1:11">
      <c r="A1281">
        <v>157</v>
      </c>
      <c r="B1281">
        <v>349</v>
      </c>
      <c r="C1281" t="s">
        <v>541</v>
      </c>
      <c r="D1281" t="s">
        <v>264</v>
      </c>
      <c r="E1281" s="14">
        <f>VLOOKUP(D1281,Files!$B$2:$H$207,5,FALSE())</f>
        <v>6.14</v>
      </c>
      <c r="F1281" s="15">
        <f>IF(E1281="no weight",VLOOKUP(D1281,Files!$B$2:$G$233,6,FALSE()),E1281)</f>
        <v>6.14</v>
      </c>
      <c r="G1281" s="13">
        <v>0.00087962962962963</v>
      </c>
      <c r="H1281">
        <v>5</v>
      </c>
      <c r="I1281" s="28">
        <f>Results!$F1278+VLOOKUP(Results!$H1278,'Bead string weights'!$B$2:$E$14,4,FALSE())</f>
        <v>15.54</v>
      </c>
      <c r="J1281" t="s">
        <v>537</v>
      </c>
      <c r="K1281" t="s">
        <v>864</v>
      </c>
    </row>
    <row r="1282" spans="1:12">
      <c r="A1282">
        <v>157</v>
      </c>
      <c r="B1282">
        <v>349</v>
      </c>
      <c r="C1282" t="s">
        <v>541</v>
      </c>
      <c r="D1282" t="s">
        <v>264</v>
      </c>
      <c r="E1282" s="14">
        <f>VLOOKUP(D1282,Files!$B$2:$H$207,5,FALSE())</f>
        <v>6.14</v>
      </c>
      <c r="F1282" s="15">
        <f>IF(E1282="no weight",VLOOKUP(D1282,Files!$B$2:$G$233,6,FALSE()),E1282)</f>
        <v>6.14</v>
      </c>
      <c r="G1282" s="13">
        <v>0.000972222222222222</v>
      </c>
      <c r="H1282">
        <v>6</v>
      </c>
      <c r="I1282" s="28">
        <f>Results!$F1279+VLOOKUP(Results!$H1279,'Bead string weights'!$B$2:$E$14,4,FALSE())</f>
        <v>15.54</v>
      </c>
      <c r="J1282" t="s">
        <v>537</v>
      </c>
      <c r="K1282" t="s">
        <v>977</v>
      </c>
      <c r="L1282" t="s">
        <v>908</v>
      </c>
    </row>
    <row r="1283" spans="1:11">
      <c r="A1283">
        <v>157</v>
      </c>
      <c r="B1283">
        <v>349</v>
      </c>
      <c r="C1283" t="s">
        <v>541</v>
      </c>
      <c r="D1283" t="s">
        <v>264</v>
      </c>
      <c r="E1283" s="14">
        <f>VLOOKUP(D1283,Files!$B$2:$H$207,5,FALSE())</f>
        <v>6.14</v>
      </c>
      <c r="F1283" s="15">
        <f>IF(E1283="no weight",VLOOKUP(D1283,Files!$B$2:$G$233,6,FALSE()),E1283)</f>
        <v>6.14</v>
      </c>
      <c r="G1283" s="13">
        <v>0.00134259259259259</v>
      </c>
      <c r="H1283">
        <v>7</v>
      </c>
      <c r="I1283" s="28">
        <f>Results!$F1281+VLOOKUP(Results!$H1281,'Bead string weights'!$B$2:$E$14,4,FALSE())</f>
        <v>12.575</v>
      </c>
      <c r="J1283" t="s">
        <v>537</v>
      </c>
      <c r="K1283" t="s">
        <v>538</v>
      </c>
    </row>
    <row r="1284" spans="1:11">
      <c r="A1284">
        <v>157</v>
      </c>
      <c r="B1284">
        <v>349</v>
      </c>
      <c r="C1284" t="s">
        <v>541</v>
      </c>
      <c r="D1284" t="s">
        <v>264</v>
      </c>
      <c r="E1284" s="14">
        <f>VLOOKUP(D1284,Files!$B$2:$H$207,5,FALSE())</f>
        <v>6.14</v>
      </c>
      <c r="F1284" s="15">
        <f>IF(E1284="no weight",VLOOKUP(D1284,Files!$B$2:$G$233,6,FALSE()),E1284)</f>
        <v>6.14</v>
      </c>
      <c r="G1284" s="13">
        <v>0.00179398148148148</v>
      </c>
      <c r="H1284">
        <v>7</v>
      </c>
      <c r="I1284" s="28">
        <f>Results!$F1284+VLOOKUP(Results!$H1284,'Bead string weights'!$B$2:$E$14,4,FALSE())</f>
        <v>15.175</v>
      </c>
      <c r="J1284" t="s">
        <v>537</v>
      </c>
      <c r="K1284" t="s">
        <v>864</v>
      </c>
    </row>
    <row r="1285" spans="1:12">
      <c r="A1285">
        <v>158</v>
      </c>
      <c r="B1285">
        <v>352</v>
      </c>
      <c r="C1285" t="s">
        <v>541</v>
      </c>
      <c r="D1285" t="s">
        <v>266</v>
      </c>
      <c r="E1285" s="14">
        <f>VLOOKUP(D1285,Files!$B$2:$H$207,5,FALSE())</f>
        <v>6.31</v>
      </c>
      <c r="F1285" s="15">
        <f>IF(E1285="no weight",VLOOKUP(D1285,Files!$B$2:$G$233,6,FALSE()),E1285)</f>
        <v>6.31</v>
      </c>
      <c r="G1285" s="13">
        <v>0.000243055555555555</v>
      </c>
      <c r="H1285">
        <v>7</v>
      </c>
      <c r="I1285" s="28">
        <f>Results!$F1285+VLOOKUP(Results!$H1285,'Bead string weights'!$B$2:$E$14,4,FALSE())</f>
        <v>15.345</v>
      </c>
      <c r="J1285" t="s">
        <v>535</v>
      </c>
      <c r="K1285" t="s">
        <v>854</v>
      </c>
      <c r="L1285" t="s">
        <v>950</v>
      </c>
    </row>
    <row r="1286" spans="1:11">
      <c r="A1286">
        <v>158</v>
      </c>
      <c r="B1286">
        <v>352</v>
      </c>
      <c r="C1286" t="s">
        <v>541</v>
      </c>
      <c r="D1286" t="s">
        <v>266</v>
      </c>
      <c r="E1286" s="14">
        <f>VLOOKUP(D1286,Files!$B$2:$H$207,5,FALSE())</f>
        <v>6.31</v>
      </c>
      <c r="F1286" s="15">
        <f>IF(E1286="no weight",VLOOKUP(D1286,Files!$B$2:$G$233,6,FALSE()),E1286)</f>
        <v>6.31</v>
      </c>
      <c r="G1286" s="13">
        <v>0.000405092592592593</v>
      </c>
      <c r="H1286">
        <v>9</v>
      </c>
      <c r="I1286" s="28">
        <f>Results!$F1286+VLOOKUP(Results!$H1286,'Bead string weights'!$B$2:$E$14,4,FALSE())</f>
        <v>17.15</v>
      </c>
      <c r="J1286" t="s">
        <v>535</v>
      </c>
      <c r="K1286" t="s">
        <v>846</v>
      </c>
    </row>
    <row r="1287" spans="1:11">
      <c r="A1287">
        <v>158</v>
      </c>
      <c r="B1287">
        <v>352</v>
      </c>
      <c r="C1287" t="s">
        <v>541</v>
      </c>
      <c r="D1287" t="s">
        <v>266</v>
      </c>
      <c r="E1287" s="14">
        <f>VLOOKUP(D1287,Files!$B$2:$H$207,5,FALSE())</f>
        <v>6.31</v>
      </c>
      <c r="F1287" s="15">
        <f>IF(E1287="no weight",VLOOKUP(D1287,Files!$B$2:$G$233,6,FALSE()),E1287)</f>
        <v>6.31</v>
      </c>
      <c r="G1287" s="13">
        <v>0.00068287037037037</v>
      </c>
      <c r="H1287">
        <v>9</v>
      </c>
      <c r="I1287" s="28">
        <f>Results!$F1288+VLOOKUP(Results!$H1288,'Bead string weights'!$B$2:$E$14,4,FALSE())</f>
        <v>15.71</v>
      </c>
      <c r="J1287" t="s">
        <v>535</v>
      </c>
      <c r="K1287" t="s">
        <v>846</v>
      </c>
    </row>
    <row r="1288" spans="1:12">
      <c r="A1288">
        <v>158</v>
      </c>
      <c r="B1288">
        <v>352</v>
      </c>
      <c r="C1288" t="s">
        <v>541</v>
      </c>
      <c r="D1288" t="s">
        <v>266</v>
      </c>
      <c r="E1288" s="14">
        <f>VLOOKUP(D1288,Files!$B$2:$H$207,5,FALSE())</f>
        <v>6.31</v>
      </c>
      <c r="F1288" s="15">
        <f>IF(E1288="no weight",VLOOKUP(D1288,Files!$B$2:$G$233,6,FALSE()),E1288)</f>
        <v>6.31</v>
      </c>
      <c r="G1288" s="13">
        <v>0.000740740740740741</v>
      </c>
      <c r="H1288">
        <v>8</v>
      </c>
      <c r="I1288" s="28">
        <f>Results!$F1289+VLOOKUP(Results!$H1289,'Bead string weights'!$B$2:$E$14,4,FALSE())</f>
        <v>17.15</v>
      </c>
      <c r="J1288" t="s">
        <v>535</v>
      </c>
      <c r="K1288" t="s">
        <v>946</v>
      </c>
      <c r="L1288" t="s">
        <v>908</v>
      </c>
    </row>
    <row r="1289" spans="1:11">
      <c r="A1289">
        <v>158</v>
      </c>
      <c r="B1289">
        <v>352</v>
      </c>
      <c r="C1289" t="s">
        <v>541</v>
      </c>
      <c r="D1289" t="s">
        <v>266</v>
      </c>
      <c r="E1289" s="14">
        <f>VLOOKUP(D1289,Files!$B$2:$H$207,5,FALSE())</f>
        <v>6.31</v>
      </c>
      <c r="F1289" s="15">
        <f>IF(E1289="no weight",VLOOKUP(D1289,Files!$B$2:$G$233,6,FALSE()),E1289)</f>
        <v>6.31</v>
      </c>
      <c r="G1289" s="13">
        <v>0.000983796296296296</v>
      </c>
      <c r="H1289">
        <v>9</v>
      </c>
      <c r="I1289" s="28">
        <f>Results!$F1292+VLOOKUP(Results!$H1292,'Bead string weights'!$B$2:$E$14,4,FALSE())</f>
        <v>17.15</v>
      </c>
      <c r="J1289" t="s">
        <v>535</v>
      </c>
      <c r="K1289" t="s">
        <v>846</v>
      </c>
    </row>
    <row r="1290" spans="1:11">
      <c r="A1290">
        <v>158</v>
      </c>
      <c r="B1290">
        <v>352</v>
      </c>
      <c r="C1290" t="s">
        <v>541</v>
      </c>
      <c r="D1290" t="s">
        <v>266</v>
      </c>
      <c r="E1290" s="14">
        <f>VLOOKUP(D1290,Files!$B$2:$H$207,5,FALSE())</f>
        <v>6.31</v>
      </c>
      <c r="F1290" s="5">
        <f>IF(E1290="no weight",VLOOKUP(D1290,Files!$B$2:$G$233,6,FALSE()),E1290)</f>
        <v>6.31</v>
      </c>
      <c r="G1290" s="13">
        <v>0.00105324074074074</v>
      </c>
      <c r="H1290">
        <v>9</v>
      </c>
      <c r="I1290" s="28">
        <f>Results!$F1293+VLOOKUP(Results!$H1293,'Bead string weights'!$B$2:$E$14,4,FALSE())</f>
        <v>12.745</v>
      </c>
      <c r="J1290" t="s">
        <v>535</v>
      </c>
      <c r="K1290" t="s">
        <v>843</v>
      </c>
    </row>
    <row r="1291" spans="1:12">
      <c r="A1291">
        <v>158</v>
      </c>
      <c r="B1291">
        <v>352</v>
      </c>
      <c r="C1291" t="s">
        <v>541</v>
      </c>
      <c r="D1291" t="s">
        <v>266</v>
      </c>
      <c r="E1291" s="14">
        <f>VLOOKUP(D1291,Files!$B$2:$H$207,5,FALSE())</f>
        <v>6.31</v>
      </c>
      <c r="F1291" s="5">
        <f>IF(E1291="no weight",VLOOKUP(D1291,Files!$B$2:$G$233,6,FALSE()),E1291)</f>
        <v>6.31</v>
      </c>
      <c r="G1291" s="13">
        <v>0.00116898148148148</v>
      </c>
      <c r="H1291">
        <v>9</v>
      </c>
      <c r="I1291" s="28">
        <f>Results!$F1294+VLOOKUP(Results!$H1294,'Bead string weights'!$B$2:$E$14,4,FALSE())</f>
        <v>11.07105</v>
      </c>
      <c r="J1291" t="s">
        <v>535</v>
      </c>
      <c r="K1291" t="s">
        <v>854</v>
      </c>
      <c r="L1291" t="s">
        <v>908</v>
      </c>
    </row>
    <row r="1292" spans="1:11">
      <c r="A1292">
        <v>158</v>
      </c>
      <c r="B1292">
        <v>352</v>
      </c>
      <c r="C1292" t="s">
        <v>541</v>
      </c>
      <c r="D1292" t="s">
        <v>266</v>
      </c>
      <c r="E1292" s="14">
        <f>VLOOKUP(D1292,Files!$B$2:$H$207,5,FALSE())</f>
        <v>6.31</v>
      </c>
      <c r="F1292" s="5">
        <f>IF(E1292="no weight",VLOOKUP(D1292,Files!$B$2:$G$233,6,FALSE()),E1292)</f>
        <v>6.31</v>
      </c>
      <c r="G1292" s="13">
        <v>0.00127314814814815</v>
      </c>
      <c r="H1292">
        <v>9</v>
      </c>
      <c r="I1292" s="28">
        <f>Results!$F1295+VLOOKUP(Results!$H1295,'Bead string weights'!$B$2:$E$14,4,FALSE())</f>
        <v>15.345</v>
      </c>
      <c r="J1292" t="s">
        <v>535</v>
      </c>
      <c r="K1292" t="s">
        <v>843</v>
      </c>
    </row>
    <row r="1293" spans="1:11">
      <c r="A1293">
        <v>158</v>
      </c>
      <c r="B1293">
        <v>352</v>
      </c>
      <c r="C1293" t="s">
        <v>541</v>
      </c>
      <c r="D1293" t="s">
        <v>266</v>
      </c>
      <c r="E1293" s="14">
        <f>VLOOKUP(D1293,Files!$B$2:$H$207,5,FALSE())</f>
        <v>6.31</v>
      </c>
      <c r="F1293" s="15">
        <f>IF(E1293="no weight",VLOOKUP(D1293,Files!$B$2:$G$233,6,FALSE()),E1293)</f>
        <v>6.31</v>
      </c>
      <c r="G1293" s="13">
        <v>0.000578703703703704</v>
      </c>
      <c r="H1293">
        <v>5</v>
      </c>
      <c r="I1293" s="28">
        <f>Results!$F1287+VLOOKUP(Results!$H1287,'Bead string weights'!$B$2:$E$14,4,FALSE())</f>
        <v>17.15</v>
      </c>
      <c r="J1293" t="s">
        <v>537</v>
      </c>
      <c r="K1293" t="s">
        <v>969</v>
      </c>
    </row>
    <row r="1294" spans="1:11">
      <c r="A1294">
        <v>158</v>
      </c>
      <c r="B1294">
        <v>352</v>
      </c>
      <c r="C1294" t="s">
        <v>541</v>
      </c>
      <c r="D1294" t="s">
        <v>266</v>
      </c>
      <c r="E1294" s="14">
        <f>VLOOKUP(D1294,Files!$B$2:$H$207,5,FALSE())</f>
        <v>6.31</v>
      </c>
      <c r="F1294" s="15">
        <f>IF(E1294="no weight",VLOOKUP(D1294,Files!$B$2:$G$233,6,FALSE()),E1294)</f>
        <v>6.31</v>
      </c>
      <c r="G1294" s="13">
        <v>0.000914351851851852</v>
      </c>
      <c r="H1294">
        <v>4</v>
      </c>
      <c r="I1294" s="28">
        <f>Results!$F1290+VLOOKUP(Results!$H1290,'Bead string weights'!$B$2:$E$14,4,FALSE())</f>
        <v>17.15</v>
      </c>
      <c r="J1294" t="s">
        <v>537</v>
      </c>
      <c r="K1294" t="s">
        <v>959</v>
      </c>
    </row>
    <row r="1295" spans="1:12">
      <c r="A1295">
        <v>158</v>
      </c>
      <c r="B1295">
        <v>352</v>
      </c>
      <c r="C1295" t="s">
        <v>541</v>
      </c>
      <c r="D1295" t="s">
        <v>266</v>
      </c>
      <c r="E1295" s="14">
        <f>VLOOKUP(D1295,Files!$B$2:$H$207,5,FALSE())</f>
        <v>6.31</v>
      </c>
      <c r="F1295" s="15">
        <f>IF(E1295="no weight",VLOOKUP(D1295,Files!$B$2:$G$233,6,FALSE()),E1295)</f>
        <v>6.31</v>
      </c>
      <c r="G1295" s="13">
        <v>0.000925925925925926</v>
      </c>
      <c r="H1295">
        <v>7</v>
      </c>
      <c r="I1295" s="28">
        <f>Results!$F1291+VLOOKUP(Results!$H1291,'Bead string weights'!$B$2:$E$14,4,FALSE())</f>
        <v>17.15</v>
      </c>
      <c r="J1295" t="s">
        <v>537</v>
      </c>
      <c r="K1295" t="s">
        <v>903</v>
      </c>
      <c r="L1295" t="s">
        <v>908</v>
      </c>
    </row>
    <row r="1296" spans="1:11">
      <c r="A1296">
        <v>158</v>
      </c>
      <c r="B1296">
        <v>352</v>
      </c>
      <c r="C1296" t="s">
        <v>541</v>
      </c>
      <c r="D1296" t="s">
        <v>266</v>
      </c>
      <c r="E1296" s="14">
        <f>VLOOKUP(D1296,Files!$B$2:$H$207,5,FALSE())</f>
        <v>6.31</v>
      </c>
      <c r="F1296" s="15">
        <f>IF(E1296="no weight",VLOOKUP(D1296,Files!$B$2:$G$233,6,FALSE()),E1296)</f>
        <v>6.31</v>
      </c>
      <c r="G1296" s="13">
        <v>0.00144675925925926</v>
      </c>
      <c r="H1296">
        <v>8</v>
      </c>
      <c r="I1296" s="28">
        <f>Results!$F1296+VLOOKUP(Results!$H1296,'Bead string weights'!$B$2:$E$14,4,FALSE())</f>
        <v>15.71</v>
      </c>
      <c r="J1296" t="s">
        <v>537</v>
      </c>
      <c r="K1296" t="s">
        <v>961</v>
      </c>
    </row>
    <row r="1297" spans="1:11">
      <c r="A1297">
        <v>158</v>
      </c>
      <c r="B1297">
        <v>352</v>
      </c>
      <c r="C1297" t="s">
        <v>541</v>
      </c>
      <c r="D1297" t="s">
        <v>266</v>
      </c>
      <c r="E1297" s="14">
        <f>VLOOKUP(D1297,Files!$B$2:$H$207,5,FALSE())</f>
        <v>6.31</v>
      </c>
      <c r="F1297" s="15">
        <f>IF(E1297="no weight",VLOOKUP(D1297,Files!$B$2:$G$233,6,FALSE()),E1297)</f>
        <v>6.31</v>
      </c>
      <c r="G1297" s="13">
        <v>0.00152777777777778</v>
      </c>
      <c r="H1297">
        <v>8</v>
      </c>
      <c r="I1297" s="28">
        <f>Results!$F1297+VLOOKUP(Results!$H1297,'Bead string weights'!$B$2:$E$14,4,FALSE())</f>
        <v>15.71</v>
      </c>
      <c r="J1297" t="s">
        <v>537</v>
      </c>
      <c r="K1297" t="s">
        <v>896</v>
      </c>
    </row>
    <row r="1298" spans="1:12">
      <c r="A1298">
        <v>159</v>
      </c>
      <c r="B1298">
        <v>346</v>
      </c>
      <c r="C1298" t="s">
        <v>541</v>
      </c>
      <c r="D1298" t="s">
        <v>269</v>
      </c>
      <c r="E1298" s="14">
        <f>VLOOKUP(D1298,Files!$B$2:$H$207,5,FALSE())</f>
        <v>5.94</v>
      </c>
      <c r="F1298" s="5">
        <f>IF(E1298="no weight",VLOOKUP(D1298,Files!$B$2:$G$233,6,FALSE()),E1298)</f>
        <v>5.94</v>
      </c>
      <c r="G1298" s="13">
        <v>0.000486111111111111</v>
      </c>
      <c r="H1298">
        <v>5</v>
      </c>
      <c r="I1298" s="28">
        <f>Results!$F1300+VLOOKUP(Results!$H1300,'Bead string weights'!$B$2:$E$14,4,FALSE())</f>
        <v>9.2731</v>
      </c>
      <c r="J1298" t="s">
        <v>535</v>
      </c>
      <c r="K1298" t="s">
        <v>854</v>
      </c>
      <c r="L1298" t="s">
        <v>964</v>
      </c>
    </row>
    <row r="1299" spans="1:12">
      <c r="A1299">
        <v>159</v>
      </c>
      <c r="B1299">
        <v>346</v>
      </c>
      <c r="C1299" t="s">
        <v>541</v>
      </c>
      <c r="D1299" t="s">
        <v>269</v>
      </c>
      <c r="E1299" s="14">
        <f>VLOOKUP(D1299,Files!$B$2:$H$207,5,FALSE())</f>
        <v>5.94</v>
      </c>
      <c r="F1299" s="5">
        <f>IF(E1299="no weight",VLOOKUP(D1299,Files!$B$2:$G$233,6,FALSE()),E1299)</f>
        <v>5.94</v>
      </c>
      <c r="G1299" s="13">
        <v>0.000625</v>
      </c>
      <c r="H1299">
        <v>5</v>
      </c>
      <c r="I1299" s="28">
        <f>Results!$F1301+VLOOKUP(Results!$H1301,'Bead string weights'!$B$2:$E$14,4,FALSE())</f>
        <v>10.70105</v>
      </c>
      <c r="J1299" t="s">
        <v>535</v>
      </c>
      <c r="K1299" t="s">
        <v>854</v>
      </c>
      <c r="L1299" t="s">
        <v>964</v>
      </c>
    </row>
    <row r="1300" spans="1:12">
      <c r="A1300">
        <v>159</v>
      </c>
      <c r="B1300">
        <v>346</v>
      </c>
      <c r="C1300" t="s">
        <v>541</v>
      </c>
      <c r="D1300" t="s">
        <v>269</v>
      </c>
      <c r="E1300" s="14">
        <f>VLOOKUP(D1300,Files!$B$2:$H$207,5,FALSE())</f>
        <v>5.94</v>
      </c>
      <c r="F1300" s="15">
        <f>IF(E1300="no weight",VLOOKUP(D1300,Files!$B$2:$G$233,6,FALSE()),E1300)</f>
        <v>5.94</v>
      </c>
      <c r="G1300" s="13">
        <v>0.000185185185185185</v>
      </c>
      <c r="H1300">
        <v>3</v>
      </c>
      <c r="I1300" s="28">
        <f>Results!$F1298+VLOOKUP(Results!$H1298,'Bead string weights'!$B$2:$E$14,4,FALSE())</f>
        <v>12.375</v>
      </c>
      <c r="J1300" t="s">
        <v>537</v>
      </c>
      <c r="K1300" t="s">
        <v>978</v>
      </c>
      <c r="L1300" t="s">
        <v>950</v>
      </c>
    </row>
    <row r="1301" spans="1:12">
      <c r="A1301">
        <v>159</v>
      </c>
      <c r="B1301">
        <v>346</v>
      </c>
      <c r="C1301" t="s">
        <v>541</v>
      </c>
      <c r="D1301" t="s">
        <v>269</v>
      </c>
      <c r="E1301" s="14">
        <f>VLOOKUP(D1301,Files!$B$2:$H$207,5,FALSE())</f>
        <v>5.94</v>
      </c>
      <c r="F1301" s="15">
        <f>IF(E1301="no weight",VLOOKUP(D1301,Files!$B$2:$G$233,6,FALSE()),E1301)</f>
        <v>5.94</v>
      </c>
      <c r="G1301" s="13">
        <v>0.000300925925925926</v>
      </c>
      <c r="H1301">
        <v>4</v>
      </c>
      <c r="I1301" s="28">
        <f>Results!$F1299+VLOOKUP(Results!$H1299,'Bead string weights'!$B$2:$E$14,4,FALSE())</f>
        <v>12.375</v>
      </c>
      <c r="J1301" t="s">
        <v>537</v>
      </c>
      <c r="K1301" t="s">
        <v>854</v>
      </c>
      <c r="L1301" t="s">
        <v>919</v>
      </c>
    </row>
    <row r="1302" spans="1:12">
      <c r="A1302">
        <v>159</v>
      </c>
      <c r="B1302">
        <v>346</v>
      </c>
      <c r="C1302" t="s">
        <v>541</v>
      </c>
      <c r="D1302" t="s">
        <v>269</v>
      </c>
      <c r="E1302" s="14">
        <f>VLOOKUP(D1302,Files!$B$2:$H$207,5,FALSE())</f>
        <v>5.94</v>
      </c>
      <c r="F1302" s="15">
        <f>IF(E1302="no weight",VLOOKUP(D1302,Files!$B$2:$G$233,6,FALSE()),E1302)</f>
        <v>5.94</v>
      </c>
      <c r="G1302" s="13">
        <v>0.00099537037037037</v>
      </c>
      <c r="H1302">
        <v>4</v>
      </c>
      <c r="I1302" s="28">
        <f>Results!$F1302+VLOOKUP(Results!$H1302,'Bead string weights'!$B$2:$E$14,4,FALSE())</f>
        <v>10.70105</v>
      </c>
      <c r="J1302" t="s">
        <v>537</v>
      </c>
      <c r="K1302" t="s">
        <v>854</v>
      </c>
      <c r="L1302" t="s">
        <v>964</v>
      </c>
    </row>
    <row r="1303" spans="1:12">
      <c r="A1303">
        <v>160</v>
      </c>
      <c r="B1303">
        <v>245</v>
      </c>
      <c r="C1303" t="s">
        <v>541</v>
      </c>
      <c r="D1303" t="s">
        <v>271</v>
      </c>
      <c r="E1303" s="14">
        <f>VLOOKUP(D1303,Files!$B$2:$H$207,5,FALSE())</f>
        <v>6.46</v>
      </c>
      <c r="F1303" s="15">
        <f>IF(E1303="no weight",VLOOKUP(D1303,Files!$B$2:$G$233,6,FALSE()),E1303)</f>
        <v>6.46</v>
      </c>
      <c r="G1303" s="13">
        <v>0.0003125</v>
      </c>
      <c r="H1303">
        <v>2</v>
      </c>
      <c r="I1303" s="28">
        <f>Results!$F1303+VLOOKUP(Results!$H1303,'Bead string weights'!$B$2:$E$14,4,FALSE())</f>
        <v>9.65215</v>
      </c>
      <c r="J1303" t="s">
        <v>537</v>
      </c>
      <c r="K1303" t="s">
        <v>787</v>
      </c>
      <c r="L1303" t="s">
        <v>964</v>
      </c>
    </row>
    <row r="1304" spans="1:12">
      <c r="A1304">
        <v>160</v>
      </c>
      <c r="B1304">
        <v>245</v>
      </c>
      <c r="C1304" t="s">
        <v>541</v>
      </c>
      <c r="D1304" t="s">
        <v>271</v>
      </c>
      <c r="E1304" s="14">
        <f>VLOOKUP(D1304,Files!$B$2:$H$207,5,FALSE())</f>
        <v>6.46</v>
      </c>
      <c r="F1304" s="15">
        <f>IF(E1304="no weight",VLOOKUP(D1304,Files!$B$2:$G$233,6,FALSE()),E1304)</f>
        <v>6.46</v>
      </c>
      <c r="G1304" s="13">
        <v>0.000324074074074074</v>
      </c>
      <c r="H1304">
        <v>3</v>
      </c>
      <c r="I1304" s="28">
        <f>Results!$F1304+VLOOKUP(Results!$H1304,'Bead string weights'!$B$2:$E$14,4,FALSE())</f>
        <v>9.7931</v>
      </c>
      <c r="J1304" t="s">
        <v>537</v>
      </c>
      <c r="K1304" t="s">
        <v>903</v>
      </c>
      <c r="L1304" t="s">
        <v>979</v>
      </c>
    </row>
    <row r="1305" spans="1:11">
      <c r="A1305">
        <v>161</v>
      </c>
      <c r="B1305">
        <v>353</v>
      </c>
      <c r="C1305" t="s">
        <v>541</v>
      </c>
      <c r="D1305" t="s">
        <v>275</v>
      </c>
      <c r="E1305" s="14">
        <f>VLOOKUP(D1305,Files!$B$2:$H$207,5,FALSE())</f>
        <v>6.63</v>
      </c>
      <c r="F1305" s="15">
        <f>IF(E1305="no weight",VLOOKUP(D1305,Files!$B$2:$G$233,6,FALSE()),E1305)</f>
        <v>6.63</v>
      </c>
      <c r="G1305" s="13">
        <v>6.94444444444444e-5</v>
      </c>
      <c r="H1305">
        <v>8</v>
      </c>
      <c r="I1305" s="28">
        <f>Results!$F1305+VLOOKUP(Results!$H1305,'Bead string weights'!$B$2:$E$14,4,FALSE())</f>
        <v>16.03</v>
      </c>
      <c r="J1305" t="s">
        <v>535</v>
      </c>
      <c r="K1305" t="s">
        <v>980</v>
      </c>
    </row>
    <row r="1306" spans="1:12">
      <c r="A1306">
        <v>161</v>
      </c>
      <c r="B1306">
        <v>353</v>
      </c>
      <c r="C1306" t="s">
        <v>541</v>
      </c>
      <c r="D1306" t="s">
        <v>275</v>
      </c>
      <c r="E1306" s="14">
        <f>VLOOKUP(D1306,Files!$B$2:$H$207,5,FALSE())</f>
        <v>6.63</v>
      </c>
      <c r="F1306" s="15">
        <f>IF(E1306="no weight",VLOOKUP(D1306,Files!$B$2:$G$233,6,FALSE()),E1306)</f>
        <v>6.63</v>
      </c>
      <c r="G1306" s="13">
        <v>0.0003125</v>
      </c>
      <c r="H1306">
        <v>10</v>
      </c>
      <c r="I1306" s="28">
        <f>Results!$F1307+VLOOKUP(Results!$H1307,'Bead string weights'!$B$2:$E$14,4,FALSE())</f>
        <v>18.71</v>
      </c>
      <c r="J1306" t="s">
        <v>535</v>
      </c>
      <c r="K1306" t="s">
        <v>854</v>
      </c>
      <c r="L1306" t="s">
        <v>919</v>
      </c>
    </row>
    <row r="1307" spans="1:12">
      <c r="A1307">
        <v>161</v>
      </c>
      <c r="B1307">
        <v>353</v>
      </c>
      <c r="C1307" t="s">
        <v>541</v>
      </c>
      <c r="D1307" t="s">
        <v>275</v>
      </c>
      <c r="E1307" s="14">
        <f>VLOOKUP(D1307,Files!$B$2:$H$207,5,FALSE())</f>
        <v>6.63</v>
      </c>
      <c r="F1307" s="15">
        <f>IF(E1307="no weight",VLOOKUP(D1307,Files!$B$2:$G$233,6,FALSE()),E1307)</f>
        <v>6.63</v>
      </c>
      <c r="G1307" s="13">
        <v>0.000694444444444444</v>
      </c>
      <c r="H1307">
        <v>10</v>
      </c>
      <c r="I1307" s="28">
        <f>Results!$F1309+VLOOKUP(Results!$H1309,'Bead string weights'!$B$2:$E$14,4,FALSE())</f>
        <v>15.665</v>
      </c>
      <c r="J1307" t="s">
        <v>535</v>
      </c>
      <c r="K1307" t="s">
        <v>854</v>
      </c>
      <c r="L1307" t="s">
        <v>919</v>
      </c>
    </row>
    <row r="1308" spans="1:12">
      <c r="A1308">
        <v>161</v>
      </c>
      <c r="B1308">
        <v>353</v>
      </c>
      <c r="C1308" t="s">
        <v>541</v>
      </c>
      <c r="D1308" t="s">
        <v>275</v>
      </c>
      <c r="E1308" s="14">
        <f>VLOOKUP(D1308,Files!$B$2:$H$207,5,FALSE())</f>
        <v>6.63</v>
      </c>
      <c r="F1308" s="15">
        <f>IF(E1308="no weight",VLOOKUP(D1308,Files!$B$2:$G$233,6,FALSE()),E1308)</f>
        <v>6.63</v>
      </c>
      <c r="G1308" s="13">
        <v>0.000868055555555556</v>
      </c>
      <c r="H1308">
        <v>10</v>
      </c>
      <c r="I1308" s="28">
        <f>Results!$F1311+VLOOKUP(Results!$H1311,'Bead string weights'!$B$2:$E$14,4,FALSE())</f>
        <v>17.47</v>
      </c>
      <c r="J1308" t="s">
        <v>535</v>
      </c>
      <c r="K1308" t="s">
        <v>981</v>
      </c>
      <c r="L1308" t="s">
        <v>919</v>
      </c>
    </row>
    <row r="1309" spans="1:12">
      <c r="A1309">
        <v>161</v>
      </c>
      <c r="B1309">
        <v>353</v>
      </c>
      <c r="C1309" t="s">
        <v>541</v>
      </c>
      <c r="D1309" t="s">
        <v>275</v>
      </c>
      <c r="E1309" s="14">
        <f>VLOOKUP(D1309,Files!$B$2:$H$207,5,FALSE())</f>
        <v>6.63</v>
      </c>
      <c r="F1309" s="15">
        <f>IF(E1309="no weight",VLOOKUP(D1309,Files!$B$2:$G$233,6,FALSE()),E1309)</f>
        <v>6.63</v>
      </c>
      <c r="G1309" s="13">
        <v>0.000104166666666667</v>
      </c>
      <c r="H1309">
        <v>7</v>
      </c>
      <c r="I1309" s="28">
        <f>Results!$F1306+VLOOKUP(Results!$H1306,'Bead string weights'!$B$2:$E$14,4,FALSE())</f>
        <v>18.71</v>
      </c>
      <c r="J1309" t="s">
        <v>537</v>
      </c>
      <c r="K1309" t="s">
        <v>903</v>
      </c>
      <c r="L1309" t="s">
        <v>982</v>
      </c>
    </row>
    <row r="1310" spans="1:11">
      <c r="A1310">
        <v>161</v>
      </c>
      <c r="B1310">
        <v>353</v>
      </c>
      <c r="C1310" t="s">
        <v>541</v>
      </c>
      <c r="D1310" t="s">
        <v>275</v>
      </c>
      <c r="E1310" s="14">
        <f>VLOOKUP(D1310,Files!$B$2:$H$207,5,FALSE())</f>
        <v>6.63</v>
      </c>
      <c r="F1310" s="15">
        <f>IF(E1310="no weight",VLOOKUP(D1310,Files!$B$2:$G$233,6,FALSE()),E1310)</f>
        <v>6.63</v>
      </c>
      <c r="G1310" s="13">
        <v>0.000486111111111111</v>
      </c>
      <c r="H1310">
        <v>8</v>
      </c>
      <c r="I1310" s="28">
        <f>Results!$F1308+VLOOKUP(Results!$H1308,'Bead string weights'!$B$2:$E$14,4,FALSE())</f>
        <v>18.71</v>
      </c>
      <c r="J1310" t="s">
        <v>537</v>
      </c>
      <c r="K1310" t="s">
        <v>538</v>
      </c>
    </row>
    <row r="1311" spans="1:12">
      <c r="A1311">
        <v>161</v>
      </c>
      <c r="B1311">
        <v>353</v>
      </c>
      <c r="C1311" t="s">
        <v>541</v>
      </c>
      <c r="D1311" t="s">
        <v>275</v>
      </c>
      <c r="E1311" s="14">
        <f>VLOOKUP(D1311,Files!$B$2:$H$207,5,FALSE())</f>
        <v>6.63</v>
      </c>
      <c r="F1311" s="15">
        <f>IF(E1311="no weight",VLOOKUP(D1311,Files!$B$2:$G$233,6,FALSE()),E1311)</f>
        <v>6.63</v>
      </c>
      <c r="G1311" s="13">
        <v>0.000775462962962963</v>
      </c>
      <c r="H1311">
        <v>9</v>
      </c>
      <c r="I1311" s="28">
        <f>Results!$F1310+VLOOKUP(Results!$H1310,'Bead string weights'!$B$2:$E$14,4,FALSE())</f>
        <v>16.03</v>
      </c>
      <c r="J1311" t="s">
        <v>537</v>
      </c>
      <c r="K1311" t="s">
        <v>854</v>
      </c>
      <c r="L1311" t="s">
        <v>919</v>
      </c>
    </row>
    <row r="1312" spans="1:12">
      <c r="A1312">
        <v>161</v>
      </c>
      <c r="B1312">
        <v>353</v>
      </c>
      <c r="C1312" t="s">
        <v>541</v>
      </c>
      <c r="D1312" t="s">
        <v>275</v>
      </c>
      <c r="E1312" s="14">
        <f>VLOOKUP(D1312,Files!$B$2:$H$207,5,FALSE())</f>
        <v>6.63</v>
      </c>
      <c r="F1312" s="15">
        <f>IF(E1312="no weight",VLOOKUP(D1312,Files!$B$2:$G$233,6,FALSE()),E1312)</f>
        <v>6.63</v>
      </c>
      <c r="G1312" s="13">
        <v>0.00105324074074074</v>
      </c>
      <c r="H1312">
        <v>9</v>
      </c>
      <c r="I1312" s="28">
        <f>Results!$F1312+VLOOKUP(Results!$H1312,'Bead string weights'!$B$2:$E$14,4,FALSE())</f>
        <v>17.47</v>
      </c>
      <c r="J1312" t="s">
        <v>537</v>
      </c>
      <c r="K1312" t="s">
        <v>854</v>
      </c>
      <c r="L1312" t="s">
        <v>919</v>
      </c>
    </row>
    <row r="1313" spans="1:11">
      <c r="A1313">
        <v>161</v>
      </c>
      <c r="B1313">
        <v>353</v>
      </c>
      <c r="C1313" t="s">
        <v>541</v>
      </c>
      <c r="D1313" t="s">
        <v>275</v>
      </c>
      <c r="E1313" s="14">
        <f>VLOOKUP(D1313,Files!$B$2:$H$207,5,FALSE())</f>
        <v>6.63</v>
      </c>
      <c r="F1313" s="15">
        <f>IF(E1313="no weight",VLOOKUP(D1313,Files!$B$2:$G$233,6,FALSE()),E1313)</f>
        <v>6.63</v>
      </c>
      <c r="G1313" s="13">
        <v>0.00108796296296296</v>
      </c>
      <c r="H1313">
        <v>7</v>
      </c>
      <c r="I1313" s="28">
        <f>Results!$F1313+VLOOKUP(Results!$H1313,'Bead string weights'!$B$2:$E$14,4,FALSE())</f>
        <v>15.665</v>
      </c>
      <c r="J1313" t="s">
        <v>537</v>
      </c>
      <c r="K1313" t="s">
        <v>948</v>
      </c>
    </row>
    <row r="1314" spans="1:12">
      <c r="A1314">
        <v>161</v>
      </c>
      <c r="B1314">
        <v>353</v>
      </c>
      <c r="C1314" t="s">
        <v>541</v>
      </c>
      <c r="D1314" t="s">
        <v>275</v>
      </c>
      <c r="E1314" s="14">
        <f>VLOOKUP(D1314,Files!$B$2:$H$207,5,FALSE())</f>
        <v>6.63</v>
      </c>
      <c r="F1314" s="15">
        <f>IF(E1314="no weight",VLOOKUP(D1314,Files!$B$2:$G$233,6,FALSE()),E1314)</f>
        <v>6.63</v>
      </c>
      <c r="G1314" s="13">
        <v>0.00119212962962963</v>
      </c>
      <c r="H1314">
        <v>8</v>
      </c>
      <c r="I1314" s="28">
        <f>Results!$F1314+VLOOKUP(Results!$H1314,'Bead string weights'!$B$2:$E$14,4,FALSE())</f>
        <v>16.03</v>
      </c>
      <c r="J1314" t="s">
        <v>537</v>
      </c>
      <c r="K1314" t="s">
        <v>960</v>
      </c>
      <c r="L1314" t="s">
        <v>919</v>
      </c>
    </row>
    <row r="1315" spans="1:11">
      <c r="A1315">
        <v>161</v>
      </c>
      <c r="B1315">
        <v>353</v>
      </c>
      <c r="C1315" t="s">
        <v>541</v>
      </c>
      <c r="D1315" t="s">
        <v>275</v>
      </c>
      <c r="E1315" s="14">
        <f>VLOOKUP(D1315,Files!$B$2:$H$207,5,FALSE())</f>
        <v>6.63</v>
      </c>
      <c r="F1315" s="15">
        <f>IF(E1315="no weight",VLOOKUP(D1315,Files!$B$2:$G$233,6,FALSE()),E1315)</f>
        <v>6.63</v>
      </c>
      <c r="G1315" s="13">
        <v>0.00136574074074074</v>
      </c>
      <c r="H1315">
        <v>8</v>
      </c>
      <c r="I1315" s="28">
        <f>Results!$F1315+VLOOKUP(Results!$H1315,'Bead string weights'!$B$2:$E$14,4,FALSE())</f>
        <v>16.03</v>
      </c>
      <c r="J1315" t="s">
        <v>537</v>
      </c>
      <c r="K1315" t="s">
        <v>983</v>
      </c>
    </row>
    <row r="1316" spans="1:12">
      <c r="A1316" s="1">
        <v>162</v>
      </c>
      <c r="B1316" s="1">
        <v>353</v>
      </c>
      <c r="C1316" s="1"/>
      <c r="D1316" t="s">
        <v>283</v>
      </c>
      <c r="E1316" s="1">
        <v>6.4</v>
      </c>
      <c r="F1316" s="5">
        <f>IF(E1316="no weight",VLOOKUP(D1316,Files!$B$2:$G$233,6,FALSE()),E1316)</f>
        <v>6.4</v>
      </c>
      <c r="G1316" s="24">
        <v>0.000289351851851852</v>
      </c>
      <c r="H1316" s="1">
        <v>7</v>
      </c>
      <c r="I1316" s="29">
        <f>Results!$F1316+VLOOKUP(Results!$H1316,'Bead string weights'!$B$2:$E$14,4,FALSE())</f>
        <v>15.435</v>
      </c>
      <c r="J1316" s="1" t="s">
        <v>535</v>
      </c>
      <c r="K1316" s="1"/>
      <c r="L1316" s="1"/>
    </row>
    <row r="1317" spans="1:12">
      <c r="A1317" s="1">
        <v>162</v>
      </c>
      <c r="B1317" s="1">
        <v>353</v>
      </c>
      <c r="C1317" s="1"/>
      <c r="D1317" t="s">
        <v>283</v>
      </c>
      <c r="E1317" s="1">
        <v>6.4</v>
      </c>
      <c r="F1317" s="5">
        <f>IF(E1317="no weight",VLOOKUP(D1317,Files!$B$2:$G$233,6,FALSE()),E1317)</f>
        <v>6.4</v>
      </c>
      <c r="G1317" s="24">
        <v>0.0003125</v>
      </c>
      <c r="H1317" s="1">
        <v>4</v>
      </c>
      <c r="I1317" s="29">
        <f>Results!$F1317+VLOOKUP(Results!$H1317,'Bead string weights'!$B$2:$E$14,4,FALSE())</f>
        <v>11.16105</v>
      </c>
      <c r="J1317" s="1" t="s">
        <v>535</v>
      </c>
      <c r="K1317" s="1"/>
      <c r="L1317" s="1"/>
    </row>
    <row r="1318" spans="1:10">
      <c r="A1318" s="1">
        <v>162</v>
      </c>
      <c r="B1318" s="1">
        <v>353</v>
      </c>
      <c r="D1318" t="s">
        <v>283</v>
      </c>
      <c r="E1318" s="1">
        <v>6.4</v>
      </c>
      <c r="F1318" s="15">
        <f>IF(E1318="no weight",VLOOKUP(D1318,Files!$B$2:$G$233,6,FALSE()),E1318)</f>
        <v>6.4</v>
      </c>
      <c r="G1318" s="13">
        <v>0.000335648148148148</v>
      </c>
      <c r="H1318">
        <v>5</v>
      </c>
      <c r="I1318" s="28">
        <f>Results!$F1318+VLOOKUP(Results!$H1318,'Bead string weights'!$B$2:$E$14,4,FALSE())</f>
        <v>12.835</v>
      </c>
      <c r="J1318" s="1" t="s">
        <v>535</v>
      </c>
    </row>
    <row r="1319" spans="1:10">
      <c r="A1319" s="1">
        <v>162</v>
      </c>
      <c r="B1319" s="1">
        <v>353</v>
      </c>
      <c r="D1319" t="s">
        <v>283</v>
      </c>
      <c r="E1319" s="1">
        <v>6.4</v>
      </c>
      <c r="F1319" s="15">
        <f>IF(E1319="no weight",VLOOKUP(D1319,Files!$B$2:$G$233,6,FALSE()),E1319)</f>
        <v>6.4</v>
      </c>
      <c r="G1319" s="13">
        <v>0.00037037037037037</v>
      </c>
      <c r="H1319">
        <v>6</v>
      </c>
      <c r="I1319" s="28">
        <f>Results!$F1319+VLOOKUP(Results!$H1319,'Bead string weights'!$B$2:$E$14,4,FALSE())</f>
        <v>13.865</v>
      </c>
      <c r="J1319" s="1" t="s">
        <v>535</v>
      </c>
    </row>
    <row r="1320" spans="1:10">
      <c r="A1320" s="1">
        <v>162</v>
      </c>
      <c r="B1320" s="1">
        <v>353</v>
      </c>
      <c r="D1320" t="s">
        <v>283</v>
      </c>
      <c r="E1320" s="1">
        <v>6.4</v>
      </c>
      <c r="F1320" s="15">
        <f>IF(E1320="no weight",VLOOKUP(D1320,Files!$B$2:$G$233,6,FALSE()),E1320)</f>
        <v>6.4</v>
      </c>
      <c r="G1320" s="13">
        <v>0.000532407407407407</v>
      </c>
      <c r="H1320">
        <v>9</v>
      </c>
      <c r="I1320" s="28">
        <f>Results!$F1320+VLOOKUP(Results!$H1320,'Bead string weights'!$B$2:$E$14,4,FALSE())</f>
        <v>17.24</v>
      </c>
      <c r="J1320" t="s">
        <v>533</v>
      </c>
    </row>
    <row r="1321" spans="1:12">
      <c r="A1321" s="1">
        <v>162</v>
      </c>
      <c r="B1321" s="1">
        <v>353</v>
      </c>
      <c r="D1321" t="s">
        <v>283</v>
      </c>
      <c r="E1321" s="1">
        <v>6.4</v>
      </c>
      <c r="F1321" s="15">
        <f>IF(E1321="no weight",VLOOKUP(D1321,Files!$B$2:$G$233,6,FALSE()),E1321)</f>
        <v>6.4</v>
      </c>
      <c r="G1321" s="13">
        <v>0.000555555555555556</v>
      </c>
      <c r="H1321">
        <v>8</v>
      </c>
      <c r="I1321" s="28">
        <f>Results!$F1321+VLOOKUP(Results!$H1321,'Bead string weights'!$B$2:$E$14,4,FALSE())</f>
        <v>15.8</v>
      </c>
      <c r="J1321" t="s">
        <v>533</v>
      </c>
      <c r="L1321" t="s">
        <v>984</v>
      </c>
    </row>
    <row r="1322" spans="1:10">
      <c r="A1322" s="1">
        <v>162</v>
      </c>
      <c r="B1322" s="1">
        <v>353</v>
      </c>
      <c r="D1322" t="s">
        <v>283</v>
      </c>
      <c r="E1322" s="1">
        <v>6.4</v>
      </c>
      <c r="F1322" s="15">
        <f>IF(E1322="no weight",VLOOKUP(D1322,Files!$B$2:$G$233,6,FALSE()),E1322)</f>
        <v>6.4</v>
      </c>
      <c r="G1322" s="13">
        <v>0.000659722222222222</v>
      </c>
      <c r="H1322">
        <v>8</v>
      </c>
      <c r="I1322" s="28">
        <f>Results!$F1322+VLOOKUP(Results!$H1322,'Bead string weights'!$B$2:$E$14,4,FALSE())</f>
        <v>15.8</v>
      </c>
      <c r="J1322" t="s">
        <v>533</v>
      </c>
    </row>
    <row r="1323" spans="1:10">
      <c r="A1323" s="1">
        <v>162</v>
      </c>
      <c r="B1323" s="1">
        <v>353</v>
      </c>
      <c r="D1323" t="s">
        <v>283</v>
      </c>
      <c r="E1323" s="1">
        <v>6.4</v>
      </c>
      <c r="F1323" s="15">
        <f>IF(E1323="no weight",VLOOKUP(D1323,Files!$B$2:$G$233,6,FALSE()),E1323)</f>
        <v>6.4</v>
      </c>
      <c r="G1323" s="13">
        <v>0.000856481481481482</v>
      </c>
      <c r="H1323">
        <v>10</v>
      </c>
      <c r="I1323" s="28">
        <f>Results!$F1323+VLOOKUP(Results!$H1323,'Bead string weights'!$B$2:$E$14,4,FALSE())</f>
        <v>18.48</v>
      </c>
      <c r="J1323" t="s">
        <v>535</v>
      </c>
    </row>
    <row r="1324" spans="1:10">
      <c r="A1324" s="1">
        <v>162</v>
      </c>
      <c r="B1324" s="1">
        <v>353</v>
      </c>
      <c r="D1324" t="s">
        <v>283</v>
      </c>
      <c r="E1324" s="1">
        <v>6.4</v>
      </c>
      <c r="F1324" s="15">
        <f>IF(E1324="no weight",VLOOKUP(D1324,Files!$B$2:$G$233,6,FALSE()),E1324)</f>
        <v>6.4</v>
      </c>
      <c r="G1324" s="13">
        <v>0.000914351851851852</v>
      </c>
      <c r="H1324">
        <v>8</v>
      </c>
      <c r="I1324" s="28">
        <f>Results!$F1324+VLOOKUP(Results!$H1324,'Bead string weights'!$B$2:$E$14,4,FALSE())</f>
        <v>15.8</v>
      </c>
      <c r="J1324" t="s">
        <v>535</v>
      </c>
    </row>
    <row r="1325" spans="1:10">
      <c r="A1325" s="1">
        <v>162</v>
      </c>
      <c r="B1325" s="1">
        <v>353</v>
      </c>
      <c r="D1325" t="s">
        <v>283</v>
      </c>
      <c r="E1325" s="1">
        <v>6.4</v>
      </c>
      <c r="F1325" s="15">
        <f>IF(E1325="no weight",VLOOKUP(D1325,Files!$B$2:$G$233,6,FALSE()),E1325)</f>
        <v>6.4</v>
      </c>
      <c r="G1325" s="13">
        <v>0.000960648148148148</v>
      </c>
      <c r="H1325">
        <v>7</v>
      </c>
      <c r="I1325" s="28">
        <f>Results!$F1325+VLOOKUP(Results!$H1325,'Bead string weights'!$B$2:$E$14,4,FALSE())</f>
        <v>15.435</v>
      </c>
      <c r="J1325" t="s">
        <v>535</v>
      </c>
    </row>
    <row r="1326" spans="1:12">
      <c r="A1326" s="1">
        <v>162</v>
      </c>
      <c r="B1326" s="1">
        <v>353</v>
      </c>
      <c r="D1326" t="s">
        <v>283</v>
      </c>
      <c r="E1326" s="1">
        <v>6.4</v>
      </c>
      <c r="F1326" s="15">
        <f>IF(E1326="no weight",VLOOKUP(D1326,Files!$B$2:$G$233,6,FALSE()),E1326)</f>
        <v>6.4</v>
      </c>
      <c r="G1326" s="13">
        <v>0.000983796296296296</v>
      </c>
      <c r="H1326">
        <v>7</v>
      </c>
      <c r="I1326" s="28">
        <f>Results!$F1326+VLOOKUP(Results!$H1326,'Bead string weights'!$B$2:$E$14,4,FALSE())</f>
        <v>15.435</v>
      </c>
      <c r="J1326" t="s">
        <v>537</v>
      </c>
      <c r="L1326" t="s">
        <v>985</v>
      </c>
    </row>
    <row r="1327" spans="1:10">
      <c r="A1327" s="1">
        <v>162</v>
      </c>
      <c r="B1327" s="1">
        <v>353</v>
      </c>
      <c r="D1327" t="s">
        <v>283</v>
      </c>
      <c r="E1327" s="1">
        <v>6.4</v>
      </c>
      <c r="F1327" s="15">
        <f>IF(E1327="no weight",VLOOKUP(D1327,Files!$B$2:$G$233,6,FALSE()),E1327)</f>
        <v>6.4</v>
      </c>
      <c r="G1327" s="13">
        <v>0.00113425925925926</v>
      </c>
      <c r="H1327">
        <v>10</v>
      </c>
      <c r="I1327" s="28">
        <f>Results!$F1327+VLOOKUP(Results!$H1327,'Bead string weights'!$B$2:$E$14,4,FALSE())</f>
        <v>18.48</v>
      </c>
      <c r="J1327" t="s">
        <v>535</v>
      </c>
    </row>
    <row r="1328" spans="1:10">
      <c r="A1328" s="1">
        <v>162</v>
      </c>
      <c r="B1328" s="1">
        <v>353</v>
      </c>
      <c r="D1328" t="s">
        <v>283</v>
      </c>
      <c r="E1328" s="1">
        <v>6.4</v>
      </c>
      <c r="F1328" s="15">
        <f>IF(E1328="no weight",VLOOKUP(D1328,Files!$B$2:$G$233,6,FALSE()),E1328)</f>
        <v>6.4</v>
      </c>
      <c r="G1328" s="13">
        <v>0.00115740740740741</v>
      </c>
      <c r="H1328">
        <v>3</v>
      </c>
      <c r="I1328" s="28">
        <f>Results!$F1328+VLOOKUP(Results!$H1328,'Bead string weights'!$B$2:$E$14,4,FALSE())</f>
        <v>9.7331</v>
      </c>
      <c r="J1328" t="s">
        <v>535</v>
      </c>
    </row>
    <row r="1329" spans="1:10">
      <c r="A1329" s="1">
        <v>162</v>
      </c>
      <c r="B1329" s="1">
        <v>353</v>
      </c>
      <c r="D1329" t="s">
        <v>283</v>
      </c>
      <c r="E1329" s="1">
        <v>6.4</v>
      </c>
      <c r="F1329" s="15">
        <f>IF(E1329="no weight",VLOOKUP(D1329,Files!$B$2:$G$233,6,FALSE()),E1329)</f>
        <v>6.4</v>
      </c>
      <c r="G1329" s="13">
        <v>0.00123842592592593</v>
      </c>
      <c r="H1329">
        <v>10</v>
      </c>
      <c r="I1329" s="28">
        <f>Results!$F1329+VLOOKUP(Results!$H1329,'Bead string weights'!$B$2:$E$14,4,FALSE())</f>
        <v>18.48</v>
      </c>
      <c r="J1329" t="s">
        <v>535</v>
      </c>
    </row>
    <row r="1330" spans="1:12">
      <c r="A1330" s="1">
        <v>163</v>
      </c>
      <c r="B1330" s="1">
        <v>292</v>
      </c>
      <c r="C1330" s="1"/>
      <c r="D1330" s="1" t="s">
        <v>285</v>
      </c>
      <c r="E1330" s="1">
        <v>6.12</v>
      </c>
      <c r="F1330" s="5">
        <f>IF(E1330="no weight",VLOOKUP(D1330,Files!$B$2:$G$233,6,FALSE()),E1330)</f>
        <v>6.12</v>
      </c>
      <c r="G1330" s="24">
        <v>0.000358796296296296</v>
      </c>
      <c r="H1330" s="1" t="s">
        <v>986</v>
      </c>
      <c r="I1330" s="29" t="e">
        <f>Results!$F1330+VLOOKUP(Results!$H1330,'Bead string weights'!$B$2:$E$14,4,FALSE())</f>
        <v>#N/A</v>
      </c>
      <c r="J1330" s="1" t="s">
        <v>537</v>
      </c>
      <c r="K1330" s="1"/>
      <c r="L1330" s="1" t="s">
        <v>987</v>
      </c>
    </row>
    <row r="1331" spans="1:12">
      <c r="A1331" s="1">
        <v>163</v>
      </c>
      <c r="B1331">
        <v>292</v>
      </c>
      <c r="D1331" t="s">
        <v>285</v>
      </c>
      <c r="E1331">
        <v>6.12</v>
      </c>
      <c r="F1331" s="15">
        <f>IF(E1331="no weight",VLOOKUP(D1331,Files!$B$2:$G$233,6,FALSE()),E1331)</f>
        <v>6.12</v>
      </c>
      <c r="G1331" s="13">
        <v>0.00037037037037037</v>
      </c>
      <c r="H1331" t="s">
        <v>986</v>
      </c>
      <c r="I1331" s="28" t="e">
        <f>Results!$F1331+VLOOKUP(Results!$H1331,'Bead string weights'!$B$2:$E$14,4,FALSE())</f>
        <v>#N/A</v>
      </c>
      <c r="J1331" s="1" t="s">
        <v>537</v>
      </c>
      <c r="L1331" s="1" t="s">
        <v>987</v>
      </c>
    </row>
    <row r="1332" spans="1:10">
      <c r="A1332" s="1">
        <v>163</v>
      </c>
      <c r="B1332">
        <v>292</v>
      </c>
      <c r="D1332" t="s">
        <v>285</v>
      </c>
      <c r="E1332">
        <v>6.12</v>
      </c>
      <c r="F1332" s="15">
        <f>IF(E1332="no weight",VLOOKUP(D1332,Files!$B$2:$G$233,6,FALSE()),E1332)</f>
        <v>6.12</v>
      </c>
      <c r="G1332" s="13">
        <v>0.000393518518518519</v>
      </c>
      <c r="H1332">
        <v>6</v>
      </c>
      <c r="I1332" s="28">
        <f>Results!$F1332+VLOOKUP(Results!$H1332,'Bead string weights'!$B$2:$E$14,4,FALSE())</f>
        <v>13.585</v>
      </c>
      <c r="J1332" t="s">
        <v>535</v>
      </c>
    </row>
    <row r="1333" spans="1:10">
      <c r="A1333" s="1">
        <v>163</v>
      </c>
      <c r="B1333">
        <v>292</v>
      </c>
      <c r="D1333" t="s">
        <v>285</v>
      </c>
      <c r="E1333">
        <v>6.12</v>
      </c>
      <c r="F1333" s="15">
        <f>IF(E1333="no weight",VLOOKUP(D1333,Files!$B$2:$G$233,6,FALSE()),E1333)</f>
        <v>6.12</v>
      </c>
      <c r="G1333" s="13">
        <v>0.000416666666666667</v>
      </c>
      <c r="H1333">
        <v>8</v>
      </c>
      <c r="I1333" s="28">
        <f>Results!$F1333+VLOOKUP(Results!$H1333,'Bead string weights'!$B$2:$E$14,4,FALSE())</f>
        <v>15.52</v>
      </c>
      <c r="J1333" t="s">
        <v>533</v>
      </c>
    </row>
    <row r="1334" spans="1:12">
      <c r="A1334" s="1">
        <v>163</v>
      </c>
      <c r="B1334">
        <v>292</v>
      </c>
      <c r="D1334" t="s">
        <v>285</v>
      </c>
      <c r="E1334">
        <v>6.12</v>
      </c>
      <c r="F1334" s="15">
        <f>IF(E1334="no weight",VLOOKUP(D1334,Files!$B$2:$G$233,6,FALSE()),E1334)</f>
        <v>6.12</v>
      </c>
      <c r="G1334" s="13">
        <v>0.000543981481481481</v>
      </c>
      <c r="H1334">
        <v>9</v>
      </c>
      <c r="I1334" s="28">
        <f>Results!$F1334+VLOOKUP(Results!$H1334,'Bead string weights'!$B$2:$E$14,4,FALSE())</f>
        <v>16.96</v>
      </c>
      <c r="J1334" t="s">
        <v>537</v>
      </c>
      <c r="L1334" t="s">
        <v>987</v>
      </c>
    </row>
    <row r="1335" spans="1:10">
      <c r="A1335" s="1">
        <v>163</v>
      </c>
      <c r="B1335">
        <v>292</v>
      </c>
      <c r="D1335" t="s">
        <v>285</v>
      </c>
      <c r="E1335">
        <v>6.12</v>
      </c>
      <c r="F1335" s="15">
        <f>IF(E1335="no weight",VLOOKUP(D1335,Files!$B$2:$G$233,6,FALSE()),E1335)</f>
        <v>6.12</v>
      </c>
      <c r="G1335" s="13">
        <v>0.000902777777777778</v>
      </c>
      <c r="H1335">
        <v>7</v>
      </c>
      <c r="I1335" s="28">
        <f>Results!$F1335+VLOOKUP(Results!$H1335,'Bead string weights'!$B$2:$E$14,4,FALSE())</f>
        <v>15.155</v>
      </c>
      <c r="J1335" t="s">
        <v>535</v>
      </c>
    </row>
    <row r="1336" spans="1:10">
      <c r="A1336" s="1">
        <v>163</v>
      </c>
      <c r="B1336">
        <v>292</v>
      </c>
      <c r="D1336" t="s">
        <v>285</v>
      </c>
      <c r="E1336">
        <v>6.12</v>
      </c>
      <c r="F1336" s="15">
        <f>IF(E1336="no weight",VLOOKUP(D1336,Files!$B$2:$G$233,6,FALSE()),E1336)</f>
        <v>6.12</v>
      </c>
      <c r="G1336" s="13">
        <v>0.000914351851851852</v>
      </c>
      <c r="H1336">
        <v>7</v>
      </c>
      <c r="I1336" s="28">
        <f>Results!$F1336+VLOOKUP(Results!$H1336,'Bead string weights'!$B$2:$E$14,4,FALSE())</f>
        <v>15.155</v>
      </c>
      <c r="J1336" t="s">
        <v>535</v>
      </c>
    </row>
    <row r="1337" spans="1:10">
      <c r="A1337" s="1">
        <v>163</v>
      </c>
      <c r="B1337">
        <v>292</v>
      </c>
      <c r="D1337" t="s">
        <v>285</v>
      </c>
      <c r="E1337">
        <v>6.12</v>
      </c>
      <c r="F1337" s="15">
        <f>IF(E1337="no weight",VLOOKUP(D1337,Files!$B$2:$G$233,6,FALSE()),E1337)</f>
        <v>6.12</v>
      </c>
      <c r="G1337" s="13">
        <v>0.000949074074074074</v>
      </c>
      <c r="H1337">
        <v>7</v>
      </c>
      <c r="I1337" s="28">
        <f>Results!$F1337+VLOOKUP(Results!$H1337,'Bead string weights'!$B$2:$E$14,4,FALSE())</f>
        <v>15.155</v>
      </c>
      <c r="J1337" t="s">
        <v>535</v>
      </c>
    </row>
    <row r="1338" spans="1:10">
      <c r="A1338" s="1">
        <v>163</v>
      </c>
      <c r="B1338">
        <v>292</v>
      </c>
      <c r="D1338" t="s">
        <v>285</v>
      </c>
      <c r="E1338">
        <v>6.12</v>
      </c>
      <c r="F1338" s="15">
        <f>IF(E1338="no weight",VLOOKUP(D1338,Files!$B$2:$G$233,6,FALSE()),E1338)</f>
        <v>6.12</v>
      </c>
      <c r="G1338" s="13">
        <v>0.000983796296296296</v>
      </c>
      <c r="H1338">
        <v>2</v>
      </c>
      <c r="I1338" s="28">
        <f>Results!$F1338+VLOOKUP(Results!$H1338,'Bead string weights'!$B$2:$E$14,4,FALSE())</f>
        <v>9.31215</v>
      </c>
      <c r="J1338" t="s">
        <v>537</v>
      </c>
    </row>
    <row r="1339" spans="1:10">
      <c r="A1339" s="1">
        <v>163</v>
      </c>
      <c r="B1339">
        <v>292</v>
      </c>
      <c r="D1339" t="s">
        <v>285</v>
      </c>
      <c r="E1339">
        <v>6.12</v>
      </c>
      <c r="F1339" s="15">
        <f>IF(E1339="no weight",VLOOKUP(D1339,Files!$B$2:$G$233,6,FALSE()),E1339)</f>
        <v>6.12</v>
      </c>
      <c r="G1339" s="13">
        <v>0.00114583333333333</v>
      </c>
      <c r="H1339">
        <v>11</v>
      </c>
      <c r="I1339" s="28">
        <f>Results!$F1339+VLOOKUP(Results!$H1339,'Bead string weights'!$B$2:$E$14,4,FALSE())</f>
        <v>18.84</v>
      </c>
      <c r="J1339" t="s">
        <v>535</v>
      </c>
    </row>
    <row r="1340" spans="1:10">
      <c r="A1340" s="1">
        <v>163</v>
      </c>
      <c r="B1340">
        <v>292</v>
      </c>
      <c r="D1340" t="s">
        <v>285</v>
      </c>
      <c r="E1340">
        <v>6.12</v>
      </c>
      <c r="F1340" s="15">
        <f>IF(E1340="no weight",VLOOKUP(D1340,Files!$B$2:$G$233,6,FALSE()),E1340)</f>
        <v>6.12</v>
      </c>
      <c r="G1340" s="13">
        <v>0.00116898148148148</v>
      </c>
      <c r="H1340">
        <v>9</v>
      </c>
      <c r="I1340" s="28">
        <f>Results!$F1340+VLOOKUP(Results!$H1340,'Bead string weights'!$B$2:$E$14,4,FALSE())</f>
        <v>16.96</v>
      </c>
      <c r="J1340" t="s">
        <v>535</v>
      </c>
    </row>
    <row r="1341" spans="1:10">
      <c r="A1341" s="1">
        <v>163</v>
      </c>
      <c r="B1341">
        <v>292</v>
      </c>
      <c r="D1341" t="s">
        <v>285</v>
      </c>
      <c r="E1341">
        <v>6.12</v>
      </c>
      <c r="F1341" s="15">
        <f>IF(E1341="no weight",VLOOKUP(D1341,Files!$B$2:$G$233,6,FALSE()),E1341)</f>
        <v>6.12</v>
      </c>
      <c r="G1341" s="13">
        <v>0.00131944444444444</v>
      </c>
      <c r="H1341">
        <v>11</v>
      </c>
      <c r="I1341" s="28">
        <f>Results!$F1341+VLOOKUP(Results!$H1341,'Bead string weights'!$B$2:$E$14,4,FALSE())</f>
        <v>18.84</v>
      </c>
      <c r="J1341" t="s">
        <v>535</v>
      </c>
    </row>
    <row r="1342" spans="1:10">
      <c r="A1342" s="1">
        <v>163</v>
      </c>
      <c r="B1342">
        <v>292</v>
      </c>
      <c r="D1342" t="s">
        <v>285</v>
      </c>
      <c r="E1342">
        <v>6.12</v>
      </c>
      <c r="F1342" s="15">
        <f>IF(E1342="no weight",VLOOKUP(D1342,Files!$B$2:$G$233,6,FALSE()),E1342)</f>
        <v>6.12</v>
      </c>
      <c r="G1342" s="13">
        <v>0.00143518518518519</v>
      </c>
      <c r="H1342">
        <v>10</v>
      </c>
      <c r="I1342" s="28">
        <f>Results!$F1342+VLOOKUP(Results!$H1342,'Bead string weights'!$B$2:$E$14,4,FALSE())</f>
        <v>18.2</v>
      </c>
      <c r="J1342" t="s">
        <v>535</v>
      </c>
    </row>
    <row r="1343" spans="1:12">
      <c r="A1343" s="1">
        <v>164</v>
      </c>
      <c r="B1343">
        <v>356</v>
      </c>
      <c r="D1343" t="s">
        <v>288</v>
      </c>
      <c r="E1343">
        <v>5.87</v>
      </c>
      <c r="F1343" s="15">
        <f>IF(E1343="no weight",VLOOKUP(D1343,Files!$B$2:$G$233,6,FALSE()),E1343)</f>
        <v>5.87</v>
      </c>
      <c r="G1343" s="13">
        <v>0.000208333333333333</v>
      </c>
      <c r="H1343">
        <v>2</v>
      </c>
      <c r="I1343" s="28">
        <f>Results!$F1343+VLOOKUP(Results!$H1343,'Bead string weights'!$B$2:$E$14,4,FALSE())</f>
        <v>9.06215</v>
      </c>
      <c r="J1343" t="s">
        <v>537</v>
      </c>
      <c r="L1343" t="s">
        <v>985</v>
      </c>
    </row>
    <row r="1344" spans="1:12">
      <c r="A1344" s="1">
        <v>164</v>
      </c>
      <c r="B1344">
        <v>356</v>
      </c>
      <c r="C1344" s="1"/>
      <c r="D1344" s="1" t="s">
        <v>288</v>
      </c>
      <c r="E1344" s="1">
        <v>5.87</v>
      </c>
      <c r="F1344" s="5">
        <f>IF(E1344="no weight",VLOOKUP(D1344,Files!$B$2:$G$233,6,FALSE()),E1344)</f>
        <v>5.87</v>
      </c>
      <c r="G1344" s="24">
        <v>0.000277777777777778</v>
      </c>
      <c r="H1344" s="1">
        <v>3</v>
      </c>
      <c r="I1344" s="29">
        <f>Results!$F1344+VLOOKUP(Results!$H1344,'Bead string weights'!$B$2:$E$14,4,FALSE())</f>
        <v>9.2031</v>
      </c>
      <c r="J1344" s="1" t="s">
        <v>537</v>
      </c>
      <c r="K1344" s="1"/>
      <c r="L1344" t="s">
        <v>985</v>
      </c>
    </row>
    <row r="1345" spans="1:12">
      <c r="A1345" s="1">
        <v>164</v>
      </c>
      <c r="B1345">
        <v>356</v>
      </c>
      <c r="D1345" t="s">
        <v>288</v>
      </c>
      <c r="E1345">
        <v>5.87</v>
      </c>
      <c r="F1345" s="15">
        <f>IF(E1345="no weight",VLOOKUP(D1345,Files!$B$2:$G$233,6,FALSE()),E1345)</f>
        <v>5.87</v>
      </c>
      <c r="G1345" s="13">
        <v>0.000659722222222222</v>
      </c>
      <c r="H1345">
        <v>9</v>
      </c>
      <c r="I1345" s="28">
        <f>Results!$F1345+VLOOKUP(Results!$H1345,'Bead string weights'!$B$2:$E$14,4,FALSE())</f>
        <v>16.71</v>
      </c>
      <c r="J1345" t="s">
        <v>535</v>
      </c>
      <c r="L1345" s="1" t="s">
        <v>987</v>
      </c>
    </row>
    <row r="1346" spans="1:12">
      <c r="A1346" s="1">
        <v>164</v>
      </c>
      <c r="B1346">
        <v>356</v>
      </c>
      <c r="D1346" t="s">
        <v>288</v>
      </c>
      <c r="E1346">
        <v>5.87</v>
      </c>
      <c r="F1346" s="15">
        <f>IF(E1346="no weight",VLOOKUP(D1346,Files!$B$2:$G$233,6,FALSE()),E1346)</f>
        <v>5.87</v>
      </c>
      <c r="G1346" s="13">
        <v>0.000844907407407407</v>
      </c>
      <c r="H1346">
        <v>2</v>
      </c>
      <c r="I1346" s="28">
        <f>Results!$F1346+VLOOKUP(Results!$H1346,'Bead string weights'!$B$2:$E$14,4,FALSE())</f>
        <v>9.06215</v>
      </c>
      <c r="J1346" t="s">
        <v>537</v>
      </c>
      <c r="L1346" t="s">
        <v>985</v>
      </c>
    </row>
    <row r="1347" spans="1:12">
      <c r="A1347" s="1">
        <v>164</v>
      </c>
      <c r="B1347">
        <v>356</v>
      </c>
      <c r="D1347" t="s">
        <v>288</v>
      </c>
      <c r="E1347">
        <v>5.87</v>
      </c>
      <c r="F1347" s="15">
        <f>IF(E1347="no weight",VLOOKUP(D1347,Files!$B$2:$G$233,6,FALSE()),E1347)</f>
        <v>5.87</v>
      </c>
      <c r="G1347" s="13">
        <v>0.000925925925925926</v>
      </c>
      <c r="H1347">
        <v>2</v>
      </c>
      <c r="I1347" s="28">
        <f>Results!$F1347+VLOOKUP(Results!$H1347,'Bead string weights'!$B$2:$E$14,4,FALSE())</f>
        <v>9.06215</v>
      </c>
      <c r="J1347" t="s">
        <v>537</v>
      </c>
      <c r="L1347" t="s">
        <v>988</v>
      </c>
    </row>
    <row r="1348" spans="1:10">
      <c r="A1348" s="1">
        <v>164</v>
      </c>
      <c r="B1348">
        <v>356</v>
      </c>
      <c r="D1348" t="s">
        <v>288</v>
      </c>
      <c r="E1348">
        <v>5.87</v>
      </c>
      <c r="F1348" s="15">
        <f>IF(E1348="no weight",VLOOKUP(D1348,Files!$B$2:$G$233,6,FALSE()),E1348)</f>
        <v>5.87</v>
      </c>
      <c r="G1348" s="13">
        <v>0.00152777777777778</v>
      </c>
      <c r="H1348">
        <v>8</v>
      </c>
      <c r="I1348" s="28">
        <f>Results!$F1348+VLOOKUP(Results!$H1348,'Bead string weights'!$B$2:$E$14,4,FALSE())</f>
        <v>15.27</v>
      </c>
      <c r="J1348" t="s">
        <v>535</v>
      </c>
    </row>
    <row r="1349" spans="1:10">
      <c r="A1349" s="1">
        <v>164</v>
      </c>
      <c r="B1349">
        <v>356</v>
      </c>
      <c r="D1349" t="s">
        <v>288</v>
      </c>
      <c r="E1349">
        <v>5.87</v>
      </c>
      <c r="F1349" s="15">
        <f>IF(E1349="no weight",VLOOKUP(D1349,Files!$B$2:$G$233,6,FALSE()),E1349)</f>
        <v>5.87</v>
      </c>
      <c r="G1349" s="13">
        <v>0.00188657407407407</v>
      </c>
      <c r="H1349">
        <v>8</v>
      </c>
      <c r="I1349" s="28">
        <f>Results!$F1349+VLOOKUP(Results!$H1349,'Bead string weights'!$B$2:$E$14,4,FALSE())</f>
        <v>15.27</v>
      </c>
      <c r="J1349" t="s">
        <v>535</v>
      </c>
    </row>
    <row r="1350" spans="1:10">
      <c r="A1350" s="1">
        <v>164</v>
      </c>
      <c r="B1350">
        <v>356</v>
      </c>
      <c r="D1350" t="s">
        <v>288</v>
      </c>
      <c r="E1350">
        <v>5.87</v>
      </c>
      <c r="F1350" s="15">
        <f>IF(E1350="no weight",VLOOKUP(D1350,Files!$B$2:$G$233,6,FALSE()),E1350)</f>
        <v>5.87</v>
      </c>
      <c r="G1350" s="13">
        <v>0.00211805555555556</v>
      </c>
      <c r="H1350">
        <v>7</v>
      </c>
      <c r="I1350" s="28">
        <f>Results!$F1350+VLOOKUP(Results!$H1350,'Bead string weights'!$B$2:$E$14,4,FALSE())</f>
        <v>14.905</v>
      </c>
      <c r="J1350" t="s">
        <v>535</v>
      </c>
    </row>
    <row r="1351" spans="1:10">
      <c r="A1351" s="1">
        <v>164</v>
      </c>
      <c r="B1351">
        <v>356</v>
      </c>
      <c r="D1351" t="s">
        <v>288</v>
      </c>
      <c r="E1351">
        <v>5.87</v>
      </c>
      <c r="F1351" s="15">
        <f>IF(E1351="no weight",VLOOKUP(D1351,Files!$B$2:$G$233,6,FALSE()),E1351)</f>
        <v>5.87</v>
      </c>
      <c r="G1351" s="13">
        <v>0.00217592592592593</v>
      </c>
      <c r="H1351">
        <v>8</v>
      </c>
      <c r="I1351" s="28">
        <f>Results!$F1351+VLOOKUP(Results!$H1351,'Bead string weights'!$B$2:$E$14,4,FALSE())</f>
        <v>15.27</v>
      </c>
      <c r="J1351" t="s">
        <v>535</v>
      </c>
    </row>
    <row r="1352" spans="1:12">
      <c r="A1352" s="1">
        <v>164</v>
      </c>
      <c r="B1352">
        <v>356</v>
      </c>
      <c r="C1352" s="1"/>
      <c r="D1352" s="1" t="s">
        <v>288</v>
      </c>
      <c r="E1352" s="1">
        <v>5.87</v>
      </c>
      <c r="F1352" s="5">
        <f>IF(E1352="no weight",VLOOKUP(D1352,Files!$B$2:$G$233,6,FALSE()),E1352)</f>
        <v>5.87</v>
      </c>
      <c r="G1352" s="24">
        <v>0.00241898148148148</v>
      </c>
      <c r="H1352" s="1">
        <v>7</v>
      </c>
      <c r="I1352" s="29">
        <f>Results!$F1352+VLOOKUP(Results!$H1352,'Bead string weights'!$B$2:$E$14,4,FALSE())</f>
        <v>14.905</v>
      </c>
      <c r="J1352" s="1" t="s">
        <v>535</v>
      </c>
      <c r="K1352" s="1"/>
      <c r="L1352" s="1"/>
    </row>
    <row r="1353" spans="1:12">
      <c r="A1353" s="1">
        <v>164</v>
      </c>
      <c r="B1353">
        <v>356</v>
      </c>
      <c r="C1353" s="1"/>
      <c r="D1353" s="1" t="s">
        <v>288</v>
      </c>
      <c r="E1353" s="1">
        <v>5.87</v>
      </c>
      <c r="F1353" s="5">
        <f>IF(E1353="no weight",VLOOKUP(D1353,Files!$B$2:$G$233,6,FALSE()),E1353)</f>
        <v>5.87</v>
      </c>
      <c r="G1353" s="24">
        <v>0.00248842592592593</v>
      </c>
      <c r="H1353" s="1">
        <v>4</v>
      </c>
      <c r="I1353" s="29">
        <f>Results!$F1353+VLOOKUP(Results!$H1353,'Bead string weights'!$B$2:$E$14,4,FALSE())</f>
        <v>10.63105</v>
      </c>
      <c r="J1353" s="1" t="s">
        <v>537</v>
      </c>
      <c r="K1353" s="1"/>
      <c r="L1353" s="1"/>
    </row>
    <row r="1354" spans="1:12">
      <c r="A1354" s="1">
        <v>164</v>
      </c>
      <c r="B1354">
        <v>356</v>
      </c>
      <c r="C1354" s="1"/>
      <c r="D1354" s="1" t="s">
        <v>288</v>
      </c>
      <c r="E1354" s="1">
        <v>5.87</v>
      </c>
      <c r="F1354" s="5">
        <f>IF(E1354="no weight",VLOOKUP(D1354,Files!$B$2:$G$233,6,FALSE()),E1354)</f>
        <v>5.87</v>
      </c>
      <c r="G1354" s="24">
        <v>0.00260416666666667</v>
      </c>
      <c r="H1354" s="1">
        <v>6</v>
      </c>
      <c r="I1354" s="29">
        <f>Results!$F1354+VLOOKUP(Results!$H1354,'Bead string weights'!$B$2:$E$14,4,FALSE())</f>
        <v>13.335</v>
      </c>
      <c r="J1354" s="1" t="s">
        <v>535</v>
      </c>
      <c r="K1354" s="1"/>
      <c r="L1354" s="1"/>
    </row>
    <row r="1355" spans="1:12">
      <c r="A1355" s="1">
        <v>164</v>
      </c>
      <c r="B1355">
        <v>356</v>
      </c>
      <c r="C1355" s="1"/>
      <c r="D1355" s="1" t="s">
        <v>288</v>
      </c>
      <c r="E1355" s="1">
        <v>5.87</v>
      </c>
      <c r="F1355" s="5">
        <f>IF(E1355="no weight",VLOOKUP(D1355,Files!$B$2:$G$233,6,FALSE()),E1355)</f>
        <v>5.87</v>
      </c>
      <c r="G1355" s="24">
        <v>0.00271990740740741</v>
      </c>
      <c r="H1355" s="1">
        <v>8</v>
      </c>
      <c r="I1355" s="29">
        <f>Results!$F1355+VLOOKUP(Results!$H1355,'Bead string weights'!$B$2:$E$14,4,FALSE())</f>
        <v>15.27</v>
      </c>
      <c r="J1355" s="1" t="s">
        <v>535</v>
      </c>
      <c r="K1355" s="1"/>
      <c r="L1355" s="1"/>
    </row>
    <row r="1356" spans="1:12">
      <c r="A1356" s="1">
        <v>165</v>
      </c>
      <c r="B1356" s="1">
        <v>357</v>
      </c>
      <c r="C1356" s="1"/>
      <c r="D1356" s="1" t="s">
        <v>291</v>
      </c>
      <c r="E1356" s="1">
        <v>5.31</v>
      </c>
      <c r="F1356" s="5">
        <f>IF(E1356="no weight",VLOOKUP(D1356,Files!$B$2:$G$233,6,FALSE()),E1356)</f>
        <v>5.31</v>
      </c>
      <c r="G1356" s="24">
        <v>6.94444444444444e-5</v>
      </c>
      <c r="H1356" s="1">
        <v>6</v>
      </c>
      <c r="I1356" s="29">
        <f>Results!$F1356+VLOOKUP(Results!$H1356,'Bead string weights'!$B$2:$E$14,4,FALSE())</f>
        <v>12.775</v>
      </c>
      <c r="J1356" s="1" t="s">
        <v>535</v>
      </c>
      <c r="K1356" s="1"/>
      <c r="L1356" s="1"/>
    </row>
    <row r="1357" spans="1:10">
      <c r="A1357" s="1">
        <v>165</v>
      </c>
      <c r="B1357" s="1">
        <v>357</v>
      </c>
      <c r="D1357" t="s">
        <v>291</v>
      </c>
      <c r="E1357">
        <v>5.31</v>
      </c>
      <c r="F1357" s="15">
        <f>IF(E1357="no weight",VLOOKUP(D1357,Files!$B$2:$G$233,6,FALSE()),E1357)</f>
        <v>5.31</v>
      </c>
      <c r="G1357" s="13">
        <v>8.10185185185185e-5</v>
      </c>
      <c r="H1357">
        <v>4</v>
      </c>
      <c r="I1357" s="28">
        <f>Results!$F1357+VLOOKUP(Results!$H1357,'Bead string weights'!$B$2:$E$14,4,FALSE())</f>
        <v>10.07105</v>
      </c>
      <c r="J1357" t="s">
        <v>535</v>
      </c>
    </row>
    <row r="1358" spans="1:10">
      <c r="A1358" s="1">
        <v>165</v>
      </c>
      <c r="B1358" s="1">
        <v>357</v>
      </c>
      <c r="D1358" t="s">
        <v>291</v>
      </c>
      <c r="E1358">
        <v>5.31</v>
      </c>
      <c r="F1358" s="15">
        <f>IF(E1358="no weight",VLOOKUP(D1358,Files!$B$2:$G$233,6,FALSE()),E1358)</f>
        <v>5.31</v>
      </c>
      <c r="G1358" s="13">
        <v>0.000219907407407407</v>
      </c>
      <c r="H1358">
        <v>8</v>
      </c>
      <c r="I1358" s="28">
        <f>Results!$F1358+VLOOKUP(Results!$H1358,'Bead string weights'!$B$2:$E$14,4,FALSE())</f>
        <v>14.71</v>
      </c>
      <c r="J1358" t="s">
        <v>535</v>
      </c>
    </row>
    <row r="1359" spans="1:10">
      <c r="A1359" s="1">
        <v>165</v>
      </c>
      <c r="B1359" s="1">
        <v>357</v>
      </c>
      <c r="D1359" t="s">
        <v>291</v>
      </c>
      <c r="E1359">
        <v>5.31</v>
      </c>
      <c r="F1359" s="15">
        <f>IF(E1359="no weight",VLOOKUP(D1359,Files!$B$2:$G$233,6,FALSE()),E1359)</f>
        <v>5.31</v>
      </c>
      <c r="G1359" s="13">
        <v>0.000231481481481481</v>
      </c>
      <c r="H1359">
        <v>6</v>
      </c>
      <c r="I1359" s="28">
        <f>Results!$F1359+VLOOKUP(Results!$H1359,'Bead string weights'!$B$2:$E$14,4,FALSE())</f>
        <v>12.775</v>
      </c>
      <c r="J1359" t="s">
        <v>535</v>
      </c>
    </row>
    <row r="1360" spans="1:10">
      <c r="A1360" s="1">
        <v>165</v>
      </c>
      <c r="B1360" s="1">
        <v>357</v>
      </c>
      <c r="D1360" t="s">
        <v>291</v>
      </c>
      <c r="E1360">
        <v>5.31</v>
      </c>
      <c r="F1360" s="15">
        <f>IF(E1360="no weight",VLOOKUP(D1360,Files!$B$2:$G$233,6,FALSE()),E1360)</f>
        <v>5.31</v>
      </c>
      <c r="G1360" s="13">
        <v>0.00037037037037037</v>
      </c>
      <c r="H1360">
        <v>7</v>
      </c>
      <c r="I1360" s="28">
        <f>Results!$F1360+VLOOKUP(Results!$H1360,'Bead string weights'!$B$2:$E$14,4,FALSE())</f>
        <v>14.345</v>
      </c>
      <c r="J1360" t="s">
        <v>535</v>
      </c>
    </row>
    <row r="1361" spans="1:10">
      <c r="A1361" s="1">
        <v>165</v>
      </c>
      <c r="B1361" s="1">
        <v>357</v>
      </c>
      <c r="D1361" t="s">
        <v>291</v>
      </c>
      <c r="E1361">
        <v>5.31</v>
      </c>
      <c r="F1361" s="15">
        <f>IF(E1361="no weight",VLOOKUP(D1361,Files!$B$2:$G$233,6,FALSE()),E1361)</f>
        <v>5.31</v>
      </c>
      <c r="G1361" s="13">
        <v>0.000381944444444444</v>
      </c>
      <c r="H1361">
        <v>4</v>
      </c>
      <c r="I1361" s="28">
        <f>Results!$F1361+VLOOKUP(Results!$H1361,'Bead string weights'!$B$2:$E$14,4,FALSE())</f>
        <v>10.07105</v>
      </c>
      <c r="J1361" t="s">
        <v>535</v>
      </c>
    </row>
    <row r="1362" spans="1:12">
      <c r="A1362" s="1">
        <v>165</v>
      </c>
      <c r="B1362" s="1">
        <v>357</v>
      </c>
      <c r="C1362" s="1"/>
      <c r="D1362" s="1" t="s">
        <v>291</v>
      </c>
      <c r="E1362" s="1">
        <v>5.31</v>
      </c>
      <c r="F1362" s="5">
        <f>IF(E1362="no weight",VLOOKUP(D1362,Files!$B$2:$G$233,6,FALSE()),E1362)</f>
        <v>5.31</v>
      </c>
      <c r="G1362" s="24">
        <v>0.000532407407407407</v>
      </c>
      <c r="H1362" s="1">
        <v>7</v>
      </c>
      <c r="I1362" s="29">
        <f>Results!$F1362+VLOOKUP(Results!$H1362,'Bead string weights'!$B$2:$E$14,4,FALSE())</f>
        <v>14.345</v>
      </c>
      <c r="J1362" s="1" t="s">
        <v>535</v>
      </c>
      <c r="K1362" s="1"/>
      <c r="L1362" s="1"/>
    </row>
    <row r="1363" spans="1:12">
      <c r="A1363" s="1">
        <v>165</v>
      </c>
      <c r="B1363" s="1">
        <v>357</v>
      </c>
      <c r="C1363" s="1"/>
      <c r="D1363" s="1" t="s">
        <v>291</v>
      </c>
      <c r="E1363" s="1">
        <v>5.31</v>
      </c>
      <c r="F1363" s="5">
        <f>IF(E1363="no weight",VLOOKUP(D1363,Files!$B$2:$G$233,6,FALSE()),E1363)</f>
        <v>5.31</v>
      </c>
      <c r="G1363" s="24">
        <v>0.000543981481481481</v>
      </c>
      <c r="H1363" s="1">
        <v>4</v>
      </c>
      <c r="I1363" s="29">
        <f>Results!$F1363+VLOOKUP(Results!$H1363,'Bead string weights'!$B$2:$E$14,4,FALSE())</f>
        <v>10.07105</v>
      </c>
      <c r="J1363" s="1" t="s">
        <v>535</v>
      </c>
      <c r="K1363" s="1"/>
      <c r="L1363" s="1"/>
    </row>
    <row r="1364" spans="1:12">
      <c r="A1364" s="1">
        <v>165</v>
      </c>
      <c r="B1364" s="1">
        <v>357</v>
      </c>
      <c r="C1364" s="1"/>
      <c r="D1364" s="1" t="s">
        <v>291</v>
      </c>
      <c r="E1364" s="1">
        <v>5.31</v>
      </c>
      <c r="F1364" s="5">
        <f>IF(E1364="no weight",VLOOKUP(D1364,Files!$B$2:$G$233,6,FALSE()),E1364)</f>
        <v>5.31</v>
      </c>
      <c r="G1364" s="24">
        <v>0.000555555555555556</v>
      </c>
      <c r="H1364" s="1">
        <v>4</v>
      </c>
      <c r="I1364" s="29">
        <f>Results!$F1364+VLOOKUP(Results!$H1364,'Bead string weights'!$B$2:$E$14,4,FALSE())</f>
        <v>10.07105</v>
      </c>
      <c r="J1364" s="1" t="s">
        <v>537</v>
      </c>
      <c r="K1364" s="1"/>
      <c r="L1364" s="1" t="s">
        <v>989</v>
      </c>
    </row>
    <row r="1365" spans="1:12">
      <c r="A1365" s="1">
        <v>165</v>
      </c>
      <c r="B1365" s="1">
        <v>357</v>
      </c>
      <c r="C1365" s="1"/>
      <c r="D1365" s="1" t="s">
        <v>291</v>
      </c>
      <c r="E1365" s="1">
        <v>5.31</v>
      </c>
      <c r="F1365" s="5">
        <f>IF(E1365="no weight",VLOOKUP(D1365,Files!$B$2:$G$233,6,FALSE()),E1365)</f>
        <v>5.31</v>
      </c>
      <c r="G1365" s="24">
        <v>0.000613425925925926</v>
      </c>
      <c r="H1365" s="1" t="s">
        <v>986</v>
      </c>
      <c r="I1365" s="29" t="e">
        <f>Results!$F1365+VLOOKUP(Results!$H1365,'Bead string weights'!$B$2:$E$14,4,FALSE())</f>
        <v>#N/A</v>
      </c>
      <c r="J1365" s="1" t="s">
        <v>537</v>
      </c>
      <c r="K1365" s="1"/>
      <c r="L1365" s="1" t="s">
        <v>990</v>
      </c>
    </row>
    <row r="1366" spans="1:12">
      <c r="A1366" s="1">
        <v>165</v>
      </c>
      <c r="B1366" s="1">
        <v>357</v>
      </c>
      <c r="C1366" s="1"/>
      <c r="D1366" s="1" t="s">
        <v>291</v>
      </c>
      <c r="E1366" s="1">
        <v>5.31</v>
      </c>
      <c r="F1366" s="5">
        <f>IF(E1366="no weight",VLOOKUP(D1366,Files!$B$2:$G$233,6,FALSE()),E1366)</f>
        <v>5.31</v>
      </c>
      <c r="G1366" s="24">
        <v>0.000636574074074074</v>
      </c>
      <c r="H1366" s="1" t="s">
        <v>986</v>
      </c>
      <c r="I1366" s="29" t="e">
        <f>Results!$F1366+VLOOKUP(Results!$H1366,'Bead string weights'!$B$2:$E$14,4,FALSE())</f>
        <v>#N/A</v>
      </c>
      <c r="J1366" s="1" t="s">
        <v>537</v>
      </c>
      <c r="K1366" s="1"/>
      <c r="L1366" s="1" t="s">
        <v>990</v>
      </c>
    </row>
    <row r="1367" spans="1:12">
      <c r="A1367" s="1">
        <v>165</v>
      </c>
      <c r="B1367" s="1">
        <v>357</v>
      </c>
      <c r="C1367" s="1"/>
      <c r="D1367" s="1" t="s">
        <v>294</v>
      </c>
      <c r="E1367" s="1">
        <v>5.31</v>
      </c>
      <c r="F1367" s="5">
        <f>IF(E1367="no weight",VLOOKUP(D1367,Files!$B$2:$G$233,6,FALSE()),E1367)</f>
        <v>5.31</v>
      </c>
      <c r="G1367" s="24">
        <v>8.10185185185185e-5</v>
      </c>
      <c r="H1367" s="1">
        <v>7</v>
      </c>
      <c r="I1367" s="29">
        <f>Results!$F1367+VLOOKUP(Results!$H1367,'Bead string weights'!$B$2:$E$14,4,FALSE())</f>
        <v>14.345</v>
      </c>
      <c r="J1367" s="1" t="s">
        <v>535</v>
      </c>
      <c r="K1367" s="1"/>
      <c r="L1367" s="1"/>
    </row>
    <row r="1368" spans="1:12">
      <c r="A1368" s="1">
        <v>165</v>
      </c>
      <c r="B1368" s="1">
        <v>357</v>
      </c>
      <c r="C1368" s="1"/>
      <c r="D1368" s="1" t="s">
        <v>294</v>
      </c>
      <c r="E1368" s="1">
        <v>5.31</v>
      </c>
      <c r="F1368" s="5">
        <f>IF(E1368="no weight",VLOOKUP(D1368,Files!$B$2:$G$233,6,FALSE()),E1368)</f>
        <v>5.31</v>
      </c>
      <c r="G1368" s="24">
        <v>0.000185185185185185</v>
      </c>
      <c r="H1368" s="1">
        <v>9</v>
      </c>
      <c r="I1368" s="29">
        <f>Results!$F1368+VLOOKUP(Results!$H1368,'Bead string weights'!$B$2:$E$14,4,FALSE())</f>
        <v>16.15</v>
      </c>
      <c r="J1368" s="1" t="s">
        <v>535</v>
      </c>
      <c r="K1368" s="1"/>
      <c r="L1368" s="1"/>
    </row>
    <row r="1369" spans="1:12">
      <c r="A1369" s="1">
        <v>165</v>
      </c>
      <c r="B1369" s="1">
        <v>357</v>
      </c>
      <c r="C1369" s="1"/>
      <c r="D1369" s="1" t="s">
        <v>294</v>
      </c>
      <c r="E1369" s="1">
        <v>5.31</v>
      </c>
      <c r="F1369" s="5">
        <f>IF(E1369="no weight",VLOOKUP(D1369,Files!$B$2:$G$233,6,FALSE()),E1369)</f>
        <v>5.31</v>
      </c>
      <c r="G1369" s="24">
        <v>0.000208333333333333</v>
      </c>
      <c r="H1369" s="1">
        <v>7</v>
      </c>
      <c r="I1369" s="29">
        <f>Results!$F1369+VLOOKUP(Results!$H1369,'Bead string weights'!$B$2:$E$14,4,FALSE())</f>
        <v>14.345</v>
      </c>
      <c r="J1369" s="1" t="s">
        <v>535</v>
      </c>
      <c r="K1369" s="1"/>
      <c r="L1369" s="1"/>
    </row>
    <row r="1370" spans="1:12">
      <c r="A1370" s="1">
        <v>165</v>
      </c>
      <c r="B1370" s="1">
        <v>357</v>
      </c>
      <c r="C1370" s="1"/>
      <c r="D1370" s="1" t="s">
        <v>294</v>
      </c>
      <c r="E1370" s="1">
        <v>5.31</v>
      </c>
      <c r="F1370" s="5">
        <f>IF(E1370="no weight",VLOOKUP(D1370,Files!$B$2:$G$233,6,FALSE()),E1370)</f>
        <v>5.31</v>
      </c>
      <c r="G1370" s="24">
        <v>0.000300925925925926</v>
      </c>
      <c r="H1370" s="1">
        <v>9</v>
      </c>
      <c r="I1370" s="29">
        <f>Results!$F1370+VLOOKUP(Results!$H1370,'Bead string weights'!$B$2:$E$14,4,FALSE())</f>
        <v>16.15</v>
      </c>
      <c r="J1370" s="1" t="s">
        <v>535</v>
      </c>
      <c r="K1370" s="1"/>
      <c r="L1370" s="1"/>
    </row>
    <row r="1371" spans="1:12">
      <c r="A1371" s="1">
        <v>165</v>
      </c>
      <c r="B1371" s="1">
        <v>301</v>
      </c>
      <c r="C1371" s="1"/>
      <c r="D1371" s="1" t="s">
        <v>295</v>
      </c>
      <c r="E1371" s="1">
        <v>6.06</v>
      </c>
      <c r="F1371" s="5">
        <f>IF(E1371="no weight",VLOOKUP(D1371,Files!$B$2:$G$233,6,FALSE()),E1371)</f>
        <v>6.06</v>
      </c>
      <c r="G1371" s="24">
        <v>0.000347222222222222</v>
      </c>
      <c r="H1371" s="1">
        <v>6</v>
      </c>
      <c r="I1371" s="29">
        <f>Results!$F1371+VLOOKUP(Results!$H1371,'Bead string weights'!$B$2:$E$14,4,FALSE())</f>
        <v>13.525</v>
      </c>
      <c r="J1371" s="1" t="s">
        <v>535</v>
      </c>
      <c r="K1371" s="1"/>
      <c r="L1371" s="1"/>
    </row>
    <row r="1372" spans="1:12">
      <c r="A1372" s="1">
        <v>165</v>
      </c>
      <c r="B1372" s="1">
        <v>301</v>
      </c>
      <c r="C1372" s="1"/>
      <c r="D1372" s="1" t="s">
        <v>295</v>
      </c>
      <c r="E1372" s="1">
        <v>6.06</v>
      </c>
      <c r="F1372" s="5">
        <f>IF(E1372="no weight",VLOOKUP(D1372,Files!$B$2:$G$233,6,FALSE()),E1372)</f>
        <v>6.06</v>
      </c>
      <c r="G1372" s="24">
        <v>0.000520833333333333</v>
      </c>
      <c r="H1372" s="1">
        <v>8</v>
      </c>
      <c r="I1372" s="29">
        <f>Results!$F1372+VLOOKUP(Results!$H1372,'Bead string weights'!$B$2:$E$14,4,FALSE())</f>
        <v>15.46</v>
      </c>
      <c r="J1372" s="1" t="s">
        <v>535</v>
      </c>
      <c r="K1372" s="1"/>
      <c r="L1372" s="1"/>
    </row>
    <row r="1373" spans="1:12">
      <c r="A1373" s="1">
        <v>166</v>
      </c>
      <c r="B1373" s="1">
        <v>301</v>
      </c>
      <c r="C1373" s="1"/>
      <c r="D1373" s="1" t="s">
        <v>295</v>
      </c>
      <c r="E1373" s="1">
        <v>6.06</v>
      </c>
      <c r="F1373" s="5">
        <f>IF(E1373="no weight",VLOOKUP(D1373,Files!$B$2:$G$233,6,FALSE()),E1373)</f>
        <v>6.06</v>
      </c>
      <c r="G1373" s="24">
        <v>0.000648148148148148</v>
      </c>
      <c r="H1373" s="1">
        <v>9</v>
      </c>
      <c r="I1373" s="29">
        <f>Results!$F1373+VLOOKUP(Results!$H1373,'Bead string weights'!$B$2:$E$14,4,FALSE())</f>
        <v>16.9</v>
      </c>
      <c r="J1373" s="1" t="s">
        <v>535</v>
      </c>
      <c r="K1373" s="1"/>
      <c r="L1373" s="1"/>
    </row>
    <row r="1374" spans="1:12">
      <c r="A1374" s="1">
        <v>166</v>
      </c>
      <c r="B1374" s="1">
        <v>301</v>
      </c>
      <c r="C1374" s="1"/>
      <c r="D1374" s="1" t="s">
        <v>295</v>
      </c>
      <c r="E1374" s="1">
        <v>6.06</v>
      </c>
      <c r="F1374" s="5">
        <f>IF(E1374="no weight",VLOOKUP(D1374,Files!$B$2:$G$233,6,FALSE()),E1374)</f>
        <v>6.06</v>
      </c>
      <c r="G1374" s="24">
        <v>0.000659722222222222</v>
      </c>
      <c r="H1374" s="1">
        <v>3</v>
      </c>
      <c r="I1374" s="29">
        <f>Results!$F1374+VLOOKUP(Results!$H1374,'Bead string weights'!$B$2:$E$14,4,FALSE())</f>
        <v>9.3931</v>
      </c>
      <c r="J1374" s="1" t="s">
        <v>535</v>
      </c>
      <c r="K1374" s="1"/>
      <c r="L1374" s="1"/>
    </row>
    <row r="1375" spans="1:12">
      <c r="A1375" s="1">
        <v>166</v>
      </c>
      <c r="B1375" s="1">
        <v>301</v>
      </c>
      <c r="C1375" s="1"/>
      <c r="D1375" s="1" t="s">
        <v>295</v>
      </c>
      <c r="E1375" s="1">
        <v>6.06</v>
      </c>
      <c r="F1375" s="5">
        <f>IF(E1375="no weight",VLOOKUP(D1375,Files!$B$2:$G$233,6,FALSE()),E1375)</f>
        <v>6.06</v>
      </c>
      <c r="G1375" s="24">
        <v>0.000821759259259259</v>
      </c>
      <c r="H1375" s="1">
        <v>7</v>
      </c>
      <c r="I1375" s="29">
        <f>Results!$F1375+VLOOKUP(Results!$H1375,'Bead string weights'!$B$2:$E$14,4,FALSE())</f>
        <v>15.095</v>
      </c>
      <c r="J1375" s="1" t="s">
        <v>535</v>
      </c>
      <c r="K1375" s="1"/>
      <c r="L1375" s="1"/>
    </row>
    <row r="1376" spans="1:12">
      <c r="A1376" s="1">
        <v>166</v>
      </c>
      <c r="B1376" s="1">
        <v>301</v>
      </c>
      <c r="C1376" s="1"/>
      <c r="D1376" s="1" t="s">
        <v>295</v>
      </c>
      <c r="E1376" s="1">
        <v>6.06</v>
      </c>
      <c r="F1376" s="5">
        <f>IF(E1376="no weight",VLOOKUP(D1376,Files!$B$2:$G$233,6,FALSE()),E1376)</f>
        <v>6.06</v>
      </c>
      <c r="G1376" s="24">
        <v>0.00100694444444444</v>
      </c>
      <c r="H1376" s="1">
        <v>3</v>
      </c>
      <c r="I1376" s="29">
        <f>Results!$F1376+VLOOKUP(Results!$H1376,'Bead string weights'!$B$2:$E$14,4,FALSE())</f>
        <v>9.3931</v>
      </c>
      <c r="J1376" s="1" t="s">
        <v>535</v>
      </c>
      <c r="K1376" s="1"/>
      <c r="L1376" s="1"/>
    </row>
    <row r="1377" spans="1:12">
      <c r="A1377" s="1">
        <v>166</v>
      </c>
      <c r="B1377" s="1">
        <v>301</v>
      </c>
      <c r="C1377" s="1"/>
      <c r="D1377" s="1" t="s">
        <v>295</v>
      </c>
      <c r="E1377" s="1">
        <v>6.06</v>
      </c>
      <c r="F1377" s="5">
        <f>IF(E1377="no weight",VLOOKUP(D1377,Files!$B$2:$G$233,6,FALSE()),E1377)</f>
        <v>6.06</v>
      </c>
      <c r="G1377" s="24">
        <v>0.00121527777777778</v>
      </c>
      <c r="H1377" s="1">
        <v>7</v>
      </c>
      <c r="I1377" s="29">
        <f>Results!$F1377+VLOOKUP(Results!$H1377,'Bead string weights'!$B$2:$E$14,4,FALSE())</f>
        <v>15.095</v>
      </c>
      <c r="J1377" s="1" t="s">
        <v>535</v>
      </c>
      <c r="K1377" s="1"/>
      <c r="L1377" s="1"/>
    </row>
    <row r="1378" spans="1:12">
      <c r="A1378" s="1">
        <v>166</v>
      </c>
      <c r="B1378" s="1">
        <v>301</v>
      </c>
      <c r="C1378" s="1"/>
      <c r="D1378" s="1" t="s">
        <v>295</v>
      </c>
      <c r="E1378" s="1">
        <v>6.06</v>
      </c>
      <c r="F1378" s="5">
        <f>IF(E1378="no weight",VLOOKUP(D1378,Files!$B$2:$G$233,6,FALSE()),E1378)</f>
        <v>6.06</v>
      </c>
      <c r="G1378" s="24">
        <v>0.00131944444444444</v>
      </c>
      <c r="H1378" s="1">
        <v>9</v>
      </c>
      <c r="I1378" s="29">
        <f>Results!$F1378+VLOOKUP(Results!$H1378,'Bead string weights'!$B$2:$E$14,4,FALSE())</f>
        <v>16.9</v>
      </c>
      <c r="J1378" s="1" t="s">
        <v>535</v>
      </c>
      <c r="K1378" s="1"/>
      <c r="L1378" s="1"/>
    </row>
    <row r="1379" spans="1:12">
      <c r="A1379" s="1">
        <v>166</v>
      </c>
      <c r="B1379" s="1">
        <v>301</v>
      </c>
      <c r="C1379" s="1"/>
      <c r="D1379" s="1" t="s">
        <v>295</v>
      </c>
      <c r="E1379" s="1">
        <v>6.06</v>
      </c>
      <c r="F1379" s="5">
        <f>IF(E1379="no weight",VLOOKUP(D1379,Files!$B$2:$G$233,6,FALSE()),E1379)</f>
        <v>6.06</v>
      </c>
      <c r="G1379" s="24">
        <v>0.00133101851851852</v>
      </c>
      <c r="H1379" s="1">
        <v>2</v>
      </c>
      <c r="I1379" s="29">
        <f>Results!$F1379+VLOOKUP(Results!$H1379,'Bead string weights'!$B$2:$E$14,4,FALSE())</f>
        <v>9.25215</v>
      </c>
      <c r="J1379" s="1" t="s">
        <v>537</v>
      </c>
      <c r="K1379" s="1"/>
      <c r="L1379" s="1"/>
    </row>
    <row r="1380" spans="1:12">
      <c r="A1380" s="1">
        <v>166</v>
      </c>
      <c r="B1380" s="1">
        <v>301</v>
      </c>
      <c r="C1380" s="1"/>
      <c r="D1380" s="1" t="s">
        <v>295</v>
      </c>
      <c r="E1380" s="1">
        <v>6.06</v>
      </c>
      <c r="F1380" s="5">
        <f>IF(E1380="no weight",VLOOKUP(D1380,Files!$B$2:$G$233,6,FALSE()),E1380)</f>
        <v>6.06</v>
      </c>
      <c r="G1380" s="24">
        <v>0.00138888888888889</v>
      </c>
      <c r="H1380" s="1">
        <v>10</v>
      </c>
      <c r="I1380" s="29">
        <f>Results!$F1380+VLOOKUP(Results!$H1380,'Bead string weights'!$B$2:$E$14,4,FALSE())</f>
        <v>18.14</v>
      </c>
      <c r="J1380" s="1" t="s">
        <v>537</v>
      </c>
      <c r="K1380" s="1"/>
      <c r="L1380" s="1" t="s">
        <v>991</v>
      </c>
    </row>
    <row r="1381" spans="1:12">
      <c r="A1381" s="1">
        <v>166</v>
      </c>
      <c r="B1381" s="1">
        <v>301</v>
      </c>
      <c r="C1381" s="1"/>
      <c r="D1381" s="1" t="s">
        <v>295</v>
      </c>
      <c r="E1381" s="1">
        <v>6.06</v>
      </c>
      <c r="F1381" s="5">
        <f>IF(E1381="no weight",VLOOKUP(D1381,Files!$B$2:$G$233,6,FALSE()),E1381)</f>
        <v>6.06</v>
      </c>
      <c r="G1381" s="24">
        <v>0.00158564814814815</v>
      </c>
      <c r="H1381" s="1">
        <v>10</v>
      </c>
      <c r="I1381" s="29">
        <f>Results!$F1381+VLOOKUP(Results!$H1381,'Bead string weights'!$B$2:$E$14,4,FALSE())</f>
        <v>18.14</v>
      </c>
      <c r="J1381" s="1" t="s">
        <v>537</v>
      </c>
      <c r="K1381" s="1"/>
      <c r="L1381" s="1" t="s">
        <v>991</v>
      </c>
    </row>
    <row r="1382" spans="1:12">
      <c r="A1382" s="1">
        <v>167</v>
      </c>
      <c r="B1382" s="1">
        <v>358</v>
      </c>
      <c r="C1382" s="1"/>
      <c r="D1382" s="1" t="s">
        <v>298</v>
      </c>
      <c r="E1382" s="1">
        <v>5.56</v>
      </c>
      <c r="F1382" s="5">
        <f>IF(E1382="no weight",VLOOKUP(D1382,Files!$B$2:$G$233,6,FALSE()),E1382)</f>
        <v>5.56</v>
      </c>
      <c r="G1382" s="24">
        <v>0.000324074074074074</v>
      </c>
      <c r="H1382" s="1">
        <v>8</v>
      </c>
      <c r="I1382" s="29">
        <f>Results!$F1382+VLOOKUP(Results!$H1382,'Bead string weights'!$B$2:$E$14,4,FALSE())</f>
        <v>14.96</v>
      </c>
      <c r="J1382" s="1" t="s">
        <v>535</v>
      </c>
      <c r="K1382" s="1"/>
      <c r="L1382" s="1"/>
    </row>
    <row r="1383" spans="1:12">
      <c r="A1383" s="1">
        <v>167</v>
      </c>
      <c r="B1383" s="1">
        <v>358</v>
      </c>
      <c r="C1383" s="1"/>
      <c r="D1383" s="1" t="s">
        <v>298</v>
      </c>
      <c r="E1383" s="1">
        <v>5.56</v>
      </c>
      <c r="F1383" s="5">
        <f>IF(E1383="no weight",VLOOKUP(D1383,Files!$B$2:$G$233,6,FALSE()),E1383)</f>
        <v>5.56</v>
      </c>
      <c r="G1383" s="24">
        <v>0.000347222222222222</v>
      </c>
      <c r="H1383" s="1">
        <v>8</v>
      </c>
      <c r="I1383" s="29">
        <f>Results!$F1383+VLOOKUP(Results!$H1383,'Bead string weights'!$B$2:$E$14,4,FALSE())</f>
        <v>14.96</v>
      </c>
      <c r="J1383" s="1" t="s">
        <v>535</v>
      </c>
      <c r="K1383" s="1"/>
      <c r="L1383" s="1"/>
    </row>
    <row r="1384" spans="1:12">
      <c r="A1384" s="1">
        <v>167</v>
      </c>
      <c r="B1384" s="1">
        <v>358</v>
      </c>
      <c r="C1384" s="1"/>
      <c r="D1384" s="1" t="s">
        <v>298</v>
      </c>
      <c r="E1384" s="1">
        <v>5.56</v>
      </c>
      <c r="F1384" s="5">
        <f>IF(E1384="no weight",VLOOKUP(D1384,Files!$B$2:$G$233,6,FALSE()),E1384)</f>
        <v>5.56</v>
      </c>
      <c r="G1384" s="24">
        <v>0.000659722222222222</v>
      </c>
      <c r="H1384" s="1">
        <v>9</v>
      </c>
      <c r="I1384" s="29">
        <f>Results!$F1384+VLOOKUP(Results!$H1384,'Bead string weights'!$B$2:$E$14,4,FALSE())</f>
        <v>16.4</v>
      </c>
      <c r="J1384" s="1" t="s">
        <v>535</v>
      </c>
      <c r="K1384" s="1"/>
      <c r="L1384" s="1"/>
    </row>
    <row r="1385" spans="1:12">
      <c r="A1385" s="1">
        <v>167</v>
      </c>
      <c r="B1385" s="1">
        <v>358</v>
      </c>
      <c r="C1385" s="1"/>
      <c r="D1385" s="1" t="s">
        <v>298</v>
      </c>
      <c r="E1385" s="1">
        <v>5.56</v>
      </c>
      <c r="F1385" s="5">
        <f>IF(E1385="no weight",VLOOKUP(D1385,Files!$B$2:$G$233,6,FALSE()),E1385)</f>
        <v>5.56</v>
      </c>
      <c r="G1385" s="24">
        <v>0.000694444444444444</v>
      </c>
      <c r="H1385" s="1">
        <v>4</v>
      </c>
      <c r="I1385" s="29">
        <f>Results!$F1385+VLOOKUP(Results!$H1385,'Bead string weights'!$B$2:$E$14,4,FALSE())</f>
        <v>10.32105</v>
      </c>
      <c r="J1385" s="1" t="s">
        <v>535</v>
      </c>
      <c r="K1385" s="1"/>
      <c r="L1385" s="1"/>
    </row>
    <row r="1386" spans="1:12">
      <c r="A1386" s="1">
        <v>167</v>
      </c>
      <c r="B1386" s="1">
        <v>358</v>
      </c>
      <c r="C1386" s="1"/>
      <c r="D1386" s="1" t="s">
        <v>298</v>
      </c>
      <c r="E1386" s="1">
        <v>5.56</v>
      </c>
      <c r="F1386" s="5">
        <f>IF(E1386="no weight",VLOOKUP(D1386,Files!$B$2:$G$233,6,FALSE()),E1386)</f>
        <v>5.56</v>
      </c>
      <c r="G1386" s="24">
        <v>0.000844907407407407</v>
      </c>
      <c r="H1386" s="1">
        <v>9</v>
      </c>
      <c r="I1386" s="29">
        <f>Results!$F1386+VLOOKUP(Results!$H1386,'Bead string weights'!$B$2:$E$14,4,FALSE())</f>
        <v>16.4</v>
      </c>
      <c r="J1386" s="1" t="s">
        <v>535</v>
      </c>
      <c r="K1386" s="1"/>
      <c r="L1386" s="1"/>
    </row>
    <row r="1387" spans="1:12">
      <c r="A1387" s="1">
        <v>167</v>
      </c>
      <c r="B1387" s="1">
        <v>358</v>
      </c>
      <c r="C1387" s="1"/>
      <c r="D1387" s="1" t="s">
        <v>298</v>
      </c>
      <c r="E1387" s="1">
        <v>5.56</v>
      </c>
      <c r="F1387" s="5">
        <f>IF(E1387="no weight",VLOOKUP(D1387,Files!$B$2:$G$233,6,FALSE()),E1387)</f>
        <v>5.56</v>
      </c>
      <c r="G1387" s="24">
        <v>0.000856481481481482</v>
      </c>
      <c r="H1387" s="1">
        <v>6</v>
      </c>
      <c r="I1387" s="29">
        <f>Results!$F1387+VLOOKUP(Results!$H1387,'Bead string weights'!$B$2:$E$14,4,FALSE())</f>
        <v>13.025</v>
      </c>
      <c r="J1387" s="1" t="s">
        <v>535</v>
      </c>
      <c r="K1387" s="1"/>
      <c r="L1387" s="1"/>
    </row>
    <row r="1388" spans="1:12">
      <c r="A1388" s="1">
        <v>167</v>
      </c>
      <c r="B1388" s="1">
        <v>358</v>
      </c>
      <c r="C1388" s="1"/>
      <c r="D1388" s="1" t="s">
        <v>298</v>
      </c>
      <c r="E1388" s="1">
        <v>5.56</v>
      </c>
      <c r="F1388" s="5">
        <f>IF(E1388="no weight",VLOOKUP(D1388,Files!$B$2:$G$233,6,FALSE()),E1388)</f>
        <v>5.56</v>
      </c>
      <c r="G1388" s="24">
        <v>0.000868055555555556</v>
      </c>
      <c r="H1388" s="1">
        <v>3</v>
      </c>
      <c r="I1388" s="29">
        <f>Results!$F1388+VLOOKUP(Results!$H1388,'Bead string weights'!$B$2:$E$14,4,FALSE())</f>
        <v>8.8931</v>
      </c>
      <c r="J1388" s="1" t="s">
        <v>535</v>
      </c>
      <c r="K1388" s="1"/>
      <c r="L1388" s="1"/>
    </row>
    <row r="1389" spans="1:12">
      <c r="A1389" s="1">
        <v>167</v>
      </c>
      <c r="B1389" s="1">
        <v>358</v>
      </c>
      <c r="C1389" s="1"/>
      <c r="D1389" s="1" t="s">
        <v>298</v>
      </c>
      <c r="E1389" s="1">
        <v>5.56</v>
      </c>
      <c r="F1389" s="5">
        <f>IF(E1389="no weight",VLOOKUP(D1389,Files!$B$2:$G$233,6,FALSE()),E1389)</f>
        <v>5.56</v>
      </c>
      <c r="G1389" s="24">
        <v>0.00087962962962963</v>
      </c>
      <c r="H1389" s="1">
        <v>4</v>
      </c>
      <c r="I1389" s="29">
        <f>Results!$F1389+VLOOKUP(Results!$H1389,'Bead string weights'!$B$2:$E$14,4,FALSE())</f>
        <v>10.32105</v>
      </c>
      <c r="J1389" s="1" t="s">
        <v>535</v>
      </c>
      <c r="K1389" s="1"/>
      <c r="L1389" s="1"/>
    </row>
    <row r="1390" spans="1:12">
      <c r="A1390" s="1">
        <v>167</v>
      </c>
      <c r="B1390" s="1">
        <v>358</v>
      </c>
      <c r="C1390" s="1"/>
      <c r="D1390" s="1" t="s">
        <v>298</v>
      </c>
      <c r="E1390" s="1">
        <v>5.56</v>
      </c>
      <c r="F1390" s="5">
        <f>IF(E1390="no weight",VLOOKUP(D1390,Files!$B$2:$G$233,6,FALSE()),E1390)</f>
        <v>5.56</v>
      </c>
      <c r="G1390" s="24">
        <v>0.00107638888888889</v>
      </c>
      <c r="H1390" s="1">
        <v>9</v>
      </c>
      <c r="I1390" s="29">
        <f>Results!$F1390+VLOOKUP(Results!$H1390,'Bead string weights'!$B$2:$E$14,4,FALSE())</f>
        <v>16.4</v>
      </c>
      <c r="J1390" s="1" t="s">
        <v>535</v>
      </c>
      <c r="K1390" s="1"/>
      <c r="L1390" s="1"/>
    </row>
    <row r="1391" spans="1:12">
      <c r="A1391" s="1">
        <v>167</v>
      </c>
      <c r="B1391" s="1">
        <v>358</v>
      </c>
      <c r="C1391" s="1"/>
      <c r="D1391" s="1" t="s">
        <v>298</v>
      </c>
      <c r="E1391" s="1">
        <v>5.56</v>
      </c>
      <c r="F1391" s="5">
        <f>IF(E1391="no weight",VLOOKUP(D1391,Files!$B$2:$G$233,6,FALSE()),E1391)</f>
        <v>5.56</v>
      </c>
      <c r="G1391" s="24">
        <v>0.00109953703703704</v>
      </c>
      <c r="H1391" s="1">
        <v>4</v>
      </c>
      <c r="I1391" s="29">
        <f>Results!$F1391+VLOOKUP(Results!$H1391,'Bead string weights'!$B$2:$E$14,4,FALSE())</f>
        <v>10.32105</v>
      </c>
      <c r="J1391" s="1" t="s">
        <v>535</v>
      </c>
      <c r="K1391" s="1"/>
      <c r="L1391" s="1"/>
    </row>
    <row r="1392" spans="1:12">
      <c r="A1392" s="1">
        <v>167</v>
      </c>
      <c r="B1392" s="1">
        <v>358</v>
      </c>
      <c r="C1392" s="1"/>
      <c r="D1392" s="1" t="s">
        <v>298</v>
      </c>
      <c r="E1392" s="1">
        <v>5.56</v>
      </c>
      <c r="F1392" s="5">
        <f>IF(E1392="no weight",VLOOKUP(D1392,Files!$B$2:$G$233,6,FALSE()),E1392)</f>
        <v>5.56</v>
      </c>
      <c r="G1392" s="24">
        <v>0.00111111111111111</v>
      </c>
      <c r="H1392" s="1">
        <v>6</v>
      </c>
      <c r="I1392" s="29">
        <f>Results!$F1392+VLOOKUP(Results!$H1392,'Bead string weights'!$B$2:$E$14,4,FALSE())</f>
        <v>13.025</v>
      </c>
      <c r="J1392" s="1" t="s">
        <v>537</v>
      </c>
      <c r="K1392" s="1"/>
      <c r="L1392" s="1"/>
    </row>
    <row r="1393" spans="1:12">
      <c r="A1393" s="1">
        <v>167</v>
      </c>
      <c r="B1393" s="1">
        <v>358</v>
      </c>
      <c r="C1393" s="1"/>
      <c r="D1393" s="1" t="s">
        <v>298</v>
      </c>
      <c r="E1393" s="1">
        <v>5.56</v>
      </c>
      <c r="F1393" s="5">
        <f>IF(E1393="no weight",VLOOKUP(D1393,Files!$B$2:$G$233,6,FALSE()),E1393)</f>
        <v>5.56</v>
      </c>
      <c r="G1393" s="24">
        <v>0.00115740740740741</v>
      </c>
      <c r="H1393" s="1">
        <v>8</v>
      </c>
      <c r="I1393" s="29">
        <f>Results!$F1393+VLOOKUP(Results!$H1393,'Bead string weights'!$B$2:$E$14,4,FALSE())</f>
        <v>14.96</v>
      </c>
      <c r="J1393" s="1" t="s">
        <v>535</v>
      </c>
      <c r="K1393" s="1"/>
      <c r="L1393" s="1"/>
    </row>
    <row r="1394" spans="1:12">
      <c r="A1394" s="1">
        <v>167</v>
      </c>
      <c r="B1394" s="1">
        <v>358</v>
      </c>
      <c r="C1394" s="1"/>
      <c r="D1394" s="1" t="s">
        <v>298</v>
      </c>
      <c r="E1394" s="1">
        <v>5.56</v>
      </c>
      <c r="F1394" s="5">
        <f>IF(E1394="no weight",VLOOKUP(D1394,Files!$B$2:$G$233,6,FALSE()),E1394)</f>
        <v>5.56</v>
      </c>
      <c r="G1394" s="24">
        <v>0.00127314814814815</v>
      </c>
      <c r="H1394" s="1" t="s">
        <v>986</v>
      </c>
      <c r="I1394" s="29" t="e">
        <f>Results!$F1394+VLOOKUP(Results!$H1394,'Bead string weights'!$B$2:$E$14,4,FALSE())</f>
        <v>#N/A</v>
      </c>
      <c r="J1394" s="1" t="s">
        <v>537</v>
      </c>
      <c r="K1394" s="1"/>
      <c r="L1394" s="1" t="s">
        <v>992</v>
      </c>
    </row>
    <row r="1395" spans="1:12">
      <c r="A1395" s="1">
        <v>167</v>
      </c>
      <c r="B1395" s="1">
        <v>358</v>
      </c>
      <c r="C1395" s="1"/>
      <c r="D1395" s="1" t="s">
        <v>298</v>
      </c>
      <c r="E1395" s="1">
        <v>5.56</v>
      </c>
      <c r="F1395" s="5">
        <f>IF(E1395="no weight",VLOOKUP(D1395,Files!$B$2:$G$233,6,FALSE()),E1395)</f>
        <v>5.56</v>
      </c>
      <c r="G1395" s="24">
        <v>0.00130787037037037</v>
      </c>
      <c r="H1395" s="1">
        <v>7</v>
      </c>
      <c r="I1395" s="29">
        <f>Results!$F1395+VLOOKUP(Results!$H1395,'Bead string weights'!$B$2:$E$14,4,FALSE())</f>
        <v>14.595</v>
      </c>
      <c r="J1395" s="1" t="s">
        <v>535</v>
      </c>
      <c r="K1395" s="1"/>
      <c r="L1395" s="1"/>
    </row>
    <row r="1396" spans="1:12">
      <c r="A1396" s="1">
        <v>167</v>
      </c>
      <c r="B1396" s="1">
        <v>358</v>
      </c>
      <c r="C1396" s="1"/>
      <c r="D1396" s="1" t="s">
        <v>298</v>
      </c>
      <c r="E1396" s="1">
        <v>5.56</v>
      </c>
      <c r="F1396" s="5">
        <f>IF(E1396="no weight",VLOOKUP(D1396,Files!$B$2:$G$233,6,FALSE()),E1396)</f>
        <v>5.56</v>
      </c>
      <c r="G1396" s="24">
        <v>0.0015162037037037</v>
      </c>
      <c r="H1396" s="1">
        <v>9</v>
      </c>
      <c r="I1396" s="29">
        <f>Results!$F1396+VLOOKUP(Results!$H1396,'Bead string weights'!$B$2:$E$14,4,FALSE())</f>
        <v>16.4</v>
      </c>
      <c r="J1396" s="1" t="s">
        <v>535</v>
      </c>
      <c r="K1396" s="1"/>
      <c r="L1396" s="1"/>
    </row>
    <row r="1397" spans="1:12">
      <c r="A1397" s="1">
        <v>167</v>
      </c>
      <c r="B1397" s="1">
        <v>358</v>
      </c>
      <c r="C1397" s="1"/>
      <c r="D1397" s="1" t="s">
        <v>298</v>
      </c>
      <c r="E1397" s="1">
        <v>5.56</v>
      </c>
      <c r="F1397" s="5">
        <f>IF(E1397="no weight",VLOOKUP(D1397,Files!$B$2:$G$233,6,FALSE()),E1397)</f>
        <v>5.56</v>
      </c>
      <c r="G1397" s="24">
        <v>0.00153935185185185</v>
      </c>
      <c r="H1397" s="1">
        <v>7</v>
      </c>
      <c r="I1397" s="29">
        <f>Results!$F1397+VLOOKUP(Results!$H1397,'Bead string weights'!$B$2:$E$14,4,FALSE())</f>
        <v>14.595</v>
      </c>
      <c r="J1397" s="1" t="s">
        <v>535</v>
      </c>
      <c r="K1397" s="1"/>
      <c r="L1397" s="1"/>
    </row>
    <row r="1398" spans="1:12">
      <c r="A1398" s="1">
        <v>168</v>
      </c>
      <c r="B1398" s="1">
        <v>308</v>
      </c>
      <c r="C1398" s="1"/>
      <c r="D1398" s="1" t="s">
        <v>301</v>
      </c>
      <c r="E1398" s="1">
        <v>6.57</v>
      </c>
      <c r="F1398" s="5">
        <f>IF(E1398="no weight",VLOOKUP(D1398,Files!$B$2:$G$233,6,FALSE()),E1398)</f>
        <v>6.57</v>
      </c>
      <c r="G1398" s="24">
        <v>0.0003125</v>
      </c>
      <c r="H1398" s="1">
        <v>6</v>
      </c>
      <c r="I1398" s="29">
        <f>Results!$F1398+VLOOKUP(Results!$H1398,'Bead string weights'!$B$2:$E$14,4,FALSE())</f>
        <v>14.035</v>
      </c>
      <c r="J1398" s="1" t="s">
        <v>537</v>
      </c>
      <c r="K1398" s="1"/>
      <c r="L1398" s="1"/>
    </row>
    <row r="1399" spans="1:10">
      <c r="A1399" s="1">
        <v>168</v>
      </c>
      <c r="B1399" s="1">
        <v>308</v>
      </c>
      <c r="D1399" t="s">
        <v>301</v>
      </c>
      <c r="E1399">
        <v>6.57</v>
      </c>
      <c r="F1399" s="15">
        <f>IF(E1399="no weight",VLOOKUP(D1399,Files!$B$2:$G$233,6,FALSE()),E1399)</f>
        <v>6.57</v>
      </c>
      <c r="G1399" s="13">
        <v>0.000428240740740741</v>
      </c>
      <c r="H1399">
        <v>5</v>
      </c>
      <c r="I1399" s="28">
        <f>Results!$F1399+VLOOKUP(Results!$H1399,'Bead string weights'!$B$2:$E$14,4,FALSE())</f>
        <v>13.005</v>
      </c>
      <c r="J1399" t="s">
        <v>535</v>
      </c>
    </row>
    <row r="1400" spans="1:10">
      <c r="A1400" s="1">
        <v>168</v>
      </c>
      <c r="B1400" s="1">
        <v>308</v>
      </c>
      <c r="D1400" t="s">
        <v>301</v>
      </c>
      <c r="E1400">
        <v>6.57</v>
      </c>
      <c r="F1400" s="15">
        <f>IF(E1400="no weight",VLOOKUP(D1400,Files!$B$2:$G$233,6,FALSE()),E1400)</f>
        <v>6.57</v>
      </c>
      <c r="G1400" s="13">
        <v>0.000613425925925926</v>
      </c>
      <c r="H1400">
        <v>5</v>
      </c>
      <c r="I1400" s="28">
        <f>Results!$F1400+VLOOKUP(Results!$H1400,'Bead string weights'!$B$2:$E$14,4,FALSE())</f>
        <v>13.005</v>
      </c>
      <c r="J1400" t="s">
        <v>535</v>
      </c>
    </row>
    <row r="1401" spans="1:10">
      <c r="A1401" s="1">
        <v>168</v>
      </c>
      <c r="B1401" s="1">
        <v>308</v>
      </c>
      <c r="D1401" t="s">
        <v>301</v>
      </c>
      <c r="E1401">
        <v>6.57</v>
      </c>
      <c r="F1401" s="15">
        <f>IF(E1401="no weight",VLOOKUP(D1401,Files!$B$2:$G$233,6,FALSE()),E1401)</f>
        <v>6.57</v>
      </c>
      <c r="G1401" s="13">
        <v>0.000821759259259259</v>
      </c>
      <c r="H1401">
        <v>3</v>
      </c>
      <c r="I1401" s="28">
        <f>Results!$F1401+VLOOKUP(Results!$H1401,'Bead string weights'!$B$2:$E$14,4,FALSE())</f>
        <v>9.9031</v>
      </c>
      <c r="J1401" t="s">
        <v>535</v>
      </c>
    </row>
    <row r="1402" spans="1:10">
      <c r="A1402" s="1">
        <v>168</v>
      </c>
      <c r="B1402" s="1">
        <v>308</v>
      </c>
      <c r="D1402" t="s">
        <v>301</v>
      </c>
      <c r="E1402">
        <v>6.57</v>
      </c>
      <c r="F1402" s="15">
        <f>IF(E1402="no weight",VLOOKUP(D1402,Files!$B$2:$G$233,6,FALSE()),E1402)</f>
        <v>6.57</v>
      </c>
      <c r="G1402" s="13">
        <v>0.000983796296296296</v>
      </c>
      <c r="H1402">
        <v>8</v>
      </c>
      <c r="I1402" s="28">
        <f>Results!$F1402+VLOOKUP(Results!$H1402,'Bead string weights'!$B$2:$E$14,4,FALSE())</f>
        <v>15.97</v>
      </c>
      <c r="J1402" t="s">
        <v>533</v>
      </c>
    </row>
    <row r="1403" spans="1:10">
      <c r="A1403" s="1">
        <v>168</v>
      </c>
      <c r="B1403" s="1">
        <v>308</v>
      </c>
      <c r="D1403" t="s">
        <v>301</v>
      </c>
      <c r="E1403">
        <v>6.57</v>
      </c>
      <c r="F1403" s="15">
        <f>IF(E1403="no weight",VLOOKUP(D1403,Files!$B$2:$G$233,6,FALSE()),E1403)</f>
        <v>6.57</v>
      </c>
      <c r="G1403" s="13">
        <v>0.00099537037037037</v>
      </c>
      <c r="H1403">
        <v>5</v>
      </c>
      <c r="I1403" s="28">
        <f>Results!$F1403+VLOOKUP(Results!$H1403,'Bead string weights'!$B$2:$E$14,4,FALSE())</f>
        <v>13.005</v>
      </c>
      <c r="J1403" t="s">
        <v>535</v>
      </c>
    </row>
    <row r="1404" spans="1:12">
      <c r="A1404" s="1">
        <v>168</v>
      </c>
      <c r="B1404" s="1">
        <v>308</v>
      </c>
      <c r="C1404" s="1"/>
      <c r="D1404" s="1" t="s">
        <v>301</v>
      </c>
      <c r="E1404">
        <v>6.57</v>
      </c>
      <c r="F1404" s="5">
        <f>IF(E1404="no weight",VLOOKUP(D1404,Files!$B$2:$G$233,6,FALSE()),E1404)</f>
        <v>6.57</v>
      </c>
      <c r="G1404" s="24">
        <v>0.00126157407407407</v>
      </c>
      <c r="H1404" s="1">
        <v>7</v>
      </c>
      <c r="I1404" s="29">
        <f>Results!$F1404+VLOOKUP(Results!$H1404,'Bead string weights'!$B$2:$E$14,4,FALSE())</f>
        <v>15.605</v>
      </c>
      <c r="J1404" s="1" t="s">
        <v>535</v>
      </c>
      <c r="K1404" s="1"/>
      <c r="L1404" s="1"/>
    </row>
    <row r="1405" spans="1:12">
      <c r="A1405" s="1">
        <v>168</v>
      </c>
      <c r="B1405" s="1">
        <v>308</v>
      </c>
      <c r="C1405" s="1"/>
      <c r="D1405" s="1" t="s">
        <v>301</v>
      </c>
      <c r="E1405">
        <v>6.57</v>
      </c>
      <c r="F1405" s="5">
        <f>IF(E1405="no weight",VLOOKUP(D1405,Files!$B$2:$G$233,6,FALSE()),E1405)</f>
        <v>6.57</v>
      </c>
      <c r="G1405" s="24">
        <v>0.00137731481481481</v>
      </c>
      <c r="H1405" s="1">
        <v>6</v>
      </c>
      <c r="I1405" s="29">
        <f>Results!$F1405+VLOOKUP(Results!$H1405,'Bead string weights'!$B$2:$E$14,4,FALSE())</f>
        <v>14.035</v>
      </c>
      <c r="J1405" s="1" t="s">
        <v>535</v>
      </c>
      <c r="K1405" s="1"/>
      <c r="L1405" s="1"/>
    </row>
    <row r="1406" spans="1:12">
      <c r="A1406" s="1">
        <v>168</v>
      </c>
      <c r="B1406" s="1">
        <v>308</v>
      </c>
      <c r="C1406" s="1"/>
      <c r="D1406" s="1" t="s">
        <v>301</v>
      </c>
      <c r="E1406">
        <v>6.57</v>
      </c>
      <c r="F1406" s="5">
        <f>IF(E1406="no weight",VLOOKUP(D1406,Files!$B$2:$G$233,6,FALSE()),E1406)</f>
        <v>6.57</v>
      </c>
      <c r="G1406" s="24">
        <v>0.00149305555555556</v>
      </c>
      <c r="H1406" s="1">
        <v>6</v>
      </c>
      <c r="I1406" s="29">
        <f>Results!$F1406+VLOOKUP(Results!$H1406,'Bead string weights'!$B$2:$E$14,4,FALSE())</f>
        <v>14.035</v>
      </c>
      <c r="J1406" s="1" t="s">
        <v>535</v>
      </c>
      <c r="K1406" s="1"/>
      <c r="L1406" s="1"/>
    </row>
    <row r="1407" spans="1:12">
      <c r="A1407" s="1">
        <v>168</v>
      </c>
      <c r="B1407" s="1">
        <v>308</v>
      </c>
      <c r="C1407" s="1"/>
      <c r="D1407" s="1" t="s">
        <v>301</v>
      </c>
      <c r="E1407">
        <v>6.57</v>
      </c>
      <c r="F1407" s="5">
        <f>IF(E1407="no weight",VLOOKUP(D1407,Files!$B$2:$G$233,6,FALSE()),E1407)</f>
        <v>6.57</v>
      </c>
      <c r="G1407" s="24">
        <v>0.00158564814814815</v>
      </c>
      <c r="H1407" s="1">
        <v>8</v>
      </c>
      <c r="I1407" s="29">
        <f>Results!$F1407+VLOOKUP(Results!$H1407,'Bead string weights'!$B$2:$E$14,4,FALSE())</f>
        <v>15.97</v>
      </c>
      <c r="J1407" s="1" t="s">
        <v>535</v>
      </c>
      <c r="K1407" s="1"/>
      <c r="L1407" s="1" t="s">
        <v>993</v>
      </c>
    </row>
    <row r="1408" spans="1:12">
      <c r="A1408" s="1">
        <v>168</v>
      </c>
      <c r="B1408" s="1">
        <v>308</v>
      </c>
      <c r="C1408" s="1"/>
      <c r="D1408" s="1" t="s">
        <v>301</v>
      </c>
      <c r="E1408">
        <v>6.57</v>
      </c>
      <c r="F1408" s="5">
        <f>IF(E1408="no weight",VLOOKUP(D1408,Files!$B$2:$G$233,6,FALSE()),E1408)</f>
        <v>6.57</v>
      </c>
      <c r="G1408" s="24">
        <v>0.00172453703703704</v>
      </c>
      <c r="H1408" s="1">
        <v>6</v>
      </c>
      <c r="I1408" s="29">
        <f>Results!$F1408+VLOOKUP(Results!$H1408,'Bead string weights'!$B$2:$E$14,4,FALSE())</f>
        <v>14.035</v>
      </c>
      <c r="J1408" s="1" t="s">
        <v>535</v>
      </c>
      <c r="K1408" s="1"/>
      <c r="L1408" s="1" t="s">
        <v>992</v>
      </c>
    </row>
    <row r="1409" spans="1:12">
      <c r="A1409" s="1">
        <v>168</v>
      </c>
      <c r="B1409" s="1">
        <v>308</v>
      </c>
      <c r="C1409" s="1"/>
      <c r="D1409" s="1" t="s">
        <v>301</v>
      </c>
      <c r="E1409">
        <v>6.57</v>
      </c>
      <c r="F1409" s="5">
        <f>IF(E1409="no weight",VLOOKUP(D1409,Files!$B$2:$G$233,6,FALSE()),E1409)</f>
        <v>6.57</v>
      </c>
      <c r="G1409" s="24">
        <v>0.00185185185185185</v>
      </c>
      <c r="H1409" s="1">
        <v>7</v>
      </c>
      <c r="I1409" s="29">
        <f>Results!$F1409+VLOOKUP(Results!$H1409,'Bead string weights'!$B$2:$E$14,4,FALSE())</f>
        <v>15.605</v>
      </c>
      <c r="J1409" s="1" t="s">
        <v>535</v>
      </c>
      <c r="K1409" s="1"/>
      <c r="L1409" s="1"/>
    </row>
    <row r="1410" spans="1:12">
      <c r="A1410" s="1">
        <v>169</v>
      </c>
      <c r="B1410" s="1">
        <v>359</v>
      </c>
      <c r="C1410" s="1"/>
      <c r="D1410" s="1" t="s">
        <v>303</v>
      </c>
      <c r="E1410" s="1">
        <v>6.46</v>
      </c>
      <c r="F1410" s="5">
        <f>IF(E1410="no weight",VLOOKUP(D1410,Files!$B$2:$G$233,6,FALSE()),E1410)</f>
        <v>6.46</v>
      </c>
      <c r="G1410" s="24">
        <v>0.000277777777777778</v>
      </c>
      <c r="H1410" s="1">
        <v>10</v>
      </c>
      <c r="I1410" s="29">
        <f>Results!$F1410+VLOOKUP(Results!$H1410,'Bead string weights'!$B$2:$E$14,4,FALSE())</f>
        <v>18.54</v>
      </c>
      <c r="J1410" s="1" t="s">
        <v>535</v>
      </c>
      <c r="K1410" s="1"/>
      <c r="L1410" s="1"/>
    </row>
    <row r="1411" spans="1:12">
      <c r="A1411" s="1">
        <v>169</v>
      </c>
      <c r="B1411" s="1">
        <v>359</v>
      </c>
      <c r="C1411" s="1"/>
      <c r="D1411" s="1" t="s">
        <v>303</v>
      </c>
      <c r="E1411" s="1">
        <v>6.46</v>
      </c>
      <c r="F1411" s="5">
        <f>IF(E1411="no weight",VLOOKUP(D1411,Files!$B$2:$G$233,6,FALSE()),E1411)</f>
        <v>6.46</v>
      </c>
      <c r="G1411" s="24">
        <v>0.000300925925925926</v>
      </c>
      <c r="H1411" s="1">
        <v>4</v>
      </c>
      <c r="I1411" s="29">
        <f>Results!$F1411+VLOOKUP(Results!$H1411,'Bead string weights'!$B$2:$E$14,4,FALSE())</f>
        <v>11.22105</v>
      </c>
      <c r="J1411" s="1" t="s">
        <v>535</v>
      </c>
      <c r="K1411" s="1"/>
      <c r="L1411" s="1"/>
    </row>
    <row r="1412" spans="1:12">
      <c r="A1412" s="1">
        <v>169</v>
      </c>
      <c r="B1412" s="1">
        <v>359</v>
      </c>
      <c r="C1412" s="1"/>
      <c r="D1412" s="1" t="s">
        <v>303</v>
      </c>
      <c r="E1412" s="1">
        <v>6.46</v>
      </c>
      <c r="F1412" s="5">
        <f>IF(E1412="no weight",VLOOKUP(D1412,Files!$B$2:$G$233,6,FALSE()),E1412)</f>
        <v>6.46</v>
      </c>
      <c r="G1412" s="24">
        <v>0.000474537037037037</v>
      </c>
      <c r="H1412" s="1">
        <v>7</v>
      </c>
      <c r="I1412" s="29">
        <f>Results!$F1412+VLOOKUP(Results!$H1412,'Bead string weights'!$B$2:$E$14,4,FALSE())</f>
        <v>15.495</v>
      </c>
      <c r="J1412" s="1" t="s">
        <v>535</v>
      </c>
      <c r="K1412" s="1"/>
      <c r="L1412" s="1"/>
    </row>
    <row r="1413" spans="1:12">
      <c r="A1413" s="1">
        <v>169</v>
      </c>
      <c r="B1413" s="1">
        <v>359</v>
      </c>
      <c r="C1413" s="1"/>
      <c r="D1413" s="1" t="s">
        <v>303</v>
      </c>
      <c r="E1413" s="1">
        <v>6.46</v>
      </c>
      <c r="F1413" s="5">
        <f>IF(E1413="no weight",VLOOKUP(D1413,Files!$B$2:$G$233,6,FALSE()),E1413)</f>
        <v>6.46</v>
      </c>
      <c r="G1413" s="24">
        <v>0.000648148148148148</v>
      </c>
      <c r="H1413" s="1">
        <v>4</v>
      </c>
      <c r="I1413" s="29">
        <f>Results!$F1413+VLOOKUP(Results!$H1413,'Bead string weights'!$B$2:$E$14,4,FALSE())</f>
        <v>11.22105</v>
      </c>
      <c r="J1413" s="1" t="s">
        <v>537</v>
      </c>
      <c r="K1413" s="1"/>
      <c r="L1413" s="1" t="s">
        <v>985</v>
      </c>
    </row>
    <row r="1414" spans="1:12">
      <c r="A1414" s="1">
        <v>169</v>
      </c>
      <c r="B1414" s="1">
        <v>359</v>
      </c>
      <c r="C1414" s="1"/>
      <c r="D1414" s="1" t="s">
        <v>303</v>
      </c>
      <c r="E1414" s="1">
        <v>6.46</v>
      </c>
      <c r="F1414" s="5">
        <f>IF(E1414="no weight",VLOOKUP(D1414,Files!$B$2:$G$233,6,FALSE()),E1414)</f>
        <v>6.46</v>
      </c>
      <c r="G1414" s="24">
        <v>0.000925925925925926</v>
      </c>
      <c r="H1414" s="1">
        <v>5</v>
      </c>
      <c r="I1414" s="29">
        <f>Results!$F1414+VLOOKUP(Results!$H1414,'Bead string weights'!$B$2:$E$14,4,FALSE())</f>
        <v>12.895</v>
      </c>
      <c r="J1414" s="1" t="s">
        <v>535</v>
      </c>
      <c r="K1414" s="1"/>
      <c r="L1414" s="1"/>
    </row>
    <row r="1415" spans="1:12">
      <c r="A1415" s="1">
        <v>169</v>
      </c>
      <c r="B1415" s="1">
        <v>359</v>
      </c>
      <c r="C1415" s="1"/>
      <c r="D1415" s="1" t="s">
        <v>303</v>
      </c>
      <c r="E1415" s="1">
        <v>6.46</v>
      </c>
      <c r="F1415" s="5">
        <f>IF(E1415="no weight",VLOOKUP(D1415,Files!$B$2:$G$233,6,FALSE()),E1415)</f>
        <v>6.46</v>
      </c>
      <c r="G1415" s="24">
        <v>0.00111111111111111</v>
      </c>
      <c r="H1415" s="1">
        <v>5</v>
      </c>
      <c r="I1415" s="29">
        <f>Results!$F1415+VLOOKUP(Results!$H1415,'Bead string weights'!$B$2:$E$14,4,FALSE())</f>
        <v>12.895</v>
      </c>
      <c r="J1415" s="1" t="s">
        <v>535</v>
      </c>
      <c r="K1415" s="1"/>
      <c r="L1415" s="1"/>
    </row>
    <row r="1416" spans="1:12">
      <c r="A1416" s="1">
        <v>169</v>
      </c>
      <c r="B1416" s="1">
        <v>359</v>
      </c>
      <c r="C1416" s="1"/>
      <c r="D1416" s="1" t="s">
        <v>303</v>
      </c>
      <c r="E1416" s="1">
        <v>6.46</v>
      </c>
      <c r="F1416" s="5">
        <f>IF(E1416="no weight",VLOOKUP(D1416,Files!$B$2:$G$233,6,FALSE()),E1416)</f>
        <v>6.46</v>
      </c>
      <c r="G1416" s="24">
        <v>0.00116898148148148</v>
      </c>
      <c r="H1416" s="1">
        <v>7</v>
      </c>
      <c r="I1416" s="29">
        <f>Results!$F1416+VLOOKUP(Results!$H1416,'Bead string weights'!$B$2:$E$14,4,FALSE())</f>
        <v>15.495</v>
      </c>
      <c r="J1416" s="1" t="s">
        <v>535</v>
      </c>
      <c r="K1416" s="1"/>
      <c r="L1416" s="1"/>
    </row>
    <row r="1417" spans="1:12">
      <c r="A1417" s="1">
        <v>169</v>
      </c>
      <c r="B1417" s="1">
        <v>359</v>
      </c>
      <c r="C1417" s="1"/>
      <c r="D1417" s="1" t="s">
        <v>303</v>
      </c>
      <c r="E1417" s="1">
        <v>6.46</v>
      </c>
      <c r="F1417" s="5">
        <f>IF(E1417="no weight",VLOOKUP(D1417,Files!$B$2:$G$233,6,FALSE()),E1417)</f>
        <v>6.46</v>
      </c>
      <c r="G1417" s="24">
        <v>0.00125</v>
      </c>
      <c r="H1417" s="1" t="s">
        <v>986</v>
      </c>
      <c r="I1417" s="29" t="e">
        <f>Results!$F1417+VLOOKUP(Results!$H1417,'Bead string weights'!$B$2:$E$14,4,FALSE())</f>
        <v>#N/A</v>
      </c>
      <c r="J1417" s="1" t="s">
        <v>537</v>
      </c>
      <c r="K1417" s="1"/>
      <c r="L1417" s="1" t="s">
        <v>994</v>
      </c>
    </row>
    <row r="1418" spans="1:12">
      <c r="A1418" s="1">
        <v>169</v>
      </c>
      <c r="B1418" s="1">
        <v>359</v>
      </c>
      <c r="C1418" s="1"/>
      <c r="D1418" s="1" t="s">
        <v>303</v>
      </c>
      <c r="E1418" s="1">
        <v>6.46</v>
      </c>
      <c r="F1418" s="5">
        <f>IF(E1418="no weight",VLOOKUP(D1418,Files!$B$2:$G$233,6,FALSE()),E1418)</f>
        <v>6.46</v>
      </c>
      <c r="G1418" s="24">
        <v>0.00149305555555556</v>
      </c>
      <c r="H1418" s="1">
        <v>4</v>
      </c>
      <c r="I1418" s="29">
        <f>Results!$F1418+VLOOKUP(Results!$H1418,'Bead string weights'!$B$2:$E$14,4,FALSE())</f>
        <v>11.22105</v>
      </c>
      <c r="J1418" s="1" t="s">
        <v>535</v>
      </c>
      <c r="K1418" s="1"/>
      <c r="L1418" s="1"/>
    </row>
    <row r="1419" spans="1:12">
      <c r="A1419" s="1">
        <v>169</v>
      </c>
      <c r="B1419" s="1">
        <v>359</v>
      </c>
      <c r="C1419" s="1"/>
      <c r="D1419" s="1" t="s">
        <v>303</v>
      </c>
      <c r="E1419" s="1">
        <v>6.46</v>
      </c>
      <c r="F1419" s="5">
        <f>IF(E1419="no weight",VLOOKUP(D1419,Files!$B$2:$G$233,6,FALSE()),E1419)</f>
        <v>6.46</v>
      </c>
      <c r="G1419" s="24">
        <v>0.00170138888888889</v>
      </c>
      <c r="H1419" s="1">
        <v>8</v>
      </c>
      <c r="I1419" s="29">
        <f>Results!$F1419+VLOOKUP(Results!$H1419,'Bead string weights'!$B$2:$E$14,4,FALSE())</f>
        <v>15.86</v>
      </c>
      <c r="J1419" s="1" t="s">
        <v>535</v>
      </c>
      <c r="K1419" s="1"/>
      <c r="L1419" s="1"/>
    </row>
    <row r="1420" spans="1:12">
      <c r="A1420" s="1">
        <v>169</v>
      </c>
      <c r="B1420" s="1">
        <v>359</v>
      </c>
      <c r="C1420" s="1"/>
      <c r="D1420" s="1" t="s">
        <v>303</v>
      </c>
      <c r="E1420" s="1">
        <v>6.46</v>
      </c>
      <c r="F1420" s="5">
        <f>IF(E1420="no weight",VLOOKUP(D1420,Files!$B$2:$G$233,6,FALSE()),E1420)</f>
        <v>6.46</v>
      </c>
      <c r="G1420" s="24">
        <v>0.00179398148148148</v>
      </c>
      <c r="H1420" s="1">
        <v>7</v>
      </c>
      <c r="I1420" s="29">
        <f>Results!$F1420+VLOOKUP(Results!$H1420,'Bead string weights'!$B$2:$E$14,4,FALSE())</f>
        <v>15.495</v>
      </c>
      <c r="J1420" s="1" t="s">
        <v>535</v>
      </c>
      <c r="K1420" s="1"/>
      <c r="L1420" s="1"/>
    </row>
    <row r="1421" spans="1:12">
      <c r="A1421" s="1">
        <v>169</v>
      </c>
      <c r="B1421" s="1">
        <v>359</v>
      </c>
      <c r="C1421" s="1"/>
      <c r="D1421" s="1" t="s">
        <v>303</v>
      </c>
      <c r="E1421" s="1">
        <v>6.46</v>
      </c>
      <c r="F1421" s="5">
        <f>IF(E1421="no weight",VLOOKUP(D1421,Files!$B$2:$G$233,6,FALSE()),E1421)</f>
        <v>6.46</v>
      </c>
      <c r="G1421" s="24">
        <v>0.00195601851851852</v>
      </c>
      <c r="H1421" s="1">
        <v>8</v>
      </c>
      <c r="I1421" s="29">
        <f>Results!$F1421+VLOOKUP(Results!$H1421,'Bead string weights'!$B$2:$E$14,4,FALSE())</f>
        <v>15.86</v>
      </c>
      <c r="J1421" s="1" t="s">
        <v>535</v>
      </c>
      <c r="K1421" s="1"/>
      <c r="L1421" s="1"/>
    </row>
    <row r="1422" spans="1:12">
      <c r="A1422" s="1">
        <v>169</v>
      </c>
      <c r="B1422" s="1">
        <v>359</v>
      </c>
      <c r="C1422" s="1"/>
      <c r="D1422" s="1" t="s">
        <v>303</v>
      </c>
      <c r="E1422" s="1">
        <v>6.46</v>
      </c>
      <c r="F1422" s="5">
        <f>IF(E1422="no weight",VLOOKUP(D1422,Files!$B$2:$G$233,6,FALSE()),E1422)</f>
        <v>6.46</v>
      </c>
      <c r="G1422" s="24">
        <v>0.00211805555555556</v>
      </c>
      <c r="H1422" s="1">
        <v>6</v>
      </c>
      <c r="I1422" s="29">
        <f>Results!$F1422+VLOOKUP(Results!$H1422,'Bead string weights'!$B$2:$E$14,4,FALSE())</f>
        <v>13.925</v>
      </c>
      <c r="J1422" s="1" t="s">
        <v>535</v>
      </c>
      <c r="K1422" s="1"/>
      <c r="L1422" s="1"/>
    </row>
    <row r="1423" spans="1:12">
      <c r="A1423" s="1">
        <v>169</v>
      </c>
      <c r="B1423" s="1">
        <v>359</v>
      </c>
      <c r="C1423" s="1"/>
      <c r="D1423" s="1" t="s">
        <v>303</v>
      </c>
      <c r="E1423" s="1">
        <v>6.46</v>
      </c>
      <c r="F1423" s="5">
        <f>IF(E1423="no weight",VLOOKUP(D1423,Files!$B$2:$G$233,6,FALSE()),E1423)</f>
        <v>6.46</v>
      </c>
      <c r="G1423" s="24">
        <v>0.0021875</v>
      </c>
      <c r="H1423" s="1">
        <v>7</v>
      </c>
      <c r="I1423" s="29">
        <f>Results!$F1423+VLOOKUP(Results!$H1423,'Bead string weights'!$B$2:$E$14,4,FALSE())</f>
        <v>15.495</v>
      </c>
      <c r="J1423" s="1" t="s">
        <v>535</v>
      </c>
      <c r="K1423" s="1"/>
      <c r="L1423" s="1"/>
    </row>
    <row r="1424" spans="1:12">
      <c r="A1424" s="1">
        <v>169</v>
      </c>
      <c r="B1424" s="1">
        <v>359</v>
      </c>
      <c r="C1424" s="1"/>
      <c r="D1424" s="1" t="s">
        <v>303</v>
      </c>
      <c r="E1424" s="1">
        <v>6.46</v>
      </c>
      <c r="F1424" s="5">
        <f>IF(E1424="no weight",VLOOKUP(D1424,Files!$B$2:$G$233,6,FALSE()),E1424)</f>
        <v>6.46</v>
      </c>
      <c r="G1424" s="24">
        <v>0.00225694444444444</v>
      </c>
      <c r="H1424" s="1">
        <v>8</v>
      </c>
      <c r="I1424" s="29">
        <f>Results!$F1424+VLOOKUP(Results!$H1424,'Bead string weights'!$B$2:$E$14,4,FALSE())</f>
        <v>15.86</v>
      </c>
      <c r="J1424" s="1" t="s">
        <v>535</v>
      </c>
      <c r="K1424" s="1"/>
      <c r="L1424" s="1"/>
    </row>
    <row r="1425" spans="1:12">
      <c r="A1425" s="1">
        <v>169</v>
      </c>
      <c r="B1425" s="1">
        <v>359</v>
      </c>
      <c r="C1425" s="1"/>
      <c r="D1425" s="1" t="s">
        <v>303</v>
      </c>
      <c r="E1425" s="1">
        <v>6.46</v>
      </c>
      <c r="F1425" s="5">
        <f>IF(E1425="no weight",VLOOKUP(D1425,Files!$B$2:$G$233,6,FALSE()),E1425)</f>
        <v>6.46</v>
      </c>
      <c r="G1425" s="24">
        <v>0.00240740740740741</v>
      </c>
      <c r="H1425" s="1">
        <v>8</v>
      </c>
      <c r="I1425" s="29">
        <f>Results!$F1425+VLOOKUP(Results!$H1425,'Bead string weights'!$B$2:$E$14,4,FALSE())</f>
        <v>15.86</v>
      </c>
      <c r="J1425" s="1" t="s">
        <v>535</v>
      </c>
      <c r="K1425" s="1"/>
      <c r="L1425" s="1"/>
    </row>
    <row r="1426" spans="1:12">
      <c r="A1426" s="1">
        <v>170</v>
      </c>
      <c r="B1426" s="1">
        <v>360</v>
      </c>
      <c r="C1426" s="1"/>
      <c r="D1426" s="1" t="s">
        <v>306</v>
      </c>
      <c r="E1426" s="1">
        <v>5.91</v>
      </c>
      <c r="F1426" s="5">
        <f>IF(E1426="no weight",VLOOKUP(D1426,Files!$B$2:$G$233,6,FALSE()),E1426)</f>
        <v>5.91</v>
      </c>
      <c r="G1426" s="24">
        <v>0.000266203703703704</v>
      </c>
      <c r="H1426" s="1">
        <v>7</v>
      </c>
      <c r="I1426" s="29">
        <f>Results!$F1426+VLOOKUP(Results!$H1426,'Bead string weights'!$B$2:$E$14,4,FALSE())</f>
        <v>14.945</v>
      </c>
      <c r="J1426" s="1" t="s">
        <v>535</v>
      </c>
      <c r="K1426" s="1"/>
      <c r="L1426" s="1"/>
    </row>
    <row r="1427" spans="1:12">
      <c r="A1427" s="1">
        <v>170</v>
      </c>
      <c r="B1427" s="1">
        <v>360</v>
      </c>
      <c r="C1427" s="1"/>
      <c r="D1427" s="1" t="s">
        <v>306</v>
      </c>
      <c r="E1427" s="1">
        <v>5.91</v>
      </c>
      <c r="F1427" s="5">
        <f>IF(E1427="no weight",VLOOKUP(D1427,Files!$B$2:$G$233,6,FALSE()),E1427)</f>
        <v>5.91</v>
      </c>
      <c r="G1427" s="24">
        <v>0.000289351851851852</v>
      </c>
      <c r="H1427" s="1">
        <v>3</v>
      </c>
      <c r="I1427" s="29">
        <f>Results!$F1427+VLOOKUP(Results!$H1427,'Bead string weights'!$B$2:$E$14,4,FALSE())</f>
        <v>9.2431</v>
      </c>
      <c r="J1427" s="1" t="s">
        <v>535</v>
      </c>
      <c r="K1427" s="1"/>
      <c r="L1427" s="1"/>
    </row>
    <row r="1428" spans="1:12">
      <c r="A1428" s="1">
        <v>170</v>
      </c>
      <c r="B1428" s="1">
        <v>360</v>
      </c>
      <c r="C1428" s="1"/>
      <c r="D1428" s="1" t="s">
        <v>306</v>
      </c>
      <c r="E1428" s="1">
        <v>5.91</v>
      </c>
      <c r="F1428" s="5">
        <f>IF(E1428="no weight",VLOOKUP(D1428,Files!$B$2:$G$233,6,FALSE()),E1428)</f>
        <v>5.91</v>
      </c>
      <c r="G1428" s="24">
        <v>0.000416666666666667</v>
      </c>
      <c r="H1428" s="1">
        <v>6</v>
      </c>
      <c r="I1428" s="29">
        <f>Results!$F1428+VLOOKUP(Results!$H1428,'Bead string weights'!$B$2:$E$14,4,FALSE())</f>
        <v>13.375</v>
      </c>
      <c r="J1428" s="1" t="s">
        <v>535</v>
      </c>
      <c r="K1428" s="1"/>
      <c r="L1428" s="1"/>
    </row>
    <row r="1429" spans="1:12">
      <c r="A1429" s="1">
        <v>170</v>
      </c>
      <c r="B1429" s="1">
        <v>360</v>
      </c>
      <c r="C1429" s="1"/>
      <c r="D1429" s="1" t="s">
        <v>306</v>
      </c>
      <c r="E1429" s="1">
        <v>5.91</v>
      </c>
      <c r="F1429" s="5">
        <f>IF(E1429="no weight",VLOOKUP(D1429,Files!$B$2:$G$233,6,FALSE()),E1429)</f>
        <v>5.91</v>
      </c>
      <c r="G1429" s="24">
        <v>0.000613425925925926</v>
      </c>
      <c r="H1429" s="1">
        <v>7</v>
      </c>
      <c r="I1429" s="29">
        <f>Results!$F1429+VLOOKUP(Results!$H1429,'Bead string weights'!$B$2:$E$14,4,FALSE())</f>
        <v>14.945</v>
      </c>
      <c r="J1429" s="1" t="s">
        <v>535</v>
      </c>
      <c r="K1429" s="1"/>
      <c r="L1429" s="1"/>
    </row>
    <row r="1430" spans="1:12">
      <c r="A1430" s="1">
        <v>170</v>
      </c>
      <c r="B1430" s="1">
        <v>360</v>
      </c>
      <c r="C1430" s="1"/>
      <c r="D1430" s="1" t="s">
        <v>306</v>
      </c>
      <c r="E1430" s="1">
        <v>5.91</v>
      </c>
      <c r="F1430" s="5">
        <f>IF(E1430="no weight",VLOOKUP(D1430,Files!$B$2:$G$233,6,FALSE()),E1430)</f>
        <v>5.91</v>
      </c>
      <c r="G1430" s="24">
        <v>0.000775462962962963</v>
      </c>
      <c r="H1430" s="1">
        <v>7</v>
      </c>
      <c r="I1430" s="29">
        <f>Results!$F1430+VLOOKUP(Results!$H1430,'Bead string weights'!$B$2:$E$14,4,FALSE())</f>
        <v>14.945</v>
      </c>
      <c r="J1430" s="1" t="s">
        <v>535</v>
      </c>
      <c r="K1430" s="1"/>
      <c r="L1430" s="1"/>
    </row>
    <row r="1431" spans="1:12">
      <c r="A1431" s="1">
        <v>170</v>
      </c>
      <c r="B1431" s="1">
        <v>360</v>
      </c>
      <c r="C1431" s="1"/>
      <c r="D1431" s="1" t="s">
        <v>306</v>
      </c>
      <c r="E1431" s="1">
        <v>5.91</v>
      </c>
      <c r="F1431" s="5">
        <f>IF(E1431="no weight",VLOOKUP(D1431,Files!$B$2:$G$233,6,FALSE()),E1431)</f>
        <v>5.91</v>
      </c>
      <c r="G1431" s="24">
        <v>0.000925925925925926</v>
      </c>
      <c r="H1431" s="1">
        <v>2</v>
      </c>
      <c r="I1431" s="29">
        <f>Results!$F1431+VLOOKUP(Results!$H1431,'Bead string weights'!$B$2:$E$14,4,FALSE())</f>
        <v>9.10215</v>
      </c>
      <c r="J1431" s="1" t="s">
        <v>537</v>
      </c>
      <c r="K1431" s="1"/>
      <c r="L1431" s="1" t="s">
        <v>985</v>
      </c>
    </row>
    <row r="1432" spans="1:12">
      <c r="A1432" s="1">
        <v>170</v>
      </c>
      <c r="B1432" s="1">
        <v>360</v>
      </c>
      <c r="C1432" s="1"/>
      <c r="D1432" s="1" t="s">
        <v>306</v>
      </c>
      <c r="E1432" s="1">
        <v>5.91</v>
      </c>
      <c r="F1432" s="5">
        <f>IF(E1432="no weight",VLOOKUP(D1432,Files!$B$2:$G$233,6,FALSE()),E1432)</f>
        <v>5.91</v>
      </c>
      <c r="G1432" s="24">
        <v>0.00126157407407407</v>
      </c>
      <c r="H1432" s="1">
        <v>7</v>
      </c>
      <c r="I1432" s="29">
        <f>Results!$F1432+VLOOKUP(Results!$H1432,'Bead string weights'!$B$2:$E$14,4,FALSE())</f>
        <v>14.945</v>
      </c>
      <c r="J1432" s="1" t="s">
        <v>535</v>
      </c>
      <c r="K1432" s="1"/>
      <c r="L1432" s="1"/>
    </row>
    <row r="1433" spans="1:12">
      <c r="A1433" s="1">
        <v>170</v>
      </c>
      <c r="B1433" s="1">
        <v>360</v>
      </c>
      <c r="C1433" s="1"/>
      <c r="D1433" s="1" t="s">
        <v>306</v>
      </c>
      <c r="E1433" s="1">
        <v>5.91</v>
      </c>
      <c r="F1433" s="5">
        <f>IF(E1433="no weight",VLOOKUP(D1433,Files!$B$2:$G$233,6,FALSE()),E1433)</f>
        <v>5.91</v>
      </c>
      <c r="G1433" s="24">
        <v>0.00138888888888889</v>
      </c>
      <c r="H1433" s="1">
        <v>7</v>
      </c>
      <c r="I1433" s="29">
        <f>Results!$F1433+VLOOKUP(Results!$H1433,'Bead string weights'!$B$2:$E$14,4,FALSE())</f>
        <v>14.945</v>
      </c>
      <c r="J1433" s="1" t="s">
        <v>535</v>
      </c>
      <c r="K1433" s="1"/>
      <c r="L1433" s="1"/>
    </row>
    <row r="1434" spans="1:12">
      <c r="A1434" s="1">
        <v>170</v>
      </c>
      <c r="B1434" s="1">
        <v>360</v>
      </c>
      <c r="C1434" s="1"/>
      <c r="D1434" s="1" t="s">
        <v>306</v>
      </c>
      <c r="E1434" s="1">
        <v>5.91</v>
      </c>
      <c r="F1434" s="5">
        <f>IF(E1434="no weight",VLOOKUP(D1434,Files!$B$2:$G$233,6,FALSE()),E1434)</f>
        <v>5.91</v>
      </c>
      <c r="G1434" s="24">
        <v>0.00158564814814815</v>
      </c>
      <c r="H1434" s="1">
        <v>7</v>
      </c>
      <c r="I1434" s="29">
        <f>Results!$F1434+VLOOKUP(Results!$H1434,'Bead string weights'!$B$2:$E$14,4,FALSE())</f>
        <v>14.945</v>
      </c>
      <c r="J1434" s="1" t="s">
        <v>535</v>
      </c>
      <c r="K1434" s="1"/>
      <c r="L1434" s="1"/>
    </row>
    <row r="1435" spans="1:12">
      <c r="A1435" s="1">
        <v>170</v>
      </c>
      <c r="B1435" s="1">
        <v>360</v>
      </c>
      <c r="C1435" s="1"/>
      <c r="D1435" s="1" t="s">
        <v>306</v>
      </c>
      <c r="E1435" s="1">
        <v>5.91</v>
      </c>
      <c r="F1435" s="5">
        <f>IF(E1435="no weight",VLOOKUP(D1435,Files!$B$2:$G$233,6,FALSE()),E1435)</f>
        <v>5.91</v>
      </c>
      <c r="G1435" s="24">
        <v>0.00164351851851852</v>
      </c>
      <c r="H1435" s="1">
        <v>2</v>
      </c>
      <c r="I1435" s="29">
        <f>Results!$F1435+VLOOKUP(Results!$H1435,'Bead string weights'!$B$2:$E$14,4,FALSE())</f>
        <v>9.10215</v>
      </c>
      <c r="J1435" s="1" t="s">
        <v>537</v>
      </c>
      <c r="K1435" s="1"/>
      <c r="L1435" s="1" t="s">
        <v>990</v>
      </c>
    </row>
    <row r="1436" spans="1:12">
      <c r="A1436" s="1">
        <v>170</v>
      </c>
      <c r="B1436" s="1">
        <v>360</v>
      </c>
      <c r="C1436" s="1"/>
      <c r="D1436" s="1" t="s">
        <v>306</v>
      </c>
      <c r="E1436" s="1">
        <v>5.91</v>
      </c>
      <c r="F1436" s="5">
        <f>IF(E1436="no weight",VLOOKUP(D1436,Files!$B$2:$G$233,6,FALSE()),E1436)</f>
        <v>5.91</v>
      </c>
      <c r="G1436" s="24">
        <v>0.00170138888888889</v>
      </c>
      <c r="H1436" s="1">
        <v>7</v>
      </c>
      <c r="I1436" s="29">
        <f>Results!$F1436+VLOOKUP(Results!$H1436,'Bead string weights'!$B$2:$E$14,4,FALSE())</f>
        <v>14.945</v>
      </c>
      <c r="J1436" s="1" t="s">
        <v>535</v>
      </c>
      <c r="K1436" s="1"/>
      <c r="L1436" s="1"/>
    </row>
    <row r="1437" spans="1:12">
      <c r="A1437" s="1">
        <v>170</v>
      </c>
      <c r="B1437" s="1">
        <v>360</v>
      </c>
      <c r="C1437" s="1"/>
      <c r="D1437" s="1" t="s">
        <v>306</v>
      </c>
      <c r="E1437" s="1">
        <v>5.91</v>
      </c>
      <c r="F1437" s="5">
        <f>IF(E1437="no weight",VLOOKUP(D1437,Files!$B$2:$G$233,6,FALSE()),E1437)</f>
        <v>5.91</v>
      </c>
      <c r="G1437" s="24">
        <v>0.00181712962962963</v>
      </c>
      <c r="H1437" s="1">
        <v>5</v>
      </c>
      <c r="I1437" s="29">
        <f>Results!$F1437+VLOOKUP(Results!$H1437,'Bead string weights'!$B$2:$E$14,4,FALSE())</f>
        <v>12.345</v>
      </c>
      <c r="J1437" s="1" t="s">
        <v>535</v>
      </c>
      <c r="K1437" s="1"/>
      <c r="L1437" s="1"/>
    </row>
    <row r="1438" spans="1:12">
      <c r="A1438" s="1">
        <v>171</v>
      </c>
      <c r="B1438" s="1">
        <v>361</v>
      </c>
      <c r="C1438" s="1"/>
      <c r="D1438" s="1" t="s">
        <v>309</v>
      </c>
      <c r="E1438" s="1">
        <v>6.06</v>
      </c>
      <c r="F1438" s="5">
        <f>IF(E1438="no weight",VLOOKUP(D1438,Files!$B$2:$G$233,6,FALSE()),E1438)</f>
        <v>6.06</v>
      </c>
      <c r="G1438" s="24">
        <v>0.000277777777777778</v>
      </c>
      <c r="H1438" s="1">
        <v>7</v>
      </c>
      <c r="I1438" s="29">
        <f>Results!$F1438+VLOOKUP(Results!$H1438,'Bead string weights'!$B$2:$E$14,4,FALSE())</f>
        <v>15.095</v>
      </c>
      <c r="J1438" s="1" t="s">
        <v>535</v>
      </c>
      <c r="K1438" s="1"/>
      <c r="L1438" s="1"/>
    </row>
    <row r="1439" spans="1:12">
      <c r="A1439" s="1">
        <v>171</v>
      </c>
      <c r="B1439" s="1">
        <v>361</v>
      </c>
      <c r="C1439" s="1"/>
      <c r="D1439" s="1" t="s">
        <v>309</v>
      </c>
      <c r="E1439" s="1">
        <v>6.06</v>
      </c>
      <c r="F1439" s="5">
        <f>IF(E1439="no weight",VLOOKUP(D1439,Files!$B$2:$G$233,6,FALSE()),E1439)</f>
        <v>6.06</v>
      </c>
      <c r="G1439" s="24">
        <v>0.000636574074074074</v>
      </c>
      <c r="H1439" s="1">
        <v>8</v>
      </c>
      <c r="I1439" s="29">
        <f>Results!$F1439+VLOOKUP(Results!$H1439,'Bead string weights'!$B$2:$E$14,4,FALSE())</f>
        <v>15.46</v>
      </c>
      <c r="J1439" s="1" t="s">
        <v>535</v>
      </c>
      <c r="K1439" s="1"/>
      <c r="L1439" s="1"/>
    </row>
    <row r="1440" spans="1:12">
      <c r="A1440" s="1">
        <v>171</v>
      </c>
      <c r="B1440" s="1">
        <v>361</v>
      </c>
      <c r="C1440" s="1"/>
      <c r="D1440" s="1" t="s">
        <v>309</v>
      </c>
      <c r="E1440" s="1">
        <v>6.06</v>
      </c>
      <c r="F1440" s="5">
        <f>IF(E1440="no weight",VLOOKUP(D1440,Files!$B$2:$G$233,6,FALSE()),E1440)</f>
        <v>6.06</v>
      </c>
      <c r="G1440" s="24">
        <v>0.000891203703703704</v>
      </c>
      <c r="H1440" s="1">
        <v>9</v>
      </c>
      <c r="I1440" s="29">
        <f>Results!$F1440+VLOOKUP(Results!$H1440,'Bead string weights'!$B$2:$E$14,4,FALSE())</f>
        <v>16.9</v>
      </c>
      <c r="J1440" s="1" t="s">
        <v>535</v>
      </c>
      <c r="K1440" s="1"/>
      <c r="L1440" s="1"/>
    </row>
    <row r="1441" spans="1:12">
      <c r="A1441" s="1">
        <v>171</v>
      </c>
      <c r="B1441" s="1">
        <v>361</v>
      </c>
      <c r="C1441" s="1"/>
      <c r="D1441" s="1" t="s">
        <v>309</v>
      </c>
      <c r="E1441" s="1">
        <v>6.06</v>
      </c>
      <c r="F1441" s="5">
        <f>IF(E1441="no weight",VLOOKUP(D1441,Files!$B$2:$G$233,6,FALSE()),E1441)</f>
        <v>6.06</v>
      </c>
      <c r="G1441" s="24">
        <v>0.00109953703703704</v>
      </c>
      <c r="H1441" s="1">
        <v>9</v>
      </c>
      <c r="I1441" s="29">
        <f>Results!$F1441+VLOOKUP(Results!$H1441,'Bead string weights'!$B$2:$E$14,4,FALSE())</f>
        <v>16.9</v>
      </c>
      <c r="J1441" s="1" t="s">
        <v>535</v>
      </c>
      <c r="K1441" s="1"/>
      <c r="L1441" s="1"/>
    </row>
    <row r="1442" spans="1:12">
      <c r="A1442" s="1">
        <v>171</v>
      </c>
      <c r="B1442" s="1">
        <v>361</v>
      </c>
      <c r="C1442" s="1"/>
      <c r="D1442" s="1" t="s">
        <v>309</v>
      </c>
      <c r="E1442" s="1">
        <v>6.06</v>
      </c>
      <c r="F1442" s="5">
        <f>IF(E1442="no weight",VLOOKUP(D1442,Files!$B$2:$G$233,6,FALSE()),E1442)</f>
        <v>6.06</v>
      </c>
      <c r="G1442" s="24">
        <v>0.00137731481481481</v>
      </c>
      <c r="H1442" s="1">
        <v>9</v>
      </c>
      <c r="I1442" s="29">
        <f>Results!$F1442+VLOOKUP(Results!$H1442,'Bead string weights'!$B$2:$E$14,4,FALSE())</f>
        <v>16.9</v>
      </c>
      <c r="J1442" s="1" t="s">
        <v>535</v>
      </c>
      <c r="K1442" s="1"/>
      <c r="L1442" s="1"/>
    </row>
    <row r="1443" spans="1:12">
      <c r="A1443" s="1">
        <v>171</v>
      </c>
      <c r="B1443" s="1">
        <v>361</v>
      </c>
      <c r="C1443" s="1"/>
      <c r="D1443" s="1" t="s">
        <v>309</v>
      </c>
      <c r="E1443" s="1">
        <v>6.06</v>
      </c>
      <c r="F1443" s="5">
        <f>IF(E1443="no weight",VLOOKUP(D1443,Files!$B$2:$G$233,6,FALSE()),E1443)</f>
        <v>6.06</v>
      </c>
      <c r="G1443" s="24">
        <v>0.00146990740740741</v>
      </c>
      <c r="H1443" s="1">
        <v>8</v>
      </c>
      <c r="I1443" s="29">
        <f>Results!$F1443+VLOOKUP(Results!$H1443,'Bead string weights'!$B$2:$E$14,4,FALSE())</f>
        <v>15.46</v>
      </c>
      <c r="J1443" s="1" t="s">
        <v>535</v>
      </c>
      <c r="K1443" s="1"/>
      <c r="L1443" s="1"/>
    </row>
    <row r="1444" spans="1:12">
      <c r="A1444" s="1">
        <v>171</v>
      </c>
      <c r="B1444" s="1">
        <v>361</v>
      </c>
      <c r="C1444" s="1"/>
      <c r="D1444" s="1" t="s">
        <v>309</v>
      </c>
      <c r="E1444" s="1">
        <v>6.06</v>
      </c>
      <c r="F1444" s="5">
        <f>IF(E1444="no weight",VLOOKUP(D1444,Files!$B$2:$G$233,6,FALSE()),E1444)</f>
        <v>6.06</v>
      </c>
      <c r="G1444" s="24">
        <v>0.00179398148148148</v>
      </c>
      <c r="H1444" s="1">
        <v>8</v>
      </c>
      <c r="I1444" s="29">
        <f>Results!$F1444+VLOOKUP(Results!$H1444,'Bead string weights'!$B$2:$E$14,4,FALSE())</f>
        <v>15.46</v>
      </c>
      <c r="J1444" s="1" t="s">
        <v>537</v>
      </c>
      <c r="K1444" s="1"/>
      <c r="L1444" s="1" t="s">
        <v>987</v>
      </c>
    </row>
    <row r="1445" spans="1:12">
      <c r="A1445" s="1">
        <v>172</v>
      </c>
      <c r="B1445" s="1">
        <v>357</v>
      </c>
      <c r="C1445" s="1"/>
      <c r="D1445" s="1" t="s">
        <v>312</v>
      </c>
      <c r="E1445" s="1">
        <v>5.39</v>
      </c>
      <c r="F1445" s="5">
        <f>IF(E1445="no weight",VLOOKUP(D1445,Files!$B$2:$G$233,6,FALSE()),E1445)</f>
        <v>5.39</v>
      </c>
      <c r="G1445" s="24">
        <v>0.000277777777777778</v>
      </c>
      <c r="H1445" s="1">
        <v>6</v>
      </c>
      <c r="I1445" s="29">
        <f>Results!$F1445+VLOOKUP(Results!$H1445,'Bead string weights'!$B$2:$E$14,4,FALSE())</f>
        <v>12.855</v>
      </c>
      <c r="J1445" s="1" t="s">
        <v>535</v>
      </c>
      <c r="K1445" s="1"/>
      <c r="L1445" s="1"/>
    </row>
    <row r="1446" spans="1:12">
      <c r="A1446" s="1">
        <v>172</v>
      </c>
      <c r="B1446" s="1">
        <v>357</v>
      </c>
      <c r="C1446" s="1"/>
      <c r="D1446" s="1" t="s">
        <v>312</v>
      </c>
      <c r="E1446" s="1">
        <v>5.39</v>
      </c>
      <c r="F1446" s="5">
        <f>IF(E1446="no weight",VLOOKUP(D1446,Files!$B$2:$G$233,6,FALSE()),E1446)</f>
        <v>5.39</v>
      </c>
      <c r="G1446" s="24">
        <v>0.000451388888888889</v>
      </c>
      <c r="H1446" s="1">
        <v>5</v>
      </c>
      <c r="I1446" s="29">
        <f>Results!$F1446+VLOOKUP(Results!$H1446,'Bead string weights'!$B$2:$E$14,4,FALSE())</f>
        <v>11.825</v>
      </c>
      <c r="J1446" s="1" t="s">
        <v>535</v>
      </c>
      <c r="K1446" s="1"/>
      <c r="L1446" s="1"/>
    </row>
    <row r="1447" spans="1:12">
      <c r="A1447" s="1">
        <v>172</v>
      </c>
      <c r="B1447" s="1">
        <v>357</v>
      </c>
      <c r="C1447" s="1"/>
      <c r="D1447" s="1" t="s">
        <v>312</v>
      </c>
      <c r="E1447" s="1">
        <v>5.39</v>
      </c>
      <c r="F1447" s="5">
        <f>IF(E1447="no weight",VLOOKUP(D1447,Files!$B$2:$G$233,6,FALSE()),E1447)</f>
        <v>5.39</v>
      </c>
      <c r="G1447" s="24">
        <v>0.000462962962962963</v>
      </c>
      <c r="H1447" s="1">
        <v>5</v>
      </c>
      <c r="I1447" s="29">
        <f>Results!$F1447+VLOOKUP(Results!$H1447,'Bead string weights'!$B$2:$E$14,4,FALSE())</f>
        <v>11.825</v>
      </c>
      <c r="J1447" s="1" t="s">
        <v>537</v>
      </c>
      <c r="K1447" s="1"/>
      <c r="L1447" s="1" t="s">
        <v>995</v>
      </c>
    </row>
    <row r="1448" spans="1:12">
      <c r="A1448" s="1">
        <v>172</v>
      </c>
      <c r="B1448" s="1">
        <v>357</v>
      </c>
      <c r="C1448" s="1"/>
      <c r="D1448" s="1" t="s">
        <v>312</v>
      </c>
      <c r="E1448" s="1">
        <v>5.39</v>
      </c>
      <c r="F1448" s="5">
        <f>IF(E1448="no weight",VLOOKUP(D1448,Files!$B$2:$G$233,6,FALSE()),E1448)</f>
        <v>5.39</v>
      </c>
      <c r="G1448" s="24">
        <v>0.000648148148148148</v>
      </c>
      <c r="H1448" s="1">
        <v>4</v>
      </c>
      <c r="I1448" s="29">
        <f>Results!$F1448+VLOOKUP(Results!$H1448,'Bead string weights'!$B$2:$E$14,4,FALSE())</f>
        <v>10.15105</v>
      </c>
      <c r="J1448" s="1" t="s">
        <v>535</v>
      </c>
      <c r="K1448" s="1"/>
      <c r="L1448" s="1"/>
    </row>
    <row r="1449" spans="1:12">
      <c r="A1449" s="1">
        <v>172</v>
      </c>
      <c r="B1449" s="1">
        <v>357</v>
      </c>
      <c r="C1449" s="1"/>
      <c r="D1449" s="1" t="s">
        <v>312</v>
      </c>
      <c r="E1449" s="1">
        <v>5.39</v>
      </c>
      <c r="F1449" s="5">
        <f>IF(E1449="no weight",VLOOKUP(D1449,Files!$B$2:$G$233,6,FALSE()),E1449)</f>
        <v>5.39</v>
      </c>
      <c r="G1449" s="24">
        <v>0.000717592592592593</v>
      </c>
      <c r="H1449" s="1">
        <v>5</v>
      </c>
      <c r="I1449" s="29">
        <f>Results!$F1449+VLOOKUP(Results!$H1449,'Bead string weights'!$B$2:$E$14,4,FALSE())</f>
        <v>11.825</v>
      </c>
      <c r="J1449" s="1" t="s">
        <v>535</v>
      </c>
      <c r="K1449" s="1"/>
      <c r="L1449" s="1"/>
    </row>
    <row r="1450" spans="1:12">
      <c r="A1450" s="1">
        <v>172</v>
      </c>
      <c r="B1450" s="1">
        <v>357</v>
      </c>
      <c r="C1450" s="1"/>
      <c r="D1450" s="1" t="s">
        <v>312</v>
      </c>
      <c r="E1450" s="1">
        <v>5.39</v>
      </c>
      <c r="F1450" s="5">
        <f>IF(E1450="no weight",VLOOKUP(D1450,Files!$B$2:$G$233,6,FALSE()),E1450)</f>
        <v>5.39</v>
      </c>
      <c r="G1450" s="24">
        <v>0.000787037037037037</v>
      </c>
      <c r="H1450" s="1">
        <v>6</v>
      </c>
      <c r="I1450" s="29">
        <f>Results!$F1450+VLOOKUP(Results!$H1450,'Bead string weights'!$B$2:$E$14,4,FALSE())</f>
        <v>12.855</v>
      </c>
      <c r="J1450" s="1" t="s">
        <v>535</v>
      </c>
      <c r="K1450" s="1"/>
      <c r="L1450" s="1"/>
    </row>
    <row r="1451" spans="1:12">
      <c r="A1451" s="1">
        <v>172</v>
      </c>
      <c r="B1451" s="1">
        <v>357</v>
      </c>
      <c r="C1451" s="1"/>
      <c r="D1451" s="1" t="s">
        <v>312</v>
      </c>
      <c r="E1451" s="1">
        <v>5.39</v>
      </c>
      <c r="F1451" s="5">
        <f>IF(E1451="no weight",VLOOKUP(D1451,Files!$B$2:$G$233,6,FALSE()),E1451)</f>
        <v>5.39</v>
      </c>
      <c r="G1451" s="24">
        <v>0.00087962962962963</v>
      </c>
      <c r="H1451" s="1">
        <v>6</v>
      </c>
      <c r="I1451" s="29">
        <f>Results!$F1451+VLOOKUP(Results!$H1451,'Bead string weights'!$B$2:$E$14,4,FALSE())</f>
        <v>12.855</v>
      </c>
      <c r="J1451" s="1" t="s">
        <v>535</v>
      </c>
      <c r="K1451" s="1"/>
      <c r="L1451" s="1"/>
    </row>
    <row r="1452" spans="1:12">
      <c r="A1452" s="1">
        <v>172</v>
      </c>
      <c r="B1452" s="1">
        <v>357</v>
      </c>
      <c r="C1452" s="1"/>
      <c r="D1452" s="1" t="s">
        <v>312</v>
      </c>
      <c r="E1452" s="1">
        <v>5.39</v>
      </c>
      <c r="F1452" s="5">
        <f>IF(E1452="no weight",VLOOKUP(D1452,Files!$B$2:$G$233,6,FALSE()),E1452)</f>
        <v>5.39</v>
      </c>
      <c r="G1452" s="24">
        <v>0.00131944444444444</v>
      </c>
      <c r="H1452" s="1">
        <v>5</v>
      </c>
      <c r="I1452" s="29">
        <f>Results!$F1452+VLOOKUP(Results!$H1452,'Bead string weights'!$B$2:$E$14,4,FALSE())</f>
        <v>11.825</v>
      </c>
      <c r="J1452" s="1" t="s">
        <v>535</v>
      </c>
      <c r="K1452" s="1"/>
      <c r="L1452" s="1"/>
    </row>
    <row r="1453" spans="1:12">
      <c r="A1453" s="1">
        <v>172</v>
      </c>
      <c r="B1453" s="1">
        <v>357</v>
      </c>
      <c r="C1453" s="1"/>
      <c r="D1453" s="1" t="s">
        <v>312</v>
      </c>
      <c r="E1453" s="1">
        <v>5.39</v>
      </c>
      <c r="F1453" s="5">
        <f>IF(E1453="no weight",VLOOKUP(D1453,Files!$B$2:$G$233,6,FALSE()),E1453)</f>
        <v>5.39</v>
      </c>
      <c r="G1453" s="24">
        <v>0.00170138888888889</v>
      </c>
      <c r="H1453" s="1">
        <v>5</v>
      </c>
      <c r="I1453" s="29">
        <f>Results!$F1453+VLOOKUP(Results!$H1453,'Bead string weights'!$B$2:$E$14,4,FALSE())</f>
        <v>11.825</v>
      </c>
      <c r="J1453" s="1" t="s">
        <v>535</v>
      </c>
      <c r="K1453" s="1"/>
      <c r="L1453" s="1"/>
    </row>
    <row r="1454" spans="1:12">
      <c r="A1454" s="1">
        <v>173</v>
      </c>
      <c r="B1454" s="1">
        <v>241</v>
      </c>
      <c r="C1454" s="1"/>
      <c r="D1454" s="1" t="s">
        <v>314</v>
      </c>
      <c r="E1454" s="1">
        <v>6.72</v>
      </c>
      <c r="F1454" s="5">
        <f>IF(E1454="no weight",VLOOKUP(D1454,Files!$B$2:$G$233,6,FALSE()),E1454)</f>
        <v>6.72</v>
      </c>
      <c r="G1454" s="24">
        <v>0.0003125</v>
      </c>
      <c r="H1454" s="1">
        <v>7</v>
      </c>
      <c r="I1454" s="29">
        <f>Results!$F1454+VLOOKUP(Results!$H1454,'Bead string weights'!$B$2:$E$14,4,FALSE())</f>
        <v>15.755</v>
      </c>
      <c r="J1454" s="1" t="s">
        <v>535</v>
      </c>
      <c r="K1454" s="1"/>
      <c r="L1454" s="1"/>
    </row>
    <row r="1455" spans="1:12">
      <c r="A1455" s="1">
        <v>173</v>
      </c>
      <c r="B1455" s="1">
        <v>241</v>
      </c>
      <c r="C1455" s="1"/>
      <c r="D1455" s="1" t="s">
        <v>314</v>
      </c>
      <c r="E1455" s="1">
        <v>6.72</v>
      </c>
      <c r="F1455" s="5">
        <f>IF(E1455="no weight",VLOOKUP(D1455,Files!$B$2:$G$233,6,FALSE()),E1455)</f>
        <v>6.72</v>
      </c>
      <c r="G1455" s="24">
        <v>0.000324074074074074</v>
      </c>
      <c r="H1455" s="1">
        <v>4</v>
      </c>
      <c r="I1455" s="29">
        <f>Results!$F1455+VLOOKUP(Results!$H1455,'Bead string weights'!$B$2:$E$14,4,FALSE())</f>
        <v>11.48105</v>
      </c>
      <c r="J1455" s="1" t="s">
        <v>535</v>
      </c>
      <c r="K1455" s="1"/>
      <c r="L1455" s="1"/>
    </row>
    <row r="1456" spans="1:12">
      <c r="A1456" s="1">
        <v>173</v>
      </c>
      <c r="B1456" s="1">
        <v>241</v>
      </c>
      <c r="C1456" s="1"/>
      <c r="D1456" s="1" t="s">
        <v>314</v>
      </c>
      <c r="E1456" s="1">
        <v>6.72</v>
      </c>
      <c r="F1456" s="5">
        <f>IF(E1456="no weight",VLOOKUP(D1456,Files!$B$2:$G$233,6,FALSE()),E1456)</f>
        <v>6.72</v>
      </c>
      <c r="G1456" s="24">
        <v>0.000381944444444444</v>
      </c>
      <c r="H1456" s="1">
        <v>7</v>
      </c>
      <c r="I1456" s="29">
        <f>Results!$F1456+VLOOKUP(Results!$H1456,'Bead string weights'!$B$2:$E$14,4,FALSE())</f>
        <v>15.755</v>
      </c>
      <c r="J1456" s="1" t="s">
        <v>535</v>
      </c>
      <c r="K1456" s="1"/>
      <c r="L1456" s="1"/>
    </row>
    <row r="1457" spans="1:12">
      <c r="A1457" s="1">
        <v>173</v>
      </c>
      <c r="B1457" s="1">
        <v>241</v>
      </c>
      <c r="C1457" s="1"/>
      <c r="D1457" s="1" t="s">
        <v>314</v>
      </c>
      <c r="E1457" s="1">
        <v>6.72</v>
      </c>
      <c r="F1457" s="5">
        <f>IF(E1457="no weight",VLOOKUP(D1457,Files!$B$2:$G$233,6,FALSE()),E1457)</f>
        <v>6.72</v>
      </c>
      <c r="G1457" s="24">
        <v>0.000497685185185185</v>
      </c>
      <c r="H1457" s="1" t="s">
        <v>986</v>
      </c>
      <c r="I1457" s="29" t="e">
        <f>Results!$F1457+VLOOKUP(Results!$H1457,'Bead string weights'!$B$2:$E$14,4,FALSE())</f>
        <v>#N/A</v>
      </c>
      <c r="J1457" s="1" t="s">
        <v>537</v>
      </c>
      <c r="K1457" s="1"/>
      <c r="L1457" s="1" t="s">
        <v>987</v>
      </c>
    </row>
    <row r="1458" spans="1:12">
      <c r="A1458" s="1">
        <v>173</v>
      </c>
      <c r="B1458" s="1">
        <v>241</v>
      </c>
      <c r="C1458" s="1"/>
      <c r="D1458" s="1" t="s">
        <v>314</v>
      </c>
      <c r="E1458" s="1">
        <v>6.72</v>
      </c>
      <c r="F1458" s="5">
        <f>IF(E1458="no weight",VLOOKUP(D1458,Files!$B$2:$G$233,6,FALSE()),E1458)</f>
        <v>6.72</v>
      </c>
      <c r="G1458" s="24">
        <v>0.000509259259259259</v>
      </c>
      <c r="H1458" s="1">
        <v>8</v>
      </c>
      <c r="I1458" s="29">
        <f>Results!$F1458+VLOOKUP(Results!$H1458,'Bead string weights'!$B$2:$E$14,4,FALSE())</f>
        <v>16.12</v>
      </c>
      <c r="J1458" s="1" t="s">
        <v>535</v>
      </c>
      <c r="K1458" s="1"/>
      <c r="L1458" s="1"/>
    </row>
    <row r="1459" spans="1:12">
      <c r="A1459" s="1">
        <v>173</v>
      </c>
      <c r="B1459" s="1">
        <v>241</v>
      </c>
      <c r="C1459" s="1"/>
      <c r="D1459" s="1" t="s">
        <v>314</v>
      </c>
      <c r="E1459" s="1">
        <v>6.72</v>
      </c>
      <c r="F1459" s="5">
        <f>IF(E1459="no weight",VLOOKUP(D1459,Files!$B$2:$G$233,6,FALSE()),E1459)</f>
        <v>6.72</v>
      </c>
      <c r="G1459" s="24">
        <v>0.000648148148148148</v>
      </c>
      <c r="H1459" s="1">
        <v>7</v>
      </c>
      <c r="I1459" s="29">
        <f>Results!$F1459+VLOOKUP(Results!$H1459,'Bead string weights'!$B$2:$E$14,4,FALSE())</f>
        <v>15.755</v>
      </c>
      <c r="J1459" s="1" t="s">
        <v>535</v>
      </c>
      <c r="K1459" s="1"/>
      <c r="L1459" s="1"/>
    </row>
    <row r="1460" spans="1:12">
      <c r="A1460" s="1">
        <v>173</v>
      </c>
      <c r="B1460" s="1">
        <v>241</v>
      </c>
      <c r="C1460" s="1"/>
      <c r="D1460" s="1" t="s">
        <v>314</v>
      </c>
      <c r="E1460" s="1">
        <v>6.72</v>
      </c>
      <c r="F1460" s="5">
        <f>IF(E1460="no weight",VLOOKUP(D1460,Files!$B$2:$G$233,6,FALSE()),E1460)</f>
        <v>6.72</v>
      </c>
      <c r="G1460" s="24">
        <v>0.00087962962962963</v>
      </c>
      <c r="H1460" s="1">
        <v>10</v>
      </c>
      <c r="I1460" s="29">
        <f>Results!$F1460+VLOOKUP(Results!$H1460,'Bead string weights'!$B$2:$E$14,4,FALSE())</f>
        <v>18.8</v>
      </c>
      <c r="J1460" s="1" t="s">
        <v>535</v>
      </c>
      <c r="K1460" s="1"/>
      <c r="L1460" s="1"/>
    </row>
    <row r="1461" spans="1:12">
      <c r="A1461" s="1">
        <v>173</v>
      </c>
      <c r="B1461" s="1">
        <v>241</v>
      </c>
      <c r="C1461" s="1"/>
      <c r="D1461" s="1" t="s">
        <v>314</v>
      </c>
      <c r="E1461" s="1">
        <v>6.72</v>
      </c>
      <c r="F1461" s="5">
        <f>IF(E1461="no weight",VLOOKUP(D1461,Files!$B$2:$G$233,6,FALSE()),E1461)</f>
        <v>6.72</v>
      </c>
      <c r="G1461" s="24">
        <v>0.000949074074074074</v>
      </c>
      <c r="H1461" s="1">
        <v>9</v>
      </c>
      <c r="I1461" s="29">
        <f>Results!$F1461+VLOOKUP(Results!$H1461,'Bead string weights'!$B$2:$E$14,4,FALSE())</f>
        <v>17.56</v>
      </c>
      <c r="J1461" s="1" t="s">
        <v>535</v>
      </c>
      <c r="K1461" s="1"/>
      <c r="L1461" s="1"/>
    </row>
    <row r="1462" spans="1:12">
      <c r="A1462" s="1">
        <v>173</v>
      </c>
      <c r="B1462" s="1">
        <v>241</v>
      </c>
      <c r="C1462" s="1"/>
      <c r="D1462" s="1" t="s">
        <v>314</v>
      </c>
      <c r="E1462" s="1">
        <v>6.72</v>
      </c>
      <c r="F1462" s="5">
        <f>IF(E1462="no weight",VLOOKUP(D1462,Files!$B$2:$G$233,6,FALSE()),E1462)</f>
        <v>6.72</v>
      </c>
      <c r="G1462" s="24">
        <v>0.00100694444444444</v>
      </c>
      <c r="H1462" s="1">
        <v>8</v>
      </c>
      <c r="I1462" s="29">
        <f>Results!$F1462+VLOOKUP(Results!$H1462,'Bead string weights'!$B$2:$E$14,4,FALSE())</f>
        <v>16.12</v>
      </c>
      <c r="J1462" s="1" t="s">
        <v>535</v>
      </c>
      <c r="K1462" s="1"/>
      <c r="L1462" s="1"/>
    </row>
    <row r="1463" spans="1:12">
      <c r="A1463" s="1">
        <v>173</v>
      </c>
      <c r="B1463" s="1">
        <v>241</v>
      </c>
      <c r="C1463" s="1"/>
      <c r="D1463" s="1" t="s">
        <v>314</v>
      </c>
      <c r="E1463" s="1">
        <v>6.72</v>
      </c>
      <c r="F1463" s="5">
        <f>IF(E1463="no weight",VLOOKUP(D1463,Files!$B$2:$G$233,6,FALSE()),E1463)</f>
        <v>6.72</v>
      </c>
      <c r="G1463" s="24">
        <v>0.00104166666666667</v>
      </c>
      <c r="H1463" s="1">
        <v>7</v>
      </c>
      <c r="I1463" s="29">
        <f>Results!$F1463+VLOOKUP(Results!$H1463,'Bead string weights'!$B$2:$E$14,4,FALSE())</f>
        <v>15.755</v>
      </c>
      <c r="J1463" s="1" t="s">
        <v>535</v>
      </c>
      <c r="K1463" s="1"/>
      <c r="L1463" s="1"/>
    </row>
    <row r="1464" spans="1:12">
      <c r="A1464" s="1">
        <v>173</v>
      </c>
      <c r="B1464" s="1">
        <v>241</v>
      </c>
      <c r="C1464" s="1"/>
      <c r="D1464" s="1" t="s">
        <v>314</v>
      </c>
      <c r="E1464" s="1">
        <v>6.72</v>
      </c>
      <c r="F1464" s="5">
        <f>IF(E1464="no weight",VLOOKUP(D1464,Files!$B$2:$G$233,6,FALSE()),E1464)</f>
        <v>6.72</v>
      </c>
      <c r="G1464" s="24">
        <v>0.00106481481481481</v>
      </c>
      <c r="H1464" s="1">
        <v>7</v>
      </c>
      <c r="I1464" s="29">
        <f>Results!$F1464+VLOOKUP(Results!$H1464,'Bead string weights'!$B$2:$E$14,4,FALSE())</f>
        <v>15.755</v>
      </c>
      <c r="J1464" s="1" t="s">
        <v>535</v>
      </c>
      <c r="K1464" s="1"/>
      <c r="L1464" s="1"/>
    </row>
    <row r="1465" spans="1:12">
      <c r="A1465" s="1">
        <v>173</v>
      </c>
      <c r="B1465" s="1">
        <v>241</v>
      </c>
      <c r="C1465" s="1"/>
      <c r="D1465" s="1" t="s">
        <v>314</v>
      </c>
      <c r="E1465" s="1">
        <v>6.72</v>
      </c>
      <c r="F1465" s="5">
        <f>IF(E1465="no weight",VLOOKUP(D1465,Files!$B$2:$G$233,6,FALSE()),E1465)</f>
        <v>6.72</v>
      </c>
      <c r="G1465" s="24">
        <v>0.00108796296296296</v>
      </c>
      <c r="H1465" s="1">
        <v>8</v>
      </c>
      <c r="I1465" s="29">
        <f>Results!$F1465+VLOOKUP(Results!$H1465,'Bead string weights'!$B$2:$E$14,4,FALSE())</f>
        <v>16.12</v>
      </c>
      <c r="J1465" s="1" t="s">
        <v>535</v>
      </c>
      <c r="K1465" s="1"/>
      <c r="L1465" s="1"/>
    </row>
    <row r="1466" spans="1:12">
      <c r="A1466" s="1">
        <v>173</v>
      </c>
      <c r="B1466" s="1">
        <v>241</v>
      </c>
      <c r="C1466" s="1"/>
      <c r="D1466" s="1" t="s">
        <v>314</v>
      </c>
      <c r="E1466" s="1">
        <v>6.72</v>
      </c>
      <c r="F1466" s="5">
        <f>IF(E1466="no weight",VLOOKUP(D1466,Files!$B$2:$G$233,6,FALSE()),E1466)</f>
        <v>6.72</v>
      </c>
      <c r="G1466" s="24">
        <v>0.00126157407407407</v>
      </c>
      <c r="H1466" s="1">
        <v>10</v>
      </c>
      <c r="I1466" s="29">
        <f>Results!$F1466+VLOOKUP(Results!$H1466,'Bead string weights'!$B$2:$E$14,4,FALSE())</f>
        <v>18.8</v>
      </c>
      <c r="J1466" s="1" t="s">
        <v>535</v>
      </c>
      <c r="K1466" s="1"/>
      <c r="L1466" s="1"/>
    </row>
    <row r="1467" spans="1:12">
      <c r="A1467" s="1">
        <v>173</v>
      </c>
      <c r="B1467" s="1">
        <v>241</v>
      </c>
      <c r="C1467" s="1"/>
      <c r="D1467" s="1" t="s">
        <v>314</v>
      </c>
      <c r="E1467" s="1">
        <v>6.72</v>
      </c>
      <c r="F1467" s="5">
        <f>IF(E1467="no weight",VLOOKUP(D1467,Files!$B$2:$G$233,6,FALSE()),E1467)</f>
        <v>6.72</v>
      </c>
      <c r="G1467" s="24">
        <v>0.00136574074074074</v>
      </c>
      <c r="H1467" s="1">
        <v>10</v>
      </c>
      <c r="I1467" s="29">
        <f>Results!$F1467+VLOOKUP(Results!$H1467,'Bead string weights'!$B$2:$E$14,4,FALSE())</f>
        <v>18.8</v>
      </c>
      <c r="J1467" s="1" t="s">
        <v>535</v>
      </c>
      <c r="K1467" s="1"/>
      <c r="L1467" s="1"/>
    </row>
    <row r="1468" spans="1:12">
      <c r="A1468" s="1">
        <v>173</v>
      </c>
      <c r="B1468" s="1">
        <v>241</v>
      </c>
      <c r="C1468" s="1"/>
      <c r="D1468" s="1" t="s">
        <v>314</v>
      </c>
      <c r="E1468" s="1">
        <v>6.72</v>
      </c>
      <c r="F1468" s="5">
        <f>IF(E1468="no weight",VLOOKUP(D1468,Files!$B$2:$G$233,6,FALSE()),E1468)</f>
        <v>6.72</v>
      </c>
      <c r="G1468" s="24">
        <v>0.00138888888888889</v>
      </c>
      <c r="H1468" s="1">
        <v>6</v>
      </c>
      <c r="I1468" s="29">
        <f>Results!$F1468+VLOOKUP(Results!$H1468,'Bead string weights'!$B$2:$E$14,4,FALSE())</f>
        <v>14.185</v>
      </c>
      <c r="J1468" s="1" t="s">
        <v>535</v>
      </c>
      <c r="K1468" s="1"/>
      <c r="L1468" s="1"/>
    </row>
    <row r="1469" spans="1:12">
      <c r="A1469" s="1">
        <v>173</v>
      </c>
      <c r="B1469" s="1">
        <v>241</v>
      </c>
      <c r="C1469" s="1"/>
      <c r="D1469" s="1" t="s">
        <v>314</v>
      </c>
      <c r="E1469" s="1">
        <v>6.72</v>
      </c>
      <c r="F1469" s="5">
        <f>IF(E1469="no weight",VLOOKUP(D1469,Files!$B$2:$G$233,6,FALSE()),E1469)</f>
        <v>6.72</v>
      </c>
      <c r="G1469" s="24">
        <v>0.00141203703703704</v>
      </c>
      <c r="H1469" s="1">
        <v>6</v>
      </c>
      <c r="I1469" s="29">
        <f>Results!$F1469+VLOOKUP(Results!$H1469,'Bead string weights'!$B$2:$E$14,4,FALSE())</f>
        <v>14.185</v>
      </c>
      <c r="J1469" s="1" t="s">
        <v>537</v>
      </c>
      <c r="K1469" s="1"/>
      <c r="L1469" s="1" t="s">
        <v>985</v>
      </c>
    </row>
    <row r="1470" spans="1:12">
      <c r="A1470" s="1">
        <v>174</v>
      </c>
      <c r="B1470" s="1">
        <v>305</v>
      </c>
      <c r="C1470" s="1"/>
      <c r="D1470" s="1" t="s">
        <v>317</v>
      </c>
      <c r="E1470" s="1">
        <v>6.4</v>
      </c>
      <c r="F1470" s="5">
        <f>IF(E1470="no weight",VLOOKUP(D1470,Files!$B$2:$G$233,6,FALSE()),E1470)</f>
        <v>6.4</v>
      </c>
      <c r="G1470" s="24">
        <v>0.000173611111111111</v>
      </c>
      <c r="H1470" s="1">
        <v>7</v>
      </c>
      <c r="I1470" s="29">
        <f>Results!$F1470+VLOOKUP(Results!$H1470,'Bead string weights'!$B$2:$E$14,4,FALSE())</f>
        <v>15.435</v>
      </c>
      <c r="J1470" s="1" t="s">
        <v>535</v>
      </c>
      <c r="K1470" s="1"/>
      <c r="L1470" s="1"/>
    </row>
    <row r="1471" spans="1:10">
      <c r="A1471" s="1">
        <v>174</v>
      </c>
      <c r="B1471" s="1">
        <v>305</v>
      </c>
      <c r="D1471" s="1" t="s">
        <v>317</v>
      </c>
      <c r="E1471" s="1">
        <v>6.4</v>
      </c>
      <c r="F1471" s="15">
        <f>IF(E1471="no weight",VLOOKUP(D1471,Files!$B$2:$G$233,6,FALSE()),E1471)</f>
        <v>6.4</v>
      </c>
      <c r="G1471" s="13">
        <v>0.000208333333333333</v>
      </c>
      <c r="H1471">
        <v>7</v>
      </c>
      <c r="I1471" s="28">
        <f>Results!$F1471+VLOOKUP(Results!$H1471,'Bead string weights'!$B$2:$E$14,4,FALSE())</f>
        <v>15.435</v>
      </c>
      <c r="J1471" t="s">
        <v>533</v>
      </c>
    </row>
    <row r="1472" spans="1:10">
      <c r="A1472" s="1">
        <v>174</v>
      </c>
      <c r="B1472" s="1">
        <v>305</v>
      </c>
      <c r="D1472" s="1" t="s">
        <v>317</v>
      </c>
      <c r="E1472" s="1">
        <v>6.4</v>
      </c>
      <c r="F1472" s="15">
        <f>IF(E1472="no weight",VLOOKUP(D1472,Files!$B$2:$G$233,6,FALSE()),E1472)</f>
        <v>6.4</v>
      </c>
      <c r="G1472" s="13">
        <v>0.000243055555555555</v>
      </c>
      <c r="H1472">
        <v>7</v>
      </c>
      <c r="I1472" s="28">
        <f>Results!$F1472+VLOOKUP(Results!$H1472,'Bead string weights'!$B$2:$E$14,4,FALSE())</f>
        <v>15.435</v>
      </c>
      <c r="J1472" t="s">
        <v>535</v>
      </c>
    </row>
    <row r="1473" spans="1:10">
      <c r="A1473" s="1">
        <v>174</v>
      </c>
      <c r="B1473" s="1">
        <v>305</v>
      </c>
      <c r="D1473" s="1" t="s">
        <v>317</v>
      </c>
      <c r="E1473" s="1">
        <v>6.4</v>
      </c>
      <c r="F1473" s="15">
        <f>IF(E1473="no weight",VLOOKUP(D1473,Files!$B$2:$G$233,6,FALSE()),E1473)</f>
        <v>6.4</v>
      </c>
      <c r="G1473" s="13">
        <v>0.000509259259259259</v>
      </c>
      <c r="H1473">
        <v>8</v>
      </c>
      <c r="I1473" s="28">
        <f>Results!$F1473+VLOOKUP(Results!$H1473,'Bead string weights'!$B$2:$E$14,4,FALSE())</f>
        <v>15.8</v>
      </c>
      <c r="J1473" t="s">
        <v>535</v>
      </c>
    </row>
    <row r="1474" spans="1:10">
      <c r="A1474" s="1">
        <v>174</v>
      </c>
      <c r="B1474" s="1">
        <v>305</v>
      </c>
      <c r="D1474" s="1" t="s">
        <v>317</v>
      </c>
      <c r="E1474" s="1">
        <v>6.4</v>
      </c>
      <c r="F1474" s="15">
        <f>IF(E1474="no weight",VLOOKUP(D1474,Files!$B$2:$G$233,6,FALSE()),E1474)</f>
        <v>6.4</v>
      </c>
      <c r="G1474" s="13">
        <v>0.000532407407407407</v>
      </c>
      <c r="H1474">
        <v>6</v>
      </c>
      <c r="I1474" s="28">
        <f>Results!$F1474+VLOOKUP(Results!$H1474,'Bead string weights'!$B$2:$E$14,4,FALSE())</f>
        <v>13.865</v>
      </c>
      <c r="J1474" t="s">
        <v>535</v>
      </c>
    </row>
    <row r="1475" spans="1:10">
      <c r="A1475" s="1">
        <v>174</v>
      </c>
      <c r="B1475" s="1">
        <v>305</v>
      </c>
      <c r="D1475" s="1" t="s">
        <v>317</v>
      </c>
      <c r="E1475" s="1">
        <v>6.4</v>
      </c>
      <c r="F1475" s="15">
        <f>IF(E1475="no weight",VLOOKUP(D1475,Files!$B$2:$G$233,6,FALSE()),E1475)</f>
        <v>6.4</v>
      </c>
      <c r="G1475" s="13">
        <v>0.000775462962962963</v>
      </c>
      <c r="H1475">
        <v>9</v>
      </c>
      <c r="I1475" s="28">
        <f>Results!$F1475+VLOOKUP(Results!$H1475,'Bead string weights'!$B$2:$E$14,4,FALSE())</f>
        <v>17.24</v>
      </c>
      <c r="J1475" t="s">
        <v>535</v>
      </c>
    </row>
    <row r="1476" spans="1:10">
      <c r="A1476" s="1">
        <v>174</v>
      </c>
      <c r="B1476" s="1">
        <v>305</v>
      </c>
      <c r="D1476" s="1" t="s">
        <v>317</v>
      </c>
      <c r="E1476" s="1">
        <v>6.4</v>
      </c>
      <c r="F1476" s="15">
        <f>IF(E1476="no weight",VLOOKUP(D1476,Files!$B$2:$G$233,6,FALSE()),E1476)</f>
        <v>6.4</v>
      </c>
      <c r="G1476" s="13">
        <v>0.000810185185185185</v>
      </c>
      <c r="H1476">
        <v>6</v>
      </c>
      <c r="I1476" s="28">
        <f>Results!$F1476+VLOOKUP(Results!$H1476,'Bead string weights'!$B$2:$E$14,4,FALSE())</f>
        <v>13.865</v>
      </c>
      <c r="J1476" t="s">
        <v>535</v>
      </c>
    </row>
    <row r="1477" spans="1:10">
      <c r="A1477" s="1">
        <v>174</v>
      </c>
      <c r="B1477" s="1">
        <v>305</v>
      </c>
      <c r="D1477" s="1" t="s">
        <v>317</v>
      </c>
      <c r="E1477" s="1">
        <v>6.4</v>
      </c>
      <c r="F1477" s="15">
        <f>IF(E1477="no weight",VLOOKUP(D1477,Files!$B$2:$G$233,6,FALSE()),E1477)</f>
        <v>6.4</v>
      </c>
      <c r="G1477" s="13">
        <v>0.00103009259259259</v>
      </c>
      <c r="H1477">
        <v>10</v>
      </c>
      <c r="I1477" s="28">
        <f>Results!$F1477+VLOOKUP(Results!$H1477,'Bead string weights'!$B$2:$E$14,4,FALSE())</f>
        <v>18.48</v>
      </c>
      <c r="J1477" t="s">
        <v>535</v>
      </c>
    </row>
    <row r="1478" spans="1:10">
      <c r="A1478" s="1">
        <v>174</v>
      </c>
      <c r="B1478" s="1">
        <v>305</v>
      </c>
      <c r="D1478" s="1" t="s">
        <v>317</v>
      </c>
      <c r="E1478" s="1">
        <v>6.4</v>
      </c>
      <c r="F1478" s="15">
        <f>IF(E1478="no weight",VLOOKUP(D1478,Files!$B$2:$G$233,6,FALSE()),E1478)</f>
        <v>6.4</v>
      </c>
      <c r="G1478" s="13">
        <v>0.00104166666666667</v>
      </c>
      <c r="H1478">
        <v>6</v>
      </c>
      <c r="I1478" s="28">
        <f>Results!$F1478+VLOOKUP(Results!$H1478,'Bead string weights'!$B$2:$E$14,4,FALSE())</f>
        <v>13.865</v>
      </c>
      <c r="J1478" t="s">
        <v>535</v>
      </c>
    </row>
    <row r="1479" spans="1:12">
      <c r="A1479" s="1">
        <v>174</v>
      </c>
      <c r="B1479" s="1">
        <v>305</v>
      </c>
      <c r="C1479" s="1"/>
      <c r="D1479" s="1" t="s">
        <v>317</v>
      </c>
      <c r="E1479" s="1">
        <v>6.4</v>
      </c>
      <c r="F1479" s="5">
        <f>IF(E1479="no weight",VLOOKUP(D1479,Files!$B$2:$G$233,6,FALSE()),E1479)</f>
        <v>6.4</v>
      </c>
      <c r="G1479" s="24">
        <v>0.00126157407407407</v>
      </c>
      <c r="H1479" s="1">
        <v>9</v>
      </c>
      <c r="I1479" s="29">
        <f>Results!$F1479+VLOOKUP(Results!$H1479,'Bead string weights'!$B$2:$E$14,4,FALSE())</f>
        <v>17.24</v>
      </c>
      <c r="J1479" s="1" t="s">
        <v>535</v>
      </c>
      <c r="K1479" s="1"/>
      <c r="L1479" s="1"/>
    </row>
    <row r="1480" spans="1:12">
      <c r="A1480" s="1">
        <v>174</v>
      </c>
      <c r="B1480" s="1">
        <v>305</v>
      </c>
      <c r="C1480" s="1"/>
      <c r="D1480" s="1" t="s">
        <v>317</v>
      </c>
      <c r="E1480" s="1">
        <v>6.4</v>
      </c>
      <c r="F1480" s="5">
        <f>IF(E1480="no weight",VLOOKUP(D1480,Files!$B$2:$G$233,6,FALSE()),E1480)</f>
        <v>6.4</v>
      </c>
      <c r="G1480" s="24">
        <v>0.00136574074074074</v>
      </c>
      <c r="H1480" s="1">
        <v>10</v>
      </c>
      <c r="I1480" s="29">
        <f>Results!$F1480+VLOOKUP(Results!$H1480,'Bead string weights'!$B$2:$E$14,4,FALSE())</f>
        <v>18.48</v>
      </c>
      <c r="J1480" s="1" t="s">
        <v>535</v>
      </c>
      <c r="K1480" s="1"/>
      <c r="L1480" s="1"/>
    </row>
    <row r="1481" spans="1:12">
      <c r="A1481" s="1">
        <v>174</v>
      </c>
      <c r="B1481" s="1">
        <v>305</v>
      </c>
      <c r="C1481" s="1"/>
      <c r="D1481" s="1" t="s">
        <v>317</v>
      </c>
      <c r="E1481" s="1">
        <v>6.4</v>
      </c>
      <c r="F1481" s="5">
        <f>IF(E1481="no weight",VLOOKUP(D1481,Files!$B$2:$G$233,6,FALSE()),E1481)</f>
        <v>6.4</v>
      </c>
      <c r="G1481" s="24">
        <v>0.00157407407407407</v>
      </c>
      <c r="H1481" s="1">
        <v>9</v>
      </c>
      <c r="I1481" s="29">
        <f>Results!$F1481+VLOOKUP(Results!$H1481,'Bead string weights'!$B$2:$E$14,4,FALSE())</f>
        <v>17.24</v>
      </c>
      <c r="J1481" s="1" t="s">
        <v>535</v>
      </c>
      <c r="K1481" s="1"/>
      <c r="L1481" s="1"/>
    </row>
    <row r="1482" spans="1:12">
      <c r="A1482" s="1">
        <v>174</v>
      </c>
      <c r="B1482" s="1">
        <v>305</v>
      </c>
      <c r="C1482" s="1"/>
      <c r="D1482" s="1" t="s">
        <v>317</v>
      </c>
      <c r="E1482" s="1">
        <v>6.4</v>
      </c>
      <c r="F1482" s="5">
        <f>IF(E1482="no weight",VLOOKUP(D1482,Files!$B$2:$G$233,6,FALSE()),E1482)</f>
        <v>6.4</v>
      </c>
      <c r="G1482" s="24">
        <v>0.00181712962962963</v>
      </c>
      <c r="H1482" s="1">
        <v>9</v>
      </c>
      <c r="I1482" s="29">
        <f>Results!$F1482+VLOOKUP(Results!$H1482,'Bead string weights'!$B$2:$E$14,4,FALSE())</f>
        <v>17.24</v>
      </c>
      <c r="J1482" s="1" t="s">
        <v>535</v>
      </c>
      <c r="K1482" s="1"/>
      <c r="L1482" s="1"/>
    </row>
    <row r="1483" spans="1:12">
      <c r="A1483" s="1">
        <v>175</v>
      </c>
      <c r="B1483" s="1">
        <v>358</v>
      </c>
      <c r="C1483" s="1"/>
      <c r="D1483" s="1" t="s">
        <v>320</v>
      </c>
      <c r="E1483" s="1">
        <v>5.53</v>
      </c>
      <c r="F1483" s="5">
        <f>IF(E1483="no weight",VLOOKUP(D1483,Files!$B$2:$G$233,6,FALSE()),E1483)</f>
        <v>5.53</v>
      </c>
      <c r="G1483" s="24">
        <v>0.000520833333333333</v>
      </c>
      <c r="H1483" s="1">
        <v>6</v>
      </c>
      <c r="I1483" s="29">
        <f>Results!$F1483+VLOOKUP(Results!$H1483,'Bead string weights'!$B$2:$E$14,4,FALSE())</f>
        <v>12.995</v>
      </c>
      <c r="J1483" s="1" t="s">
        <v>535</v>
      </c>
      <c r="K1483" s="1"/>
      <c r="L1483" s="1"/>
    </row>
    <row r="1484" spans="1:12">
      <c r="A1484" s="1">
        <v>175</v>
      </c>
      <c r="B1484" s="1">
        <v>358</v>
      </c>
      <c r="C1484" s="1"/>
      <c r="D1484" s="1" t="s">
        <v>320</v>
      </c>
      <c r="E1484" s="1">
        <v>5.53</v>
      </c>
      <c r="F1484" s="5">
        <f>IF(E1484="no weight",VLOOKUP(D1484,Files!$B$2:$G$233,6,FALSE()),E1484)</f>
        <v>5.53</v>
      </c>
      <c r="G1484" s="24">
        <v>0.000729166666666667</v>
      </c>
      <c r="H1484" s="1">
        <v>5</v>
      </c>
      <c r="I1484" s="29">
        <f>Results!$F1484+VLOOKUP(Results!$H1484,'Bead string weights'!$B$2:$E$14,4,FALSE())</f>
        <v>11.965</v>
      </c>
      <c r="J1484" s="1" t="s">
        <v>535</v>
      </c>
      <c r="K1484" s="1"/>
      <c r="L1484" s="1"/>
    </row>
    <row r="1485" spans="1:12">
      <c r="A1485" s="1">
        <v>175</v>
      </c>
      <c r="B1485" s="1">
        <v>358</v>
      </c>
      <c r="C1485" s="1"/>
      <c r="D1485" s="1" t="s">
        <v>320</v>
      </c>
      <c r="E1485" s="1">
        <v>5.53</v>
      </c>
      <c r="F1485" s="5">
        <f>IF(E1485="no weight",VLOOKUP(D1485,Files!$B$2:$G$233,6,FALSE()),E1485)</f>
        <v>5.53</v>
      </c>
      <c r="G1485" s="24">
        <v>0.000856481481481482</v>
      </c>
      <c r="H1485" s="1">
        <v>7</v>
      </c>
      <c r="I1485" s="29">
        <f>Results!$F1485+VLOOKUP(Results!$H1485,'Bead string weights'!$B$2:$E$14,4,FALSE())</f>
        <v>14.565</v>
      </c>
      <c r="J1485" s="1" t="s">
        <v>535</v>
      </c>
      <c r="K1485" s="1"/>
      <c r="L1485" s="1"/>
    </row>
    <row r="1486" spans="1:12">
      <c r="A1486" s="1">
        <v>175</v>
      </c>
      <c r="B1486" s="1">
        <v>358</v>
      </c>
      <c r="C1486" s="1"/>
      <c r="D1486" s="1" t="s">
        <v>320</v>
      </c>
      <c r="E1486" s="1">
        <v>5.53</v>
      </c>
      <c r="F1486" s="5">
        <f>IF(E1486="no weight",VLOOKUP(D1486,Files!$B$2:$G$233,6,FALSE()),E1486)</f>
        <v>5.53</v>
      </c>
      <c r="G1486" s="24">
        <v>0.00100694444444444</v>
      </c>
      <c r="H1486" s="1">
        <v>8</v>
      </c>
      <c r="I1486" s="29">
        <f>Results!$F1486+VLOOKUP(Results!$H1486,'Bead string weights'!$B$2:$E$14,4,FALSE())</f>
        <v>14.93</v>
      </c>
      <c r="J1486" s="1" t="s">
        <v>535</v>
      </c>
      <c r="K1486" s="1"/>
      <c r="L1486" s="1"/>
    </row>
    <row r="1487" spans="1:12">
      <c r="A1487" s="1">
        <v>175</v>
      </c>
      <c r="B1487" s="1">
        <v>358</v>
      </c>
      <c r="C1487" s="1"/>
      <c r="D1487" s="1" t="s">
        <v>320</v>
      </c>
      <c r="E1487" s="1">
        <v>5.53</v>
      </c>
      <c r="F1487" s="5">
        <f>IF(E1487="no weight",VLOOKUP(D1487,Files!$B$2:$G$233,6,FALSE()),E1487)</f>
        <v>5.53</v>
      </c>
      <c r="G1487" s="24">
        <v>0.00114583333333333</v>
      </c>
      <c r="H1487" s="1">
        <v>7</v>
      </c>
      <c r="I1487" s="29">
        <f>Results!$F1487+VLOOKUP(Results!$H1487,'Bead string weights'!$B$2:$E$14,4,FALSE())</f>
        <v>14.565</v>
      </c>
      <c r="J1487" s="1" t="s">
        <v>535</v>
      </c>
      <c r="K1487" s="1"/>
      <c r="L1487" s="1"/>
    </row>
    <row r="1488" spans="1:12">
      <c r="A1488" s="1">
        <v>175</v>
      </c>
      <c r="B1488" s="1">
        <v>358</v>
      </c>
      <c r="C1488" s="1"/>
      <c r="D1488" s="1" t="s">
        <v>320</v>
      </c>
      <c r="E1488" s="1">
        <v>5.53</v>
      </c>
      <c r="F1488" s="5">
        <f>IF(E1488="no weight",VLOOKUP(D1488,Files!$B$2:$G$233,6,FALSE()),E1488)</f>
        <v>5.53</v>
      </c>
      <c r="G1488" s="24">
        <v>0.0012962962962963</v>
      </c>
      <c r="H1488" s="1">
        <v>2</v>
      </c>
      <c r="I1488" s="29">
        <f>Results!$F1488+VLOOKUP(Results!$H1488,'Bead string weights'!$B$2:$E$14,4,FALSE())</f>
        <v>8.72215</v>
      </c>
      <c r="J1488" s="1" t="s">
        <v>537</v>
      </c>
      <c r="K1488" s="1"/>
      <c r="L1488" s="1" t="s">
        <v>985</v>
      </c>
    </row>
    <row r="1489" spans="1:12">
      <c r="A1489" s="1">
        <v>175</v>
      </c>
      <c r="B1489" s="1">
        <v>358</v>
      </c>
      <c r="C1489" s="1"/>
      <c r="D1489" s="1" t="s">
        <v>320</v>
      </c>
      <c r="E1489" s="1">
        <v>5.53</v>
      </c>
      <c r="F1489" s="5">
        <f>IF(E1489="no weight",VLOOKUP(D1489,Files!$B$2:$G$233,6,FALSE()),E1489)</f>
        <v>5.53</v>
      </c>
      <c r="G1489" s="24">
        <v>0.00143518518518519</v>
      </c>
      <c r="H1489" s="1">
        <v>6</v>
      </c>
      <c r="I1489" s="29">
        <f>Results!$F1489+VLOOKUP(Results!$H1489,'Bead string weights'!$B$2:$E$14,4,FALSE())</f>
        <v>12.995</v>
      </c>
      <c r="J1489" s="1" t="s">
        <v>535</v>
      </c>
      <c r="K1489" s="1"/>
      <c r="L1489" s="1"/>
    </row>
    <row r="1490" spans="1:12">
      <c r="A1490" s="1">
        <v>175</v>
      </c>
      <c r="B1490" s="1">
        <v>358</v>
      </c>
      <c r="C1490" s="1"/>
      <c r="D1490" s="1" t="s">
        <v>320</v>
      </c>
      <c r="E1490" s="1">
        <v>5.53</v>
      </c>
      <c r="F1490" s="5">
        <f>IF(E1490="no weight",VLOOKUP(D1490,Files!$B$2:$G$233,6,FALSE()),E1490)</f>
        <v>5.53</v>
      </c>
      <c r="G1490" s="24">
        <v>0.00157407407407407</v>
      </c>
      <c r="H1490" s="1">
        <v>7</v>
      </c>
      <c r="I1490" s="29">
        <f>Results!$F1490+VLOOKUP(Results!$H1490,'Bead string weights'!$B$2:$E$14,4,FALSE())</f>
        <v>14.565</v>
      </c>
      <c r="J1490" s="1" t="s">
        <v>535</v>
      </c>
      <c r="K1490" s="1"/>
      <c r="L1490" s="1"/>
    </row>
    <row r="1491" spans="1:12">
      <c r="A1491" s="1">
        <v>175</v>
      </c>
      <c r="B1491" s="1">
        <v>358</v>
      </c>
      <c r="C1491" s="1"/>
      <c r="D1491" s="1" t="s">
        <v>320</v>
      </c>
      <c r="E1491" s="1">
        <v>5.53</v>
      </c>
      <c r="F1491" s="5">
        <f>IF(E1491="no weight",VLOOKUP(D1491,Files!$B$2:$G$233,6,FALSE()),E1491)</f>
        <v>5.53</v>
      </c>
      <c r="G1491" s="24">
        <v>0.00162037037037037</v>
      </c>
      <c r="H1491" s="1">
        <v>6</v>
      </c>
      <c r="I1491" s="29">
        <f>Results!$F1491+VLOOKUP(Results!$H1491,'Bead string weights'!$B$2:$E$14,4,FALSE())</f>
        <v>12.995</v>
      </c>
      <c r="J1491" s="1" t="s">
        <v>535</v>
      </c>
      <c r="K1491" s="1"/>
      <c r="L1491" s="1"/>
    </row>
    <row r="1492" spans="1:12">
      <c r="A1492" s="1">
        <v>175</v>
      </c>
      <c r="B1492" s="1">
        <v>358</v>
      </c>
      <c r="C1492" s="1"/>
      <c r="D1492" s="1" t="s">
        <v>320</v>
      </c>
      <c r="E1492" s="1">
        <v>5.53</v>
      </c>
      <c r="F1492" s="5">
        <f>IF(E1492="no weight",VLOOKUP(D1492,Files!$B$2:$G$233,6,FALSE()),E1492)</f>
        <v>5.53</v>
      </c>
      <c r="G1492" s="24">
        <v>0.00181712962962963</v>
      </c>
      <c r="H1492" s="1">
        <v>7</v>
      </c>
      <c r="I1492" s="29">
        <f>Results!$F1492+VLOOKUP(Results!$H1492,'Bead string weights'!$B$2:$E$14,4,FALSE())</f>
        <v>14.565</v>
      </c>
      <c r="J1492" s="1" t="s">
        <v>535</v>
      </c>
      <c r="K1492" s="1"/>
      <c r="L1492" s="1"/>
    </row>
    <row r="1493" spans="1:12">
      <c r="A1493" s="1">
        <v>176</v>
      </c>
      <c r="B1493" s="1">
        <v>362</v>
      </c>
      <c r="C1493" s="1"/>
      <c r="D1493" s="1" t="s">
        <v>322</v>
      </c>
      <c r="E1493" s="1">
        <v>5.56</v>
      </c>
      <c r="F1493" s="5">
        <f>IF(E1493="no weight",VLOOKUP(D1493,Files!$B$2:$G$233,6,FALSE()),E1493)</f>
        <v>5.56</v>
      </c>
      <c r="G1493" s="24">
        <v>0.000335648148148148</v>
      </c>
      <c r="H1493" s="1">
        <v>8</v>
      </c>
      <c r="I1493" s="29">
        <f>Results!$F1493+VLOOKUP(Results!$H1493,'Bead string weights'!$B$2:$E$14,4,FALSE())</f>
        <v>14.96</v>
      </c>
      <c r="J1493" s="1" t="s">
        <v>535</v>
      </c>
      <c r="K1493" s="1"/>
      <c r="L1493" s="1"/>
    </row>
    <row r="1494" spans="1:12">
      <c r="A1494" s="1">
        <v>176</v>
      </c>
      <c r="B1494" s="1">
        <v>362</v>
      </c>
      <c r="C1494" s="1"/>
      <c r="D1494" s="1" t="s">
        <v>322</v>
      </c>
      <c r="E1494" s="1">
        <v>5.56</v>
      </c>
      <c r="F1494" s="5">
        <f>IF(E1494="no weight",VLOOKUP(D1494,Files!$B$2:$G$233,6,FALSE()),E1494)</f>
        <v>5.56</v>
      </c>
      <c r="G1494" s="24">
        <v>0.000520833333333333</v>
      </c>
      <c r="H1494" s="1">
        <v>7</v>
      </c>
      <c r="I1494" s="29">
        <f>Results!$F1494+VLOOKUP(Results!$H1494,'Bead string weights'!$B$2:$E$14,4,FALSE())</f>
        <v>14.595</v>
      </c>
      <c r="J1494" s="1" t="s">
        <v>535</v>
      </c>
      <c r="K1494" s="1"/>
      <c r="L1494" s="1"/>
    </row>
    <row r="1495" spans="1:12">
      <c r="A1495" s="1">
        <v>176</v>
      </c>
      <c r="B1495" s="1">
        <v>362</v>
      </c>
      <c r="C1495" s="1"/>
      <c r="D1495" s="1" t="s">
        <v>322</v>
      </c>
      <c r="E1495" s="1">
        <v>5.56</v>
      </c>
      <c r="F1495" s="5">
        <f>IF(E1495="no weight",VLOOKUP(D1495,Files!$B$2:$G$233,6,FALSE()),E1495)</f>
        <v>5.56</v>
      </c>
      <c r="G1495" s="24">
        <v>0.000555555555555556</v>
      </c>
      <c r="H1495" s="1">
        <v>1</v>
      </c>
      <c r="I1495" s="29">
        <f>Results!$F1495+VLOOKUP(Results!$H1495,'Bead string weights'!$B$2:$E$14,4,FALSE())</f>
        <v>7.51061</v>
      </c>
      <c r="J1495" s="1" t="s">
        <v>537</v>
      </c>
      <c r="K1495" s="1"/>
      <c r="L1495" s="1" t="s">
        <v>985</v>
      </c>
    </row>
    <row r="1496" spans="1:11">
      <c r="A1496" s="1">
        <v>176</v>
      </c>
      <c r="B1496" s="1">
        <v>362</v>
      </c>
      <c r="C1496" s="1"/>
      <c r="D1496" s="1" t="s">
        <v>322</v>
      </c>
      <c r="E1496" s="1">
        <v>5.56</v>
      </c>
      <c r="F1496" s="5">
        <f>IF(E1496="no weight",VLOOKUP(D1496,Files!$B$2:$G$233,6,FALSE()),E1496)</f>
        <v>5.56</v>
      </c>
      <c r="G1496" s="24">
        <v>0.000659722222222222</v>
      </c>
      <c r="H1496" s="1">
        <v>7</v>
      </c>
      <c r="I1496" s="29">
        <f>Results!$F1496+VLOOKUP(Results!$H1496,'Bead string weights'!$B$2:$E$14,4,FALSE())</f>
        <v>14.595</v>
      </c>
      <c r="J1496" s="1" t="s">
        <v>535</v>
      </c>
      <c r="K1496" s="1"/>
    </row>
    <row r="1497" spans="1:12">
      <c r="A1497" s="1">
        <v>176</v>
      </c>
      <c r="B1497" s="1">
        <v>362</v>
      </c>
      <c r="C1497" s="1"/>
      <c r="D1497" s="1" t="s">
        <v>322</v>
      </c>
      <c r="E1497" s="1">
        <v>5.56</v>
      </c>
      <c r="F1497" s="5">
        <f>IF(E1497="no weight",VLOOKUP(D1497,Files!$B$2:$G$233,6,FALSE()),E1497)</f>
        <v>5.56</v>
      </c>
      <c r="G1497" s="24">
        <v>0.000775462962962963</v>
      </c>
      <c r="H1497" s="1">
        <v>8</v>
      </c>
      <c r="I1497" s="29">
        <f>Results!$F1497+VLOOKUP(Results!$H1497,'Bead string weights'!$B$2:$E$14,4,FALSE())</f>
        <v>14.96</v>
      </c>
      <c r="J1497" s="1" t="s">
        <v>535</v>
      </c>
      <c r="K1497" s="1"/>
      <c r="L1497" s="1"/>
    </row>
    <row r="1498" spans="1:12">
      <c r="A1498" s="1">
        <v>176</v>
      </c>
      <c r="B1498" s="1">
        <v>362</v>
      </c>
      <c r="C1498" s="1"/>
      <c r="D1498" s="1" t="s">
        <v>322</v>
      </c>
      <c r="E1498" s="1">
        <v>5.56</v>
      </c>
      <c r="F1498" s="5">
        <f>IF(E1498="no weight",VLOOKUP(D1498,Files!$B$2:$G$233,6,FALSE()),E1498)</f>
        <v>5.56</v>
      </c>
      <c r="G1498" s="24">
        <v>0.000925925925925926</v>
      </c>
      <c r="H1498" s="1">
        <v>8</v>
      </c>
      <c r="I1498" s="29">
        <f>Results!$F1498+VLOOKUP(Results!$H1498,'Bead string weights'!$B$2:$E$14,4,FALSE())</f>
        <v>14.96</v>
      </c>
      <c r="J1498" s="1" t="s">
        <v>535</v>
      </c>
      <c r="K1498" s="1"/>
      <c r="L1498" s="1"/>
    </row>
    <row r="1499" spans="1:12">
      <c r="A1499" s="1">
        <v>176</v>
      </c>
      <c r="B1499" s="1">
        <v>362</v>
      </c>
      <c r="C1499" s="1"/>
      <c r="D1499" s="1" t="s">
        <v>322</v>
      </c>
      <c r="E1499" s="1">
        <v>5.56</v>
      </c>
      <c r="F1499" s="5">
        <f>IF(E1499="no weight",VLOOKUP(D1499,Files!$B$2:$G$233,6,FALSE()),E1499)</f>
        <v>5.56</v>
      </c>
      <c r="G1499" s="24">
        <v>0.000949074074074074</v>
      </c>
      <c r="H1499" s="1">
        <v>3</v>
      </c>
      <c r="I1499" s="29">
        <f>Results!$F1499+VLOOKUP(Results!$H1499,'Bead string weights'!$B$2:$E$14,4,FALSE())</f>
        <v>8.8931</v>
      </c>
      <c r="J1499" s="1" t="s">
        <v>537</v>
      </c>
      <c r="K1499" s="1"/>
      <c r="L1499" s="1" t="s">
        <v>996</v>
      </c>
    </row>
    <row r="1500" spans="1:12">
      <c r="A1500" s="1">
        <v>176</v>
      </c>
      <c r="B1500" s="1">
        <v>362</v>
      </c>
      <c r="C1500" s="1"/>
      <c r="D1500" s="1" t="s">
        <v>322</v>
      </c>
      <c r="E1500" s="1">
        <v>5.56</v>
      </c>
      <c r="F1500" s="5">
        <f>IF(E1500="no weight",VLOOKUP(D1500,Files!$B$2:$G$233,6,FALSE()),E1500)</f>
        <v>5.56</v>
      </c>
      <c r="G1500" s="24">
        <v>0.00105324074074074</v>
      </c>
      <c r="H1500" s="1">
        <v>6</v>
      </c>
      <c r="I1500" s="29">
        <f>Results!$F1500+VLOOKUP(Results!$H1500,'Bead string weights'!$B$2:$E$14,4,FALSE())</f>
        <v>13.025</v>
      </c>
      <c r="J1500" s="1" t="s">
        <v>535</v>
      </c>
      <c r="K1500" s="1"/>
      <c r="L1500" s="1"/>
    </row>
    <row r="1501" spans="1:12">
      <c r="A1501" s="1">
        <v>176</v>
      </c>
      <c r="B1501" s="1">
        <v>362</v>
      </c>
      <c r="C1501" s="1"/>
      <c r="D1501" s="1" t="s">
        <v>322</v>
      </c>
      <c r="E1501" s="1">
        <v>5.56</v>
      </c>
      <c r="F1501" s="5">
        <f>IF(E1501="no weight",VLOOKUP(D1501,Files!$B$2:$G$233,6,FALSE()),E1501)</f>
        <v>5.56</v>
      </c>
      <c r="G1501" s="24">
        <v>0.00121527777777778</v>
      </c>
      <c r="H1501" s="1">
        <v>2</v>
      </c>
      <c r="I1501" s="29">
        <f>Results!$F1501+VLOOKUP(Results!$H1501,'Bead string weights'!$B$2:$E$14,4,FALSE())</f>
        <v>8.75215</v>
      </c>
      <c r="J1501" s="1" t="s">
        <v>537</v>
      </c>
      <c r="K1501" s="1"/>
      <c r="L1501" s="1" t="s">
        <v>985</v>
      </c>
    </row>
    <row r="1502" spans="1:12">
      <c r="A1502" s="1">
        <v>176</v>
      </c>
      <c r="B1502" s="1">
        <v>362</v>
      </c>
      <c r="C1502" s="1"/>
      <c r="D1502" s="1" t="s">
        <v>322</v>
      </c>
      <c r="E1502" s="1">
        <v>5.56</v>
      </c>
      <c r="F1502" s="5">
        <f>IF(E1502="no weight",VLOOKUP(D1502,Files!$B$2:$G$233,6,FALSE()),E1502)</f>
        <v>5.56</v>
      </c>
      <c r="G1502" s="24">
        <v>0.00122685185185185</v>
      </c>
      <c r="H1502" s="1" t="s">
        <v>986</v>
      </c>
      <c r="I1502" s="29" t="e">
        <f>Results!$F1502+VLOOKUP(Results!$H1502,'Bead string weights'!$B$2:$E$14,4,FALSE())</f>
        <v>#N/A</v>
      </c>
      <c r="J1502" s="1" t="s">
        <v>537</v>
      </c>
      <c r="K1502" s="1"/>
      <c r="L1502" s="1" t="s">
        <v>997</v>
      </c>
    </row>
    <row r="1503" spans="1:12">
      <c r="A1503" s="1">
        <v>176</v>
      </c>
      <c r="B1503" s="1">
        <v>362</v>
      </c>
      <c r="C1503" s="1"/>
      <c r="D1503" s="1" t="s">
        <v>322</v>
      </c>
      <c r="E1503" s="1">
        <v>5.56</v>
      </c>
      <c r="F1503" s="5">
        <f>IF(E1503="no weight",VLOOKUP(D1503,Files!$B$2:$G$233,6,FALSE()),E1503)</f>
        <v>5.56</v>
      </c>
      <c r="G1503" s="24">
        <v>0.00130787037037037</v>
      </c>
      <c r="H1503" s="1">
        <v>2</v>
      </c>
      <c r="I1503" s="29">
        <f>Results!$F1503+VLOOKUP(Results!$H1503,'Bead string weights'!$B$2:$E$14,4,FALSE())</f>
        <v>8.75215</v>
      </c>
      <c r="J1503" s="1" t="s">
        <v>537</v>
      </c>
      <c r="K1503" s="1"/>
      <c r="L1503" s="1" t="s">
        <v>985</v>
      </c>
    </row>
    <row r="1504" spans="1:12">
      <c r="A1504" s="1">
        <v>176</v>
      </c>
      <c r="B1504" s="1">
        <v>362</v>
      </c>
      <c r="C1504" s="1"/>
      <c r="D1504" s="1" t="s">
        <v>322</v>
      </c>
      <c r="E1504" s="1">
        <v>5.56</v>
      </c>
      <c r="F1504" s="5">
        <f>IF(E1504="no weight",VLOOKUP(D1504,Files!$B$2:$G$233,6,FALSE()),E1504)</f>
        <v>5.56</v>
      </c>
      <c r="G1504" s="24">
        <v>0.00131944444444444</v>
      </c>
      <c r="H1504" s="1">
        <v>6</v>
      </c>
      <c r="I1504" s="29">
        <f>Results!$F1504+VLOOKUP(Results!$H1504,'Bead string weights'!$B$2:$E$14,4,FALSE())</f>
        <v>13.025</v>
      </c>
      <c r="J1504" s="1" t="s">
        <v>535</v>
      </c>
      <c r="K1504" s="1"/>
      <c r="L1504" s="1"/>
    </row>
    <row r="1505" spans="1:12">
      <c r="A1505" s="1">
        <v>176</v>
      </c>
      <c r="B1505" s="1">
        <v>362</v>
      </c>
      <c r="C1505" s="1"/>
      <c r="D1505" s="1" t="s">
        <v>322</v>
      </c>
      <c r="E1505" s="1">
        <v>5.56</v>
      </c>
      <c r="F1505" s="5">
        <f>IF(E1505="no weight",VLOOKUP(D1505,Files!$B$2:$G$233,6,FALSE()),E1505)</f>
        <v>5.56</v>
      </c>
      <c r="G1505" s="24">
        <v>0.00163194444444444</v>
      </c>
      <c r="H1505" s="1">
        <v>9</v>
      </c>
      <c r="I1505" s="29">
        <f>Results!$F1505+VLOOKUP(Results!$H1505,'Bead string weights'!$B$2:$E$14,4,FALSE())</f>
        <v>16.4</v>
      </c>
      <c r="J1505" s="1" t="s">
        <v>535</v>
      </c>
      <c r="K1505" s="1"/>
      <c r="L1505" s="1"/>
    </row>
    <row r="1506" spans="1:12">
      <c r="A1506" s="1">
        <v>176</v>
      </c>
      <c r="B1506" s="1">
        <v>362</v>
      </c>
      <c r="C1506" s="1"/>
      <c r="D1506" s="1" t="s">
        <v>322</v>
      </c>
      <c r="E1506" s="1">
        <v>5.56</v>
      </c>
      <c r="F1506" s="5">
        <f>IF(E1506="no weight",VLOOKUP(D1506,Files!$B$2:$G$233,6,FALSE()),E1506)</f>
        <v>5.56</v>
      </c>
      <c r="G1506" s="24">
        <v>0.00165509259259259</v>
      </c>
      <c r="H1506" s="1">
        <v>1</v>
      </c>
      <c r="I1506" s="29">
        <f>Results!$F1506+VLOOKUP(Results!$H1506,'Bead string weights'!$B$2:$E$14,4,FALSE())</f>
        <v>7.51061</v>
      </c>
      <c r="J1506" s="1" t="s">
        <v>535</v>
      </c>
      <c r="K1506" s="1"/>
      <c r="L1506" s="1"/>
    </row>
    <row r="1507" spans="1:12">
      <c r="A1507" s="1">
        <v>176</v>
      </c>
      <c r="B1507" s="1">
        <v>362</v>
      </c>
      <c r="C1507" s="1"/>
      <c r="D1507" s="1" t="s">
        <v>322</v>
      </c>
      <c r="E1507" s="1">
        <v>5.56</v>
      </c>
      <c r="F1507" s="5">
        <f>IF(E1507="no weight",VLOOKUP(D1507,Files!$B$2:$G$233,6,FALSE()),E1507)</f>
        <v>5.56</v>
      </c>
      <c r="G1507" s="24">
        <v>0.00179398148148148</v>
      </c>
      <c r="H1507" s="1">
        <v>9</v>
      </c>
      <c r="I1507" s="29">
        <f>Results!$F1507+VLOOKUP(Results!$H1507,'Bead string weights'!$B$2:$E$14,4,FALSE())</f>
        <v>16.4</v>
      </c>
      <c r="J1507" s="1" t="s">
        <v>535</v>
      </c>
      <c r="K1507" s="1"/>
      <c r="L1507" s="1"/>
    </row>
    <row r="1508" spans="1:12">
      <c r="A1508" s="1">
        <v>176</v>
      </c>
      <c r="B1508" s="1">
        <v>362</v>
      </c>
      <c r="C1508" s="1"/>
      <c r="D1508" s="1" t="s">
        <v>322</v>
      </c>
      <c r="E1508" s="1">
        <v>5.56</v>
      </c>
      <c r="F1508" s="5">
        <f>IF(E1508="no weight",VLOOKUP(D1508,Files!$B$2:$G$233,6,FALSE()),E1508)</f>
        <v>5.56</v>
      </c>
      <c r="G1508" s="24">
        <v>0.00180555555555556</v>
      </c>
      <c r="H1508" s="1">
        <v>5</v>
      </c>
      <c r="I1508" s="29">
        <f>Results!$F1508+VLOOKUP(Results!$H1508,'Bead string weights'!$B$2:$E$14,4,FALSE())</f>
        <v>11.995</v>
      </c>
      <c r="J1508" s="1" t="s">
        <v>535</v>
      </c>
      <c r="K1508" s="1"/>
      <c r="L1508" s="1"/>
    </row>
    <row r="1509" spans="1:12">
      <c r="A1509" s="1">
        <v>176</v>
      </c>
      <c r="B1509" s="1">
        <v>362</v>
      </c>
      <c r="C1509" s="1"/>
      <c r="D1509" s="1" t="s">
        <v>322</v>
      </c>
      <c r="E1509" s="1">
        <v>5.56</v>
      </c>
      <c r="F1509" s="5">
        <f>IF(E1509="no weight",VLOOKUP(D1509,Files!$B$2:$G$233,6,FALSE()),E1509)</f>
        <v>5.56</v>
      </c>
      <c r="G1509" s="24">
        <v>0.00207175925925926</v>
      </c>
      <c r="H1509" s="1">
        <v>9</v>
      </c>
      <c r="I1509" s="29">
        <f>Results!$F1509+VLOOKUP(Results!$H1509,'Bead string weights'!$B$2:$E$14,4,FALSE())</f>
        <v>16.4</v>
      </c>
      <c r="J1509" s="1" t="s">
        <v>535</v>
      </c>
      <c r="K1509" s="1"/>
      <c r="L1509" s="1"/>
    </row>
    <row r="1510" spans="1:12">
      <c r="A1510" s="1">
        <v>176</v>
      </c>
      <c r="B1510" s="1">
        <v>362</v>
      </c>
      <c r="C1510" s="1"/>
      <c r="D1510" s="1" t="s">
        <v>322</v>
      </c>
      <c r="E1510" s="1">
        <v>5.56</v>
      </c>
      <c r="F1510" s="5">
        <f>IF(E1510="no weight",VLOOKUP(D1510,Files!$B$2:$G$233,6,FALSE()),E1510)</f>
        <v>5.56</v>
      </c>
      <c r="G1510" s="24">
        <v>0.00215277777777778</v>
      </c>
      <c r="H1510" s="1">
        <v>9</v>
      </c>
      <c r="I1510" s="29">
        <f>Results!$F1510+VLOOKUP(Results!$H1510,'Bead string weights'!$B$2:$E$14,4,FALSE())</f>
        <v>16.4</v>
      </c>
      <c r="J1510" s="1" t="s">
        <v>535</v>
      </c>
      <c r="K1510" s="1"/>
      <c r="L1510" s="1"/>
    </row>
    <row r="1511" spans="1:12">
      <c r="A1511" s="1">
        <v>177</v>
      </c>
      <c r="B1511" s="1">
        <v>363</v>
      </c>
      <c r="C1511" s="1"/>
      <c r="D1511" s="1" t="s">
        <v>325</v>
      </c>
      <c r="E1511" s="1">
        <v>5.66</v>
      </c>
      <c r="F1511" s="5">
        <f>IF(E1511="no weight",VLOOKUP(D1511,Files!$B$2:$G$233,6,FALSE()),E1511)</f>
        <v>5.66</v>
      </c>
      <c r="G1511" s="24">
        <v>0.000381944444444444</v>
      </c>
      <c r="H1511" s="1">
        <v>7</v>
      </c>
      <c r="I1511" s="29">
        <f>Results!$F1511+VLOOKUP(Results!$H1511,'Bead string weights'!$B$2:$E$14,4,FALSE())</f>
        <v>14.695</v>
      </c>
      <c r="J1511" s="1" t="s">
        <v>535</v>
      </c>
      <c r="K1511" s="1"/>
      <c r="L1511" s="1"/>
    </row>
    <row r="1512" spans="1:12">
      <c r="A1512" s="1">
        <v>177</v>
      </c>
      <c r="B1512" s="1">
        <v>363</v>
      </c>
      <c r="C1512" s="1"/>
      <c r="D1512" s="1" t="s">
        <v>325</v>
      </c>
      <c r="E1512" s="1">
        <v>5.66</v>
      </c>
      <c r="F1512" s="5">
        <f>IF(E1512="no weight",VLOOKUP(D1512,Files!$B$2:$G$233,6,FALSE()),E1512)</f>
        <v>5.66</v>
      </c>
      <c r="G1512" s="24">
        <v>0.000486111111111111</v>
      </c>
      <c r="H1512" s="1">
        <v>7</v>
      </c>
      <c r="I1512" s="29">
        <f>Results!$F1512+VLOOKUP(Results!$H1512,'Bead string weights'!$B$2:$E$14,4,FALSE())</f>
        <v>14.695</v>
      </c>
      <c r="J1512" s="1" t="s">
        <v>535</v>
      </c>
      <c r="K1512" s="1"/>
      <c r="L1512" s="1"/>
    </row>
    <row r="1513" spans="1:12">
      <c r="A1513" s="1">
        <v>177</v>
      </c>
      <c r="B1513" s="1">
        <v>363</v>
      </c>
      <c r="C1513" s="1"/>
      <c r="D1513" s="1" t="s">
        <v>325</v>
      </c>
      <c r="E1513" s="1">
        <v>5.66</v>
      </c>
      <c r="F1513" s="5">
        <f>IF(E1513="no weight",VLOOKUP(D1513,Files!$B$2:$G$233,6,FALSE()),E1513)</f>
        <v>5.66</v>
      </c>
      <c r="G1513" s="24">
        <v>0.000659722222222222</v>
      </c>
      <c r="H1513" s="1">
        <v>7</v>
      </c>
      <c r="I1513" s="29">
        <f>Results!$F1513+VLOOKUP(Results!$H1513,'Bead string weights'!$B$2:$E$14,4,FALSE())</f>
        <v>14.695</v>
      </c>
      <c r="J1513" s="1" t="s">
        <v>535</v>
      </c>
      <c r="K1513" s="1"/>
      <c r="L1513" s="1"/>
    </row>
    <row r="1514" spans="1:12">
      <c r="A1514" s="1">
        <v>177</v>
      </c>
      <c r="B1514" s="1">
        <v>363</v>
      </c>
      <c r="C1514" s="1"/>
      <c r="D1514" s="1" t="s">
        <v>325</v>
      </c>
      <c r="E1514" s="1">
        <v>5.66</v>
      </c>
      <c r="F1514" s="5">
        <f>IF(E1514="no weight",VLOOKUP(D1514,Files!$B$2:$G$233,6,FALSE()),E1514)</f>
        <v>5.66</v>
      </c>
      <c r="G1514" s="24">
        <v>0.000763888888888889</v>
      </c>
      <c r="H1514" s="1">
        <v>1</v>
      </c>
      <c r="I1514" s="29">
        <f>Results!$F1514+VLOOKUP(Results!$H1514,'Bead string weights'!$B$2:$E$14,4,FALSE())</f>
        <v>7.61061</v>
      </c>
      <c r="J1514" s="1" t="s">
        <v>537</v>
      </c>
      <c r="K1514" s="1"/>
      <c r="L1514" s="1" t="s">
        <v>985</v>
      </c>
    </row>
    <row r="1515" spans="1:12">
      <c r="A1515" s="1">
        <v>177</v>
      </c>
      <c r="B1515" s="1">
        <v>363</v>
      </c>
      <c r="C1515" s="1"/>
      <c r="D1515" s="1" t="s">
        <v>325</v>
      </c>
      <c r="E1515" s="1">
        <v>5.66</v>
      </c>
      <c r="F1515" s="5">
        <f>IF(E1515="no weight",VLOOKUP(D1515,Files!$B$2:$G$233,6,FALSE()),E1515)</f>
        <v>5.66</v>
      </c>
      <c r="G1515" s="24">
        <v>0.00103009259259259</v>
      </c>
      <c r="H1515" s="1">
        <v>7</v>
      </c>
      <c r="I1515" s="29">
        <f>Results!$F1515+VLOOKUP(Results!$H1515,'Bead string weights'!$B$2:$E$14,4,FALSE())</f>
        <v>14.695</v>
      </c>
      <c r="J1515" s="1" t="s">
        <v>535</v>
      </c>
      <c r="K1515" s="1"/>
      <c r="L1515" s="1"/>
    </row>
    <row r="1516" spans="1:12">
      <c r="A1516" s="1">
        <v>177</v>
      </c>
      <c r="B1516" s="1">
        <v>363</v>
      </c>
      <c r="C1516" s="1"/>
      <c r="D1516" s="1" t="s">
        <v>325</v>
      </c>
      <c r="E1516" s="1">
        <v>5.66</v>
      </c>
      <c r="F1516" s="5">
        <f>IF(E1516="no weight",VLOOKUP(D1516,Files!$B$2:$G$233,6,FALSE()),E1516)</f>
        <v>5.66</v>
      </c>
      <c r="G1516" s="24">
        <v>0.00115740740740741</v>
      </c>
      <c r="H1516" s="1">
        <v>8</v>
      </c>
      <c r="I1516" s="29">
        <f>Results!$F1516+VLOOKUP(Results!$H1516,'Bead string weights'!$B$2:$E$14,4,FALSE())</f>
        <v>15.06</v>
      </c>
      <c r="J1516" s="1" t="s">
        <v>535</v>
      </c>
      <c r="K1516" s="1"/>
      <c r="L1516" s="1"/>
    </row>
    <row r="1517" spans="1:12">
      <c r="A1517" s="1">
        <v>177</v>
      </c>
      <c r="B1517" s="1">
        <v>363</v>
      </c>
      <c r="C1517" s="1"/>
      <c r="D1517" s="1" t="s">
        <v>325</v>
      </c>
      <c r="E1517" s="1">
        <v>5.66</v>
      </c>
      <c r="F1517" s="5">
        <f>IF(E1517="no weight",VLOOKUP(D1517,Files!$B$2:$G$233,6,FALSE()),E1517)</f>
        <v>5.66</v>
      </c>
      <c r="G1517" s="24">
        <v>0.0012962962962963</v>
      </c>
      <c r="H1517" s="1">
        <v>4</v>
      </c>
      <c r="I1517" s="29">
        <f>Results!$F1517+VLOOKUP(Results!$H1517,'Bead string weights'!$B$2:$E$14,4,FALSE())</f>
        <v>10.42105</v>
      </c>
      <c r="J1517" s="1" t="s">
        <v>537</v>
      </c>
      <c r="K1517" s="1"/>
      <c r="L1517" s="1" t="s">
        <v>998</v>
      </c>
    </row>
    <row r="1518" spans="1:12">
      <c r="A1518" s="1">
        <v>177</v>
      </c>
      <c r="B1518" s="1">
        <v>363</v>
      </c>
      <c r="C1518" s="1"/>
      <c r="D1518" s="1" t="s">
        <v>325</v>
      </c>
      <c r="E1518" s="1">
        <v>5.66</v>
      </c>
      <c r="F1518" s="5">
        <f>IF(E1518="no weight",VLOOKUP(D1518,Files!$B$2:$G$233,6,FALSE()),E1518)</f>
        <v>5.66</v>
      </c>
      <c r="G1518" s="24">
        <v>0.00146990740740741</v>
      </c>
      <c r="H1518" s="1">
        <v>8</v>
      </c>
      <c r="I1518" s="29">
        <f>Results!$F1518+VLOOKUP(Results!$H1518,'Bead string weights'!$B$2:$E$14,4,FALSE())</f>
        <v>15.06</v>
      </c>
      <c r="J1518" s="1" t="s">
        <v>535</v>
      </c>
      <c r="K1518" s="1"/>
      <c r="L1518" s="1"/>
    </row>
    <row r="1519" spans="1:12">
      <c r="A1519" s="1">
        <v>177</v>
      </c>
      <c r="B1519" s="1">
        <v>363</v>
      </c>
      <c r="C1519" s="1"/>
      <c r="D1519" s="1" t="s">
        <v>325</v>
      </c>
      <c r="E1519" s="1">
        <v>5.66</v>
      </c>
      <c r="F1519" s="5">
        <f>IF(E1519="no weight",VLOOKUP(D1519,Files!$B$2:$G$233,6,FALSE()),E1519)</f>
        <v>5.66</v>
      </c>
      <c r="G1519" s="24">
        <v>0.00162037037037037</v>
      </c>
      <c r="H1519" s="1">
        <v>7</v>
      </c>
      <c r="I1519" s="29">
        <f>Results!$F1519+VLOOKUP(Results!$H1519,'Bead string weights'!$B$2:$E$14,4,FALSE())</f>
        <v>14.695</v>
      </c>
      <c r="J1519" s="1" t="s">
        <v>535</v>
      </c>
      <c r="K1519" s="1"/>
      <c r="L1519" s="1"/>
    </row>
    <row r="1520" spans="1:12">
      <c r="A1520" s="1">
        <v>177</v>
      </c>
      <c r="B1520" s="1">
        <v>363</v>
      </c>
      <c r="C1520" s="1"/>
      <c r="D1520" s="1" t="s">
        <v>325</v>
      </c>
      <c r="E1520" s="1">
        <v>5.66</v>
      </c>
      <c r="F1520" s="5">
        <f>IF(E1520="no weight",VLOOKUP(D1520,Files!$B$2:$G$233,6,FALSE()),E1520)</f>
        <v>5.66</v>
      </c>
      <c r="G1520" s="24">
        <v>0.00173611111111111</v>
      </c>
      <c r="H1520" s="1">
        <v>4</v>
      </c>
      <c r="I1520" s="29">
        <f>Results!$F1520+VLOOKUP(Results!$H1520,'Bead string weights'!$B$2:$E$14,4,FALSE())</f>
        <v>10.42105</v>
      </c>
      <c r="J1520" s="1" t="s">
        <v>537</v>
      </c>
      <c r="K1520" s="1"/>
      <c r="L1520" s="1" t="s">
        <v>999</v>
      </c>
    </row>
    <row r="1521" spans="1:12">
      <c r="A1521" s="1">
        <v>177</v>
      </c>
      <c r="B1521" s="1">
        <v>363</v>
      </c>
      <c r="C1521" s="1"/>
      <c r="D1521" s="1" t="s">
        <v>325</v>
      </c>
      <c r="E1521" s="1">
        <v>5.66</v>
      </c>
      <c r="F1521" s="5">
        <f>IF(E1521="no weight",VLOOKUP(D1521,Files!$B$2:$G$233,6,FALSE()),E1521)</f>
        <v>5.66</v>
      </c>
      <c r="G1521" s="24">
        <v>0.00190972222222222</v>
      </c>
      <c r="H1521" s="1">
        <v>4</v>
      </c>
      <c r="I1521" s="29">
        <f>Results!$F1521+VLOOKUP(Results!$H1521,'Bead string weights'!$B$2:$E$14,4,FALSE())</f>
        <v>10.42105</v>
      </c>
      <c r="J1521" s="1" t="s">
        <v>535</v>
      </c>
      <c r="K1521" s="1"/>
      <c r="L1521" s="1"/>
    </row>
    <row r="1522" spans="1:12">
      <c r="A1522" s="1">
        <v>177</v>
      </c>
      <c r="B1522" s="1">
        <v>363</v>
      </c>
      <c r="C1522" s="1"/>
      <c r="D1522" s="1" t="s">
        <v>325</v>
      </c>
      <c r="E1522" s="1">
        <v>5.66</v>
      </c>
      <c r="F1522" s="5">
        <f>IF(E1522="no weight",VLOOKUP(D1522,Files!$B$2:$G$233,6,FALSE()),E1522)</f>
        <v>5.66</v>
      </c>
      <c r="G1522" s="24">
        <v>0.00203703703703704</v>
      </c>
      <c r="H1522" s="1">
        <v>4</v>
      </c>
      <c r="I1522" s="29">
        <f>Results!$F1522+VLOOKUP(Results!$H1522,'Bead string weights'!$B$2:$E$14,4,FALSE())</f>
        <v>10.42105</v>
      </c>
      <c r="J1522" s="1" t="s">
        <v>537</v>
      </c>
      <c r="K1522" s="1"/>
      <c r="L1522" s="1" t="s">
        <v>999</v>
      </c>
    </row>
    <row r="1523" spans="1:12">
      <c r="A1523" s="1">
        <v>177</v>
      </c>
      <c r="B1523" s="1">
        <v>363</v>
      </c>
      <c r="C1523" s="1"/>
      <c r="D1523" s="1" t="s">
        <v>325</v>
      </c>
      <c r="E1523" s="1">
        <v>5.66</v>
      </c>
      <c r="F1523" s="5">
        <f>IF(E1523="no weight",VLOOKUP(D1523,Files!$B$2:$G$233,6,FALSE()),E1523)</f>
        <v>5.66</v>
      </c>
      <c r="G1523" s="24">
        <v>0.00215277777777778</v>
      </c>
      <c r="H1523" s="1">
        <v>7</v>
      </c>
      <c r="I1523" s="29">
        <f>Results!$F1523+VLOOKUP(Results!$H1523,'Bead string weights'!$B$2:$E$14,4,FALSE())</f>
        <v>14.695</v>
      </c>
      <c r="J1523" s="1" t="s">
        <v>535</v>
      </c>
      <c r="K1523" s="1"/>
      <c r="L1523" s="1"/>
    </row>
    <row r="1524" spans="1:12">
      <c r="A1524" s="1">
        <v>178</v>
      </c>
      <c r="B1524" s="1">
        <v>36</v>
      </c>
      <c r="C1524" s="1"/>
      <c r="D1524" s="1" t="s">
        <v>328</v>
      </c>
      <c r="E1524" s="1">
        <v>6.03</v>
      </c>
      <c r="F1524" s="5">
        <f>IF(E1524="no weight",VLOOKUP(D1524,Files!$B$2:$G$233,6,FALSE()),E1524)</f>
        <v>6.03</v>
      </c>
      <c r="G1524" s="24">
        <v>0.000358796296296296</v>
      </c>
      <c r="H1524" s="1">
        <v>5</v>
      </c>
      <c r="I1524" s="29">
        <f>Results!$F1524+VLOOKUP(Results!$H1524,'Bead string weights'!$B$2:$E$14,4,FALSE())</f>
        <v>12.465</v>
      </c>
      <c r="J1524" s="1" t="s">
        <v>535</v>
      </c>
      <c r="K1524" s="1"/>
      <c r="L1524" s="1"/>
    </row>
    <row r="1525" spans="1:12">
      <c r="A1525" s="1">
        <v>178</v>
      </c>
      <c r="B1525" s="1">
        <v>36</v>
      </c>
      <c r="C1525" s="1"/>
      <c r="D1525" s="1" t="s">
        <v>328</v>
      </c>
      <c r="E1525" s="1">
        <v>6.03</v>
      </c>
      <c r="F1525" s="5">
        <f>IF(E1525="no weight",VLOOKUP(D1525,Files!$B$2:$G$233,6,FALSE()),E1525)</f>
        <v>6.03</v>
      </c>
      <c r="G1525" s="24">
        <v>0.000451388888888889</v>
      </c>
      <c r="H1525" s="1">
        <v>5</v>
      </c>
      <c r="I1525" s="29">
        <f>Results!$F1525+VLOOKUP(Results!$H1525,'Bead string weights'!$B$2:$E$14,4,FALSE())</f>
        <v>12.465</v>
      </c>
      <c r="J1525" s="1" t="s">
        <v>535</v>
      </c>
      <c r="K1525" s="1"/>
      <c r="L1525" s="1"/>
    </row>
    <row r="1526" spans="1:10">
      <c r="A1526" s="1">
        <v>178</v>
      </c>
      <c r="B1526" s="1">
        <v>36</v>
      </c>
      <c r="D1526" s="1" t="s">
        <v>328</v>
      </c>
      <c r="E1526" s="1">
        <v>6.03</v>
      </c>
      <c r="F1526" s="15">
        <f>IF(E1526="no weight",VLOOKUP(D1526,Files!$B$2:$G$233,6,FALSE()),E1526)</f>
        <v>6.03</v>
      </c>
      <c r="G1526" s="13">
        <v>0.000509259259259259</v>
      </c>
      <c r="H1526">
        <v>4</v>
      </c>
      <c r="I1526" s="28">
        <f>Results!$F1526+VLOOKUP(Results!$H1526,'Bead string weights'!$B$2:$E$14,4,FALSE())</f>
        <v>10.79105</v>
      </c>
      <c r="J1526" t="s">
        <v>535</v>
      </c>
    </row>
    <row r="1527" spans="1:10">
      <c r="A1527" s="1">
        <v>178</v>
      </c>
      <c r="B1527" s="1">
        <v>36</v>
      </c>
      <c r="D1527" s="1" t="s">
        <v>328</v>
      </c>
      <c r="E1527" s="1">
        <v>6.03</v>
      </c>
      <c r="F1527" s="15">
        <f>IF(E1527="no weight",VLOOKUP(D1527,Files!$B$2:$G$233,6,FALSE()),E1527)</f>
        <v>6.03</v>
      </c>
      <c r="G1527" s="13">
        <v>0.000636574074074074</v>
      </c>
      <c r="H1527">
        <v>3</v>
      </c>
      <c r="I1527" s="28">
        <f>Results!$F1527+VLOOKUP(Results!$H1527,'Bead string weights'!$B$2:$E$14,4,FALSE())</f>
        <v>9.3631</v>
      </c>
      <c r="J1527" t="s">
        <v>535</v>
      </c>
    </row>
    <row r="1528" spans="1:10">
      <c r="A1528" s="1">
        <v>178</v>
      </c>
      <c r="B1528" s="1">
        <v>36</v>
      </c>
      <c r="D1528" s="1" t="s">
        <v>328</v>
      </c>
      <c r="E1528" s="1">
        <v>6.03</v>
      </c>
      <c r="F1528" s="15">
        <f>IF(E1528="no weight",VLOOKUP(D1528,Files!$B$2:$G$233,6,FALSE()),E1528)</f>
        <v>6.03</v>
      </c>
      <c r="G1528" s="13">
        <v>0.000752314814814815</v>
      </c>
      <c r="H1528">
        <v>4</v>
      </c>
      <c r="I1528" s="28">
        <f>Results!$F1528+VLOOKUP(Results!$H1528,'Bead string weights'!$B$2:$E$14,4,FALSE())</f>
        <v>10.79105</v>
      </c>
      <c r="J1528" t="s">
        <v>535</v>
      </c>
    </row>
    <row r="1529" spans="1:10">
      <c r="A1529" s="1">
        <v>178</v>
      </c>
      <c r="B1529" s="1">
        <v>36</v>
      </c>
      <c r="D1529" s="1" t="s">
        <v>328</v>
      </c>
      <c r="E1529" s="1">
        <v>6.03</v>
      </c>
      <c r="F1529" s="15">
        <f>IF(E1529="no weight",VLOOKUP(D1529,Files!$B$2:$G$233,6,FALSE()),E1529)</f>
        <v>6.03</v>
      </c>
      <c r="G1529" s="13">
        <v>0.000960648148148148</v>
      </c>
      <c r="H1529">
        <v>6</v>
      </c>
      <c r="I1529" s="28">
        <f>Results!$F1529+VLOOKUP(Results!$H1529,'Bead string weights'!$B$2:$E$14,4,FALSE())</f>
        <v>13.495</v>
      </c>
      <c r="J1529" t="s">
        <v>535</v>
      </c>
    </row>
    <row r="1530" spans="1:10">
      <c r="A1530" s="1">
        <v>178</v>
      </c>
      <c r="B1530" s="1">
        <v>36</v>
      </c>
      <c r="D1530" s="1" t="s">
        <v>328</v>
      </c>
      <c r="E1530" s="1">
        <v>6.03</v>
      </c>
      <c r="F1530" s="15">
        <f>IF(E1530="no weight",VLOOKUP(D1530,Files!$B$2:$G$233,6,FALSE()),E1530)</f>
        <v>6.03</v>
      </c>
      <c r="G1530" s="13">
        <v>0.00108796296296296</v>
      </c>
      <c r="H1530">
        <v>7</v>
      </c>
      <c r="I1530" s="28">
        <f>Results!$F1530+VLOOKUP(Results!$H1530,'Bead string weights'!$B$2:$E$14,4,FALSE())</f>
        <v>15.065</v>
      </c>
      <c r="J1530" t="s">
        <v>535</v>
      </c>
    </row>
    <row r="1531" spans="1:12">
      <c r="A1531" s="1">
        <v>178</v>
      </c>
      <c r="B1531" s="1">
        <v>36</v>
      </c>
      <c r="C1531" s="1"/>
      <c r="D1531" s="1" t="s">
        <v>328</v>
      </c>
      <c r="E1531" s="1">
        <v>6.03</v>
      </c>
      <c r="F1531" s="5">
        <f>IF(E1531="no weight",VLOOKUP(D1531,Files!$B$2:$G$233,6,FALSE()),E1531)</f>
        <v>6.03</v>
      </c>
      <c r="G1531" s="24">
        <v>0.00118055555555556</v>
      </c>
      <c r="H1531" s="1">
        <v>6</v>
      </c>
      <c r="I1531" s="29">
        <f>Results!$F1531+VLOOKUP(Results!$H1531,'Bead string weights'!$B$2:$E$14,4,FALSE())</f>
        <v>13.495</v>
      </c>
      <c r="J1531" s="1" t="s">
        <v>537</v>
      </c>
      <c r="K1531" s="1"/>
      <c r="L1531" s="1" t="s">
        <v>1000</v>
      </c>
    </row>
    <row r="1532" spans="1:12">
      <c r="A1532" s="1">
        <v>178</v>
      </c>
      <c r="B1532" s="1">
        <v>36</v>
      </c>
      <c r="C1532" s="1"/>
      <c r="D1532" s="1" t="s">
        <v>328</v>
      </c>
      <c r="E1532" s="1">
        <v>6.03</v>
      </c>
      <c r="F1532" s="5">
        <f>IF(E1532="no weight",VLOOKUP(D1532,Files!$B$2:$G$233,6,FALSE()),E1532)</f>
        <v>6.03</v>
      </c>
      <c r="G1532" s="24">
        <v>0.00130787037037037</v>
      </c>
      <c r="H1532" s="1">
        <v>4</v>
      </c>
      <c r="I1532" s="29">
        <f>Results!$F1532+VLOOKUP(Results!$H1532,'Bead string weights'!$B$2:$E$14,4,FALSE())</f>
        <v>10.79105</v>
      </c>
      <c r="J1532" s="1" t="s">
        <v>535</v>
      </c>
      <c r="K1532" s="1"/>
      <c r="L1532" s="1"/>
    </row>
    <row r="1533" spans="1:12">
      <c r="A1533" s="1">
        <v>178</v>
      </c>
      <c r="B1533" s="1">
        <v>36</v>
      </c>
      <c r="C1533" s="1"/>
      <c r="D1533" s="1" t="s">
        <v>328</v>
      </c>
      <c r="E1533" s="1">
        <v>6.03</v>
      </c>
      <c r="F1533" s="5">
        <f>IF(E1533="no weight",VLOOKUP(D1533,Files!$B$2:$G$233,6,FALSE()),E1533)</f>
        <v>6.03</v>
      </c>
      <c r="G1533" s="24">
        <v>0.00144675925925926</v>
      </c>
      <c r="H1533" s="1">
        <v>6</v>
      </c>
      <c r="I1533" s="29">
        <f>Results!$F1533+VLOOKUP(Results!$H1533,'Bead string weights'!$B$2:$E$14,4,FALSE())</f>
        <v>13.495</v>
      </c>
      <c r="J1533" s="1" t="s">
        <v>535</v>
      </c>
      <c r="K1533" s="1"/>
      <c r="L1533" s="1"/>
    </row>
    <row r="1534" spans="1:12">
      <c r="A1534" s="1">
        <v>178</v>
      </c>
      <c r="B1534" s="1">
        <v>36</v>
      </c>
      <c r="C1534" s="1"/>
      <c r="D1534" s="1" t="s">
        <v>328</v>
      </c>
      <c r="E1534" s="1">
        <v>6.03</v>
      </c>
      <c r="F1534" s="5">
        <f>IF(E1534="no weight",VLOOKUP(D1534,Files!$B$2:$G$233,6,FALSE()),E1534)</f>
        <v>6.03</v>
      </c>
      <c r="G1534" s="24">
        <v>0.00148148148148148</v>
      </c>
      <c r="H1534" s="1">
        <v>6</v>
      </c>
      <c r="I1534" s="29">
        <f>Results!$F1534+VLOOKUP(Results!$H1534,'Bead string weights'!$B$2:$E$14,4,FALSE())</f>
        <v>13.495</v>
      </c>
      <c r="J1534" s="1" t="s">
        <v>535</v>
      </c>
      <c r="K1534" s="1"/>
      <c r="L1534" s="1"/>
    </row>
    <row r="1535" spans="1:12">
      <c r="A1535" s="1">
        <v>179</v>
      </c>
      <c r="B1535" s="1">
        <v>292</v>
      </c>
      <c r="C1535" s="1"/>
      <c r="D1535" s="1" t="s">
        <v>331</v>
      </c>
      <c r="E1535" s="1">
        <v>6.22</v>
      </c>
      <c r="F1535" s="5">
        <f>IF(E1535="no weight",VLOOKUP(D1535,Files!$B$2:$G$233,6,FALSE()),E1535)</f>
        <v>6.22</v>
      </c>
      <c r="G1535" s="24">
        <v>0.00068287037037037</v>
      </c>
      <c r="H1535" s="1">
        <v>6</v>
      </c>
      <c r="I1535" s="29">
        <f>Results!$F1535+VLOOKUP(Results!$H1535,'Bead string weights'!$B$2:$E$14,4,FALSE())</f>
        <v>13.685</v>
      </c>
      <c r="J1535" s="1" t="s">
        <v>535</v>
      </c>
      <c r="K1535" s="1"/>
      <c r="L1535" s="1"/>
    </row>
    <row r="1536" spans="1:12">
      <c r="A1536" s="1">
        <v>179</v>
      </c>
      <c r="B1536" s="1">
        <v>292</v>
      </c>
      <c r="C1536" s="1"/>
      <c r="D1536" s="1" t="s">
        <v>331</v>
      </c>
      <c r="E1536" s="1">
        <v>6.22</v>
      </c>
      <c r="F1536" s="5">
        <f>IF(E1536="no weight",VLOOKUP(D1536,Files!$B$2:$G$233,6,FALSE()),E1536)</f>
        <v>6.22</v>
      </c>
      <c r="G1536" s="24">
        <v>0.0708333333333333</v>
      </c>
      <c r="H1536" s="1">
        <v>2</v>
      </c>
      <c r="I1536" s="29">
        <f>Results!$F1536+VLOOKUP(Results!$H1536,'Bead string weights'!$B$2:$E$14,4,FALSE())</f>
        <v>9.41215</v>
      </c>
      <c r="J1536" s="1" t="s">
        <v>537</v>
      </c>
      <c r="K1536" s="1"/>
      <c r="L1536" s="1" t="s">
        <v>1001</v>
      </c>
    </row>
    <row r="1537" spans="1:12">
      <c r="A1537" s="1">
        <v>179</v>
      </c>
      <c r="B1537" s="1">
        <v>292</v>
      </c>
      <c r="C1537" s="1"/>
      <c r="D1537" s="1" t="s">
        <v>331</v>
      </c>
      <c r="E1537" s="1">
        <v>6.22</v>
      </c>
      <c r="F1537" s="5">
        <f>IF(E1537="no weight",VLOOKUP(D1537,Files!$B$2:$G$233,6,FALSE()),E1537)</f>
        <v>6.22</v>
      </c>
      <c r="G1537" s="24">
        <v>0.0465277777777778</v>
      </c>
      <c r="H1537" s="1">
        <v>9</v>
      </c>
      <c r="I1537" s="29">
        <f>Results!$F1537+VLOOKUP(Results!$H1537,'Bead string weights'!$B$2:$E$14,4,FALSE())</f>
        <v>17.06</v>
      </c>
      <c r="J1537" s="1" t="s">
        <v>535</v>
      </c>
      <c r="K1537" s="1"/>
      <c r="L1537" s="1"/>
    </row>
    <row r="1538" spans="1:12">
      <c r="A1538" s="1">
        <v>179</v>
      </c>
      <c r="B1538" s="1">
        <v>292</v>
      </c>
      <c r="C1538" s="1"/>
      <c r="D1538" s="1" t="s">
        <v>331</v>
      </c>
      <c r="E1538" s="1">
        <v>6.22</v>
      </c>
      <c r="F1538" s="5">
        <f>IF(E1538="no weight",VLOOKUP(D1538,Files!$B$2:$G$233,6,FALSE()),E1538)</f>
        <v>6.22</v>
      </c>
      <c r="G1538" s="24">
        <v>0.000833333333333333</v>
      </c>
      <c r="H1538" s="1">
        <v>7</v>
      </c>
      <c r="I1538" s="29">
        <f>Results!$F1538+VLOOKUP(Results!$H1538,'Bead string weights'!$B$2:$E$14,4,FALSE())</f>
        <v>15.255</v>
      </c>
      <c r="J1538" s="1" t="s">
        <v>535</v>
      </c>
      <c r="K1538" s="1"/>
      <c r="L1538" s="1"/>
    </row>
    <row r="1539" spans="1:12">
      <c r="A1539" s="1">
        <v>179</v>
      </c>
      <c r="B1539" s="1">
        <v>292</v>
      </c>
      <c r="C1539" s="1"/>
      <c r="D1539" s="1" t="s">
        <v>331</v>
      </c>
      <c r="E1539" s="1">
        <v>6.22</v>
      </c>
      <c r="F1539" s="5">
        <f>IF(E1539="no weight",VLOOKUP(D1539,Files!$B$2:$G$233,6,FALSE()),E1539)</f>
        <v>6.22</v>
      </c>
      <c r="G1539" s="24">
        <v>0.00087962962962963</v>
      </c>
      <c r="H1539" s="1">
        <v>7</v>
      </c>
      <c r="I1539" s="29">
        <f>Results!$F1539+VLOOKUP(Results!$H1539,'Bead string weights'!$B$2:$E$14,4,FALSE())</f>
        <v>15.255</v>
      </c>
      <c r="J1539" s="1" t="s">
        <v>535</v>
      </c>
      <c r="K1539" s="1"/>
      <c r="L1539" s="1"/>
    </row>
    <row r="1540" spans="1:12">
      <c r="A1540" s="1">
        <v>179</v>
      </c>
      <c r="B1540" s="1">
        <v>292</v>
      </c>
      <c r="C1540" s="1"/>
      <c r="D1540" s="1" t="s">
        <v>331</v>
      </c>
      <c r="E1540" s="1">
        <v>6.22</v>
      </c>
      <c r="F1540" s="5">
        <f>IF(E1540="no weight",VLOOKUP(D1540,Files!$B$2:$G$233,6,FALSE()),E1540)</f>
        <v>6.22</v>
      </c>
      <c r="G1540" s="24">
        <v>0.0009375</v>
      </c>
      <c r="H1540" s="1">
        <v>7</v>
      </c>
      <c r="I1540" s="29">
        <f>Results!$F1540+VLOOKUP(Results!$H1540,'Bead string weights'!$B$2:$E$14,4,FALSE())</f>
        <v>15.255</v>
      </c>
      <c r="J1540" s="1" t="s">
        <v>535</v>
      </c>
      <c r="K1540" s="1"/>
      <c r="L1540" s="1"/>
    </row>
    <row r="1541" spans="1:12">
      <c r="A1541" s="1">
        <v>179</v>
      </c>
      <c r="B1541" s="1">
        <v>292</v>
      </c>
      <c r="C1541" s="1"/>
      <c r="D1541" s="1" t="s">
        <v>331</v>
      </c>
      <c r="E1541" s="1">
        <v>6.22</v>
      </c>
      <c r="F1541" s="5">
        <f>IF(E1541="no weight",VLOOKUP(D1541,Files!$B$2:$G$233,6,FALSE()),E1541)</f>
        <v>6.22</v>
      </c>
      <c r="G1541" s="24">
        <v>0.00104166666666667</v>
      </c>
      <c r="H1541" s="1">
        <v>6</v>
      </c>
      <c r="I1541" s="29">
        <f>Results!$F1541+VLOOKUP(Results!$H1541,'Bead string weights'!$B$2:$E$14,4,FALSE())</f>
        <v>13.685</v>
      </c>
      <c r="J1541" s="1" t="s">
        <v>535</v>
      </c>
      <c r="K1541" s="1"/>
      <c r="L1541" s="1"/>
    </row>
    <row r="1542" spans="1:12">
      <c r="A1542" s="1">
        <v>179</v>
      </c>
      <c r="B1542" s="1">
        <v>292</v>
      </c>
      <c r="C1542" s="1"/>
      <c r="D1542" s="1" t="s">
        <v>331</v>
      </c>
      <c r="E1542" s="1">
        <v>6.22</v>
      </c>
      <c r="F1542" s="5">
        <f>IF(E1542="no weight",VLOOKUP(D1542,Files!$B$2:$G$233,6,FALSE()),E1542)</f>
        <v>6.22</v>
      </c>
      <c r="G1542" s="24">
        <v>0.00108796296296296</v>
      </c>
      <c r="H1542" s="1">
        <v>8</v>
      </c>
      <c r="I1542" s="29">
        <f>Results!$F1542+VLOOKUP(Results!$H1542,'Bead string weights'!$B$2:$E$14,4,FALSE())</f>
        <v>15.62</v>
      </c>
      <c r="J1542" s="1" t="s">
        <v>535</v>
      </c>
      <c r="K1542" s="1"/>
      <c r="L1542" s="1"/>
    </row>
    <row r="1543" spans="1:12">
      <c r="A1543" s="1">
        <v>179</v>
      </c>
      <c r="B1543" s="1">
        <v>292</v>
      </c>
      <c r="C1543" s="1"/>
      <c r="D1543" s="1" t="s">
        <v>331</v>
      </c>
      <c r="E1543" s="1">
        <v>6.22</v>
      </c>
      <c r="F1543" s="5">
        <f>IF(E1543="no weight",VLOOKUP(D1543,Files!$B$2:$G$233,6,FALSE()),E1543)</f>
        <v>6.22</v>
      </c>
      <c r="G1543" s="24">
        <v>0.00115740740740741</v>
      </c>
      <c r="H1543" s="1">
        <v>8</v>
      </c>
      <c r="I1543" s="29">
        <f>Results!$F1543+VLOOKUP(Results!$H1543,'Bead string weights'!$B$2:$E$14,4,FALSE())</f>
        <v>15.62</v>
      </c>
      <c r="J1543" s="1" t="s">
        <v>535</v>
      </c>
      <c r="K1543" s="1"/>
      <c r="L1543" s="1"/>
    </row>
    <row r="1544" spans="1:12">
      <c r="A1544" s="1">
        <v>179</v>
      </c>
      <c r="B1544" s="1">
        <v>292</v>
      </c>
      <c r="C1544" s="1"/>
      <c r="D1544" s="1" t="s">
        <v>331</v>
      </c>
      <c r="E1544" s="1">
        <v>6.22</v>
      </c>
      <c r="F1544" s="5">
        <f>IF(E1544="no weight",VLOOKUP(D1544,Files!$B$2:$G$233,6,FALSE()),E1544)</f>
        <v>6.22</v>
      </c>
      <c r="G1544" s="24">
        <v>0.00118055555555556</v>
      </c>
      <c r="H1544" s="1">
        <v>8</v>
      </c>
      <c r="I1544" s="29">
        <f>Results!$F1544+VLOOKUP(Results!$H1544,'Bead string weights'!$B$2:$E$14,4,FALSE())</f>
        <v>15.62</v>
      </c>
      <c r="J1544" s="1" t="s">
        <v>535</v>
      </c>
      <c r="K1544" s="1"/>
      <c r="L1544" s="1"/>
    </row>
    <row r="1545" spans="1:12">
      <c r="A1545" s="1">
        <v>179</v>
      </c>
      <c r="B1545" s="1">
        <v>292</v>
      </c>
      <c r="C1545" s="1"/>
      <c r="D1545" s="1" t="s">
        <v>331</v>
      </c>
      <c r="E1545" s="1">
        <v>6.22</v>
      </c>
      <c r="F1545" s="5">
        <f>IF(E1545="no weight",VLOOKUP(D1545,Files!$B$2:$G$233,6,FALSE()),E1545)</f>
        <v>6.22</v>
      </c>
      <c r="G1545" s="24">
        <v>0.0012037037037037</v>
      </c>
      <c r="H1545" s="1">
        <v>6</v>
      </c>
      <c r="I1545" s="29">
        <f>Results!$F1545+VLOOKUP(Results!$H1545,'Bead string weights'!$B$2:$E$14,4,FALSE())</f>
        <v>13.685</v>
      </c>
      <c r="J1545" s="1" t="s">
        <v>535</v>
      </c>
      <c r="K1545" s="1"/>
      <c r="L1545" s="1"/>
    </row>
    <row r="1546" spans="1:12">
      <c r="A1546" s="1">
        <v>179</v>
      </c>
      <c r="B1546" s="1">
        <v>292</v>
      </c>
      <c r="C1546" s="1"/>
      <c r="D1546" s="1" t="s">
        <v>331</v>
      </c>
      <c r="E1546" s="1">
        <v>6.22</v>
      </c>
      <c r="F1546" s="5">
        <f>IF(E1546="no weight",VLOOKUP(D1546,Files!$B$2:$G$233,6,FALSE()),E1546)</f>
        <v>6.22</v>
      </c>
      <c r="G1546" s="24">
        <v>0.00121527777777778</v>
      </c>
      <c r="H1546" s="1">
        <v>8</v>
      </c>
      <c r="I1546" s="29">
        <f>Results!$F1546+VLOOKUP(Results!$H1546,'Bead string weights'!$B$2:$E$14,4,FALSE())</f>
        <v>15.62</v>
      </c>
      <c r="J1546" s="1" t="s">
        <v>535</v>
      </c>
      <c r="K1546" s="1"/>
      <c r="L1546" s="1"/>
    </row>
    <row r="1547" spans="1:12">
      <c r="A1547" s="1">
        <v>179</v>
      </c>
      <c r="B1547" s="1">
        <v>292</v>
      </c>
      <c r="C1547" s="1"/>
      <c r="D1547" s="1" t="s">
        <v>331</v>
      </c>
      <c r="E1547" s="1">
        <v>6.22</v>
      </c>
      <c r="F1547" s="5">
        <f>IF(E1547="no weight",VLOOKUP(D1547,Files!$B$2:$G$233,6,FALSE()),E1547)</f>
        <v>6.22</v>
      </c>
      <c r="G1547" s="24">
        <v>0.00122685185185185</v>
      </c>
      <c r="H1547" s="1">
        <v>8</v>
      </c>
      <c r="I1547" s="29">
        <f>Results!$F1547+VLOOKUP(Results!$H1547,'Bead string weights'!$B$2:$E$14,4,FALSE())</f>
        <v>15.62</v>
      </c>
      <c r="J1547" s="1" t="s">
        <v>535</v>
      </c>
      <c r="K1547" s="1"/>
      <c r="L1547" s="1"/>
    </row>
    <row r="1548" spans="1:12">
      <c r="A1548" s="1">
        <v>179</v>
      </c>
      <c r="B1548" s="1">
        <v>292</v>
      </c>
      <c r="C1548" s="1"/>
      <c r="D1548" s="1" t="s">
        <v>331</v>
      </c>
      <c r="E1548" s="1">
        <v>6.22</v>
      </c>
      <c r="F1548" s="5">
        <f>IF(E1548="no weight",VLOOKUP(D1548,Files!$B$2:$G$233,6,FALSE()),E1548)</f>
        <v>6.22</v>
      </c>
      <c r="G1548" s="24">
        <v>0.00143518518518519</v>
      </c>
      <c r="H1548" s="1">
        <v>7</v>
      </c>
      <c r="I1548" s="29">
        <f>Results!$F1548+VLOOKUP(Results!$H1548,'Bead string weights'!$B$2:$E$14,4,FALSE())</f>
        <v>15.255</v>
      </c>
      <c r="J1548" s="1" t="s">
        <v>535</v>
      </c>
      <c r="K1548" s="1"/>
      <c r="L1548" s="1"/>
    </row>
    <row r="1549" spans="1:12">
      <c r="A1549" s="1">
        <v>179</v>
      </c>
      <c r="B1549" s="1">
        <v>292</v>
      </c>
      <c r="C1549" s="1"/>
      <c r="D1549" s="1" t="s">
        <v>331</v>
      </c>
      <c r="E1549" s="1">
        <v>6.22</v>
      </c>
      <c r="F1549" s="5">
        <f>IF(E1549="no weight",VLOOKUP(D1549,Files!$B$2:$G$233,6,FALSE()),E1549)</f>
        <v>6.22</v>
      </c>
      <c r="G1549" s="24">
        <v>0.00148148148148148</v>
      </c>
      <c r="H1549" s="1">
        <v>5</v>
      </c>
      <c r="I1549" s="29">
        <f>Results!$F1549+VLOOKUP(Results!$H1549,'Bead string weights'!$B$2:$E$14,4,FALSE())</f>
        <v>12.655</v>
      </c>
      <c r="J1549" s="1" t="s">
        <v>535</v>
      </c>
      <c r="K1549" s="1"/>
      <c r="L1549" s="1"/>
    </row>
    <row r="1550" spans="1:12">
      <c r="A1550" s="1">
        <v>179</v>
      </c>
      <c r="B1550" s="1">
        <v>292</v>
      </c>
      <c r="C1550" s="1"/>
      <c r="D1550" s="1" t="s">
        <v>331</v>
      </c>
      <c r="E1550" s="1">
        <v>6.22</v>
      </c>
      <c r="F1550" s="5">
        <f>IF(E1550="no weight",VLOOKUP(D1550,Files!$B$2:$G$233,6,FALSE()),E1550)</f>
        <v>6.22</v>
      </c>
      <c r="G1550" s="24">
        <v>0.00150462962962963</v>
      </c>
      <c r="H1550" s="1">
        <v>5</v>
      </c>
      <c r="I1550" s="29">
        <f>Results!$F1550+VLOOKUP(Results!$H1550,'Bead string weights'!$B$2:$E$14,4,FALSE())</f>
        <v>12.655</v>
      </c>
      <c r="J1550" s="1" t="s">
        <v>535</v>
      </c>
      <c r="K1550" s="1"/>
      <c r="L1550" s="1"/>
    </row>
    <row r="1551" spans="1:12">
      <c r="A1551" s="1">
        <v>179</v>
      </c>
      <c r="B1551" s="1">
        <v>292</v>
      </c>
      <c r="C1551" s="1"/>
      <c r="D1551" s="1" t="s">
        <v>331</v>
      </c>
      <c r="E1551" s="1">
        <v>6.22</v>
      </c>
      <c r="F1551" s="5">
        <f>IF(E1551="no weight",VLOOKUP(D1551,Files!$B$2:$G$233,6,FALSE()),E1551)</f>
        <v>6.22</v>
      </c>
      <c r="G1551" s="24">
        <v>0.00158564814814815</v>
      </c>
      <c r="H1551" s="1">
        <v>10</v>
      </c>
      <c r="I1551" s="29">
        <f>Results!$F1551+VLOOKUP(Results!$H1551,'Bead string weights'!$B$2:$E$14,4,FALSE())</f>
        <v>18.3</v>
      </c>
      <c r="J1551" s="1" t="s">
        <v>535</v>
      </c>
      <c r="K1551" s="1"/>
      <c r="L1551" s="1"/>
    </row>
    <row r="1552" spans="1:12">
      <c r="A1552" s="1">
        <v>179</v>
      </c>
      <c r="B1552" s="1">
        <v>292</v>
      </c>
      <c r="C1552" s="1"/>
      <c r="D1552" s="1" t="s">
        <v>331</v>
      </c>
      <c r="E1552" s="1">
        <v>6.22</v>
      </c>
      <c r="F1552" s="5">
        <f>IF(E1552="no weight",VLOOKUP(D1552,Files!$B$2:$G$233,6,FALSE()),E1552)</f>
        <v>6.22</v>
      </c>
      <c r="G1552" s="24">
        <v>0.00164351851851852</v>
      </c>
      <c r="H1552" s="1">
        <v>5</v>
      </c>
      <c r="I1552" s="29">
        <f>Results!$F1552+VLOOKUP(Results!$H1552,'Bead string weights'!$B$2:$E$14,4,FALSE())</f>
        <v>12.655</v>
      </c>
      <c r="J1552" s="1" t="s">
        <v>535</v>
      </c>
      <c r="K1552" s="1"/>
      <c r="L1552" s="1"/>
    </row>
    <row r="1553" spans="1:12">
      <c r="A1553" s="1">
        <v>179</v>
      </c>
      <c r="B1553" s="1">
        <v>292</v>
      </c>
      <c r="C1553" s="1"/>
      <c r="D1553" s="1" t="s">
        <v>331</v>
      </c>
      <c r="E1553" s="1">
        <v>6.22</v>
      </c>
      <c r="F1553" s="5">
        <f>IF(E1553="no weight",VLOOKUP(D1553,Files!$B$2:$G$233,6,FALSE()),E1553)</f>
        <v>6.22</v>
      </c>
      <c r="G1553" s="24">
        <v>0.00166666666666667</v>
      </c>
      <c r="H1553" s="1">
        <v>8</v>
      </c>
      <c r="I1553" s="29">
        <f>Results!$F1553+VLOOKUP(Results!$H1553,'Bead string weights'!$B$2:$E$14,4,FALSE())</f>
        <v>15.62</v>
      </c>
      <c r="J1553" s="1" t="s">
        <v>535</v>
      </c>
      <c r="K1553" s="1"/>
      <c r="L1553" s="1"/>
    </row>
    <row r="1554" spans="1:12">
      <c r="A1554" s="1">
        <v>179</v>
      </c>
      <c r="B1554" s="1">
        <v>292</v>
      </c>
      <c r="C1554" s="1"/>
      <c r="D1554" s="1" t="s">
        <v>331</v>
      </c>
      <c r="E1554" s="1">
        <v>6.22</v>
      </c>
      <c r="F1554" s="5">
        <f>IF(E1554="no weight",VLOOKUP(D1554,Files!$B$2:$G$233,6,FALSE()),E1554)</f>
        <v>6.22</v>
      </c>
      <c r="G1554" s="24">
        <v>0.00170138888888889</v>
      </c>
      <c r="H1554" s="1">
        <v>7</v>
      </c>
      <c r="I1554" s="29">
        <f>Results!$F1554+VLOOKUP(Results!$H1554,'Bead string weights'!$B$2:$E$14,4,FALSE())</f>
        <v>15.255</v>
      </c>
      <c r="J1554" s="1" t="s">
        <v>535</v>
      </c>
      <c r="K1554" s="1"/>
      <c r="L1554" s="1"/>
    </row>
    <row r="1555" spans="1:12">
      <c r="A1555" s="1">
        <v>179</v>
      </c>
      <c r="B1555" s="1">
        <v>292</v>
      </c>
      <c r="C1555" s="1"/>
      <c r="D1555" s="1" t="s">
        <v>331</v>
      </c>
      <c r="E1555" s="1">
        <v>6.22</v>
      </c>
      <c r="F1555" s="5">
        <f>IF(E1555="no weight",VLOOKUP(D1555,Files!$B$2:$G$233,6,FALSE()),E1555)</f>
        <v>6.22</v>
      </c>
      <c r="G1555" s="24">
        <v>0.00178240740740741</v>
      </c>
      <c r="H1555" s="1">
        <v>9</v>
      </c>
      <c r="I1555" s="29">
        <f>Results!$F1555+VLOOKUP(Results!$H1555,'Bead string weights'!$B$2:$E$14,4,FALSE())</f>
        <v>17.06</v>
      </c>
      <c r="J1555" s="1" t="s">
        <v>537</v>
      </c>
      <c r="K1555" s="1"/>
      <c r="L1555" s="1" t="s">
        <v>985</v>
      </c>
    </row>
    <row r="1556" spans="1:12">
      <c r="A1556" s="1">
        <v>179</v>
      </c>
      <c r="B1556" s="1">
        <v>292</v>
      </c>
      <c r="C1556" s="1"/>
      <c r="D1556" s="1" t="s">
        <v>331</v>
      </c>
      <c r="E1556" s="1">
        <v>6.22</v>
      </c>
      <c r="F1556" s="5">
        <f>IF(E1556="no weight",VLOOKUP(D1556,Files!$B$2:$G$233,6,FALSE()),E1556)</f>
        <v>6.22</v>
      </c>
      <c r="G1556" s="24">
        <v>0.00185185185185185</v>
      </c>
      <c r="H1556" s="1" t="s">
        <v>986</v>
      </c>
      <c r="I1556" s="29" t="e">
        <f>Results!$F1556+VLOOKUP(Results!$H1556,'Bead string weights'!$B$2:$E$14,4,FALSE())</f>
        <v>#N/A</v>
      </c>
      <c r="J1556" s="1" t="s">
        <v>537</v>
      </c>
      <c r="K1556" s="1"/>
      <c r="L1556" s="1" t="s">
        <v>1002</v>
      </c>
    </row>
    <row r="1557" spans="1:12">
      <c r="A1557" s="1">
        <v>179</v>
      </c>
      <c r="B1557" s="1">
        <v>292</v>
      </c>
      <c r="C1557" s="1"/>
      <c r="D1557" s="1" t="s">
        <v>331</v>
      </c>
      <c r="E1557" s="1">
        <v>6.22</v>
      </c>
      <c r="F1557" s="5">
        <f>IF(E1557="no weight",VLOOKUP(D1557,Files!$B$2:$G$233,6,FALSE()),E1557)</f>
        <v>6.22</v>
      </c>
      <c r="G1557" s="24">
        <v>0.001875</v>
      </c>
      <c r="H1557" s="1">
        <v>7</v>
      </c>
      <c r="I1557" s="29">
        <f>Results!$F1557+VLOOKUP(Results!$H1557,'Bead string weights'!$B$2:$E$14,4,FALSE())</f>
        <v>15.255</v>
      </c>
      <c r="J1557" s="1" t="s">
        <v>537</v>
      </c>
      <c r="K1557" s="1"/>
      <c r="L1557" s="1" t="s">
        <v>1002</v>
      </c>
    </row>
    <row r="1558" spans="1:12">
      <c r="A1558" s="1">
        <v>180</v>
      </c>
      <c r="B1558" s="1">
        <v>308</v>
      </c>
      <c r="C1558" s="1"/>
      <c r="D1558" s="1" t="s">
        <v>333</v>
      </c>
      <c r="E1558" s="1">
        <v>6.9</v>
      </c>
      <c r="F1558" s="5">
        <f>IF(E1558="no weight",VLOOKUP(D1558,Files!$B$2:$G$233,6,FALSE()),E1558)</f>
        <v>6.9</v>
      </c>
      <c r="G1558" s="24">
        <v>0.000578703703703704</v>
      </c>
      <c r="H1558" s="1">
        <v>4</v>
      </c>
      <c r="I1558" s="29">
        <f>Results!$F1558+VLOOKUP(Results!$H1558,'Bead string weights'!$B$2:$E$14,4,FALSE())</f>
        <v>11.66105</v>
      </c>
      <c r="J1558" s="1" t="s">
        <v>535</v>
      </c>
      <c r="K1558" s="1"/>
      <c r="L1558" s="1"/>
    </row>
    <row r="1559" spans="1:12">
      <c r="A1559" s="1">
        <v>180</v>
      </c>
      <c r="B1559" s="1">
        <v>308</v>
      </c>
      <c r="C1559" s="1"/>
      <c r="D1559" s="1" t="s">
        <v>333</v>
      </c>
      <c r="E1559" s="1">
        <v>6.9</v>
      </c>
      <c r="F1559" s="5">
        <f>IF(E1559="no weight",VLOOKUP(D1559,Files!$B$2:$G$233,6,FALSE()),E1559)</f>
        <v>6.9</v>
      </c>
      <c r="G1559" s="24">
        <v>0.000590277777777778</v>
      </c>
      <c r="H1559" s="1">
        <v>5</v>
      </c>
      <c r="I1559" s="29">
        <f>Results!$F1559+VLOOKUP(Results!$H1559,'Bead string weights'!$B$2:$E$14,4,FALSE())</f>
        <v>13.335</v>
      </c>
      <c r="J1559" s="1" t="s">
        <v>535</v>
      </c>
      <c r="K1559" s="1"/>
      <c r="L1559" s="1"/>
    </row>
    <row r="1560" spans="1:12">
      <c r="A1560" s="1">
        <v>180</v>
      </c>
      <c r="B1560" s="1">
        <v>308</v>
      </c>
      <c r="C1560" s="1"/>
      <c r="D1560" s="1" t="s">
        <v>333</v>
      </c>
      <c r="E1560" s="1">
        <v>6.9</v>
      </c>
      <c r="F1560" s="5">
        <f>IF(E1560="no weight",VLOOKUP(D1560,Files!$B$2:$G$233,6,FALSE()),E1560)</f>
        <v>6.9</v>
      </c>
      <c r="G1560" s="24">
        <v>0.000601851851851852</v>
      </c>
      <c r="H1560" s="1">
        <v>6</v>
      </c>
      <c r="I1560" s="29">
        <f>Results!$F1560+VLOOKUP(Results!$H1560,'Bead string weights'!$B$2:$E$14,4,FALSE())</f>
        <v>14.365</v>
      </c>
      <c r="J1560" s="1" t="s">
        <v>535</v>
      </c>
      <c r="K1560" s="1"/>
      <c r="L1560" s="1"/>
    </row>
    <row r="1561" spans="1:12">
      <c r="A1561" s="1">
        <v>180</v>
      </c>
      <c r="B1561" s="1">
        <v>308</v>
      </c>
      <c r="C1561" s="1"/>
      <c r="D1561" s="1" t="s">
        <v>333</v>
      </c>
      <c r="E1561" s="1">
        <v>6.9</v>
      </c>
      <c r="F1561" s="5">
        <f>IF(E1561="no weight",VLOOKUP(D1561,Files!$B$2:$G$233,6,FALSE()),E1561)</f>
        <v>6.9</v>
      </c>
      <c r="G1561" s="24">
        <v>0.000636574074074074</v>
      </c>
      <c r="H1561" s="1">
        <v>7</v>
      </c>
      <c r="I1561" s="29">
        <f>Results!$F1561+VLOOKUP(Results!$H1561,'Bead string weights'!$B$2:$E$14,4,FALSE())</f>
        <v>15.935</v>
      </c>
      <c r="J1561" s="1" t="s">
        <v>535</v>
      </c>
      <c r="K1561" s="1"/>
      <c r="L1561" s="1"/>
    </row>
    <row r="1562" spans="1:12">
      <c r="A1562" s="1">
        <v>180</v>
      </c>
      <c r="B1562" s="1">
        <v>308</v>
      </c>
      <c r="C1562" s="1"/>
      <c r="D1562" s="1" t="s">
        <v>333</v>
      </c>
      <c r="E1562" s="1">
        <v>6.9</v>
      </c>
      <c r="F1562" s="5">
        <f>IF(E1562="no weight",VLOOKUP(D1562,Files!$B$2:$G$233,6,FALSE()),E1562)</f>
        <v>6.9</v>
      </c>
      <c r="G1562" s="24">
        <v>0.00068287037037037</v>
      </c>
      <c r="H1562" s="1">
        <v>7</v>
      </c>
      <c r="I1562" s="29">
        <f>Results!$F1562+VLOOKUP(Results!$H1562,'Bead string weights'!$B$2:$E$14,4,FALSE())</f>
        <v>15.935</v>
      </c>
      <c r="J1562" s="1" t="s">
        <v>535</v>
      </c>
      <c r="K1562" s="1"/>
      <c r="L1562" s="1"/>
    </row>
    <row r="1563" spans="1:12">
      <c r="A1563" s="1">
        <v>180</v>
      </c>
      <c r="B1563" s="1">
        <v>308</v>
      </c>
      <c r="C1563" s="1"/>
      <c r="D1563" s="1" t="s">
        <v>333</v>
      </c>
      <c r="E1563" s="1">
        <v>6.9</v>
      </c>
      <c r="F1563" s="5">
        <f>IF(E1563="no weight",VLOOKUP(D1563,Files!$B$2:$G$233,6,FALSE()),E1563)</f>
        <v>6.9</v>
      </c>
      <c r="G1563" s="24">
        <v>0.000810185185185185</v>
      </c>
      <c r="H1563" s="1">
        <v>3</v>
      </c>
      <c r="I1563" s="29">
        <f>Results!$F1563+VLOOKUP(Results!$H1563,'Bead string weights'!$B$2:$E$14,4,FALSE())</f>
        <v>10.2331</v>
      </c>
      <c r="J1563" s="1" t="s">
        <v>537</v>
      </c>
      <c r="K1563" s="1"/>
      <c r="L1563" s="1" t="s">
        <v>985</v>
      </c>
    </row>
    <row r="1564" spans="1:12">
      <c r="A1564" s="1">
        <v>180</v>
      </c>
      <c r="B1564" s="1">
        <v>308</v>
      </c>
      <c r="C1564" s="1"/>
      <c r="D1564" s="1" t="s">
        <v>333</v>
      </c>
      <c r="E1564" s="1">
        <v>6.9</v>
      </c>
      <c r="F1564" s="5">
        <f>IF(E1564="no weight",VLOOKUP(D1564,Files!$B$2:$G$233,6,FALSE()),E1564)</f>
        <v>6.9</v>
      </c>
      <c r="G1564" s="24">
        <v>0.000821759259259259</v>
      </c>
      <c r="H1564" s="1">
        <v>6</v>
      </c>
      <c r="I1564" s="29">
        <f>Results!$F1564+VLOOKUP(Results!$H1564,'Bead string weights'!$B$2:$E$14,4,FALSE())</f>
        <v>14.365</v>
      </c>
      <c r="J1564" s="1" t="s">
        <v>535</v>
      </c>
      <c r="K1564" s="1"/>
      <c r="L1564" s="1"/>
    </row>
    <row r="1565" spans="1:12">
      <c r="A1565" s="1">
        <v>180</v>
      </c>
      <c r="B1565" s="1">
        <v>308</v>
      </c>
      <c r="C1565" s="1"/>
      <c r="D1565" s="1" t="s">
        <v>333</v>
      </c>
      <c r="E1565" s="1">
        <v>6.9</v>
      </c>
      <c r="F1565" s="5">
        <f>IF(E1565="no weight",VLOOKUP(D1565,Files!$B$2:$G$233,6,FALSE()),E1565)</f>
        <v>6.9</v>
      </c>
      <c r="G1565" s="24">
        <v>0.000833333333333333</v>
      </c>
      <c r="H1565" s="1" t="s">
        <v>986</v>
      </c>
      <c r="I1565" s="29" t="e">
        <f>Results!$F1565+VLOOKUP(Results!$H1565,'Bead string weights'!$B$2:$E$14,4,FALSE())</f>
        <v>#N/A</v>
      </c>
      <c r="J1565" s="1" t="s">
        <v>537</v>
      </c>
      <c r="K1565" s="1"/>
      <c r="L1565" s="1" t="s">
        <v>987</v>
      </c>
    </row>
    <row r="1566" spans="1:12">
      <c r="A1566" s="1">
        <v>180</v>
      </c>
      <c r="B1566" s="1">
        <v>308</v>
      </c>
      <c r="C1566" s="1"/>
      <c r="D1566" s="1" t="s">
        <v>333</v>
      </c>
      <c r="E1566" s="1">
        <v>6.9</v>
      </c>
      <c r="F1566" s="5">
        <f>IF(E1566="no weight",VLOOKUP(D1566,Files!$B$2:$G$233,6,FALSE()),E1566)</f>
        <v>6.9</v>
      </c>
      <c r="G1566" s="24">
        <v>0.00121527777777778</v>
      </c>
      <c r="H1566" s="1">
        <v>5</v>
      </c>
      <c r="I1566" s="29">
        <f>Results!$F1566+VLOOKUP(Results!$H1566,'Bead string weights'!$B$2:$E$14,4,FALSE())</f>
        <v>13.335</v>
      </c>
      <c r="J1566" s="1" t="s">
        <v>535</v>
      </c>
      <c r="K1566" s="1"/>
      <c r="L1566" s="1"/>
    </row>
    <row r="1567" spans="1:12">
      <c r="A1567" s="1">
        <v>180</v>
      </c>
      <c r="B1567" s="1">
        <v>308</v>
      </c>
      <c r="C1567" s="1"/>
      <c r="D1567" s="1" t="s">
        <v>333</v>
      </c>
      <c r="E1567" s="1">
        <v>6.9</v>
      </c>
      <c r="F1567" s="5">
        <f>IF(E1567="no weight",VLOOKUP(D1567,Files!$B$2:$G$233,6,FALSE()),E1567)</f>
        <v>6.9</v>
      </c>
      <c r="G1567" s="24">
        <v>0.00126157407407407</v>
      </c>
      <c r="H1567" s="1">
        <v>4</v>
      </c>
      <c r="I1567" s="29">
        <f>Results!$F1567+VLOOKUP(Results!$H1567,'Bead string weights'!$B$2:$E$14,4,FALSE())</f>
        <v>11.66105</v>
      </c>
      <c r="J1567" s="1" t="s">
        <v>535</v>
      </c>
      <c r="K1567" s="1"/>
      <c r="L1567" s="1"/>
    </row>
    <row r="1568" spans="1:12">
      <c r="A1568" s="1">
        <v>180</v>
      </c>
      <c r="B1568" s="1">
        <v>308</v>
      </c>
      <c r="C1568" s="1"/>
      <c r="D1568" s="1" t="s">
        <v>333</v>
      </c>
      <c r="E1568" s="1">
        <v>6.9</v>
      </c>
      <c r="F1568" s="5">
        <f>IF(E1568="no weight",VLOOKUP(D1568,Files!$B$2:$G$233,6,FALSE()),E1568)</f>
        <v>6.9</v>
      </c>
      <c r="G1568" s="24">
        <v>0.00144675925925926</v>
      </c>
      <c r="H1568" s="1">
        <v>2</v>
      </c>
      <c r="I1568" s="29">
        <f>Results!$F1568+VLOOKUP(Results!$H1568,'Bead string weights'!$B$2:$E$14,4,FALSE())</f>
        <v>10.09215</v>
      </c>
      <c r="J1568" s="1" t="s">
        <v>537</v>
      </c>
      <c r="K1568" s="1"/>
      <c r="L1568" s="1" t="s">
        <v>985</v>
      </c>
    </row>
    <row r="1569" spans="1:12">
      <c r="A1569" s="1">
        <v>180</v>
      </c>
      <c r="B1569" s="1">
        <v>308</v>
      </c>
      <c r="C1569" s="1"/>
      <c r="D1569" s="1" t="s">
        <v>333</v>
      </c>
      <c r="E1569" s="1">
        <v>6.9</v>
      </c>
      <c r="F1569" s="5">
        <f>IF(E1569="no weight",VLOOKUP(D1569,Files!$B$2:$G$233,6,FALSE()),E1569)</f>
        <v>6.9</v>
      </c>
      <c r="G1569" s="24">
        <v>0.00179398148148148</v>
      </c>
      <c r="H1569" s="1">
        <v>7</v>
      </c>
      <c r="I1569" s="29">
        <f>Results!$F1569+VLOOKUP(Results!$H1569,'Bead string weights'!$B$2:$E$14,4,FALSE())</f>
        <v>15.935</v>
      </c>
      <c r="J1569" s="1" t="s">
        <v>535</v>
      </c>
      <c r="K1569" s="1"/>
      <c r="L1569" s="1"/>
    </row>
    <row r="1570" spans="1:12">
      <c r="A1570" s="1">
        <v>180</v>
      </c>
      <c r="B1570" s="1">
        <v>308</v>
      </c>
      <c r="C1570" s="1"/>
      <c r="D1570" s="1" t="s">
        <v>333</v>
      </c>
      <c r="E1570" s="1">
        <v>6.9</v>
      </c>
      <c r="F1570" s="5">
        <f>IF(E1570="no weight",VLOOKUP(D1570,Files!$B$2:$G$233,6,FALSE()),E1570)</f>
        <v>6.9</v>
      </c>
      <c r="G1570" s="24">
        <v>0.00185185185185185</v>
      </c>
      <c r="H1570" s="1">
        <v>8</v>
      </c>
      <c r="I1570" s="29">
        <f>Results!$F1570+VLOOKUP(Results!$H1570,'Bead string weights'!$B$2:$E$14,4,FALSE())</f>
        <v>16.3</v>
      </c>
      <c r="J1570" s="1" t="s">
        <v>535</v>
      </c>
      <c r="K1570" s="1"/>
      <c r="L1570" s="1"/>
    </row>
    <row r="1571" spans="1:12">
      <c r="A1571" s="1">
        <v>180</v>
      </c>
      <c r="B1571" s="1">
        <v>308</v>
      </c>
      <c r="C1571" s="1"/>
      <c r="D1571" s="1" t="s">
        <v>333</v>
      </c>
      <c r="E1571" s="1">
        <v>6.9</v>
      </c>
      <c r="F1571" s="5">
        <f>IF(E1571="no weight",VLOOKUP(D1571,Files!$B$2:$G$233,6,FALSE()),E1571)</f>
        <v>6.9</v>
      </c>
      <c r="G1571" s="24">
        <v>0.00189814814814815</v>
      </c>
      <c r="H1571" s="1">
        <v>6</v>
      </c>
      <c r="I1571" s="29">
        <f>Results!$F1571+VLOOKUP(Results!$H1571,'Bead string weights'!$B$2:$E$14,4,FALSE())</f>
        <v>14.365</v>
      </c>
      <c r="J1571" s="1" t="s">
        <v>535</v>
      </c>
      <c r="K1571" s="1"/>
      <c r="L1571" s="1"/>
    </row>
    <row r="1572" spans="1:12">
      <c r="A1572" s="1">
        <v>180</v>
      </c>
      <c r="B1572" s="1">
        <v>308</v>
      </c>
      <c r="C1572" s="1"/>
      <c r="D1572" s="1" t="s">
        <v>333</v>
      </c>
      <c r="E1572" s="1">
        <v>6.9</v>
      </c>
      <c r="F1572" s="5">
        <f>IF(E1572="no weight",VLOOKUP(D1572,Files!$B$2:$G$233,6,FALSE()),E1572)</f>
        <v>6.9</v>
      </c>
      <c r="G1572" s="24">
        <v>0.00201388888888889</v>
      </c>
      <c r="H1572" s="1">
        <v>7</v>
      </c>
      <c r="I1572" s="29">
        <f>Results!$F1572+VLOOKUP(Results!$H1572,'Bead string weights'!$B$2:$E$14,4,FALSE())</f>
        <v>15.935</v>
      </c>
      <c r="J1572" s="1" t="s">
        <v>535</v>
      </c>
      <c r="K1572" s="1"/>
      <c r="L1572" s="1"/>
    </row>
    <row r="1573" spans="1:12">
      <c r="A1573" s="1">
        <v>180</v>
      </c>
      <c r="B1573" s="1">
        <v>308</v>
      </c>
      <c r="C1573" s="1"/>
      <c r="D1573" s="1" t="s">
        <v>333</v>
      </c>
      <c r="E1573" s="1">
        <v>6.9</v>
      </c>
      <c r="F1573" s="5">
        <f>IF(E1573="no weight",VLOOKUP(D1573,Files!$B$2:$G$233,6,FALSE()),E1573)</f>
        <v>6.9</v>
      </c>
      <c r="G1573" s="24">
        <v>0.00207175925925926</v>
      </c>
      <c r="H1573" s="1">
        <v>2</v>
      </c>
      <c r="I1573" s="29">
        <f>Results!$F1573+VLOOKUP(Results!$H1573,'Bead string weights'!$B$2:$E$14,4,FALSE())</f>
        <v>10.09215</v>
      </c>
      <c r="J1573" s="1" t="s">
        <v>537</v>
      </c>
      <c r="K1573" s="1"/>
      <c r="L1573" s="1" t="s">
        <v>985</v>
      </c>
    </row>
    <row r="1574" spans="1:12">
      <c r="A1574" s="1">
        <v>180</v>
      </c>
      <c r="B1574" s="1">
        <v>308</v>
      </c>
      <c r="C1574" s="1"/>
      <c r="D1574" s="1" t="s">
        <v>333</v>
      </c>
      <c r="E1574" s="1">
        <v>6.9</v>
      </c>
      <c r="F1574" s="5">
        <f>IF(E1574="no weight",VLOOKUP(D1574,Files!$B$2:$G$233,6,FALSE()),E1574)</f>
        <v>6.9</v>
      </c>
      <c r="G1574" s="24">
        <v>0.00208333333333333</v>
      </c>
      <c r="H1574" s="1" t="s">
        <v>986</v>
      </c>
      <c r="I1574" s="29" t="e">
        <f>Results!$F1574+VLOOKUP(Results!$H1574,'Bead string weights'!$B$2:$E$14,4,FALSE())</f>
        <v>#N/A</v>
      </c>
      <c r="J1574" s="1" t="s">
        <v>537</v>
      </c>
      <c r="K1574" s="1"/>
      <c r="L1574" s="1" t="s">
        <v>987</v>
      </c>
    </row>
    <row r="1575" spans="1:12">
      <c r="A1575" s="1">
        <v>180</v>
      </c>
      <c r="B1575" s="1">
        <v>308</v>
      </c>
      <c r="C1575" s="1"/>
      <c r="D1575" s="1" t="s">
        <v>333</v>
      </c>
      <c r="E1575" s="1">
        <v>6.9</v>
      </c>
      <c r="F1575" s="5">
        <f>IF(E1575="no weight",VLOOKUP(D1575,Files!$B$2:$G$233,6,FALSE()),E1575)</f>
        <v>6.9</v>
      </c>
      <c r="G1575" s="24">
        <v>0.00228009259259259</v>
      </c>
      <c r="H1575" s="1">
        <v>8</v>
      </c>
      <c r="I1575" s="29">
        <f>Results!$F1575+VLOOKUP(Results!$H1575,'Bead string weights'!$B$2:$E$14,4,FALSE())</f>
        <v>16.3</v>
      </c>
      <c r="J1575" s="1" t="s">
        <v>535</v>
      </c>
      <c r="K1575" s="1"/>
      <c r="L1575" s="1"/>
    </row>
    <row r="1576" spans="1:12">
      <c r="A1576" s="1">
        <v>180</v>
      </c>
      <c r="B1576" s="1">
        <v>308</v>
      </c>
      <c r="C1576" s="1"/>
      <c r="D1576" s="1" t="s">
        <v>333</v>
      </c>
      <c r="E1576" s="1">
        <v>6.9</v>
      </c>
      <c r="F1576" s="5">
        <f>IF(E1576="no weight",VLOOKUP(D1576,Files!$B$2:$G$233,6,FALSE()),E1576)</f>
        <v>6.9</v>
      </c>
      <c r="G1576" s="24">
        <v>0.00233796296296296</v>
      </c>
      <c r="H1576" s="1">
        <v>6</v>
      </c>
      <c r="I1576" s="29">
        <f>Results!$F1576+VLOOKUP(Results!$H1576,'Bead string weights'!$B$2:$E$14,4,FALSE())</f>
        <v>14.365</v>
      </c>
      <c r="J1576" s="1" t="s">
        <v>535</v>
      </c>
      <c r="K1576" s="1"/>
      <c r="L1576" s="1"/>
    </row>
    <row r="1577" spans="1:12">
      <c r="A1577" s="1">
        <v>180</v>
      </c>
      <c r="B1577" s="1">
        <v>308</v>
      </c>
      <c r="C1577" s="1"/>
      <c r="D1577" s="1" t="s">
        <v>333</v>
      </c>
      <c r="E1577" s="1">
        <v>6.9</v>
      </c>
      <c r="F1577" s="5">
        <f>IF(E1577="no weight",VLOOKUP(D1577,Files!$B$2:$G$233,6,FALSE()),E1577)</f>
        <v>6.9</v>
      </c>
      <c r="G1577" s="24">
        <v>0.00236111111111111</v>
      </c>
      <c r="H1577" s="1">
        <v>6</v>
      </c>
      <c r="I1577" s="29">
        <f>Results!$F1577+VLOOKUP(Results!$H1577,'Bead string weights'!$B$2:$E$14,4,FALSE())</f>
        <v>14.365</v>
      </c>
      <c r="J1577" s="1" t="s">
        <v>535</v>
      </c>
      <c r="K1577" s="1"/>
      <c r="L1577" s="1"/>
    </row>
    <row r="1578" spans="1:12">
      <c r="A1578" s="1">
        <v>181</v>
      </c>
      <c r="B1578" s="1">
        <v>364</v>
      </c>
      <c r="C1578" s="1"/>
      <c r="D1578" s="1" t="s">
        <v>335</v>
      </c>
      <c r="E1578" s="1">
        <v>6.24</v>
      </c>
      <c r="F1578" s="5">
        <f>IF(E1578="no weight",VLOOKUP(D1578,Files!$B$2:$G$233,6,FALSE()),E1578)</f>
        <v>6.24</v>
      </c>
      <c r="G1578" s="24">
        <v>0.000196759259259259</v>
      </c>
      <c r="H1578" s="1">
        <v>3</v>
      </c>
      <c r="I1578" s="29">
        <f>Results!$F1578+VLOOKUP(Results!$H1578,'Bead string weights'!$B$2:$E$14,4,FALSE())</f>
        <v>9.5731</v>
      </c>
      <c r="J1578" s="1" t="s">
        <v>535</v>
      </c>
      <c r="K1578" s="1"/>
      <c r="L1578" s="1"/>
    </row>
    <row r="1579" spans="1:12">
      <c r="A1579" s="1">
        <v>181</v>
      </c>
      <c r="B1579" s="1">
        <v>364</v>
      </c>
      <c r="C1579" s="1"/>
      <c r="D1579" s="1" t="s">
        <v>335</v>
      </c>
      <c r="E1579" s="1">
        <v>6.24</v>
      </c>
      <c r="F1579" s="5">
        <f>IF(E1579="no weight",VLOOKUP(D1579,Files!$B$2:$G$233,6,FALSE()),E1579)</f>
        <v>6.24</v>
      </c>
      <c r="G1579" s="24">
        <v>0.000381944444444444</v>
      </c>
      <c r="H1579" s="1">
        <v>9</v>
      </c>
      <c r="I1579" s="29">
        <f>Results!$F1579+VLOOKUP(Results!$H1579,'Bead string weights'!$B$2:$E$14,4,FALSE())</f>
        <v>17.08</v>
      </c>
      <c r="J1579" s="1" t="s">
        <v>535</v>
      </c>
      <c r="K1579" s="1"/>
      <c r="L1579" s="1" t="s">
        <v>804</v>
      </c>
    </row>
    <row r="1580" spans="1:12">
      <c r="A1580" s="1">
        <v>181</v>
      </c>
      <c r="B1580" s="1">
        <v>364</v>
      </c>
      <c r="C1580" s="1"/>
      <c r="D1580" s="1" t="s">
        <v>335</v>
      </c>
      <c r="E1580" s="1">
        <v>6.24</v>
      </c>
      <c r="F1580" s="5">
        <f>IF(E1580="no weight",VLOOKUP(D1580,Files!$B$2:$G$233,6,FALSE()),E1580)</f>
        <v>6.24</v>
      </c>
      <c r="G1580" s="24">
        <v>0.000763888888888889</v>
      </c>
      <c r="H1580" s="1">
        <v>1</v>
      </c>
      <c r="I1580" s="29">
        <f>Results!$F1580+VLOOKUP(Results!$H1580,'Bead string weights'!$B$2:$E$14,4,FALSE())</f>
        <v>8.19061</v>
      </c>
      <c r="J1580" s="1" t="s">
        <v>537</v>
      </c>
      <c r="K1580" s="1"/>
      <c r="L1580" s="1" t="s">
        <v>1003</v>
      </c>
    </row>
    <row r="1581" spans="1:12">
      <c r="A1581" s="1">
        <v>181</v>
      </c>
      <c r="B1581" s="1">
        <v>364</v>
      </c>
      <c r="C1581" s="1"/>
      <c r="D1581" s="1" t="s">
        <v>335</v>
      </c>
      <c r="E1581" s="1">
        <v>6.24</v>
      </c>
      <c r="F1581" s="5">
        <f>IF(E1581="no weight",VLOOKUP(D1581,Files!$B$2:$G$233,6,FALSE()),E1581)</f>
        <v>6.24</v>
      </c>
      <c r="G1581" s="24">
        <v>0.000821759259259259</v>
      </c>
      <c r="H1581" s="1">
        <v>9</v>
      </c>
      <c r="I1581" s="29">
        <f>Results!$F1581+VLOOKUP(Results!$H1581,'Bead string weights'!$B$2:$E$14,4,FALSE())</f>
        <v>17.08</v>
      </c>
      <c r="J1581" s="1" t="s">
        <v>535</v>
      </c>
      <c r="K1581" s="1"/>
      <c r="L1581" s="1"/>
    </row>
    <row r="1582" spans="1:12">
      <c r="A1582" s="1">
        <v>181</v>
      </c>
      <c r="B1582" s="1">
        <v>364</v>
      </c>
      <c r="C1582" s="1"/>
      <c r="D1582" s="1" t="s">
        <v>335</v>
      </c>
      <c r="E1582" s="1">
        <v>6.24</v>
      </c>
      <c r="F1582" s="5">
        <f>IF(E1582="no weight",VLOOKUP(D1582,Files!$B$2:$G$233,6,FALSE()),E1582)</f>
        <v>6.24</v>
      </c>
      <c r="G1582" s="24">
        <v>0.000949074074074074</v>
      </c>
      <c r="H1582" s="1">
        <v>7</v>
      </c>
      <c r="I1582" s="29">
        <f>Results!$F1582+VLOOKUP(Results!$H1582,'Bead string weights'!$B$2:$E$14,4,FALSE())</f>
        <v>15.275</v>
      </c>
      <c r="J1582" s="1" t="s">
        <v>535</v>
      </c>
      <c r="K1582" s="1"/>
      <c r="L1582" s="1"/>
    </row>
    <row r="1583" spans="1:12">
      <c r="A1583" s="1">
        <v>181</v>
      </c>
      <c r="B1583" s="1">
        <v>364</v>
      </c>
      <c r="C1583" s="1"/>
      <c r="D1583" s="1" t="s">
        <v>335</v>
      </c>
      <c r="E1583" s="1">
        <v>6.24</v>
      </c>
      <c r="F1583" s="5">
        <f>IF(E1583="no weight",VLOOKUP(D1583,Files!$B$2:$G$233,6,FALSE()),E1583)</f>
        <v>6.24</v>
      </c>
      <c r="G1583" s="24">
        <v>0.00107638888888889</v>
      </c>
      <c r="H1583" s="1">
        <v>8</v>
      </c>
      <c r="I1583" s="29">
        <f>Results!$F1583+VLOOKUP(Results!$H1583,'Bead string weights'!$B$2:$E$14,4,FALSE())</f>
        <v>15.64</v>
      </c>
      <c r="J1583" s="1" t="s">
        <v>535</v>
      </c>
      <c r="K1583" s="1"/>
      <c r="L1583" s="1"/>
    </row>
    <row r="1584" spans="1:12">
      <c r="A1584" s="1">
        <v>181</v>
      </c>
      <c r="B1584" s="1">
        <v>364</v>
      </c>
      <c r="C1584" s="1"/>
      <c r="D1584" s="1" t="s">
        <v>335</v>
      </c>
      <c r="E1584" s="1">
        <v>6.24</v>
      </c>
      <c r="F1584" s="5">
        <f>IF(E1584="no weight",VLOOKUP(D1584,Files!$B$2:$G$233,6,FALSE()),E1584)</f>
        <v>6.24</v>
      </c>
      <c r="G1584" s="24">
        <v>0.00137731481481481</v>
      </c>
      <c r="H1584" s="1">
        <v>5</v>
      </c>
      <c r="I1584" s="29">
        <f>Results!$F1584+VLOOKUP(Results!$H1584,'Bead string weights'!$B$2:$E$14,4,FALSE())</f>
        <v>12.675</v>
      </c>
      <c r="J1584" s="1" t="s">
        <v>535</v>
      </c>
      <c r="K1584" s="1"/>
      <c r="L1584" s="1"/>
    </row>
    <row r="1585" spans="1:12">
      <c r="A1585" s="1">
        <v>181</v>
      </c>
      <c r="B1585" s="1">
        <v>364</v>
      </c>
      <c r="C1585" s="1"/>
      <c r="D1585" s="1" t="s">
        <v>335</v>
      </c>
      <c r="E1585" s="1">
        <v>6.24</v>
      </c>
      <c r="F1585" s="5">
        <f>IF(E1585="no weight",VLOOKUP(D1585,Files!$B$2:$G$233,6,FALSE()),E1585)</f>
        <v>6.24</v>
      </c>
      <c r="G1585" s="24">
        <v>0.00167824074074074</v>
      </c>
      <c r="H1585" s="1">
        <v>12</v>
      </c>
      <c r="I1585" s="29">
        <f>Results!$F1585+VLOOKUP(Results!$H1585,'Bead string weights'!$B$2:$E$14,4,FALSE())</f>
        <v>20.41</v>
      </c>
      <c r="J1585" s="1" t="s">
        <v>535</v>
      </c>
      <c r="K1585" s="1"/>
      <c r="L1585" s="1"/>
    </row>
    <row r="1586" spans="1:12">
      <c r="A1586" s="1">
        <v>181</v>
      </c>
      <c r="B1586" s="1">
        <v>364</v>
      </c>
      <c r="C1586" s="1"/>
      <c r="D1586" s="1" t="s">
        <v>335</v>
      </c>
      <c r="E1586" s="1">
        <v>6.24</v>
      </c>
      <c r="F1586" s="5">
        <f>IF(E1586="no weight",VLOOKUP(D1586,Files!$B$2:$G$233,6,FALSE()),E1586)</f>
        <v>6.24</v>
      </c>
      <c r="G1586" s="24">
        <v>0.00190972222222222</v>
      </c>
      <c r="H1586" s="1">
        <v>9</v>
      </c>
      <c r="I1586" s="29">
        <f>Results!$F1586+VLOOKUP(Results!$H1586,'Bead string weights'!$B$2:$E$14,4,FALSE())</f>
        <v>17.08</v>
      </c>
      <c r="J1586" s="1" t="s">
        <v>535</v>
      </c>
      <c r="K1586" s="1"/>
      <c r="L1586" s="1"/>
    </row>
    <row r="1587" spans="1:12">
      <c r="A1587" s="1">
        <v>182</v>
      </c>
      <c r="B1587" s="1">
        <v>324</v>
      </c>
      <c r="C1587" s="1"/>
      <c r="D1587" s="1" t="s">
        <v>338</v>
      </c>
      <c r="E1587" s="1">
        <v>5.97</v>
      </c>
      <c r="F1587" s="5">
        <f>IF(E1587="no weight",VLOOKUP(D1587,Files!$B$2:$G$233,6,FALSE()),E1587)</f>
        <v>5.97</v>
      </c>
      <c r="G1587" s="24">
        <v>0.0003125</v>
      </c>
      <c r="H1587" s="1">
        <v>9</v>
      </c>
      <c r="I1587" s="29">
        <f>Results!$F1587+VLOOKUP(Results!$H1587,'Bead string weights'!$B$2:$E$14,4,FALSE())</f>
        <v>16.81</v>
      </c>
      <c r="J1587" s="1" t="s">
        <v>535</v>
      </c>
      <c r="K1587" s="1"/>
      <c r="L1587" s="1"/>
    </row>
    <row r="1588" spans="1:10">
      <c r="A1588" s="1">
        <v>182</v>
      </c>
      <c r="B1588" s="1">
        <v>324</v>
      </c>
      <c r="C1588" s="1"/>
      <c r="D1588" s="1" t="s">
        <v>338</v>
      </c>
      <c r="E1588" s="1">
        <v>5.97</v>
      </c>
      <c r="F1588" s="15">
        <f>IF(E1588="no weight",VLOOKUP(D1588,Files!$B$2:$G$233,6,FALSE()),E1588)</f>
        <v>5.97</v>
      </c>
      <c r="G1588" s="13">
        <v>0.000451388888888889</v>
      </c>
      <c r="H1588">
        <v>9</v>
      </c>
      <c r="I1588" s="28">
        <f>Results!$F1588+VLOOKUP(Results!$H1588,'Bead string weights'!$B$2:$E$14,4,FALSE())</f>
        <v>16.81</v>
      </c>
      <c r="J1588" t="s">
        <v>535</v>
      </c>
    </row>
    <row r="1589" spans="1:10">
      <c r="A1589" s="1">
        <v>182</v>
      </c>
      <c r="B1589" s="1">
        <v>324</v>
      </c>
      <c r="C1589" s="1"/>
      <c r="D1589" s="1" t="s">
        <v>338</v>
      </c>
      <c r="E1589" s="1">
        <v>5.97</v>
      </c>
      <c r="F1589" s="15">
        <f>IF(E1589="no weight",VLOOKUP(D1589,Files!$B$2:$G$233,6,FALSE()),E1589)</f>
        <v>5.97</v>
      </c>
      <c r="G1589" s="13">
        <v>0.000532407407407407</v>
      </c>
      <c r="H1589">
        <v>9</v>
      </c>
      <c r="I1589" s="28">
        <f>Results!$F1589+VLOOKUP(Results!$H1589,'Bead string weights'!$B$2:$E$14,4,FALSE())</f>
        <v>16.81</v>
      </c>
      <c r="J1589" t="s">
        <v>535</v>
      </c>
    </row>
    <row r="1590" spans="1:10">
      <c r="A1590" s="1">
        <v>182</v>
      </c>
      <c r="B1590" s="1">
        <v>324</v>
      </c>
      <c r="C1590" s="1"/>
      <c r="D1590" s="1" t="s">
        <v>338</v>
      </c>
      <c r="E1590" s="1">
        <v>5.97</v>
      </c>
      <c r="F1590" s="15">
        <f>IF(E1590="no weight",VLOOKUP(D1590,Files!$B$2:$G$233,6,FALSE()),E1590)</f>
        <v>5.97</v>
      </c>
      <c r="G1590" s="13">
        <v>0.000625</v>
      </c>
      <c r="H1590">
        <v>8</v>
      </c>
      <c r="I1590" s="28">
        <f>Results!$F1590+VLOOKUP(Results!$H1590,'Bead string weights'!$B$2:$E$14,4,FALSE())</f>
        <v>15.37</v>
      </c>
      <c r="J1590" t="s">
        <v>535</v>
      </c>
    </row>
    <row r="1591" spans="1:10">
      <c r="A1591" s="1">
        <v>182</v>
      </c>
      <c r="B1591" s="1">
        <v>324</v>
      </c>
      <c r="C1591" s="1"/>
      <c r="D1591" s="1" t="s">
        <v>338</v>
      </c>
      <c r="E1591" s="1">
        <v>5.97</v>
      </c>
      <c r="F1591" s="15">
        <f>IF(E1591="no weight",VLOOKUP(D1591,Files!$B$2:$G$233,6,FALSE()),E1591)</f>
        <v>5.97</v>
      </c>
      <c r="G1591" s="13">
        <v>0.000717592592592593</v>
      </c>
      <c r="H1591">
        <v>9</v>
      </c>
      <c r="I1591" s="28">
        <f>Results!$F1591+VLOOKUP(Results!$H1591,'Bead string weights'!$B$2:$E$14,4,FALSE())</f>
        <v>16.81</v>
      </c>
      <c r="J1591" t="s">
        <v>535</v>
      </c>
    </row>
    <row r="1592" spans="1:10">
      <c r="A1592" s="1">
        <v>182</v>
      </c>
      <c r="B1592" s="1">
        <v>324</v>
      </c>
      <c r="C1592" s="1"/>
      <c r="D1592" s="1" t="s">
        <v>338</v>
      </c>
      <c r="E1592" s="1">
        <v>5.97</v>
      </c>
      <c r="F1592" s="15">
        <f>IF(E1592="no weight",VLOOKUP(D1592,Files!$B$2:$G$233,6,FALSE()),E1592)</f>
        <v>5.97</v>
      </c>
      <c r="G1592" s="13">
        <v>0.000763888888888889</v>
      </c>
      <c r="H1592">
        <v>9</v>
      </c>
      <c r="I1592" s="28">
        <f>Results!$F1592+VLOOKUP(Results!$H1592,'Bead string weights'!$B$2:$E$14,4,FALSE())</f>
        <v>16.81</v>
      </c>
      <c r="J1592" t="s">
        <v>535</v>
      </c>
    </row>
    <row r="1593" spans="1:10">
      <c r="A1593" s="1">
        <v>182</v>
      </c>
      <c r="B1593" s="1">
        <v>324</v>
      </c>
      <c r="C1593" s="1"/>
      <c r="D1593" s="1" t="s">
        <v>338</v>
      </c>
      <c r="E1593" s="1">
        <v>5.97</v>
      </c>
      <c r="F1593" s="15">
        <f>IF(E1593="no weight",VLOOKUP(D1593,Files!$B$2:$G$233,6,FALSE()),E1593)</f>
        <v>5.97</v>
      </c>
      <c r="G1593" s="13">
        <v>0.000844907407407407</v>
      </c>
      <c r="H1593">
        <v>7</v>
      </c>
      <c r="I1593" s="28">
        <f>Results!$F1593+VLOOKUP(Results!$H1593,'Bead string weights'!$B$2:$E$14,4,FALSE())</f>
        <v>15.005</v>
      </c>
      <c r="J1593" t="s">
        <v>535</v>
      </c>
    </row>
    <row r="1594" spans="1:10">
      <c r="A1594" s="1">
        <v>182</v>
      </c>
      <c r="B1594" s="1">
        <v>324</v>
      </c>
      <c r="C1594" s="1"/>
      <c r="D1594" s="1" t="s">
        <v>338</v>
      </c>
      <c r="E1594" s="1">
        <v>5.97</v>
      </c>
      <c r="F1594" s="15">
        <f>IF(E1594="no weight",VLOOKUP(D1594,Files!$B$2:$G$233,6,FALSE()),E1594)</f>
        <v>5.97</v>
      </c>
      <c r="G1594" s="13">
        <v>0.000949074074074074</v>
      </c>
      <c r="H1594">
        <v>10</v>
      </c>
      <c r="I1594" s="28">
        <f>Results!$F1594+VLOOKUP(Results!$H1594,'Bead string weights'!$B$2:$E$14,4,FALSE())</f>
        <v>18.05</v>
      </c>
      <c r="J1594" t="s">
        <v>535</v>
      </c>
    </row>
    <row r="1595" spans="1:10">
      <c r="A1595" s="1">
        <v>183</v>
      </c>
      <c r="B1595" s="1">
        <v>143</v>
      </c>
      <c r="C1595" s="1"/>
      <c r="D1595" s="1" t="s">
        <v>340</v>
      </c>
      <c r="E1595" s="1">
        <v>6.16</v>
      </c>
      <c r="F1595" s="15">
        <f>IF(E1595="no weight",VLOOKUP(D1595,Files!$B$2:$G$233,6,FALSE()),E1595)</f>
        <v>6.16</v>
      </c>
      <c r="G1595" s="13">
        <v>0.00025462962962963</v>
      </c>
      <c r="H1595">
        <v>10</v>
      </c>
      <c r="I1595" s="28">
        <f>Results!$F1595+VLOOKUP(Results!$H1595,'Bead string weights'!$B$2:$E$14,4,FALSE())</f>
        <v>18.24</v>
      </c>
      <c r="J1595" t="s">
        <v>535</v>
      </c>
    </row>
    <row r="1596" spans="1:10">
      <c r="A1596" s="1">
        <v>183</v>
      </c>
      <c r="B1596" s="1">
        <v>143</v>
      </c>
      <c r="C1596" s="1"/>
      <c r="D1596" s="1" t="s">
        <v>340</v>
      </c>
      <c r="E1596" s="1">
        <v>6.16</v>
      </c>
      <c r="F1596" s="15">
        <f>IF(E1596="no weight",VLOOKUP(D1596,Files!$B$2:$G$233,6,FALSE()),E1596)</f>
        <v>6.16</v>
      </c>
      <c r="G1596" s="13">
        <v>0.000497685185185185</v>
      </c>
      <c r="H1596">
        <v>11</v>
      </c>
      <c r="I1596" s="28">
        <v>18.88</v>
      </c>
      <c r="J1596" t="s">
        <v>535</v>
      </c>
    </row>
    <row r="1597" spans="1:12">
      <c r="A1597" s="1">
        <v>183</v>
      </c>
      <c r="B1597" s="1">
        <v>143</v>
      </c>
      <c r="C1597" s="1"/>
      <c r="D1597" s="1" t="s">
        <v>340</v>
      </c>
      <c r="E1597" s="1">
        <v>6.16</v>
      </c>
      <c r="F1597" s="15">
        <f>IF(E1597="no weight",VLOOKUP(D1597,Files!$B$2:$G$233,6,FALSE()),E1597)</f>
        <v>6.16</v>
      </c>
      <c r="G1597" s="13">
        <v>0.000543981481481481</v>
      </c>
      <c r="H1597">
        <v>8</v>
      </c>
      <c r="I1597" s="28">
        <f>Results!$F1597+VLOOKUP(Results!$H1597,'Bead string weights'!$B$2:$E$14,4,FALSE())</f>
        <v>15.56</v>
      </c>
      <c r="J1597" t="s">
        <v>537</v>
      </c>
      <c r="L1597" t="s">
        <v>1004</v>
      </c>
    </row>
    <row r="1598" spans="1:12">
      <c r="A1598" s="1">
        <v>183</v>
      </c>
      <c r="B1598" s="1">
        <v>143</v>
      </c>
      <c r="C1598" s="1"/>
      <c r="D1598" s="1" t="s">
        <v>340</v>
      </c>
      <c r="E1598" s="1">
        <v>6.16</v>
      </c>
      <c r="F1598" s="15">
        <f>IF(E1598="no weight",VLOOKUP(D1598,Files!$B$2:$G$233,6,FALSE()),E1598)</f>
        <v>6.16</v>
      </c>
      <c r="G1598" s="13">
        <v>0.000659722222222222</v>
      </c>
      <c r="H1598">
        <v>9</v>
      </c>
      <c r="I1598" s="28">
        <f>Results!$F1598+VLOOKUP(Results!$H1598,'Bead string weights'!$B$2:$E$14,4,FALSE())</f>
        <v>17</v>
      </c>
      <c r="J1598" t="s">
        <v>537</v>
      </c>
      <c r="L1598" t="s">
        <v>1005</v>
      </c>
    </row>
    <row r="1599" spans="1:12">
      <c r="A1599" s="1">
        <v>183</v>
      </c>
      <c r="B1599" s="1">
        <v>143</v>
      </c>
      <c r="C1599" s="1"/>
      <c r="D1599" s="1" t="s">
        <v>340</v>
      </c>
      <c r="E1599" s="1">
        <v>6.16</v>
      </c>
      <c r="F1599" s="15">
        <f>IF(E1599="no weight",VLOOKUP(D1599,Files!$B$2:$G$233,6,FALSE()),E1599)</f>
        <v>6.16</v>
      </c>
      <c r="G1599" s="24">
        <v>0.000844907407407407</v>
      </c>
      <c r="H1599" s="1" t="s">
        <v>986</v>
      </c>
      <c r="I1599" s="29" t="e">
        <f>Results!$F1599+VLOOKUP(Results!$H1599,'Bead string weights'!$B$2:$E$14,4,FALSE())</f>
        <v>#N/A</v>
      </c>
      <c r="J1599" s="1" t="s">
        <v>537</v>
      </c>
      <c r="K1599" s="1"/>
      <c r="L1599" s="1" t="s">
        <v>1005</v>
      </c>
    </row>
    <row r="1600" spans="1:12">
      <c r="A1600" s="1">
        <v>183</v>
      </c>
      <c r="B1600" s="1">
        <v>143</v>
      </c>
      <c r="C1600" s="1"/>
      <c r="D1600" s="1" t="s">
        <v>340</v>
      </c>
      <c r="E1600" s="1">
        <v>6.16</v>
      </c>
      <c r="F1600" s="15">
        <f>IF(E1600="no weight",VLOOKUP(D1600,Files!$B$2:$G$233,6,FALSE()),E1600)</f>
        <v>6.16</v>
      </c>
      <c r="G1600" s="13">
        <v>0.000972222222222222</v>
      </c>
      <c r="H1600" t="s">
        <v>986</v>
      </c>
      <c r="I1600" s="28" t="e">
        <f>Results!$F1600+VLOOKUP(Results!$H1600,'Bead string weights'!$B$2:$E$14,4,FALSE())</f>
        <v>#N/A</v>
      </c>
      <c r="J1600" t="s">
        <v>537</v>
      </c>
      <c r="L1600" t="s">
        <v>1005</v>
      </c>
    </row>
    <row r="1601" spans="1:12">
      <c r="A1601" s="1">
        <v>184</v>
      </c>
      <c r="B1601" s="1">
        <v>365</v>
      </c>
      <c r="C1601" s="1"/>
      <c r="D1601" s="1" t="s">
        <v>343</v>
      </c>
      <c r="E1601" s="1">
        <v>5.65</v>
      </c>
      <c r="F1601" s="5">
        <f>IF(E1601="no weight",VLOOKUP(D1601,Files!$B$2:$G$233,6,FALSE()),E1601)</f>
        <v>5.65</v>
      </c>
      <c r="G1601" s="24">
        <v>0.00025462962962963</v>
      </c>
      <c r="H1601" s="1">
        <v>6</v>
      </c>
      <c r="I1601" s="29">
        <f>Results!$F1601+VLOOKUP(Results!$H1601,'Bead string weights'!$B$2:$E$14,4,FALSE())</f>
        <v>13.115</v>
      </c>
      <c r="J1601" s="1" t="s">
        <v>535</v>
      </c>
      <c r="K1601" s="1"/>
      <c r="L1601" s="1"/>
    </row>
    <row r="1602" spans="1:12">
      <c r="A1602" s="1">
        <v>184</v>
      </c>
      <c r="B1602" s="1">
        <v>365</v>
      </c>
      <c r="C1602" s="1"/>
      <c r="D1602" s="1" t="s">
        <v>343</v>
      </c>
      <c r="E1602" s="1">
        <v>5.65</v>
      </c>
      <c r="F1602" s="5">
        <f>IF(E1602="no weight",VLOOKUP(D1602,Files!$B$2:$G$233,6,FALSE()),E1602)</f>
        <v>5.65</v>
      </c>
      <c r="G1602" s="24">
        <v>0.000300925925925926</v>
      </c>
      <c r="H1602" s="1">
        <v>6</v>
      </c>
      <c r="I1602" s="29">
        <f>Results!$F1602+VLOOKUP(Results!$H1602,'Bead string weights'!$B$2:$E$14,4,FALSE())</f>
        <v>13.115</v>
      </c>
      <c r="J1602" s="1" t="s">
        <v>535</v>
      </c>
      <c r="K1602" s="1"/>
      <c r="L1602" s="1"/>
    </row>
    <row r="1603" spans="1:10">
      <c r="A1603" s="1">
        <v>184</v>
      </c>
      <c r="B1603" s="1">
        <v>365</v>
      </c>
      <c r="C1603" s="1"/>
      <c r="D1603" s="1" t="s">
        <v>343</v>
      </c>
      <c r="E1603" s="1">
        <v>5.65</v>
      </c>
      <c r="F1603" s="15">
        <f>IF(E1603="no weight",VLOOKUP(D1603,Files!$B$2:$G$233,6,FALSE()),E1603)</f>
        <v>5.65</v>
      </c>
      <c r="G1603" s="13">
        <v>0.000335648148148148</v>
      </c>
      <c r="H1603">
        <v>4</v>
      </c>
      <c r="I1603" s="28">
        <f>Results!$F1603+VLOOKUP(Results!$H1603,'Bead string weights'!$B$2:$E$14,4,FALSE())</f>
        <v>10.41105</v>
      </c>
      <c r="J1603" t="s">
        <v>535</v>
      </c>
    </row>
    <row r="1604" spans="1:10">
      <c r="A1604" s="1">
        <v>184</v>
      </c>
      <c r="B1604" s="1">
        <v>365</v>
      </c>
      <c r="C1604" s="1"/>
      <c r="D1604" s="1" t="s">
        <v>343</v>
      </c>
      <c r="E1604" s="1">
        <v>5.65</v>
      </c>
      <c r="F1604" s="15">
        <f>IF(E1604="no weight",VLOOKUP(D1604,Files!$B$2:$G$233,6,FALSE()),E1604)</f>
        <v>5.65</v>
      </c>
      <c r="G1604" s="13">
        <v>0.000462962962962963</v>
      </c>
      <c r="H1604">
        <v>8</v>
      </c>
      <c r="I1604" s="28">
        <f>Results!$F1604+VLOOKUP(Results!$H1604,'Bead string weights'!$B$2:$E$14,4,FALSE())</f>
        <v>15.05</v>
      </c>
      <c r="J1604" t="s">
        <v>535</v>
      </c>
    </row>
    <row r="1605" spans="1:10">
      <c r="A1605" s="1">
        <v>184</v>
      </c>
      <c r="B1605" s="1">
        <v>365</v>
      </c>
      <c r="C1605" s="1"/>
      <c r="D1605" s="1" t="s">
        <v>343</v>
      </c>
      <c r="E1605" s="1">
        <v>5.65</v>
      </c>
      <c r="F1605" s="15">
        <f>IF(E1605="no weight",VLOOKUP(D1605,Files!$B$2:$G$233,6,FALSE()),E1605)</f>
        <v>5.65</v>
      </c>
      <c r="G1605" s="13">
        <v>0.000497685185185185</v>
      </c>
      <c r="H1605">
        <v>5</v>
      </c>
      <c r="I1605" s="28">
        <f>Results!$F1605+VLOOKUP(Results!$H1605,'Bead string weights'!$B$2:$E$14,4,FALSE())</f>
        <v>12.085</v>
      </c>
      <c r="J1605" t="s">
        <v>535</v>
      </c>
    </row>
    <row r="1606" spans="1:10">
      <c r="A1606" s="1">
        <v>184</v>
      </c>
      <c r="B1606" s="1">
        <v>365</v>
      </c>
      <c r="C1606" s="1"/>
      <c r="D1606" s="1" t="s">
        <v>343</v>
      </c>
      <c r="E1606" s="1">
        <v>5.65</v>
      </c>
      <c r="F1606" s="15">
        <f>IF(E1606="no weight",VLOOKUP(D1606,Files!$B$2:$G$233,6,FALSE()),E1606)</f>
        <v>5.65</v>
      </c>
      <c r="G1606" s="13">
        <v>0.000902777777777778</v>
      </c>
      <c r="H1606">
        <v>7</v>
      </c>
      <c r="I1606" s="28">
        <f>Results!$F1606+VLOOKUP(Results!$H1606,'Bead string weights'!$B$2:$E$14,4,FALSE())</f>
        <v>14.685</v>
      </c>
      <c r="J1606" t="s">
        <v>535</v>
      </c>
    </row>
    <row r="1607" spans="1:10">
      <c r="A1607" s="1">
        <v>184</v>
      </c>
      <c r="B1607" s="1">
        <v>365</v>
      </c>
      <c r="C1607" s="1"/>
      <c r="D1607" s="1" t="s">
        <v>343</v>
      </c>
      <c r="E1607" s="1">
        <v>5.65</v>
      </c>
      <c r="F1607" s="15">
        <f>IF(E1607="no weight",VLOOKUP(D1607,Files!$B$2:$G$233,6,FALSE()),E1607)</f>
        <v>5.65</v>
      </c>
      <c r="G1607" s="13">
        <v>0.00101851851851852</v>
      </c>
      <c r="H1607">
        <v>6</v>
      </c>
      <c r="I1607" s="28">
        <v>13.115</v>
      </c>
      <c r="J1607" t="s">
        <v>535</v>
      </c>
    </row>
    <row r="1608" spans="1:10">
      <c r="A1608" s="1">
        <v>184</v>
      </c>
      <c r="B1608" s="1">
        <v>365</v>
      </c>
      <c r="C1608" s="1"/>
      <c r="D1608" s="1" t="s">
        <v>343</v>
      </c>
      <c r="E1608" s="1">
        <v>5.65</v>
      </c>
      <c r="F1608" s="15">
        <f>IF(E1608="no weight",VLOOKUP(D1608,Files!$B$2:$G$233,6,FALSE()),E1608)</f>
        <v>5.65</v>
      </c>
      <c r="G1608" s="13">
        <v>0.00106481481481481</v>
      </c>
      <c r="H1608">
        <v>7</v>
      </c>
      <c r="I1608" s="28">
        <f>Results!$F1608+VLOOKUP(Results!$H1608,'Bead string weights'!$B$2:$E$14,4,FALSE())</f>
        <v>14.685</v>
      </c>
      <c r="J1608" t="s">
        <v>535</v>
      </c>
    </row>
    <row r="1609" spans="1:10">
      <c r="A1609" s="1">
        <v>184</v>
      </c>
      <c r="B1609" s="1">
        <v>365</v>
      </c>
      <c r="C1609" s="1"/>
      <c r="D1609" s="1" t="s">
        <v>343</v>
      </c>
      <c r="E1609" s="1">
        <v>5.65</v>
      </c>
      <c r="F1609" s="15">
        <f>IF(E1609="no weight",VLOOKUP(D1609,Files!$B$2:$G$233,6,FALSE()),E1609)</f>
        <v>5.65</v>
      </c>
      <c r="G1609" s="13">
        <v>0.00118055555555556</v>
      </c>
      <c r="H1609">
        <v>7</v>
      </c>
      <c r="I1609" s="28">
        <f>Results!$F1609+VLOOKUP(Results!$H1609,'Bead string weights'!$B$2:$E$14,4,FALSE())</f>
        <v>14.685</v>
      </c>
      <c r="J1609" t="s">
        <v>535</v>
      </c>
    </row>
    <row r="1610" spans="1:10">
      <c r="A1610" s="1">
        <v>184</v>
      </c>
      <c r="B1610" s="1">
        <v>365</v>
      </c>
      <c r="C1610" s="1"/>
      <c r="D1610" s="1" t="s">
        <v>343</v>
      </c>
      <c r="E1610" s="1">
        <v>5.65</v>
      </c>
      <c r="F1610" s="15">
        <f>IF(E1610="no weight",VLOOKUP(D1610,Files!$B$2:$G$233,6,FALSE()),E1610)</f>
        <v>5.65</v>
      </c>
      <c r="G1610" s="13">
        <v>0.00166666666666667</v>
      </c>
      <c r="H1610">
        <v>7</v>
      </c>
      <c r="I1610" s="28">
        <f>Results!$F1610+VLOOKUP(Results!$H1610,'Bead string weights'!$B$2:$E$14,4,FALSE())</f>
        <v>14.685</v>
      </c>
      <c r="J1610" t="s">
        <v>535</v>
      </c>
    </row>
    <row r="1611" spans="1:10">
      <c r="A1611" s="1">
        <v>185</v>
      </c>
      <c r="B1611" s="1">
        <v>203</v>
      </c>
      <c r="C1611" s="1"/>
      <c r="D1611" s="1" t="s">
        <v>346</v>
      </c>
      <c r="E1611" s="1">
        <v>5.2</v>
      </c>
      <c r="F1611" s="15">
        <f>IF(E1611="no weight",VLOOKUP(D1611,Files!$B$2:$G$233,6,FALSE()),E1611)</f>
        <v>5.2</v>
      </c>
      <c r="G1611" s="13">
        <v>0.000451388888888889</v>
      </c>
      <c r="H1611">
        <v>7</v>
      </c>
      <c r="I1611" s="28">
        <f>Results!$F1611+VLOOKUP(Results!$H1611,'Bead string weights'!$B$2:$E$14,4,FALSE())</f>
        <v>14.235</v>
      </c>
      <c r="J1611" t="s">
        <v>535</v>
      </c>
    </row>
    <row r="1612" spans="1:10">
      <c r="A1612" s="1">
        <v>185</v>
      </c>
      <c r="B1612" s="1">
        <v>203</v>
      </c>
      <c r="C1612" s="1"/>
      <c r="D1612" s="1" t="s">
        <v>346</v>
      </c>
      <c r="E1612" s="1">
        <v>5.2</v>
      </c>
      <c r="F1612" s="15">
        <f>IF(E1612="no weight",VLOOKUP(D1612,Files!$B$2:$G$233,6,FALSE()),E1612)</f>
        <v>5.2</v>
      </c>
      <c r="G1612" s="13">
        <v>0.000590277777777778</v>
      </c>
      <c r="H1612">
        <v>6</v>
      </c>
      <c r="I1612" s="28">
        <f>Results!$F1612+VLOOKUP(Results!$H1612,'Bead string weights'!$B$2:$E$14,4,FALSE())</f>
        <v>12.665</v>
      </c>
      <c r="J1612" t="s">
        <v>535</v>
      </c>
    </row>
    <row r="1613" spans="1:10">
      <c r="A1613" s="1">
        <v>185</v>
      </c>
      <c r="B1613" s="1">
        <v>203</v>
      </c>
      <c r="C1613" s="1"/>
      <c r="D1613" s="1" t="s">
        <v>346</v>
      </c>
      <c r="E1613" s="1">
        <v>5.2</v>
      </c>
      <c r="F1613" s="15">
        <f>IF(E1613="no weight",VLOOKUP(D1613,Files!$B$2:$G$233,6,FALSE()),E1613)</f>
        <v>5.2</v>
      </c>
      <c r="G1613" s="13">
        <v>0.000787037037037037</v>
      </c>
      <c r="H1613">
        <v>9</v>
      </c>
      <c r="I1613" s="28">
        <f>Results!$F1613+VLOOKUP(Results!$H1613,'Bead string weights'!$B$2:$E$14,4,FALSE())</f>
        <v>16.04</v>
      </c>
      <c r="J1613" t="s">
        <v>535</v>
      </c>
    </row>
    <row r="1614" spans="1:10">
      <c r="A1614" s="1">
        <v>185</v>
      </c>
      <c r="B1614" s="1">
        <v>203</v>
      </c>
      <c r="C1614" s="1"/>
      <c r="D1614" s="1" t="s">
        <v>346</v>
      </c>
      <c r="E1614" s="1">
        <v>5.2</v>
      </c>
      <c r="F1614" s="15">
        <f>IF(E1614="no weight",VLOOKUP(D1614,Files!$B$2:$G$233,6,FALSE()),E1614)</f>
        <v>5.2</v>
      </c>
      <c r="G1614" s="13">
        <v>0.000856481481481482</v>
      </c>
      <c r="H1614">
        <v>5</v>
      </c>
      <c r="I1614" s="28">
        <f>Results!$F1614+VLOOKUP(Results!$H1614,'Bead string weights'!$B$2:$E$14,4,FALSE())</f>
        <v>11.635</v>
      </c>
      <c r="J1614" t="s">
        <v>535</v>
      </c>
    </row>
    <row r="1615" spans="1:12">
      <c r="A1615" s="1">
        <v>185</v>
      </c>
      <c r="B1615" s="1">
        <v>203</v>
      </c>
      <c r="C1615" s="1"/>
      <c r="D1615" s="1" t="s">
        <v>346</v>
      </c>
      <c r="E1615" s="1">
        <v>5.2</v>
      </c>
      <c r="F1615" s="15">
        <f>IF(E1615="no weight",VLOOKUP(D1615,Files!$B$2:$G$233,6,FALSE()),E1615)</f>
        <v>5.2</v>
      </c>
      <c r="G1615" s="13">
        <v>0.000856481481481482</v>
      </c>
      <c r="H1615">
        <v>8</v>
      </c>
      <c r="I1615" s="28">
        <f>Results!$F1615+VLOOKUP(Results!$H1615,'Bead string weights'!$B$2:$E$14,4,FALSE())</f>
        <v>14.6</v>
      </c>
      <c r="J1615" t="s">
        <v>537</v>
      </c>
      <c r="L1615" t="s">
        <v>1006</v>
      </c>
    </row>
    <row r="1616" spans="1:10">
      <c r="A1616" s="1">
        <v>185</v>
      </c>
      <c r="B1616" s="1">
        <v>203</v>
      </c>
      <c r="C1616" s="1"/>
      <c r="D1616" s="1" t="s">
        <v>346</v>
      </c>
      <c r="E1616" s="1">
        <v>5.2</v>
      </c>
      <c r="F1616" s="15">
        <f>IF(E1616="no weight",VLOOKUP(D1616,Files!$B$2:$G$233,6,FALSE()),E1616)</f>
        <v>5.2</v>
      </c>
      <c r="G1616" s="13">
        <v>0.00099537037037037</v>
      </c>
      <c r="H1616">
        <v>8</v>
      </c>
      <c r="I1616" s="28">
        <f>Results!$F1616+VLOOKUP(Results!$H1616,'Bead string weights'!$B$2:$E$14,4,FALSE())</f>
        <v>14.6</v>
      </c>
      <c r="J1616" t="s">
        <v>535</v>
      </c>
    </row>
    <row r="1617" spans="1:12">
      <c r="A1617" s="1">
        <v>185</v>
      </c>
      <c r="B1617" s="1">
        <v>203</v>
      </c>
      <c r="C1617" s="1"/>
      <c r="D1617" s="1" t="s">
        <v>346</v>
      </c>
      <c r="E1617" s="1">
        <v>5.2</v>
      </c>
      <c r="F1617" s="5">
        <f>IF(E1617="no weight",VLOOKUP(D1617,Files!$B$2:$G$233,6,FALSE()),E1617)</f>
        <v>5.2</v>
      </c>
      <c r="G1617" s="24">
        <v>0.00105324074074074</v>
      </c>
      <c r="H1617" s="1">
        <v>5</v>
      </c>
      <c r="I1617" s="29">
        <f>Results!$F1617+VLOOKUP(Results!$H1617,'Bead string weights'!$B$2:$E$14,4,FALSE())</f>
        <v>11.635</v>
      </c>
      <c r="J1617" s="1" t="s">
        <v>535</v>
      </c>
      <c r="K1617" s="1"/>
      <c r="L1617" s="1"/>
    </row>
    <row r="1618" spans="1:12">
      <c r="A1618" s="1">
        <v>185</v>
      </c>
      <c r="B1618" s="1">
        <v>203</v>
      </c>
      <c r="C1618" s="1"/>
      <c r="D1618" s="1" t="s">
        <v>346</v>
      </c>
      <c r="E1618" s="1">
        <v>5.2</v>
      </c>
      <c r="F1618" s="5">
        <f>IF(E1618="no weight",VLOOKUP(D1618,Files!$B$2:$G$233,6,FALSE()),E1618)</f>
        <v>5.2</v>
      </c>
      <c r="G1618" s="24">
        <v>0.00113425925925926</v>
      </c>
      <c r="H1618" s="1">
        <v>3</v>
      </c>
      <c r="I1618" s="29">
        <f>Results!$F1618+VLOOKUP(Results!$H1618,'Bead string weights'!$B$2:$E$14,4,FALSE())</f>
        <v>8.5331</v>
      </c>
      <c r="J1618" s="1" t="s">
        <v>535</v>
      </c>
      <c r="K1618" s="1"/>
      <c r="L1618" s="1"/>
    </row>
    <row r="1619" spans="1:12">
      <c r="A1619" s="1">
        <v>185</v>
      </c>
      <c r="B1619" s="1">
        <v>203</v>
      </c>
      <c r="C1619" s="1"/>
      <c r="D1619" s="1" t="s">
        <v>346</v>
      </c>
      <c r="E1619" s="1">
        <v>5.2</v>
      </c>
      <c r="F1619" s="5">
        <f>IF(E1619="no weight",VLOOKUP(D1619,Files!$B$2:$G$233,6,FALSE()),E1619)</f>
        <v>5.2</v>
      </c>
      <c r="G1619" s="24">
        <v>0.00114583333333333</v>
      </c>
      <c r="H1619" s="1">
        <v>5</v>
      </c>
      <c r="I1619" s="29">
        <f>Results!$F1619+VLOOKUP(Results!$H1619,'Bead string weights'!$B$2:$E$14,4,FALSE())</f>
        <v>11.635</v>
      </c>
      <c r="J1619" s="1" t="s">
        <v>535</v>
      </c>
      <c r="K1619" s="1"/>
      <c r="L1619" s="1"/>
    </row>
    <row r="1620" spans="1:12">
      <c r="A1620" s="1">
        <v>185</v>
      </c>
      <c r="B1620" s="1">
        <v>203</v>
      </c>
      <c r="C1620" s="1"/>
      <c r="D1620" s="1" t="s">
        <v>346</v>
      </c>
      <c r="E1620" s="1">
        <v>5.2</v>
      </c>
      <c r="F1620" s="5">
        <f>IF(E1620="no weight",VLOOKUP(D1620,Files!$B$2:$G$233,6,FALSE()),E1620)</f>
        <v>5.2</v>
      </c>
      <c r="G1620" s="24">
        <v>0.00118055555555556</v>
      </c>
      <c r="H1620" s="1" t="s">
        <v>986</v>
      </c>
      <c r="I1620" s="29" t="e">
        <f>Results!$F1620+VLOOKUP(Results!$H1620,'Bead string weights'!$B$2:$E$14,4,FALSE())</f>
        <v>#N/A</v>
      </c>
      <c r="J1620" s="1" t="s">
        <v>537</v>
      </c>
      <c r="K1620" s="1"/>
      <c r="L1620" s="1" t="s">
        <v>1005</v>
      </c>
    </row>
    <row r="1621" spans="1:12">
      <c r="A1621" s="1">
        <v>185</v>
      </c>
      <c r="B1621" s="1">
        <v>203</v>
      </c>
      <c r="C1621" s="1"/>
      <c r="D1621" s="1" t="s">
        <v>346</v>
      </c>
      <c r="E1621" s="1">
        <v>5.2</v>
      </c>
      <c r="F1621" s="5">
        <f>IF(E1621="no weight",VLOOKUP(D1621,Files!$B$2:$G$233,6,FALSE()),E1621)</f>
        <v>5.2</v>
      </c>
      <c r="G1621" s="24">
        <v>0.0012037037037037</v>
      </c>
      <c r="H1621" s="1">
        <v>3</v>
      </c>
      <c r="I1621" s="29">
        <f>Results!$F1621+VLOOKUP(Results!$H1621,'Bead string weights'!$B$2:$E$14,4,FALSE())</f>
        <v>8.5331</v>
      </c>
      <c r="J1621" s="1" t="s">
        <v>535</v>
      </c>
      <c r="K1621" s="1"/>
      <c r="L1621" s="1"/>
    </row>
    <row r="1622" spans="1:12">
      <c r="A1622" s="1">
        <v>185</v>
      </c>
      <c r="B1622" s="1">
        <v>203</v>
      </c>
      <c r="C1622" s="1"/>
      <c r="D1622" s="1" t="s">
        <v>346</v>
      </c>
      <c r="E1622" s="1">
        <v>5.2</v>
      </c>
      <c r="F1622" s="5">
        <f>IF(E1622="no weight",VLOOKUP(D1622,Files!$B$2:$G$233,6,FALSE()),E1622)</f>
        <v>5.2</v>
      </c>
      <c r="G1622" s="24">
        <v>0.00123842592592593</v>
      </c>
      <c r="H1622" s="1">
        <v>5</v>
      </c>
      <c r="I1622" s="29">
        <f>Results!$F1622+VLOOKUP(Results!$H1622,'Bead string weights'!$B$2:$E$14,4,FALSE())</f>
        <v>11.635</v>
      </c>
      <c r="J1622" s="1" t="s">
        <v>535</v>
      </c>
      <c r="K1622" s="1"/>
      <c r="L1622" s="1"/>
    </row>
    <row r="1623" spans="1:12">
      <c r="A1623" s="1">
        <v>185</v>
      </c>
      <c r="B1623" s="1">
        <v>203</v>
      </c>
      <c r="C1623" s="1"/>
      <c r="D1623" s="1" t="s">
        <v>346</v>
      </c>
      <c r="E1623" s="1">
        <v>5.2</v>
      </c>
      <c r="F1623" s="5">
        <f>IF(E1623="no weight",VLOOKUP(D1623,Files!$B$2:$G$233,6,FALSE()),E1623)</f>
        <v>5.2</v>
      </c>
      <c r="G1623" s="24">
        <v>0.00125</v>
      </c>
      <c r="H1623" s="1">
        <v>8</v>
      </c>
      <c r="I1623" s="29">
        <f>Results!$F1623+VLOOKUP(Results!$H1623,'Bead string weights'!$B$2:$E$14,4,FALSE())</f>
        <v>14.6</v>
      </c>
      <c r="J1623" s="1" t="s">
        <v>535</v>
      </c>
      <c r="K1623" s="1"/>
      <c r="L1623" s="1"/>
    </row>
    <row r="1624" spans="1:12">
      <c r="A1624" s="1">
        <v>185</v>
      </c>
      <c r="B1624" s="1">
        <v>203</v>
      </c>
      <c r="C1624" s="1"/>
      <c r="D1624" s="1" t="s">
        <v>346</v>
      </c>
      <c r="E1624" s="1">
        <v>5.2</v>
      </c>
      <c r="F1624" s="5">
        <f>IF(E1624="no weight",VLOOKUP(D1624,Files!$B$2:$G$233,6,FALSE()),E1624)</f>
        <v>5.2</v>
      </c>
      <c r="G1624" s="24">
        <v>0.00127314814814815</v>
      </c>
      <c r="H1624" s="1">
        <v>9</v>
      </c>
      <c r="I1624" s="29">
        <f>Results!$F1624+VLOOKUP(Results!$H1624,'Bead string weights'!$B$2:$E$14,4,FALSE())</f>
        <v>16.04</v>
      </c>
      <c r="J1624" s="1" t="s">
        <v>535</v>
      </c>
      <c r="K1624" s="1"/>
      <c r="L1624" s="1" t="s">
        <v>1007</v>
      </c>
    </row>
    <row r="1625" spans="1:12">
      <c r="A1625" s="1">
        <v>185</v>
      </c>
      <c r="B1625" s="1">
        <v>203</v>
      </c>
      <c r="C1625" s="1"/>
      <c r="D1625" s="1" t="s">
        <v>346</v>
      </c>
      <c r="E1625" s="1">
        <v>5.2</v>
      </c>
      <c r="F1625" s="5">
        <f>IF(E1625="no weight",VLOOKUP(D1625,Files!$B$2:$G$233,6,FALSE()),E1625)</f>
        <v>5.2</v>
      </c>
      <c r="G1625" s="24">
        <v>0.00145833333333333</v>
      </c>
      <c r="H1625" s="1">
        <v>8</v>
      </c>
      <c r="I1625" s="29">
        <f>Results!$F1625+VLOOKUP(Results!$H1625,'Bead string weights'!$B$2:$E$14,4,FALSE())</f>
        <v>14.6</v>
      </c>
      <c r="J1625" s="1" t="s">
        <v>535</v>
      </c>
      <c r="K1625" s="1"/>
      <c r="L1625" s="1"/>
    </row>
    <row r="1626" spans="1:12">
      <c r="A1626" s="1">
        <v>185</v>
      </c>
      <c r="B1626" s="1">
        <v>203</v>
      </c>
      <c r="C1626" s="1"/>
      <c r="D1626" s="1" t="s">
        <v>346</v>
      </c>
      <c r="E1626" s="1">
        <v>5.2</v>
      </c>
      <c r="F1626" s="5">
        <f>IF(E1626="no weight",VLOOKUP(D1626,Files!$B$2:$G$233,6,FALSE()),E1626)</f>
        <v>5.2</v>
      </c>
      <c r="G1626" s="24">
        <v>0.00148148148148148</v>
      </c>
      <c r="H1626" s="1">
        <v>8</v>
      </c>
      <c r="I1626" s="29">
        <f>Results!$F1626+VLOOKUP(Results!$H1626,'Bead string weights'!$B$2:$E$14,4,FALSE())</f>
        <v>14.6</v>
      </c>
      <c r="J1626" s="1" t="s">
        <v>535</v>
      </c>
      <c r="K1626" s="1"/>
      <c r="L1626" s="1" t="s">
        <v>1007</v>
      </c>
    </row>
    <row r="1627" spans="1:12">
      <c r="A1627" s="1">
        <v>185</v>
      </c>
      <c r="B1627" s="1">
        <v>203</v>
      </c>
      <c r="C1627" s="1"/>
      <c r="D1627" s="1" t="s">
        <v>346</v>
      </c>
      <c r="E1627" s="1">
        <v>5.2</v>
      </c>
      <c r="F1627" s="5">
        <f>IF(E1627="no weight",VLOOKUP(D1627,Files!$B$2:$G$233,6,FALSE()),E1627)</f>
        <v>5.2</v>
      </c>
      <c r="G1627" s="24">
        <v>0.00152777777777778</v>
      </c>
      <c r="H1627" s="1">
        <v>5</v>
      </c>
      <c r="I1627" s="29">
        <f>Results!$F1627+VLOOKUP(Results!$H1627,'Bead string weights'!$B$2:$E$14,4,FALSE())</f>
        <v>11.635</v>
      </c>
      <c r="J1627" s="1" t="s">
        <v>535</v>
      </c>
      <c r="K1627" s="1"/>
      <c r="L1627" s="1"/>
    </row>
    <row r="1628" spans="1:12">
      <c r="A1628" s="1">
        <v>185</v>
      </c>
      <c r="B1628" s="1">
        <v>203</v>
      </c>
      <c r="C1628" s="1"/>
      <c r="D1628" s="1" t="s">
        <v>346</v>
      </c>
      <c r="E1628" s="1">
        <v>5.2</v>
      </c>
      <c r="F1628" s="5">
        <f>IF(E1628="no weight",VLOOKUP(D1628,Files!$B$2:$G$233,6,FALSE()),E1628)</f>
        <v>5.2</v>
      </c>
      <c r="G1628" s="24">
        <v>0.00153935185185185</v>
      </c>
      <c r="H1628" s="1">
        <v>8</v>
      </c>
      <c r="I1628" s="29">
        <f>Results!$F1628+VLOOKUP(Results!$H1628,'Bead string weights'!$B$2:$E$14,4,FALSE())</f>
        <v>14.6</v>
      </c>
      <c r="J1628" s="1" t="s">
        <v>535</v>
      </c>
      <c r="K1628" s="1"/>
      <c r="L1628" s="1" t="s">
        <v>1007</v>
      </c>
    </row>
    <row r="1629" spans="1:12">
      <c r="A1629" s="1">
        <v>186</v>
      </c>
      <c r="B1629" s="1">
        <v>366</v>
      </c>
      <c r="C1629" s="1"/>
      <c r="D1629" s="1" t="s">
        <v>348</v>
      </c>
      <c r="E1629" s="1">
        <v>6.14</v>
      </c>
      <c r="F1629" s="5">
        <f>IF(E1629="no weight",VLOOKUP(D1629,Files!$B$2:$G$233,6,FALSE()),E1629)</f>
        <v>6.14</v>
      </c>
      <c r="G1629" s="24">
        <v>0.000173611111111111</v>
      </c>
      <c r="H1629" s="1">
        <v>8</v>
      </c>
      <c r="I1629" s="29">
        <f>Results!$F1629+VLOOKUP(Results!$H1629,'Bead string weights'!$B$2:$E$14,4,FALSE())</f>
        <v>15.54</v>
      </c>
      <c r="J1629" s="1" t="s">
        <v>535</v>
      </c>
      <c r="K1629" s="1"/>
      <c r="L1629" s="1"/>
    </row>
    <row r="1630" spans="1:12">
      <c r="A1630" s="1">
        <v>186</v>
      </c>
      <c r="B1630" s="1">
        <v>366</v>
      </c>
      <c r="C1630" s="1"/>
      <c r="D1630" s="1" t="s">
        <v>348</v>
      </c>
      <c r="E1630" s="1">
        <v>6.14</v>
      </c>
      <c r="F1630" s="5">
        <f>IF(E1630="no weight",VLOOKUP(D1630,Files!$B$2:$G$233,6,FALSE()),E1630)</f>
        <v>6.14</v>
      </c>
      <c r="G1630" s="24">
        <v>0.000196759259259259</v>
      </c>
      <c r="H1630" s="1">
        <v>6</v>
      </c>
      <c r="I1630" s="29">
        <f>Results!$F1630+VLOOKUP(Results!$H1630,'Bead string weights'!$B$2:$E$14,4,FALSE())</f>
        <v>13.605</v>
      </c>
      <c r="J1630" s="1" t="s">
        <v>535</v>
      </c>
      <c r="K1630" s="1"/>
      <c r="L1630" s="1" t="s">
        <v>1007</v>
      </c>
    </row>
    <row r="1631" spans="1:12">
      <c r="A1631" s="1">
        <v>186</v>
      </c>
      <c r="B1631" s="1">
        <v>366</v>
      </c>
      <c r="C1631" s="1"/>
      <c r="D1631" s="1" t="s">
        <v>348</v>
      </c>
      <c r="E1631" s="1">
        <v>6.14</v>
      </c>
      <c r="F1631" s="5">
        <f>IF(E1631="no weight",VLOOKUP(D1631,Files!$B$2:$G$233,6,FALSE()),E1631)</f>
        <v>6.14</v>
      </c>
      <c r="G1631" s="24">
        <v>0.000219907407407407</v>
      </c>
      <c r="H1631" s="1">
        <v>6</v>
      </c>
      <c r="I1631" s="29">
        <f>Results!$F1631+VLOOKUP(Results!$H1631,'Bead string weights'!$B$2:$E$14,4,FALSE())</f>
        <v>13.605</v>
      </c>
      <c r="J1631" s="1" t="s">
        <v>535</v>
      </c>
      <c r="K1631" s="1"/>
      <c r="L1631" s="1" t="s">
        <v>1007</v>
      </c>
    </row>
    <row r="1632" spans="1:12">
      <c r="A1632" s="1">
        <v>186</v>
      </c>
      <c r="B1632" s="1">
        <v>366</v>
      </c>
      <c r="C1632" s="1"/>
      <c r="D1632" s="1" t="s">
        <v>348</v>
      </c>
      <c r="E1632" s="1">
        <v>6.14</v>
      </c>
      <c r="F1632" s="5">
        <f>IF(E1632="no weight",VLOOKUP(D1632,Files!$B$2:$G$233,6,FALSE()),E1632)</f>
        <v>6.14</v>
      </c>
      <c r="G1632" s="24">
        <v>0.00025462962962963</v>
      </c>
      <c r="H1632" s="1">
        <v>7</v>
      </c>
      <c r="I1632" s="29">
        <f>Results!$F1632+VLOOKUP(Results!$H1632,'Bead string weights'!$B$2:$E$14,4,FALSE())</f>
        <v>15.175</v>
      </c>
      <c r="J1632" s="1" t="s">
        <v>535</v>
      </c>
      <c r="K1632" s="1"/>
      <c r="L1632" s="1" t="s">
        <v>1007</v>
      </c>
    </row>
    <row r="1633" spans="1:12">
      <c r="A1633" s="1">
        <v>186</v>
      </c>
      <c r="B1633" s="1">
        <v>366</v>
      </c>
      <c r="C1633" s="1"/>
      <c r="D1633" s="1" t="s">
        <v>348</v>
      </c>
      <c r="E1633" s="1">
        <v>6.14</v>
      </c>
      <c r="F1633" s="5">
        <f>IF(E1633="no weight",VLOOKUP(D1633,Files!$B$2:$G$233,6,FALSE()),E1633)</f>
        <v>6.14</v>
      </c>
      <c r="G1633" s="24">
        <v>0.000532407407407407</v>
      </c>
      <c r="H1633" s="1">
        <v>8</v>
      </c>
      <c r="I1633" s="29">
        <f>Results!$F1633+VLOOKUP(Results!$H1633,'Bead string weights'!$B$2:$E$14,4,FALSE())</f>
        <v>15.54</v>
      </c>
      <c r="J1633" s="1" t="s">
        <v>535</v>
      </c>
      <c r="K1633" s="1"/>
      <c r="L1633" s="1"/>
    </row>
    <row r="1634" spans="1:12">
      <c r="A1634" s="1">
        <v>186</v>
      </c>
      <c r="B1634" s="1">
        <v>366</v>
      </c>
      <c r="C1634" s="1"/>
      <c r="D1634" s="1" t="s">
        <v>348</v>
      </c>
      <c r="E1634" s="1">
        <v>6.14</v>
      </c>
      <c r="F1634" s="5">
        <f>IF(E1634="no weight",VLOOKUP(D1634,Files!$B$2:$G$233,6,FALSE()),E1634)</f>
        <v>6.14</v>
      </c>
      <c r="G1634" s="24">
        <v>0.000543981481481481</v>
      </c>
      <c r="H1634" s="1">
        <v>3</v>
      </c>
      <c r="I1634" s="29">
        <f>Results!$F1634+VLOOKUP(Results!$H1634,'Bead string weights'!$B$2:$E$14,4,FALSE())</f>
        <v>9.4731</v>
      </c>
      <c r="J1634" s="1" t="s">
        <v>535</v>
      </c>
      <c r="K1634" s="1"/>
      <c r="L1634" s="1"/>
    </row>
    <row r="1635" spans="1:12">
      <c r="A1635" s="1">
        <v>187</v>
      </c>
      <c r="B1635" s="1">
        <v>366</v>
      </c>
      <c r="C1635" s="1"/>
      <c r="D1635" s="1" t="s">
        <v>351</v>
      </c>
      <c r="E1635" s="1">
        <v>6.14</v>
      </c>
      <c r="F1635" s="5">
        <f>IF(E1635="no weight",VLOOKUP(D1635,Files!$B$2:$G$233,6,FALSE()),E1635)</f>
        <v>6.14</v>
      </c>
      <c r="G1635" s="24">
        <v>0.0003125</v>
      </c>
      <c r="H1635" s="1">
        <v>8</v>
      </c>
      <c r="I1635" s="29">
        <f>Results!$F1635+VLOOKUP(Results!$H1635,'Bead string weights'!$B$2:$E$14,4,FALSE())</f>
        <v>15.54</v>
      </c>
      <c r="J1635" s="1" t="s">
        <v>533</v>
      </c>
      <c r="K1635" s="1"/>
      <c r="L1635" s="1"/>
    </row>
    <row r="1636" spans="1:12">
      <c r="A1636" s="1">
        <v>187</v>
      </c>
      <c r="B1636" s="1">
        <v>366</v>
      </c>
      <c r="C1636" s="1"/>
      <c r="D1636" s="1" t="s">
        <v>351</v>
      </c>
      <c r="E1636" s="1">
        <v>6.14</v>
      </c>
      <c r="F1636" s="5">
        <f>IF(E1636="no weight",VLOOKUP(D1636,Files!$B$2:$G$233,6,FALSE()),E1636)</f>
        <v>6.14</v>
      </c>
      <c r="G1636" s="24">
        <v>0.000324074074074074</v>
      </c>
      <c r="H1636" s="1">
        <v>5</v>
      </c>
      <c r="I1636" s="29">
        <f>Results!$F1636+VLOOKUP(Results!$H1636,'Bead string weights'!$B$2:$E$14,4,FALSE())</f>
        <v>12.575</v>
      </c>
      <c r="J1636" s="1" t="s">
        <v>535</v>
      </c>
      <c r="K1636" s="1"/>
      <c r="L1636" s="1" t="s">
        <v>1007</v>
      </c>
    </row>
    <row r="1637" spans="1:12">
      <c r="A1637" s="1">
        <v>187</v>
      </c>
      <c r="B1637" s="1">
        <v>366</v>
      </c>
      <c r="C1637" s="1"/>
      <c r="D1637" s="1" t="s">
        <v>351</v>
      </c>
      <c r="E1637" s="1">
        <v>6.14</v>
      </c>
      <c r="F1637" s="5">
        <f>IF(E1637="no weight",VLOOKUP(D1637,Files!$B$2:$G$233,6,FALSE()),E1637)</f>
        <v>6.14</v>
      </c>
      <c r="G1637" s="24">
        <v>0.000347222222222222</v>
      </c>
      <c r="H1637" s="1">
        <v>7</v>
      </c>
      <c r="I1637" s="29">
        <f>Results!$F1637+VLOOKUP(Results!$H1637,'Bead string weights'!$B$2:$E$14,4,FALSE())</f>
        <v>15.175</v>
      </c>
      <c r="J1637" s="1" t="s">
        <v>535</v>
      </c>
      <c r="K1637" s="1"/>
      <c r="L1637" s="1" t="s">
        <v>1007</v>
      </c>
    </row>
    <row r="1638" spans="1:12">
      <c r="A1638" s="1">
        <v>187</v>
      </c>
      <c r="B1638" s="1">
        <v>366</v>
      </c>
      <c r="C1638" s="1"/>
      <c r="D1638" s="1" t="s">
        <v>351</v>
      </c>
      <c r="E1638" s="1">
        <v>6.14</v>
      </c>
      <c r="F1638" s="5">
        <f>IF(E1638="no weight",VLOOKUP(D1638,Files!$B$2:$G$233,6,FALSE()),E1638)</f>
        <v>6.14</v>
      </c>
      <c r="G1638" s="24">
        <v>0.00037037037037037</v>
      </c>
      <c r="H1638" s="1">
        <v>7</v>
      </c>
      <c r="I1638" s="29">
        <f>Results!$F1638+VLOOKUP(Results!$H1638,'Bead string weights'!$B$2:$E$14,4,FALSE())</f>
        <v>15.175</v>
      </c>
      <c r="J1638" s="1" t="s">
        <v>535</v>
      </c>
      <c r="K1638" s="1"/>
      <c r="L1638" s="1" t="s">
        <v>1007</v>
      </c>
    </row>
    <row r="1639" spans="1:12">
      <c r="A1639" s="1">
        <v>187</v>
      </c>
      <c r="B1639" s="1">
        <v>366</v>
      </c>
      <c r="C1639" s="1"/>
      <c r="D1639" s="1" t="s">
        <v>351</v>
      </c>
      <c r="E1639" s="1">
        <v>6.14</v>
      </c>
      <c r="F1639" s="5">
        <f>IF(E1639="no weight",VLOOKUP(D1639,Files!$B$2:$G$233,6,FALSE()),E1639)</f>
        <v>6.14</v>
      </c>
      <c r="G1639" s="24">
        <v>0.000509259259259259</v>
      </c>
      <c r="H1639" s="1">
        <v>9</v>
      </c>
      <c r="I1639" s="29">
        <f>Results!$F1639+VLOOKUP(Results!$H1639,'Bead string weights'!$B$2:$E$14,4,FALSE())</f>
        <v>16.98</v>
      </c>
      <c r="J1639" s="1" t="s">
        <v>535</v>
      </c>
      <c r="K1639" s="1"/>
      <c r="L1639" s="1"/>
    </row>
    <row r="1640" spans="1:12">
      <c r="A1640" s="1">
        <v>187</v>
      </c>
      <c r="B1640" s="1">
        <v>366</v>
      </c>
      <c r="C1640" s="1"/>
      <c r="D1640" s="1" t="s">
        <v>351</v>
      </c>
      <c r="E1640" s="1">
        <v>6.14</v>
      </c>
      <c r="F1640" s="5">
        <f>IF(E1640="no weight",VLOOKUP(D1640,Files!$B$2:$G$233,6,FALSE()),E1640)</f>
        <v>6.14</v>
      </c>
      <c r="G1640" s="24">
        <v>0.000532407407407407</v>
      </c>
      <c r="H1640" s="1">
        <v>6</v>
      </c>
      <c r="I1640" s="29">
        <f>Results!$F1640+VLOOKUP(Results!$H1640,'Bead string weights'!$B$2:$E$14,4,FALSE())</f>
        <v>13.605</v>
      </c>
      <c r="J1640" s="1" t="s">
        <v>535</v>
      </c>
      <c r="K1640" s="1"/>
      <c r="L1640" s="1"/>
    </row>
    <row r="1641" spans="1:12">
      <c r="A1641" s="1">
        <v>187</v>
      </c>
      <c r="B1641" s="1">
        <v>366</v>
      </c>
      <c r="C1641" s="1"/>
      <c r="D1641" s="1" t="s">
        <v>351</v>
      </c>
      <c r="E1641" s="1">
        <v>6.14</v>
      </c>
      <c r="F1641" s="5">
        <f>IF(E1641="no weight",VLOOKUP(D1641,Files!$B$2:$G$233,6,FALSE()),E1641)</f>
        <v>6.14</v>
      </c>
      <c r="G1641" s="24">
        <v>0.000671296296296296</v>
      </c>
      <c r="H1641" s="1">
        <v>10</v>
      </c>
      <c r="I1641" s="29">
        <f>Results!$F1641+VLOOKUP(Results!$H1641,'Bead string weights'!$B$2:$E$14,4,FALSE())</f>
        <v>18.22</v>
      </c>
      <c r="J1641" s="1" t="s">
        <v>535</v>
      </c>
      <c r="K1641" s="1"/>
      <c r="L1641" s="1"/>
    </row>
    <row r="1642" spans="1:12">
      <c r="A1642" s="1">
        <v>187</v>
      </c>
      <c r="B1642" s="1">
        <v>366</v>
      </c>
      <c r="C1642" s="1"/>
      <c r="D1642" s="1" t="s">
        <v>351</v>
      </c>
      <c r="E1642" s="1">
        <v>6.14</v>
      </c>
      <c r="F1642" s="5">
        <f>IF(E1642="no weight",VLOOKUP(D1642,Files!$B$2:$G$233,6,FALSE()),E1642)</f>
        <v>6.14</v>
      </c>
      <c r="G1642" s="24">
        <v>0.000694444444444444</v>
      </c>
      <c r="H1642" s="1">
        <v>6</v>
      </c>
      <c r="I1642" s="29">
        <f>Results!$F1642+VLOOKUP(Results!$H1642,'Bead string weights'!$B$2:$E$14,4,FALSE())</f>
        <v>13.605</v>
      </c>
      <c r="J1642" s="1" t="s">
        <v>535</v>
      </c>
      <c r="K1642" s="1"/>
      <c r="L1642" s="1" t="s">
        <v>1007</v>
      </c>
    </row>
    <row r="1643" spans="1:12">
      <c r="A1643" s="1">
        <v>187</v>
      </c>
      <c r="B1643" s="1">
        <v>366</v>
      </c>
      <c r="C1643" s="1"/>
      <c r="D1643" s="1" t="s">
        <v>351</v>
      </c>
      <c r="E1643" s="1">
        <v>6.14</v>
      </c>
      <c r="F1643" s="5">
        <f>IF(E1643="no weight",VLOOKUP(D1643,Files!$B$2:$G$233,6,FALSE()),E1643)</f>
        <v>6.14</v>
      </c>
      <c r="G1643" s="24">
        <v>0.000717592592592593</v>
      </c>
      <c r="H1643" s="1">
        <v>8</v>
      </c>
      <c r="I1643" s="29">
        <f>Results!$F1643+VLOOKUP(Results!$H1643,'Bead string weights'!$B$2:$E$14,4,FALSE())</f>
        <v>15.54</v>
      </c>
      <c r="J1643" s="1" t="s">
        <v>535</v>
      </c>
      <c r="K1643" s="1"/>
      <c r="L1643" s="1" t="s">
        <v>1007</v>
      </c>
    </row>
    <row r="1644" spans="1:12">
      <c r="A1644" s="1">
        <v>187</v>
      </c>
      <c r="B1644" s="1">
        <v>366</v>
      </c>
      <c r="C1644" s="1"/>
      <c r="D1644" s="1" t="s">
        <v>351</v>
      </c>
      <c r="E1644" s="1">
        <v>6.14</v>
      </c>
      <c r="F1644" s="5">
        <f>IF(E1644="no weight",VLOOKUP(D1644,Files!$B$2:$G$233,6,FALSE()),E1644)</f>
        <v>6.14</v>
      </c>
      <c r="G1644" s="24">
        <v>0.000740740740740741</v>
      </c>
      <c r="H1644" s="1">
        <v>8</v>
      </c>
      <c r="I1644" s="29">
        <f>Results!$F1644+VLOOKUP(Results!$H1644,'Bead string weights'!$B$2:$E$14,4,FALSE())</f>
        <v>15.54</v>
      </c>
      <c r="J1644" s="1" t="s">
        <v>535</v>
      </c>
      <c r="K1644" s="1"/>
      <c r="L1644" s="1" t="s">
        <v>1007</v>
      </c>
    </row>
    <row r="1645" spans="1:12">
      <c r="A1645" s="1">
        <v>187</v>
      </c>
      <c r="B1645" s="1">
        <v>366</v>
      </c>
      <c r="C1645" s="1"/>
      <c r="D1645" s="1" t="s">
        <v>351</v>
      </c>
      <c r="E1645" s="1">
        <v>6.14</v>
      </c>
      <c r="F1645" s="5">
        <f>IF(E1645="no weight",VLOOKUP(D1645,Files!$B$2:$G$233,6,FALSE()),E1645)</f>
        <v>6.14</v>
      </c>
      <c r="G1645" s="24">
        <v>0.000763888888888889</v>
      </c>
      <c r="H1645" s="1">
        <v>8</v>
      </c>
      <c r="I1645" s="29">
        <f>Results!$F1645+VLOOKUP(Results!$H1645,'Bead string weights'!$B$2:$E$14,4,FALSE())</f>
        <v>15.54</v>
      </c>
      <c r="J1645" s="1" t="s">
        <v>535</v>
      </c>
      <c r="K1645" s="1"/>
      <c r="L1645" s="1" t="s">
        <v>1007</v>
      </c>
    </row>
    <row r="1646" spans="1:12">
      <c r="A1646" s="1">
        <v>187</v>
      </c>
      <c r="B1646" s="1">
        <v>366</v>
      </c>
      <c r="C1646" s="1"/>
      <c r="D1646" s="1" t="s">
        <v>351</v>
      </c>
      <c r="E1646" s="1">
        <v>6.14</v>
      </c>
      <c r="F1646" s="5">
        <f>IF(E1646="no weight",VLOOKUP(D1646,Files!$B$2:$G$233,6,FALSE()),E1646)</f>
        <v>6.14</v>
      </c>
      <c r="G1646" s="24">
        <v>0.000787037037037037</v>
      </c>
      <c r="H1646" s="1">
        <v>6</v>
      </c>
      <c r="I1646" s="29">
        <v>13.605</v>
      </c>
      <c r="J1646" s="1" t="s">
        <v>535</v>
      </c>
      <c r="K1646" s="1"/>
      <c r="L1646" s="1" t="s">
        <v>1007</v>
      </c>
    </row>
    <row r="1647" spans="1:12">
      <c r="A1647" s="1">
        <v>187</v>
      </c>
      <c r="B1647" s="1">
        <v>366</v>
      </c>
      <c r="C1647" s="1"/>
      <c r="D1647" s="1" t="s">
        <v>351</v>
      </c>
      <c r="E1647" s="1">
        <v>6.14</v>
      </c>
      <c r="F1647" s="5">
        <f>IF(E1647="no weight",VLOOKUP(D1647,Files!$B$2:$G$233,6,FALSE()),E1647)</f>
        <v>6.14</v>
      </c>
      <c r="G1647" s="24">
        <v>0.000810185185185185</v>
      </c>
      <c r="H1647" s="1">
        <v>8</v>
      </c>
      <c r="I1647" s="29">
        <f>Results!$F1647+VLOOKUP(Results!$H1647,'Bead string weights'!$B$2:$E$14,4,FALSE())</f>
        <v>15.54</v>
      </c>
      <c r="J1647" s="1" t="s">
        <v>535</v>
      </c>
      <c r="K1647" s="1"/>
      <c r="L1647" s="1" t="s">
        <v>1007</v>
      </c>
    </row>
    <row r="1648" spans="1:12">
      <c r="A1648" s="1">
        <v>188</v>
      </c>
      <c r="B1648" s="1">
        <v>306</v>
      </c>
      <c r="C1648" s="1"/>
      <c r="D1648" s="1" t="s">
        <v>352</v>
      </c>
      <c r="E1648" s="1">
        <v>5.13</v>
      </c>
      <c r="F1648" s="5">
        <f>IF(E1648="no weight",VLOOKUP(D1648,Files!$B$2:$G$233,6,FALSE()),E1648)</f>
        <v>5.13</v>
      </c>
      <c r="G1648" s="24">
        <v>0.0003125</v>
      </c>
      <c r="H1648" s="1">
        <v>6</v>
      </c>
      <c r="I1648" s="29">
        <f>Results!$F1648+VLOOKUP(Results!$H1648,'Bead string weights'!$B$2:$E$14,4,FALSE())</f>
        <v>12.595</v>
      </c>
      <c r="J1648" s="1" t="s">
        <v>535</v>
      </c>
      <c r="K1648" s="1"/>
      <c r="L1648" s="1"/>
    </row>
    <row r="1649" spans="1:12">
      <c r="A1649" s="1">
        <v>188</v>
      </c>
      <c r="B1649" s="1">
        <v>306</v>
      </c>
      <c r="C1649" s="1"/>
      <c r="D1649" s="1" t="s">
        <v>352</v>
      </c>
      <c r="E1649" s="1">
        <v>5.13</v>
      </c>
      <c r="F1649" s="5">
        <f>IF(E1649="no weight",VLOOKUP(D1649,Files!$B$2:$G$233,6,FALSE()),E1649)</f>
        <v>5.13</v>
      </c>
      <c r="G1649" s="24">
        <v>0.000335648148148148</v>
      </c>
      <c r="H1649" s="1">
        <v>4</v>
      </c>
      <c r="I1649" s="29">
        <f>Results!$F1649+VLOOKUP(Results!$H1649,'Bead string weights'!$B$2:$E$14,4,FALSE())</f>
        <v>9.89105</v>
      </c>
      <c r="J1649" s="1" t="s">
        <v>535</v>
      </c>
      <c r="K1649" s="1"/>
      <c r="L1649" s="1" t="s">
        <v>1007</v>
      </c>
    </row>
    <row r="1650" spans="1:12">
      <c r="A1650" s="1">
        <v>188</v>
      </c>
      <c r="B1650" s="1">
        <v>306</v>
      </c>
      <c r="C1650" s="1"/>
      <c r="D1650" s="1" t="s">
        <v>352</v>
      </c>
      <c r="E1650" s="1">
        <v>5.13</v>
      </c>
      <c r="F1650" s="5">
        <f>IF(E1650="no weight",VLOOKUP(D1650,Files!$B$2:$G$233,6,FALSE()),E1650)</f>
        <v>5.13</v>
      </c>
      <c r="G1650" s="24">
        <v>0.000416666666666667</v>
      </c>
      <c r="H1650" s="1">
        <v>5</v>
      </c>
      <c r="I1650" s="29">
        <f>Results!$F1650+VLOOKUP(Results!$H1650,'Bead string weights'!$B$2:$E$14,4,FALSE())</f>
        <v>11.565</v>
      </c>
      <c r="J1650" s="1" t="s">
        <v>535</v>
      </c>
      <c r="K1650" s="1"/>
      <c r="L1650" s="1"/>
    </row>
    <row r="1651" spans="1:12">
      <c r="A1651" s="1">
        <v>188</v>
      </c>
      <c r="B1651" s="1">
        <v>306</v>
      </c>
      <c r="C1651" s="1"/>
      <c r="D1651" s="1" t="s">
        <v>352</v>
      </c>
      <c r="E1651" s="1">
        <v>5.13</v>
      </c>
      <c r="F1651" s="5">
        <f>IF(E1651="no weight",VLOOKUP(D1651,Files!$B$2:$G$233,6,FALSE()),E1651)</f>
        <v>5.13</v>
      </c>
      <c r="G1651" s="24">
        <v>0.000520833333333333</v>
      </c>
      <c r="H1651" s="1">
        <v>6</v>
      </c>
      <c r="I1651" s="29">
        <f>Results!$F1651+VLOOKUP(Results!$H1651,'Bead string weights'!$B$2:$E$14,4,FALSE())</f>
        <v>12.595</v>
      </c>
      <c r="J1651" s="1" t="s">
        <v>535</v>
      </c>
      <c r="K1651" s="1"/>
      <c r="L1651" s="1"/>
    </row>
    <row r="1652" spans="1:12">
      <c r="A1652" s="1">
        <v>188</v>
      </c>
      <c r="B1652" s="1">
        <v>306</v>
      </c>
      <c r="C1652" s="1"/>
      <c r="D1652" s="1" t="s">
        <v>352</v>
      </c>
      <c r="E1652" s="1">
        <v>5.13</v>
      </c>
      <c r="F1652" s="5">
        <f>IF(E1652="no weight",VLOOKUP(D1652,Files!$B$2:$G$233,6,FALSE()),E1652)</f>
        <v>5.13</v>
      </c>
      <c r="G1652" s="24">
        <v>0.000578703703703704</v>
      </c>
      <c r="H1652" s="1">
        <v>6</v>
      </c>
      <c r="I1652" s="29">
        <f>Results!$F1652+VLOOKUP(Results!$H1652,'Bead string weights'!$B$2:$E$14,4,FALSE())</f>
        <v>12.595</v>
      </c>
      <c r="J1652" s="1" t="s">
        <v>535</v>
      </c>
      <c r="K1652" s="1"/>
      <c r="L1652" s="1"/>
    </row>
    <row r="1653" spans="1:12">
      <c r="A1653" s="1">
        <v>188</v>
      </c>
      <c r="B1653" s="1">
        <v>306</v>
      </c>
      <c r="C1653" s="1"/>
      <c r="D1653" s="1" t="s">
        <v>352</v>
      </c>
      <c r="E1653" s="1">
        <v>5.13</v>
      </c>
      <c r="F1653" s="5">
        <f>IF(E1653="no weight",VLOOKUP(D1653,Files!$B$2:$G$233,6,FALSE()),E1653)</f>
        <v>5.13</v>
      </c>
      <c r="G1653" s="24">
        <v>0.000671296296296296</v>
      </c>
      <c r="H1653" s="1">
        <v>7</v>
      </c>
      <c r="I1653" s="29">
        <f>Results!$F1653+VLOOKUP(Results!$H1653,'Bead string weights'!$B$2:$E$14,4,FALSE())</f>
        <v>14.165</v>
      </c>
      <c r="J1653" s="1" t="s">
        <v>535</v>
      </c>
      <c r="K1653" s="1"/>
      <c r="L1653" s="1"/>
    </row>
    <row r="1654" spans="1:12">
      <c r="A1654" s="1">
        <v>188</v>
      </c>
      <c r="B1654" s="1">
        <v>306</v>
      </c>
      <c r="C1654" s="1"/>
      <c r="D1654" s="1" t="s">
        <v>352</v>
      </c>
      <c r="E1654" s="1">
        <v>5.13</v>
      </c>
      <c r="F1654" s="5">
        <f>IF(E1654="no weight",VLOOKUP(D1654,Files!$B$2:$G$233,6,FALSE()),E1654)</f>
        <v>5.13</v>
      </c>
      <c r="G1654" s="24">
        <v>0.00068287037037037</v>
      </c>
      <c r="H1654" s="1">
        <v>3</v>
      </c>
      <c r="I1654" s="29">
        <f>Results!$F1654+VLOOKUP(Results!$H1654,'Bead string weights'!$B$2:$E$14,4,FALSE())</f>
        <v>8.4631</v>
      </c>
      <c r="J1654" s="1" t="s">
        <v>535</v>
      </c>
      <c r="K1654" s="1"/>
      <c r="L1654" s="1" t="s">
        <v>1007</v>
      </c>
    </row>
    <row r="1655" spans="1:12">
      <c r="A1655" s="1">
        <v>188</v>
      </c>
      <c r="B1655" s="1">
        <v>306</v>
      </c>
      <c r="C1655" s="1"/>
      <c r="D1655" s="1" t="s">
        <v>352</v>
      </c>
      <c r="E1655" s="1">
        <v>5.13</v>
      </c>
      <c r="F1655" s="5">
        <f>IF(E1655="no weight",VLOOKUP(D1655,Files!$B$2:$G$233,6,FALSE()),E1655)</f>
        <v>5.13</v>
      </c>
      <c r="G1655" s="24">
        <v>0.000787037037037037</v>
      </c>
      <c r="H1655" s="1">
        <v>6</v>
      </c>
      <c r="I1655" s="29">
        <f>Results!$F1655+VLOOKUP(Results!$H1655,'Bead string weights'!$B$2:$E$14,4,FALSE())</f>
        <v>12.595</v>
      </c>
      <c r="J1655" s="1" t="s">
        <v>535</v>
      </c>
      <c r="K1655" s="1"/>
      <c r="L1655" s="1"/>
    </row>
    <row r="1656" spans="1:12">
      <c r="A1656" s="1">
        <v>188</v>
      </c>
      <c r="B1656" s="1">
        <v>306</v>
      </c>
      <c r="C1656" s="1"/>
      <c r="D1656" s="1" t="s">
        <v>352</v>
      </c>
      <c r="E1656" s="1">
        <v>5.13</v>
      </c>
      <c r="F1656" s="5">
        <f>IF(E1656="no weight",VLOOKUP(D1656,Files!$B$2:$G$233,6,FALSE()),E1656)</f>
        <v>5.13</v>
      </c>
      <c r="G1656" s="24">
        <v>0.000868055555555556</v>
      </c>
      <c r="H1656" s="1">
        <v>6</v>
      </c>
      <c r="I1656" s="29">
        <f>Results!$F1656+VLOOKUP(Results!$H1656,'Bead string weights'!$B$2:$E$14,4,FALSE())</f>
        <v>12.595</v>
      </c>
      <c r="J1656" s="1" t="s">
        <v>535</v>
      </c>
      <c r="K1656" s="1"/>
      <c r="L1656" s="1"/>
    </row>
    <row r="1657" spans="1:12">
      <c r="A1657" s="1">
        <v>188</v>
      </c>
      <c r="B1657" s="1">
        <v>306</v>
      </c>
      <c r="C1657" s="1"/>
      <c r="D1657" s="1" t="s">
        <v>352</v>
      </c>
      <c r="E1657" s="1">
        <v>5.13</v>
      </c>
      <c r="F1657" s="5">
        <f>IF(E1657="no weight",VLOOKUP(D1657,Files!$B$2:$G$233,6,FALSE()),E1657)</f>
        <v>5.13</v>
      </c>
      <c r="G1657" s="24">
        <v>0.000983796296296296</v>
      </c>
      <c r="H1657" s="1">
        <v>8</v>
      </c>
      <c r="I1657" s="29">
        <f>Results!$F1657+VLOOKUP(Results!$H1657,'Bead string weights'!$B$2:$E$14,4,FALSE())</f>
        <v>14.53</v>
      </c>
      <c r="J1657" s="1" t="s">
        <v>535</v>
      </c>
      <c r="K1657" s="1"/>
      <c r="L1657" s="1"/>
    </row>
    <row r="1658" spans="1:12">
      <c r="A1658" s="1">
        <v>188</v>
      </c>
      <c r="B1658" s="1">
        <v>306</v>
      </c>
      <c r="C1658" s="1"/>
      <c r="D1658" s="1" t="s">
        <v>352</v>
      </c>
      <c r="E1658" s="1">
        <v>5.13</v>
      </c>
      <c r="F1658" s="5">
        <f>IF(E1658="no weight",VLOOKUP(D1658,Files!$B$2:$G$233,6,FALSE()),E1658)</f>
        <v>5.13</v>
      </c>
      <c r="G1658" s="24">
        <v>0.00112268518518519</v>
      </c>
      <c r="H1658" s="1">
        <v>8</v>
      </c>
      <c r="I1658" s="29">
        <f>Results!$F1658+VLOOKUP(Results!$H1658,'Bead string weights'!$B$2:$E$14,4,FALSE())</f>
        <v>14.53</v>
      </c>
      <c r="J1658" s="1" t="s">
        <v>535</v>
      </c>
      <c r="K1658" s="1"/>
      <c r="L1658" s="1"/>
    </row>
    <row r="1659" spans="1:12">
      <c r="A1659" s="1">
        <v>189</v>
      </c>
      <c r="B1659" s="1">
        <v>367</v>
      </c>
      <c r="C1659" s="1"/>
      <c r="D1659" s="1" t="s">
        <v>355</v>
      </c>
      <c r="E1659" s="1">
        <v>6.21</v>
      </c>
      <c r="F1659" s="5">
        <f>IF(E1659="no weight",VLOOKUP(D1659,Files!$B$2:$G$233,6,FALSE()),E1659)</f>
        <v>6.21</v>
      </c>
      <c r="G1659" s="24">
        <v>8.10185185185185e-5</v>
      </c>
      <c r="H1659" s="1">
        <v>3</v>
      </c>
      <c r="I1659" s="29">
        <f>Results!$F1659+VLOOKUP(Results!$H1659,'Bead string weights'!$B$2:$E$14,4,FALSE())</f>
        <v>9.5431</v>
      </c>
      <c r="J1659" s="1" t="s">
        <v>537</v>
      </c>
      <c r="K1659" s="1"/>
      <c r="L1659" s="1" t="s">
        <v>985</v>
      </c>
    </row>
    <row r="1660" spans="1:12">
      <c r="A1660" s="1">
        <v>189</v>
      </c>
      <c r="B1660" s="1">
        <v>367</v>
      </c>
      <c r="C1660" s="1"/>
      <c r="D1660" s="1" t="s">
        <v>355</v>
      </c>
      <c r="E1660" s="1">
        <v>6.21</v>
      </c>
      <c r="F1660" s="5">
        <f>IF(E1660="no weight",VLOOKUP(D1660,Files!$B$2:$G$233,6,FALSE()),E1660)</f>
        <v>6.21</v>
      </c>
      <c r="G1660" s="24">
        <v>0.000300925925925926</v>
      </c>
      <c r="H1660" s="1">
        <v>8</v>
      </c>
      <c r="I1660" s="29">
        <f>Results!$F1660+VLOOKUP(Results!$H1660,'Bead string weights'!$B$2:$E$14,4,FALSE())</f>
        <v>15.61</v>
      </c>
      <c r="J1660" s="1" t="s">
        <v>535</v>
      </c>
      <c r="K1660" s="1"/>
      <c r="L1660" s="1"/>
    </row>
    <row r="1661" spans="1:12">
      <c r="A1661" s="1">
        <v>189</v>
      </c>
      <c r="B1661" s="1">
        <v>367</v>
      </c>
      <c r="C1661" s="1"/>
      <c r="D1661" s="1" t="s">
        <v>355</v>
      </c>
      <c r="E1661" s="1">
        <v>6.21</v>
      </c>
      <c r="F1661" s="5">
        <f>IF(E1661="no weight",VLOOKUP(D1661,Files!$B$2:$G$233,6,FALSE()),E1661)</f>
        <v>6.21</v>
      </c>
      <c r="G1661" s="24">
        <v>0.00037037037037037</v>
      </c>
      <c r="H1661" s="1">
        <v>5</v>
      </c>
      <c r="I1661" s="29">
        <f>Results!$F1661+VLOOKUP(Results!$H1661,'Bead string weights'!$B$2:$E$14,4,FALSE())</f>
        <v>12.645</v>
      </c>
      <c r="J1661" s="1" t="s">
        <v>535</v>
      </c>
      <c r="K1661" s="1"/>
      <c r="L1661" s="1"/>
    </row>
    <row r="1662" spans="1:12">
      <c r="A1662" s="1">
        <v>189</v>
      </c>
      <c r="B1662" s="1">
        <v>367</v>
      </c>
      <c r="C1662" s="1"/>
      <c r="D1662" s="1" t="s">
        <v>355</v>
      </c>
      <c r="E1662" s="1">
        <v>6.21</v>
      </c>
      <c r="F1662" s="5">
        <f>IF(E1662="no weight",VLOOKUP(D1662,Files!$B$2:$G$233,6,FALSE()),E1662)</f>
        <v>6.21</v>
      </c>
      <c r="G1662" s="24">
        <v>0.000613425925925926</v>
      </c>
      <c r="H1662" s="1">
        <v>10</v>
      </c>
      <c r="I1662" s="29">
        <f>Results!$F1662+VLOOKUP(Results!$H1662,'Bead string weights'!$B$2:$E$14,4,FALSE())</f>
        <v>18.29</v>
      </c>
      <c r="J1662" s="1" t="s">
        <v>535</v>
      </c>
      <c r="K1662" s="1"/>
      <c r="L1662" s="1"/>
    </row>
    <row r="1663" spans="1:12">
      <c r="A1663" s="1">
        <v>189</v>
      </c>
      <c r="B1663" s="1">
        <v>367</v>
      </c>
      <c r="C1663" s="1"/>
      <c r="D1663" s="1" t="s">
        <v>355</v>
      </c>
      <c r="E1663" s="1">
        <v>6.21</v>
      </c>
      <c r="F1663" s="5">
        <f>IF(E1663="no weight",VLOOKUP(D1663,Files!$B$2:$G$233,6,FALSE()),E1663)</f>
        <v>6.21</v>
      </c>
      <c r="G1663" s="24">
        <v>0.000625</v>
      </c>
      <c r="H1663" s="1" t="s">
        <v>986</v>
      </c>
      <c r="I1663" s="29" t="e">
        <f>Results!$F1663+VLOOKUP(Results!$H1663,'Bead string weights'!$B$2:$E$14,4,FALSE())</f>
        <v>#N/A</v>
      </c>
      <c r="J1663" s="1" t="s">
        <v>537</v>
      </c>
      <c r="K1663" s="1"/>
      <c r="L1663" s="1" t="s">
        <v>990</v>
      </c>
    </row>
    <row r="1664" spans="1:12">
      <c r="A1664" s="1">
        <v>189</v>
      </c>
      <c r="B1664" s="1">
        <v>367</v>
      </c>
      <c r="C1664" s="1"/>
      <c r="D1664" s="1" t="s">
        <v>355</v>
      </c>
      <c r="E1664" s="1">
        <v>6.21</v>
      </c>
      <c r="F1664" s="5">
        <f>IF(E1664="no weight",VLOOKUP(D1664,Files!$B$2:$G$233,6,FALSE()),E1664)</f>
        <v>6.21</v>
      </c>
      <c r="G1664" s="24">
        <v>0.000810185185185185</v>
      </c>
      <c r="H1664" s="1">
        <v>10</v>
      </c>
      <c r="I1664" s="29">
        <f>Results!$F1664+VLOOKUP(Results!$H1664,'Bead string weights'!$B$2:$E$14,4,FALSE())</f>
        <v>18.29</v>
      </c>
      <c r="J1664" s="1" t="s">
        <v>535</v>
      </c>
      <c r="K1664" s="1"/>
      <c r="L1664" s="1"/>
    </row>
    <row r="1665" spans="1:12">
      <c r="A1665" s="1">
        <v>189</v>
      </c>
      <c r="B1665" s="1">
        <v>367</v>
      </c>
      <c r="C1665" s="1"/>
      <c r="D1665" s="1" t="s">
        <v>355</v>
      </c>
      <c r="E1665" s="1">
        <v>6.21</v>
      </c>
      <c r="F1665" s="5">
        <f>IF(E1665="no weight",VLOOKUP(D1665,Files!$B$2:$G$233,6,FALSE()),E1665)</f>
        <v>6.21</v>
      </c>
      <c r="G1665" s="24">
        <v>0.000925925925925926</v>
      </c>
      <c r="H1665" s="1">
        <v>9</v>
      </c>
      <c r="I1665" s="29">
        <f>Results!$F1665+VLOOKUP(Results!$H1665,'Bead string weights'!$B$2:$E$14,4,FALSE())</f>
        <v>17.05</v>
      </c>
      <c r="J1665" s="1" t="s">
        <v>535</v>
      </c>
      <c r="K1665" s="1"/>
      <c r="L1665" s="1"/>
    </row>
    <row r="1666" spans="1:12">
      <c r="A1666" s="1">
        <v>189</v>
      </c>
      <c r="B1666" s="1">
        <v>367</v>
      </c>
      <c r="C1666" s="1"/>
      <c r="D1666" s="1" t="s">
        <v>355</v>
      </c>
      <c r="E1666" s="1">
        <v>6.21</v>
      </c>
      <c r="F1666" s="5">
        <f>IF(E1666="no weight",VLOOKUP(D1666,Files!$B$2:$G$233,6,FALSE()),E1666)</f>
        <v>6.21</v>
      </c>
      <c r="G1666" s="24">
        <v>0.00106481481481481</v>
      </c>
      <c r="H1666" s="1">
        <v>9</v>
      </c>
      <c r="I1666" s="29">
        <f>Results!$F1666+VLOOKUP(Results!$H1666,'Bead string weights'!$B$2:$E$14,4,FALSE())</f>
        <v>17.05</v>
      </c>
      <c r="J1666" s="1" t="s">
        <v>535</v>
      </c>
      <c r="K1666" s="1"/>
      <c r="L1666" s="1"/>
    </row>
    <row r="1667" spans="1:12">
      <c r="A1667" s="1">
        <v>189</v>
      </c>
      <c r="B1667" s="1">
        <v>367</v>
      </c>
      <c r="C1667" s="1"/>
      <c r="D1667" s="1" t="s">
        <v>355</v>
      </c>
      <c r="E1667" s="1">
        <v>6.21</v>
      </c>
      <c r="F1667" s="5">
        <f>IF(E1667="no weight",VLOOKUP(D1667,Files!$B$2:$G$233,6,FALSE()),E1667)</f>
        <v>6.21</v>
      </c>
      <c r="G1667" s="24">
        <v>0.0012037037037037</v>
      </c>
      <c r="H1667" s="1">
        <v>2</v>
      </c>
      <c r="I1667" s="29">
        <f>Results!$F1667+VLOOKUP(Results!$H1667,'Bead string weights'!$B$2:$E$14,4,FALSE())</f>
        <v>9.40215</v>
      </c>
      <c r="J1667" s="1" t="s">
        <v>537</v>
      </c>
      <c r="K1667" s="1"/>
      <c r="L1667" s="1" t="s">
        <v>985</v>
      </c>
    </row>
    <row r="1668" spans="1:12">
      <c r="A1668" s="1">
        <v>189</v>
      </c>
      <c r="B1668" s="1">
        <v>367</v>
      </c>
      <c r="C1668" s="1"/>
      <c r="D1668" s="1" t="s">
        <v>355</v>
      </c>
      <c r="E1668" s="1">
        <v>6.21</v>
      </c>
      <c r="F1668" s="5">
        <f>IF(E1668="no weight",VLOOKUP(D1668,Files!$B$2:$G$233,6,FALSE()),E1668)</f>
        <v>6.21</v>
      </c>
      <c r="G1668" s="24">
        <v>0.00128472222222222</v>
      </c>
      <c r="H1668" s="1">
        <v>10</v>
      </c>
      <c r="I1668" s="29">
        <f>Results!$F1668+VLOOKUP(Results!$H1668,'Bead string weights'!$B$2:$E$14,4,FALSE())</f>
        <v>18.29</v>
      </c>
      <c r="J1668" s="1" t="s">
        <v>535</v>
      </c>
      <c r="K1668" s="1"/>
      <c r="L1668" s="1"/>
    </row>
    <row r="1669" spans="1:12">
      <c r="A1669" s="1">
        <v>190</v>
      </c>
      <c r="B1669" s="1">
        <v>368</v>
      </c>
      <c r="C1669" s="1"/>
      <c r="D1669" s="1" t="s">
        <v>358</v>
      </c>
      <c r="E1669" s="1">
        <v>6.69</v>
      </c>
      <c r="F1669" s="5">
        <f>IF(E1669="no weight",VLOOKUP(D1669,Files!$B$2:$G$233,6,FALSE()),E1669)</f>
        <v>6.69</v>
      </c>
      <c r="G1669" s="24">
        <v>0.000231481481481481</v>
      </c>
      <c r="H1669" s="1">
        <v>7</v>
      </c>
      <c r="I1669" s="29">
        <f>Results!$F1669+VLOOKUP(Results!$H1669,'Bead string weights'!$B$2:$E$14,4,FALSE())</f>
        <v>15.725</v>
      </c>
      <c r="J1669" s="1" t="s">
        <v>537</v>
      </c>
      <c r="K1669" s="1"/>
      <c r="L1669" s="1" t="s">
        <v>1006</v>
      </c>
    </row>
    <row r="1670" spans="1:12">
      <c r="A1670" s="1">
        <v>190</v>
      </c>
      <c r="B1670" s="1">
        <v>368</v>
      </c>
      <c r="C1670" s="1"/>
      <c r="D1670" s="1" t="s">
        <v>358</v>
      </c>
      <c r="E1670" s="1">
        <v>6.69</v>
      </c>
      <c r="F1670" s="5">
        <f>IF(E1670="no weight",VLOOKUP(D1670,Files!$B$2:$G$233,6,FALSE()),E1670)</f>
        <v>6.69</v>
      </c>
      <c r="G1670" s="24">
        <v>0.000474537037037037</v>
      </c>
      <c r="H1670" s="1">
        <v>8</v>
      </c>
      <c r="I1670" s="29">
        <f>Results!$F1670+VLOOKUP(Results!$H1670,'Bead string weights'!$B$2:$E$14,4,FALSE())</f>
        <v>16.09</v>
      </c>
      <c r="J1670" s="1" t="s">
        <v>535</v>
      </c>
      <c r="K1670" s="1"/>
      <c r="L1670" s="1"/>
    </row>
    <row r="1671" spans="1:12">
      <c r="A1671" s="1">
        <v>190</v>
      </c>
      <c r="B1671" s="1">
        <v>368</v>
      </c>
      <c r="C1671" s="1"/>
      <c r="D1671" s="1" t="s">
        <v>358</v>
      </c>
      <c r="E1671" s="1">
        <v>6.69</v>
      </c>
      <c r="F1671" s="5">
        <f>IF(E1671="no weight",VLOOKUP(D1671,Files!$B$2:$G$233,6,FALSE()),E1671)</f>
        <v>6.69</v>
      </c>
      <c r="G1671" s="24">
        <v>0.000590277777777778</v>
      </c>
      <c r="H1671" s="1">
        <v>8</v>
      </c>
      <c r="I1671" s="29">
        <f>Results!$F1671+VLOOKUP(Results!$H1671,'Bead string weights'!$B$2:$E$14,4,FALSE())</f>
        <v>16.09</v>
      </c>
      <c r="J1671" s="1" t="s">
        <v>535</v>
      </c>
      <c r="K1671" s="1"/>
      <c r="L1671" s="1"/>
    </row>
    <row r="1672" spans="1:12">
      <c r="A1672" s="1">
        <v>190</v>
      </c>
      <c r="B1672" s="1">
        <v>368</v>
      </c>
      <c r="C1672" s="1"/>
      <c r="D1672" s="1" t="s">
        <v>358</v>
      </c>
      <c r="E1672" s="1">
        <v>6.69</v>
      </c>
      <c r="F1672" s="5">
        <f>IF(E1672="no weight",VLOOKUP(D1672,Files!$B$2:$G$233,6,FALSE()),E1672)</f>
        <v>6.69</v>
      </c>
      <c r="G1672" s="24">
        <v>0.000706018518518518</v>
      </c>
      <c r="H1672" s="1">
        <v>7</v>
      </c>
      <c r="I1672" s="29">
        <f>Results!$F1672+VLOOKUP(Results!$H1672,'Bead string weights'!$B$2:$E$14,4,FALSE())</f>
        <v>15.725</v>
      </c>
      <c r="J1672" s="1" t="s">
        <v>535</v>
      </c>
      <c r="K1672" s="1"/>
      <c r="L1672" s="1"/>
    </row>
    <row r="1673" spans="1:12">
      <c r="A1673" s="1">
        <v>190</v>
      </c>
      <c r="B1673" s="1">
        <v>368</v>
      </c>
      <c r="C1673" s="1"/>
      <c r="D1673" s="1" t="s">
        <v>358</v>
      </c>
      <c r="E1673" s="1">
        <v>6.69</v>
      </c>
      <c r="F1673" s="5">
        <f>IF(E1673="no weight",VLOOKUP(D1673,Files!$B$2:$G$233,6,FALSE()),E1673)</f>
        <v>6.69</v>
      </c>
      <c r="G1673" s="24">
        <v>0.000844907407407407</v>
      </c>
      <c r="H1673" s="1">
        <v>7</v>
      </c>
      <c r="I1673" s="29">
        <f>Results!$F1673+VLOOKUP(Results!$H1673,'Bead string weights'!$B$2:$E$14,4,FALSE())</f>
        <v>15.725</v>
      </c>
      <c r="J1673" s="1" t="s">
        <v>535</v>
      </c>
      <c r="K1673" s="1"/>
      <c r="L1673" s="1"/>
    </row>
    <row r="1674" spans="1:12">
      <c r="A1674" s="1">
        <v>190</v>
      </c>
      <c r="B1674" s="1">
        <v>368</v>
      </c>
      <c r="C1674" s="1"/>
      <c r="D1674" s="1" t="s">
        <v>358</v>
      </c>
      <c r="E1674" s="1">
        <v>6.69</v>
      </c>
      <c r="F1674" s="5">
        <f>IF(E1674="no weight",VLOOKUP(D1674,Files!$B$2:$G$233,6,FALSE()),E1674)</f>
        <v>6.69</v>
      </c>
      <c r="G1674" s="24">
        <v>0.000856481481481482</v>
      </c>
      <c r="H1674" s="1">
        <v>7</v>
      </c>
      <c r="I1674" s="29">
        <f>Results!$F1674+VLOOKUP(Results!$H1674,'Bead string weights'!$B$2:$E$14,4,FALSE())</f>
        <v>15.725</v>
      </c>
      <c r="J1674" s="1" t="s">
        <v>535</v>
      </c>
      <c r="K1674" s="1"/>
      <c r="L1674" s="1"/>
    </row>
    <row r="1675" spans="1:12">
      <c r="A1675" s="1">
        <v>190</v>
      </c>
      <c r="B1675" s="1">
        <v>368</v>
      </c>
      <c r="C1675" s="1"/>
      <c r="D1675" s="1" t="s">
        <v>358</v>
      </c>
      <c r="E1675" s="1">
        <v>6.69</v>
      </c>
      <c r="F1675" s="5">
        <f>IF(E1675="no weight",VLOOKUP(D1675,Files!$B$2:$G$233,6,FALSE()),E1675)</f>
        <v>6.69</v>
      </c>
      <c r="G1675" s="24">
        <v>0.00087962962962963</v>
      </c>
      <c r="H1675" s="1">
        <v>8</v>
      </c>
      <c r="I1675" s="29">
        <f>Results!$F1675+VLOOKUP(Results!$H1675,'Bead string weights'!$B$2:$E$14,4,FALSE())</f>
        <v>16.09</v>
      </c>
      <c r="J1675" s="1" t="s">
        <v>535</v>
      </c>
      <c r="K1675" s="1"/>
      <c r="L1675" s="1"/>
    </row>
    <row r="1676" spans="1:12">
      <c r="A1676" s="1">
        <v>190</v>
      </c>
      <c r="B1676" s="1">
        <v>368</v>
      </c>
      <c r="C1676" s="1"/>
      <c r="D1676" s="1" t="s">
        <v>358</v>
      </c>
      <c r="E1676" s="1">
        <v>6.69</v>
      </c>
      <c r="F1676" s="5">
        <f>IF(E1676="no weight",VLOOKUP(D1676,Files!$B$2:$G$233,6,FALSE()),E1676)</f>
        <v>6.69</v>
      </c>
      <c r="G1676" s="24">
        <v>0.00126157407407407</v>
      </c>
      <c r="H1676" s="1">
        <v>8</v>
      </c>
      <c r="I1676" s="29">
        <f>Results!$F1676+VLOOKUP(Results!$H1676,'Bead string weights'!$B$2:$E$14,4,FALSE())</f>
        <v>16.09</v>
      </c>
      <c r="J1676" s="1" t="s">
        <v>535</v>
      </c>
      <c r="K1676" s="1"/>
      <c r="L1676" s="1"/>
    </row>
    <row r="1677" spans="1:12">
      <c r="A1677" s="1">
        <v>190</v>
      </c>
      <c r="B1677" s="1">
        <v>368</v>
      </c>
      <c r="C1677" s="1"/>
      <c r="D1677" s="1" t="s">
        <v>358</v>
      </c>
      <c r="E1677" s="1">
        <v>6.69</v>
      </c>
      <c r="F1677" s="5">
        <f>IF(E1677="no weight",VLOOKUP(D1677,Files!$B$2:$G$233,6,FALSE()),E1677)</f>
        <v>6.69</v>
      </c>
      <c r="G1677" s="24">
        <v>0.00127314814814815</v>
      </c>
      <c r="H1677" s="1">
        <v>5</v>
      </c>
      <c r="I1677" s="29">
        <f>Results!$F1677+VLOOKUP(Results!$H1677,'Bead string weights'!$B$2:$E$14,4,FALSE())</f>
        <v>13.125</v>
      </c>
      <c r="J1677" s="1" t="s">
        <v>535</v>
      </c>
      <c r="K1677" s="1"/>
      <c r="L1677" s="1" t="s">
        <v>1007</v>
      </c>
    </row>
    <row r="1678" spans="1:12">
      <c r="A1678" s="1">
        <v>190</v>
      </c>
      <c r="B1678" s="1">
        <v>368</v>
      </c>
      <c r="C1678" s="1"/>
      <c r="D1678" s="1" t="s">
        <v>358</v>
      </c>
      <c r="E1678" s="1">
        <v>6.69</v>
      </c>
      <c r="F1678" s="5">
        <f>IF(E1678="no weight",VLOOKUP(D1678,Files!$B$2:$G$233,6,FALSE()),E1678)</f>
        <v>6.69</v>
      </c>
      <c r="G1678" s="24">
        <v>0.00131944444444444</v>
      </c>
      <c r="H1678" s="1">
        <v>8</v>
      </c>
      <c r="I1678" s="29">
        <f>Results!$F1678+VLOOKUP(Results!$H1678,'Bead string weights'!$B$2:$E$14,4,FALSE())</f>
        <v>16.09</v>
      </c>
      <c r="J1678" s="1" t="s">
        <v>535</v>
      </c>
      <c r="K1678" s="1"/>
      <c r="L1678" s="1"/>
    </row>
    <row r="1679" spans="1:12">
      <c r="A1679" s="1">
        <v>190</v>
      </c>
      <c r="B1679" s="1">
        <v>368</v>
      </c>
      <c r="C1679" s="1"/>
      <c r="D1679" s="1" t="s">
        <v>358</v>
      </c>
      <c r="E1679" s="1">
        <v>6.69</v>
      </c>
      <c r="F1679" s="5">
        <f>IF(E1679="no weight",VLOOKUP(D1679,Files!$B$2:$G$233,6,FALSE()),E1679)</f>
        <v>6.69</v>
      </c>
      <c r="G1679" s="24">
        <v>0.00134259259259259</v>
      </c>
      <c r="H1679" s="1">
        <v>6</v>
      </c>
      <c r="I1679" s="29">
        <v>14.155</v>
      </c>
      <c r="J1679" s="1" t="s">
        <v>535</v>
      </c>
      <c r="K1679" s="1"/>
      <c r="L1679" s="1" t="s">
        <v>1007</v>
      </c>
    </row>
    <row r="1680" spans="1:12">
      <c r="A1680" s="1">
        <v>190</v>
      </c>
      <c r="B1680" s="1">
        <v>368</v>
      </c>
      <c r="C1680" s="1"/>
      <c r="D1680" s="1" t="s">
        <v>358</v>
      </c>
      <c r="E1680" s="1">
        <v>6.69</v>
      </c>
      <c r="F1680" s="5">
        <f>IF(E1680="no weight",VLOOKUP(D1680,Files!$B$2:$G$233,6,FALSE()),E1680)</f>
        <v>6.69</v>
      </c>
      <c r="G1680" s="24">
        <v>0.00143518518518519</v>
      </c>
      <c r="H1680" s="1">
        <v>8</v>
      </c>
      <c r="I1680" s="29">
        <f>Results!$F1680+VLOOKUP(Results!$H1680,'Bead string weights'!$B$2:$E$14,4,FALSE())</f>
        <v>16.09</v>
      </c>
      <c r="J1680" s="1" t="s">
        <v>535</v>
      </c>
      <c r="K1680" s="1"/>
      <c r="L1680" s="1"/>
    </row>
    <row r="1681" spans="1:12">
      <c r="A1681" s="1">
        <v>190</v>
      </c>
      <c r="B1681" s="1">
        <v>368</v>
      </c>
      <c r="C1681" s="1"/>
      <c r="D1681" s="1" t="s">
        <v>358</v>
      </c>
      <c r="E1681" s="1">
        <v>6.69</v>
      </c>
      <c r="F1681" s="5">
        <f>IF(E1681="no weight",VLOOKUP(D1681,Files!$B$2:$G$233,6,FALSE()),E1681)</f>
        <v>6.69</v>
      </c>
      <c r="G1681" s="24">
        <v>0.00144675925925926</v>
      </c>
      <c r="H1681" s="1">
        <v>6</v>
      </c>
      <c r="I1681" s="29">
        <f>Results!$F1681+VLOOKUP(Results!$H1681,'Bead string weights'!$B$2:$E$14,4,FALSE())</f>
        <v>14.155</v>
      </c>
      <c r="J1681" s="1" t="s">
        <v>535</v>
      </c>
      <c r="K1681" s="1"/>
      <c r="L1681" s="1" t="s">
        <v>1007</v>
      </c>
    </row>
    <row r="1682" spans="1:12">
      <c r="A1682" s="1">
        <v>190</v>
      </c>
      <c r="B1682" s="1">
        <v>368</v>
      </c>
      <c r="C1682" s="1"/>
      <c r="D1682" s="1" t="s">
        <v>358</v>
      </c>
      <c r="E1682" s="1">
        <v>6.69</v>
      </c>
      <c r="F1682" s="5">
        <f>IF(E1682="no weight",VLOOKUP(D1682,Files!$B$2:$G$233,6,FALSE()),E1682)</f>
        <v>6.69</v>
      </c>
      <c r="G1682" s="24">
        <v>0.00159722222222222</v>
      </c>
      <c r="H1682" s="1">
        <v>7</v>
      </c>
      <c r="I1682" s="29">
        <f>Results!$F1682+VLOOKUP(Results!$H1682,'Bead string weights'!$B$2:$E$14,4,FALSE())</f>
        <v>15.725</v>
      </c>
      <c r="J1682" s="1" t="s">
        <v>535</v>
      </c>
      <c r="K1682" s="1"/>
      <c r="L1682" s="1"/>
    </row>
    <row r="1683" spans="1:12">
      <c r="A1683" s="1">
        <v>190</v>
      </c>
      <c r="B1683" s="1">
        <v>368</v>
      </c>
      <c r="C1683" s="1"/>
      <c r="D1683" s="1" t="s">
        <v>358</v>
      </c>
      <c r="E1683" s="1">
        <v>6.69</v>
      </c>
      <c r="F1683" s="5">
        <f>IF(E1683="no weight",VLOOKUP(D1683,Files!$B$2:$G$233,6,FALSE()),E1683)</f>
        <v>6.69</v>
      </c>
      <c r="G1683" s="24">
        <v>0.00162037037037037</v>
      </c>
      <c r="H1683" s="1">
        <v>5</v>
      </c>
      <c r="I1683" s="29">
        <f>Results!$F1683+VLOOKUP(Results!$H1683,'Bead string weights'!$B$2:$E$14,4,FALSE())</f>
        <v>13.125</v>
      </c>
      <c r="J1683" s="1" t="s">
        <v>535</v>
      </c>
      <c r="K1683" s="1"/>
      <c r="L1683" s="1" t="s">
        <v>1007</v>
      </c>
    </row>
    <row r="1684" spans="1:12">
      <c r="A1684" s="1">
        <v>190</v>
      </c>
      <c r="B1684" s="1">
        <v>368</v>
      </c>
      <c r="C1684" s="1"/>
      <c r="D1684" s="1" t="s">
        <v>358</v>
      </c>
      <c r="E1684" s="1">
        <v>6.69</v>
      </c>
      <c r="F1684" s="5">
        <f>IF(E1684="no weight",VLOOKUP(D1684,Files!$B$2:$G$233,6,FALSE()),E1684)</f>
        <v>6.69</v>
      </c>
      <c r="G1684" s="24">
        <v>0.00168981481481482</v>
      </c>
      <c r="H1684" s="1">
        <v>7</v>
      </c>
      <c r="I1684" s="29">
        <f>Results!$F1684+VLOOKUP(Results!$H1684,'Bead string weights'!$B$2:$E$14,4,FALSE())</f>
        <v>15.725</v>
      </c>
      <c r="J1684" s="1" t="s">
        <v>535</v>
      </c>
      <c r="K1684" s="1"/>
      <c r="L1684" s="1"/>
    </row>
    <row r="1685" spans="1:12">
      <c r="A1685" s="1">
        <v>191</v>
      </c>
      <c r="B1685" s="1">
        <v>369</v>
      </c>
      <c r="C1685" s="1"/>
      <c r="D1685" s="1" t="s">
        <v>361</v>
      </c>
      <c r="E1685" s="1">
        <v>6.02</v>
      </c>
      <c r="F1685" s="5">
        <f>IF(E1685="no weight",VLOOKUP(D1685,Files!$B$2:$G$233,6,FALSE()),E1685)</f>
        <v>6.02</v>
      </c>
      <c r="G1685" s="24">
        <v>0.000266203703703704</v>
      </c>
      <c r="H1685" s="1">
        <v>9</v>
      </c>
      <c r="I1685" s="29">
        <f>Results!$F1685+VLOOKUP(Results!$H1685,'Bead string weights'!$B$2:$E$14,4,FALSE())</f>
        <v>16.86</v>
      </c>
      <c r="J1685" s="1" t="s">
        <v>535</v>
      </c>
      <c r="K1685" s="1"/>
      <c r="L1685" s="1"/>
    </row>
    <row r="1686" spans="1:12">
      <c r="A1686" s="1">
        <v>191</v>
      </c>
      <c r="B1686" s="1">
        <v>369</v>
      </c>
      <c r="C1686" s="1"/>
      <c r="D1686" s="1" t="s">
        <v>361</v>
      </c>
      <c r="E1686" s="1">
        <v>6.02</v>
      </c>
      <c r="F1686" s="5">
        <f>IF(E1686="no weight",VLOOKUP(D1686,Files!$B$2:$G$233,6,FALSE()),E1686)</f>
        <v>6.02</v>
      </c>
      <c r="G1686" s="24">
        <v>0.000277777777777778</v>
      </c>
      <c r="H1686" s="1">
        <v>6</v>
      </c>
      <c r="I1686" s="29">
        <f>Results!$F1686+VLOOKUP(Results!$H1686,'Bead string weights'!$B$2:$E$14,4,FALSE())</f>
        <v>13.485</v>
      </c>
      <c r="J1686" s="1" t="s">
        <v>535</v>
      </c>
      <c r="K1686" s="1"/>
      <c r="L1686" s="1" t="s">
        <v>1007</v>
      </c>
    </row>
    <row r="1687" spans="1:12">
      <c r="A1687" s="1">
        <v>191</v>
      </c>
      <c r="B1687" s="1">
        <v>369</v>
      </c>
      <c r="C1687" s="1"/>
      <c r="D1687" s="1" t="s">
        <v>361</v>
      </c>
      <c r="E1687" s="1">
        <v>6.02</v>
      </c>
      <c r="F1687" s="5">
        <f>IF(E1687="no weight",VLOOKUP(D1687,Files!$B$2:$G$233,6,FALSE()),E1687)</f>
        <v>6.02</v>
      </c>
      <c r="G1687" s="24">
        <v>0.000416666666666667</v>
      </c>
      <c r="H1687" s="1">
        <v>9</v>
      </c>
      <c r="I1687" s="29">
        <f>Results!$F1687+VLOOKUP(Results!$H1687,'Bead string weights'!$B$2:$E$14,4,FALSE())</f>
        <v>16.86</v>
      </c>
      <c r="J1687" s="1" t="s">
        <v>535</v>
      </c>
      <c r="K1687" s="1"/>
      <c r="L1687" s="1"/>
    </row>
    <row r="1688" spans="1:12">
      <c r="A1688" s="1">
        <v>191</v>
      </c>
      <c r="B1688" s="1">
        <v>369</v>
      </c>
      <c r="C1688" s="1"/>
      <c r="D1688" s="1" t="s">
        <v>361</v>
      </c>
      <c r="E1688" s="1">
        <v>6.02</v>
      </c>
      <c r="F1688" s="5">
        <f>IF(E1688="no weight",VLOOKUP(D1688,Files!$B$2:$G$233,6,FALSE()),E1688)</f>
        <v>6.02</v>
      </c>
      <c r="G1688" s="24">
        <v>0.000428240740740741</v>
      </c>
      <c r="H1688" s="1">
        <v>9</v>
      </c>
      <c r="I1688" s="29">
        <f>Results!$F1688+VLOOKUP(Results!$H1688,'Bead string weights'!$B$2:$E$14,4,FALSE())</f>
        <v>16.86</v>
      </c>
      <c r="J1688" s="1" t="s">
        <v>535</v>
      </c>
      <c r="K1688" s="1"/>
      <c r="L1688" s="1" t="s">
        <v>1007</v>
      </c>
    </row>
    <row r="1689" spans="1:12">
      <c r="A1689" s="1">
        <v>191</v>
      </c>
      <c r="B1689" s="1">
        <v>369</v>
      </c>
      <c r="C1689" s="1"/>
      <c r="D1689" s="1" t="s">
        <v>361</v>
      </c>
      <c r="E1689" s="1">
        <v>6.02</v>
      </c>
      <c r="F1689" s="5">
        <f>IF(E1689="no weight",VLOOKUP(D1689,Files!$B$2:$G$233,6,FALSE()),E1689)</f>
        <v>6.02</v>
      </c>
      <c r="G1689" s="24">
        <v>0.000520833333333333</v>
      </c>
      <c r="H1689" s="1">
        <v>8</v>
      </c>
      <c r="I1689" s="29">
        <f>Results!$F1689+VLOOKUP(Results!$H1689,'Bead string weights'!$B$2:$E$14,4,FALSE())</f>
        <v>15.42</v>
      </c>
      <c r="J1689" s="1" t="s">
        <v>535</v>
      </c>
      <c r="K1689" s="1"/>
      <c r="L1689" s="1"/>
    </row>
    <row r="1690" spans="1:12">
      <c r="A1690" s="1">
        <v>191</v>
      </c>
      <c r="B1690" s="1">
        <v>369</v>
      </c>
      <c r="C1690" s="1"/>
      <c r="D1690" s="1" t="s">
        <v>361</v>
      </c>
      <c r="E1690" s="1">
        <v>6.02</v>
      </c>
      <c r="F1690" s="5">
        <f>IF(E1690="no weight",VLOOKUP(D1690,Files!$B$2:$G$233,6,FALSE()),E1690)</f>
        <v>6.02</v>
      </c>
      <c r="G1690" s="24">
        <v>0.000532407407407407</v>
      </c>
      <c r="H1690" s="1" t="s">
        <v>986</v>
      </c>
      <c r="I1690" s="29" t="e">
        <f>Results!$F1690+VLOOKUP(Results!$H1690,'Bead string weights'!$B$2:$E$14,4,FALSE())</f>
        <v>#N/A</v>
      </c>
      <c r="J1690" s="1" t="s">
        <v>537</v>
      </c>
      <c r="K1690" s="1"/>
      <c r="L1690" s="1" t="s">
        <v>1008</v>
      </c>
    </row>
    <row r="1691" spans="1:12">
      <c r="A1691" s="1">
        <v>191</v>
      </c>
      <c r="B1691" s="1">
        <v>369</v>
      </c>
      <c r="C1691" s="1"/>
      <c r="D1691" s="1" t="s">
        <v>361</v>
      </c>
      <c r="E1691" s="1">
        <v>6.02</v>
      </c>
      <c r="F1691" s="5">
        <f>IF(E1691="no weight",VLOOKUP(D1691,Files!$B$2:$G$233,6,FALSE()),E1691)</f>
        <v>6.02</v>
      </c>
      <c r="G1691" s="24">
        <v>0.000671296296296296</v>
      </c>
      <c r="H1691" s="1" t="s">
        <v>986</v>
      </c>
      <c r="I1691" s="29" t="e">
        <f>Results!$F1691+VLOOKUP(Results!$H1691,'Bead string weights'!$B$2:$E$14,4,FALSE())</f>
        <v>#N/A</v>
      </c>
      <c r="J1691" s="1" t="s">
        <v>537</v>
      </c>
      <c r="K1691" s="1"/>
      <c r="L1691" s="1" t="s">
        <v>1008</v>
      </c>
    </row>
    <row r="1692" spans="1:12">
      <c r="A1692" s="1">
        <v>191</v>
      </c>
      <c r="B1692" s="1">
        <v>369</v>
      </c>
      <c r="C1692" s="1"/>
      <c r="D1692" s="1" t="s">
        <v>361</v>
      </c>
      <c r="E1692" s="1">
        <v>6.02</v>
      </c>
      <c r="F1692" s="5">
        <f>IF(E1692="no weight",VLOOKUP(D1692,Files!$B$2:$G$233,6,FALSE()),E1692)</f>
        <v>6.02</v>
      </c>
      <c r="G1692" s="24">
        <v>0.000983796296296296</v>
      </c>
      <c r="H1692" s="1">
        <v>9</v>
      </c>
      <c r="I1692" s="29">
        <f>Results!$F1692+VLOOKUP(Results!$H1692,'Bead string weights'!$B$2:$E$14,4,FALSE())</f>
        <v>16.86</v>
      </c>
      <c r="J1692" s="1" t="s">
        <v>535</v>
      </c>
      <c r="K1692" s="1"/>
      <c r="L1692" s="1"/>
    </row>
    <row r="1693" spans="1:12">
      <c r="A1693" s="1">
        <v>191</v>
      </c>
      <c r="B1693" s="1">
        <v>369</v>
      </c>
      <c r="C1693" s="1"/>
      <c r="D1693" s="1" t="s">
        <v>361</v>
      </c>
      <c r="E1693" s="1">
        <v>6.02</v>
      </c>
      <c r="F1693" s="5">
        <f>IF(E1693="no weight",VLOOKUP(D1693,Files!$B$2:$G$233,6,FALSE()),E1693)</f>
        <v>6.02</v>
      </c>
      <c r="G1693" s="24">
        <v>0.00112268518518519</v>
      </c>
      <c r="H1693" s="1">
        <v>9</v>
      </c>
      <c r="I1693" s="29">
        <f>Results!$F1693+VLOOKUP(Results!$H1693,'Bead string weights'!$B$2:$E$14,4,FALSE())</f>
        <v>16.86</v>
      </c>
      <c r="J1693" s="1" t="s">
        <v>535</v>
      </c>
      <c r="K1693" s="1"/>
      <c r="L1693" s="1"/>
    </row>
    <row r="1694" spans="1:12">
      <c r="A1694" s="1">
        <v>191</v>
      </c>
      <c r="B1694" s="1">
        <v>369</v>
      </c>
      <c r="C1694" s="1"/>
      <c r="D1694" s="1" t="s">
        <v>361</v>
      </c>
      <c r="E1694" s="1">
        <v>6.02</v>
      </c>
      <c r="F1694" s="5">
        <f>IF(E1694="no weight",VLOOKUP(D1694,Files!$B$2:$G$233,6,FALSE()),E1694)</f>
        <v>6.02</v>
      </c>
      <c r="G1694" s="24">
        <v>0.00122685185185185</v>
      </c>
      <c r="H1694" s="1">
        <v>9</v>
      </c>
      <c r="I1694" s="29">
        <f>Results!$F1694+VLOOKUP(Results!$H1694,'Bead string weights'!$B$2:$E$14,4,FALSE())</f>
        <v>16.86</v>
      </c>
      <c r="J1694" s="1" t="s">
        <v>535</v>
      </c>
      <c r="K1694" s="1"/>
      <c r="L1694" s="1"/>
    </row>
    <row r="1695" spans="1:12">
      <c r="A1695" s="1">
        <v>191</v>
      </c>
      <c r="B1695" s="1">
        <v>369</v>
      </c>
      <c r="C1695" s="1"/>
      <c r="D1695" s="1" t="s">
        <v>361</v>
      </c>
      <c r="E1695" s="1">
        <v>6.02</v>
      </c>
      <c r="F1695" s="5">
        <f>IF(E1695="no weight",VLOOKUP(D1695,Files!$B$2:$G$233,6,FALSE()),E1695)</f>
        <v>6.02</v>
      </c>
      <c r="G1695" s="24">
        <v>0.00130787037037037</v>
      </c>
      <c r="H1695" s="1">
        <v>9</v>
      </c>
      <c r="I1695" s="29">
        <f>Results!$F1695+VLOOKUP(Results!$H1695,'Bead string weights'!$B$2:$E$14,4,FALSE())</f>
        <v>16.86</v>
      </c>
      <c r="J1695" s="1" t="s">
        <v>535</v>
      </c>
      <c r="K1695" s="1"/>
      <c r="L1695" s="1"/>
    </row>
    <row r="1696" spans="1:12">
      <c r="A1696" s="1">
        <v>191</v>
      </c>
      <c r="B1696" s="1">
        <v>369</v>
      </c>
      <c r="C1696" s="1"/>
      <c r="D1696" s="1" t="s">
        <v>361</v>
      </c>
      <c r="E1696" s="1">
        <v>6.02</v>
      </c>
      <c r="F1696" s="5">
        <f>IF(E1696="no weight",VLOOKUP(D1696,Files!$B$2:$G$233,6,FALSE()),E1696)</f>
        <v>6.02</v>
      </c>
      <c r="G1696" s="24">
        <v>0.00140046296296296</v>
      </c>
      <c r="H1696" s="1">
        <v>9</v>
      </c>
      <c r="I1696" s="29">
        <f>Results!$F1696+VLOOKUP(Results!$H1696,'Bead string weights'!$B$2:$E$14,4,FALSE())</f>
        <v>16.86</v>
      </c>
      <c r="J1696" s="1" t="s">
        <v>535</v>
      </c>
      <c r="K1696" s="1"/>
      <c r="L1696" s="1"/>
    </row>
    <row r="1697" spans="1:12">
      <c r="A1697" s="1">
        <v>191</v>
      </c>
      <c r="B1697" s="1">
        <v>369</v>
      </c>
      <c r="C1697" s="1"/>
      <c r="D1697" s="1" t="s">
        <v>361</v>
      </c>
      <c r="E1697" s="1">
        <v>6.02</v>
      </c>
      <c r="F1697" s="5">
        <f>IF(E1697="no weight",VLOOKUP(D1697,Files!$B$2:$G$233,6,FALSE()),E1697)</f>
        <v>6.02</v>
      </c>
      <c r="G1697" s="24">
        <v>0.00148148148148148</v>
      </c>
      <c r="H1697" s="1">
        <v>9</v>
      </c>
      <c r="I1697" s="29">
        <f>Results!$F1697+VLOOKUP(Results!$H1697,'Bead string weights'!$B$2:$E$14,4,FALSE())</f>
        <v>16.86</v>
      </c>
      <c r="J1697" s="1" t="s">
        <v>535</v>
      </c>
      <c r="K1697" s="1"/>
      <c r="L1697" s="1"/>
    </row>
    <row r="1698" spans="1:12">
      <c r="A1698" s="1">
        <v>191</v>
      </c>
      <c r="B1698" s="1">
        <v>369</v>
      </c>
      <c r="C1698" s="1"/>
      <c r="D1698" s="1" t="s">
        <v>361</v>
      </c>
      <c r="E1698" s="1">
        <v>6.02</v>
      </c>
      <c r="F1698" s="5">
        <f>IF(E1698="no weight",VLOOKUP(D1698,Files!$B$2:$G$233,6,FALSE()),E1698)</f>
        <v>6.02</v>
      </c>
      <c r="G1698" s="24">
        <v>0.00149305555555556</v>
      </c>
      <c r="H1698" s="1">
        <v>5</v>
      </c>
      <c r="I1698" s="29">
        <f>Results!$F1698+VLOOKUP(Results!$H1698,'Bead string weights'!$B$2:$E$14,4,FALSE())</f>
        <v>12.455</v>
      </c>
      <c r="J1698" s="1" t="s">
        <v>535</v>
      </c>
      <c r="K1698" s="1"/>
      <c r="L1698" s="1" t="s">
        <v>1007</v>
      </c>
    </row>
    <row r="1699" spans="1:12">
      <c r="A1699" s="1">
        <v>191</v>
      </c>
      <c r="B1699" s="1">
        <v>369</v>
      </c>
      <c r="C1699" s="1"/>
      <c r="D1699" s="1" t="s">
        <v>361</v>
      </c>
      <c r="E1699" s="1">
        <v>6.02</v>
      </c>
      <c r="F1699" s="5">
        <f>IF(E1699="no weight",VLOOKUP(D1699,Files!$B$2:$G$233,6,FALSE()),E1699)</f>
        <v>6.02</v>
      </c>
      <c r="G1699" s="24">
        <v>0.00166666666666667</v>
      </c>
      <c r="H1699" s="1">
        <v>9</v>
      </c>
      <c r="I1699" s="29">
        <f>Results!$F1699+VLOOKUP(Results!$H1699,'Bead string weights'!$B$2:$E$14,4,FALSE())</f>
        <v>16.86</v>
      </c>
      <c r="J1699" s="1" t="s">
        <v>535</v>
      </c>
      <c r="K1699" s="1"/>
      <c r="L1699" s="1"/>
    </row>
    <row r="1700" spans="1:12">
      <c r="A1700" s="1">
        <v>192</v>
      </c>
      <c r="B1700" s="1">
        <v>320</v>
      </c>
      <c r="C1700" s="1"/>
      <c r="D1700" s="1" t="s">
        <v>364</v>
      </c>
      <c r="E1700" s="1">
        <v>6.32</v>
      </c>
      <c r="F1700" s="5">
        <f>IF(E1700="no weight",VLOOKUP(D1700,Files!$B$2:$G$233,6,FALSE()),E1700)</f>
        <v>6.32</v>
      </c>
      <c r="G1700" s="24">
        <v>0.000347222222222222</v>
      </c>
      <c r="H1700" s="1">
        <v>8</v>
      </c>
      <c r="I1700" s="29">
        <f>Results!$F1700+VLOOKUP(Results!$H1700,'Bead string weights'!$B$2:$E$14,4,FALSE())</f>
        <v>15.72</v>
      </c>
      <c r="J1700" s="1" t="s">
        <v>535</v>
      </c>
      <c r="K1700" s="1"/>
      <c r="L1700" s="1"/>
    </row>
    <row r="1701" spans="1:12">
      <c r="A1701" s="1">
        <v>192</v>
      </c>
      <c r="B1701" s="1">
        <v>320</v>
      </c>
      <c r="C1701" s="1"/>
      <c r="D1701" s="1" t="s">
        <v>364</v>
      </c>
      <c r="E1701" s="1">
        <v>6.32</v>
      </c>
      <c r="F1701" s="5">
        <f>IF(E1701="no weight",VLOOKUP(D1701,Files!$B$2:$G$233,6,FALSE()),E1701)</f>
        <v>6.32</v>
      </c>
      <c r="G1701" s="24">
        <v>0.000486111111111111</v>
      </c>
      <c r="H1701" s="1">
        <v>8</v>
      </c>
      <c r="I1701" s="29">
        <f>Results!$F1701+VLOOKUP(Results!$H1701,'Bead string weights'!$B$2:$E$14,4,FALSE())</f>
        <v>15.72</v>
      </c>
      <c r="J1701" s="1" t="s">
        <v>535</v>
      </c>
      <c r="K1701" s="1"/>
      <c r="L1701" s="1"/>
    </row>
    <row r="1702" spans="1:12">
      <c r="A1702" s="1">
        <v>192</v>
      </c>
      <c r="B1702" s="1">
        <v>320</v>
      </c>
      <c r="C1702" s="1"/>
      <c r="D1702" s="1" t="s">
        <v>364</v>
      </c>
      <c r="E1702" s="1">
        <v>6.32</v>
      </c>
      <c r="F1702" s="5">
        <f>IF(E1702="no weight",VLOOKUP(D1702,Files!$B$2:$G$233,6,FALSE()),E1702)</f>
        <v>6.32</v>
      </c>
      <c r="G1702" s="24">
        <v>0.000497685185185185</v>
      </c>
      <c r="H1702" s="1" t="s">
        <v>986</v>
      </c>
      <c r="I1702" s="29" t="e">
        <f>Results!$F1702+VLOOKUP(Results!$H1702,'Bead string weights'!$B$2:$E$14,4,FALSE())</f>
        <v>#N/A</v>
      </c>
      <c r="J1702" s="1" t="s">
        <v>537</v>
      </c>
      <c r="K1702" s="1"/>
      <c r="L1702" s="1" t="s">
        <v>990</v>
      </c>
    </row>
    <row r="1703" spans="1:12">
      <c r="A1703" s="1">
        <v>192</v>
      </c>
      <c r="B1703" s="1">
        <v>320</v>
      </c>
      <c r="C1703" s="1"/>
      <c r="D1703" s="1" t="s">
        <v>364</v>
      </c>
      <c r="E1703" s="1">
        <v>6.32</v>
      </c>
      <c r="F1703" s="5">
        <f>IF(E1703="no weight",VLOOKUP(D1703,Files!$B$2:$G$233,6,FALSE()),E1703)</f>
        <v>6.32</v>
      </c>
      <c r="G1703" s="24">
        <v>0.000625</v>
      </c>
      <c r="H1703" s="1">
        <v>9</v>
      </c>
      <c r="I1703" s="29">
        <f>Results!$F1703+VLOOKUP(Results!$H1703,'Bead string weights'!$B$2:$E$14,4,FALSE())</f>
        <v>17.16</v>
      </c>
      <c r="J1703" s="1" t="s">
        <v>535</v>
      </c>
      <c r="K1703" s="1"/>
      <c r="L1703" s="1"/>
    </row>
    <row r="1704" spans="1:12">
      <c r="A1704" s="1">
        <v>192</v>
      </c>
      <c r="B1704" s="1">
        <v>320</v>
      </c>
      <c r="C1704" s="1"/>
      <c r="D1704" s="1" t="s">
        <v>364</v>
      </c>
      <c r="E1704" s="1">
        <v>6.32</v>
      </c>
      <c r="F1704" s="5">
        <f>IF(E1704="no weight",VLOOKUP(D1704,Files!$B$2:$G$233,6,FALSE()),E1704)</f>
        <v>6.32</v>
      </c>
      <c r="G1704" s="24">
        <v>0.000763888888888889</v>
      </c>
      <c r="H1704" s="1">
        <v>9</v>
      </c>
      <c r="I1704" s="29">
        <f>Results!$F1704+VLOOKUP(Results!$H1704,'Bead string weights'!$B$2:$E$14,4,FALSE())</f>
        <v>17.16</v>
      </c>
      <c r="J1704" s="1" t="s">
        <v>535</v>
      </c>
      <c r="K1704" s="1"/>
      <c r="L1704" s="1"/>
    </row>
    <row r="1705" spans="1:12">
      <c r="A1705" s="1">
        <v>192</v>
      </c>
      <c r="B1705" s="1">
        <v>320</v>
      </c>
      <c r="C1705" s="1"/>
      <c r="D1705" s="1" t="s">
        <v>364</v>
      </c>
      <c r="E1705" s="1">
        <v>6.32</v>
      </c>
      <c r="F1705" s="5">
        <f>IF(E1705="no weight",VLOOKUP(D1705,Files!$B$2:$G$233,6,FALSE()),E1705)</f>
        <v>6.32</v>
      </c>
      <c r="G1705" s="24">
        <v>0.000925925925925926</v>
      </c>
      <c r="H1705" s="1">
        <v>8</v>
      </c>
      <c r="I1705" s="29">
        <f>Results!$F1705+VLOOKUP(Results!$H1705,'Bead string weights'!$B$2:$E$14,4,FALSE())</f>
        <v>15.72</v>
      </c>
      <c r="J1705" s="1" t="s">
        <v>535</v>
      </c>
      <c r="K1705" s="1"/>
      <c r="L1705" s="1"/>
    </row>
    <row r="1706" spans="1:12">
      <c r="A1706" s="1">
        <v>192</v>
      </c>
      <c r="B1706" s="1">
        <v>320</v>
      </c>
      <c r="C1706" s="1"/>
      <c r="D1706" s="1" t="s">
        <v>364</v>
      </c>
      <c r="E1706" s="1">
        <v>6.32</v>
      </c>
      <c r="F1706" s="5">
        <f>IF(E1706="no weight",VLOOKUP(D1706,Files!$B$2:$G$233,6,FALSE()),E1706)</f>
        <v>6.32</v>
      </c>
      <c r="G1706" s="24">
        <v>0.00101851851851852</v>
      </c>
      <c r="H1706" s="1">
        <v>8</v>
      </c>
      <c r="I1706" s="29">
        <f>Results!$F1706+VLOOKUP(Results!$H1706,'Bead string weights'!$B$2:$E$14,4,FALSE())</f>
        <v>15.72</v>
      </c>
      <c r="J1706" s="1" t="s">
        <v>535</v>
      </c>
      <c r="K1706" s="1"/>
      <c r="L1706" s="1"/>
    </row>
    <row r="1707" spans="1:12">
      <c r="A1707" s="1">
        <v>192</v>
      </c>
      <c r="B1707" s="1">
        <v>320</v>
      </c>
      <c r="C1707" s="1"/>
      <c r="D1707" s="1" t="s">
        <v>364</v>
      </c>
      <c r="E1707" s="1">
        <v>6.32</v>
      </c>
      <c r="F1707" s="5">
        <f>IF(E1707="no weight",VLOOKUP(D1707,Files!$B$2:$G$233,6,FALSE()),E1707)</f>
        <v>6.32</v>
      </c>
      <c r="G1707" s="24">
        <v>0.00104166666666667</v>
      </c>
      <c r="H1707" s="1">
        <v>4</v>
      </c>
      <c r="I1707" s="29">
        <f>Results!$F1707+VLOOKUP(Results!$H1707,'Bead string weights'!$B$2:$E$14,4,FALSE())</f>
        <v>11.08105</v>
      </c>
      <c r="J1707" s="1" t="s">
        <v>535</v>
      </c>
      <c r="K1707" s="1"/>
      <c r="L1707" s="1" t="s">
        <v>1007</v>
      </c>
    </row>
    <row r="1708" spans="1:12">
      <c r="A1708" s="1">
        <v>192</v>
      </c>
      <c r="B1708" s="1">
        <v>320</v>
      </c>
      <c r="C1708" s="1"/>
      <c r="D1708" s="1" t="s">
        <v>364</v>
      </c>
      <c r="E1708" s="1">
        <v>6.32</v>
      </c>
      <c r="F1708" s="5">
        <f>IF(E1708="no weight",VLOOKUP(D1708,Files!$B$2:$G$233,6,FALSE()),E1708)</f>
        <v>6.32</v>
      </c>
      <c r="G1708" s="24">
        <v>0.00121527777777778</v>
      </c>
      <c r="H1708" s="1">
        <v>9</v>
      </c>
      <c r="I1708" s="29">
        <f>Results!$F1708+VLOOKUP(Results!$H1708,'Bead string weights'!$B$2:$E$14,4,FALSE())</f>
        <v>17.16</v>
      </c>
      <c r="J1708" s="1" t="s">
        <v>535</v>
      </c>
      <c r="K1708" s="1"/>
      <c r="L1708" s="1"/>
    </row>
    <row r="1709" spans="1:12">
      <c r="A1709" s="1">
        <v>193</v>
      </c>
      <c r="B1709" s="1">
        <v>310</v>
      </c>
      <c r="C1709" s="1"/>
      <c r="D1709" s="1" t="s">
        <v>366</v>
      </c>
      <c r="E1709" s="1">
        <v>6.26</v>
      </c>
      <c r="F1709" s="5">
        <f>IF(E1709="no weight",VLOOKUP(D1709,Files!$B$2:$G$233,6,FALSE()),E1709)</f>
        <v>6.26</v>
      </c>
      <c r="G1709" s="24">
        <v>0.000428240740740741</v>
      </c>
      <c r="H1709" s="1">
        <v>8</v>
      </c>
      <c r="I1709" s="29">
        <f>Results!$F1709+VLOOKUP(Results!$H1709,'Bead string weights'!$B$2:$E$14,4,FALSE())</f>
        <v>15.66</v>
      </c>
      <c r="J1709" s="1" t="s">
        <v>535</v>
      </c>
      <c r="K1709" s="1"/>
      <c r="L1709" s="1"/>
    </row>
    <row r="1710" spans="1:12">
      <c r="A1710" s="1">
        <v>193</v>
      </c>
      <c r="B1710" s="1">
        <v>310</v>
      </c>
      <c r="C1710" s="1"/>
      <c r="D1710" s="1" t="s">
        <v>366</v>
      </c>
      <c r="E1710" s="1">
        <v>6.26</v>
      </c>
      <c r="F1710" s="5">
        <f>IF(E1710="no weight",VLOOKUP(D1710,Files!$B$2:$G$233,6,FALSE()),E1710)</f>
        <v>6.26</v>
      </c>
      <c r="G1710" s="24">
        <v>0.000520833333333333</v>
      </c>
      <c r="H1710" s="1">
        <v>4</v>
      </c>
      <c r="I1710" s="29">
        <f>Results!$F1710+VLOOKUP(Results!$H1710,'Bead string weights'!$B$2:$E$14,4,FALSE())</f>
        <v>11.02105</v>
      </c>
      <c r="J1710" s="1" t="s">
        <v>537</v>
      </c>
      <c r="K1710" s="1"/>
      <c r="L1710" s="1" t="s">
        <v>985</v>
      </c>
    </row>
    <row r="1711" spans="1:12">
      <c r="A1711" s="1">
        <v>193</v>
      </c>
      <c r="B1711" s="1">
        <v>310</v>
      </c>
      <c r="C1711" s="1"/>
      <c r="D1711" s="1" t="s">
        <v>366</v>
      </c>
      <c r="E1711" s="1">
        <v>6.26</v>
      </c>
      <c r="F1711" s="5">
        <f>IF(E1711="no weight",VLOOKUP(D1711,Files!$B$2:$G$233,6,FALSE()),E1711)</f>
        <v>6.26</v>
      </c>
      <c r="G1711" s="24">
        <v>0.000590277777777778</v>
      </c>
      <c r="H1711" s="1">
        <v>8</v>
      </c>
      <c r="I1711" s="29">
        <f>Results!$F1711+VLOOKUP(Results!$H1711,'Bead string weights'!$B$2:$E$14,4,FALSE())</f>
        <v>15.66</v>
      </c>
      <c r="J1711" s="1" t="s">
        <v>535</v>
      </c>
      <c r="K1711" s="1"/>
      <c r="L1711" s="1"/>
    </row>
    <row r="1712" spans="1:12">
      <c r="A1712" s="1">
        <v>193</v>
      </c>
      <c r="B1712" s="1">
        <v>310</v>
      </c>
      <c r="C1712" s="1"/>
      <c r="D1712" s="1" t="s">
        <v>366</v>
      </c>
      <c r="E1712" s="1">
        <v>6.26</v>
      </c>
      <c r="F1712" s="5">
        <f>IF(E1712="no weight",VLOOKUP(D1712,Files!$B$2:$G$233,6,FALSE()),E1712)</f>
        <v>6.26</v>
      </c>
      <c r="G1712" s="24">
        <v>0.000601851851851852</v>
      </c>
      <c r="H1712" s="1">
        <v>6</v>
      </c>
      <c r="I1712" s="29">
        <f>Results!$F1712+VLOOKUP(Results!$H1712,'Bead string weights'!$B$2:$E$14,4,FALSE())</f>
        <v>13.725</v>
      </c>
      <c r="J1712" s="1" t="s">
        <v>535</v>
      </c>
      <c r="K1712" s="1"/>
      <c r="L1712" s="1"/>
    </row>
    <row r="1713" spans="1:12">
      <c r="A1713" s="1">
        <v>193</v>
      </c>
      <c r="B1713" s="1">
        <v>310</v>
      </c>
      <c r="C1713" s="1"/>
      <c r="D1713" s="1" t="s">
        <v>366</v>
      </c>
      <c r="E1713" s="1">
        <v>6.26</v>
      </c>
      <c r="F1713" s="5">
        <f>IF(E1713="no weight",VLOOKUP(D1713,Files!$B$2:$G$233,6,FALSE()),E1713)</f>
        <v>6.26</v>
      </c>
      <c r="G1713" s="24">
        <v>0.000671296296296296</v>
      </c>
      <c r="H1713" s="1">
        <v>9</v>
      </c>
      <c r="I1713" s="29">
        <f>Results!$F1713+VLOOKUP(Results!$H1713,'Bead string weights'!$B$2:$E$14,4,FALSE())</f>
        <v>17.1</v>
      </c>
      <c r="J1713" s="1" t="s">
        <v>535</v>
      </c>
      <c r="K1713" s="1"/>
      <c r="L1713" s="1"/>
    </row>
    <row r="1714" spans="1:12">
      <c r="A1714" s="1">
        <v>193</v>
      </c>
      <c r="B1714" s="1">
        <v>310</v>
      </c>
      <c r="C1714" s="1"/>
      <c r="D1714" s="1" t="s">
        <v>366</v>
      </c>
      <c r="E1714" s="1">
        <v>6.26</v>
      </c>
      <c r="F1714" s="5">
        <f>IF(E1714="no weight",VLOOKUP(D1714,Files!$B$2:$G$233,6,FALSE()),E1714)</f>
        <v>6.26</v>
      </c>
      <c r="G1714" s="24">
        <v>0.000775462962962963</v>
      </c>
      <c r="H1714" s="1">
        <v>4</v>
      </c>
      <c r="I1714" s="29">
        <f>Results!$F1714+VLOOKUP(Results!$H1714,'Bead string weights'!$B$2:$E$14,4,FALSE())</f>
        <v>11.02105</v>
      </c>
      <c r="J1714" s="1" t="s">
        <v>535</v>
      </c>
      <c r="K1714" s="1"/>
      <c r="L1714" s="1"/>
    </row>
    <row r="1715" spans="1:12">
      <c r="A1715" s="1">
        <v>193</v>
      </c>
      <c r="B1715" s="1">
        <v>310</v>
      </c>
      <c r="C1715" s="1"/>
      <c r="D1715" s="1" t="s">
        <v>366</v>
      </c>
      <c r="E1715" s="1">
        <v>6.26</v>
      </c>
      <c r="F1715" s="5">
        <f>IF(E1715="no weight",VLOOKUP(D1715,Files!$B$2:$G$233,6,FALSE()),E1715)</f>
        <v>6.26</v>
      </c>
      <c r="G1715" s="24">
        <v>0.00099537037037037</v>
      </c>
      <c r="H1715" s="1">
        <v>10</v>
      </c>
      <c r="I1715" s="29">
        <f>Results!$F1715+VLOOKUP(Results!$H1715,'Bead string weights'!$B$2:$E$14,4,FALSE())</f>
        <v>18.34</v>
      </c>
      <c r="J1715" s="1" t="s">
        <v>535</v>
      </c>
      <c r="K1715" s="1"/>
      <c r="L1715" s="1"/>
    </row>
    <row r="1716" spans="1:12">
      <c r="A1716" s="1">
        <v>193</v>
      </c>
      <c r="B1716" s="1">
        <v>310</v>
      </c>
      <c r="C1716" s="1"/>
      <c r="D1716" s="1" t="s">
        <v>366</v>
      </c>
      <c r="E1716" s="1">
        <v>6.26</v>
      </c>
      <c r="F1716" s="5">
        <f>IF(E1716="no weight",VLOOKUP(D1716,Files!$B$2:$G$233,6,FALSE()),E1716)</f>
        <v>6.26</v>
      </c>
      <c r="G1716" s="24">
        <v>0.00107638888888889</v>
      </c>
      <c r="H1716" s="1">
        <v>9</v>
      </c>
      <c r="I1716" s="29">
        <f>Results!$F1716+VLOOKUP(Results!$H1716,'Bead string weights'!$B$2:$E$14,4,FALSE())</f>
        <v>17.1</v>
      </c>
      <c r="J1716" s="1" t="s">
        <v>535</v>
      </c>
      <c r="K1716" s="1"/>
      <c r="L1716" s="1"/>
    </row>
    <row r="1717" spans="1:12">
      <c r="A1717" s="1">
        <v>193</v>
      </c>
      <c r="B1717" s="1">
        <v>310</v>
      </c>
      <c r="C1717" s="1"/>
      <c r="D1717" s="1" t="s">
        <v>366</v>
      </c>
      <c r="E1717" s="1">
        <v>6.26</v>
      </c>
      <c r="F1717" s="5">
        <f>IF(E1717="no weight",VLOOKUP(D1717,Files!$B$2:$G$233,6,FALSE()),E1717)</f>
        <v>6.26</v>
      </c>
      <c r="G1717" s="24">
        <v>0.00114583333333333</v>
      </c>
      <c r="H1717" s="1">
        <v>9</v>
      </c>
      <c r="I1717" s="29">
        <f>Results!$F1717+VLOOKUP(Results!$H1717,'Bead string weights'!$B$2:$E$14,4,FALSE())</f>
        <v>17.1</v>
      </c>
      <c r="J1717" s="1" t="s">
        <v>535</v>
      </c>
      <c r="K1717" s="1"/>
      <c r="L1717" s="1"/>
    </row>
    <row r="1718" spans="1:12">
      <c r="A1718" s="1">
        <v>193</v>
      </c>
      <c r="B1718" s="1">
        <v>310</v>
      </c>
      <c r="C1718" s="1"/>
      <c r="D1718" s="1" t="s">
        <v>366</v>
      </c>
      <c r="E1718" s="1">
        <v>6.26</v>
      </c>
      <c r="F1718" s="5">
        <f>IF(E1718="no weight",VLOOKUP(D1718,Files!$B$2:$G$233,6,FALSE()),E1718)</f>
        <v>6.26</v>
      </c>
      <c r="G1718" s="24">
        <v>0.00118055555555556</v>
      </c>
      <c r="H1718" s="1">
        <v>8</v>
      </c>
      <c r="I1718" s="29">
        <f>Results!$F1718+VLOOKUP(Results!$H1718,'Bead string weights'!$B$2:$E$14,4,FALSE())</f>
        <v>15.66</v>
      </c>
      <c r="J1718" s="1" t="s">
        <v>535</v>
      </c>
      <c r="K1718" s="1"/>
      <c r="L1718" s="1"/>
    </row>
    <row r="1719" spans="1:12">
      <c r="A1719" s="1">
        <v>194</v>
      </c>
      <c r="B1719" s="1">
        <v>370</v>
      </c>
      <c r="C1719" s="1"/>
      <c r="D1719" s="1" t="s">
        <v>369</v>
      </c>
      <c r="E1719" s="1">
        <v>6.54</v>
      </c>
      <c r="F1719" s="5">
        <f>IF(E1719="no weight",VLOOKUP(D1719,Files!$B$2:$G$233,6,FALSE()),E1719)</f>
        <v>6.54</v>
      </c>
      <c r="G1719" s="24">
        <v>0.00037037037037037</v>
      </c>
      <c r="H1719" s="1">
        <v>4</v>
      </c>
      <c r="I1719" s="29">
        <f>Results!$F1719+VLOOKUP(Results!$H1719,'Bead string weights'!$B$2:$E$14,4,FALSE())</f>
        <v>11.30105</v>
      </c>
      <c r="J1719" s="1" t="s">
        <v>537</v>
      </c>
      <c r="K1719" s="1"/>
      <c r="L1719" s="1" t="s">
        <v>985</v>
      </c>
    </row>
    <row r="1720" spans="1:12">
      <c r="A1720" s="1">
        <v>194</v>
      </c>
      <c r="B1720" s="1">
        <v>370</v>
      </c>
      <c r="C1720" s="1"/>
      <c r="D1720" s="1" t="s">
        <v>369</v>
      </c>
      <c r="E1720" s="1">
        <v>6.54</v>
      </c>
      <c r="F1720" s="5">
        <f>IF(E1720="no weight",VLOOKUP(D1720,Files!$B$2:$G$233,6,FALSE()),E1720)</f>
        <v>6.54</v>
      </c>
      <c r="G1720" s="24">
        <v>0.000416666666666667</v>
      </c>
      <c r="H1720" s="1">
        <v>3</v>
      </c>
      <c r="I1720" s="29">
        <f>Results!$F1720+VLOOKUP(Results!$H1720,'Bead string weights'!$B$2:$E$14,4,FALSE())</f>
        <v>9.8731</v>
      </c>
      <c r="J1720" s="1" t="s">
        <v>537</v>
      </c>
      <c r="K1720" s="1"/>
      <c r="L1720" s="1" t="s">
        <v>985</v>
      </c>
    </row>
    <row r="1721" spans="1:12">
      <c r="A1721" s="1">
        <v>194</v>
      </c>
      <c r="B1721" s="1">
        <v>370</v>
      </c>
      <c r="C1721" s="1"/>
      <c r="D1721" s="1" t="s">
        <v>369</v>
      </c>
      <c r="E1721" s="1">
        <v>6.54</v>
      </c>
      <c r="F1721" s="5">
        <f>IF(E1721="no weight",VLOOKUP(D1721,Files!$B$2:$G$233,6,FALSE()),E1721)</f>
        <v>6.54</v>
      </c>
      <c r="G1721" s="24">
        <v>0.000439814814814815</v>
      </c>
      <c r="H1721" s="1">
        <v>6</v>
      </c>
      <c r="I1721" s="29">
        <f>Results!$F1721+VLOOKUP(Results!$H1721,'Bead string weights'!$B$2:$E$14,4,FALSE())</f>
        <v>14.005</v>
      </c>
      <c r="J1721" s="1" t="s">
        <v>535</v>
      </c>
      <c r="K1721" s="1"/>
      <c r="L1721" s="1"/>
    </row>
    <row r="1722" spans="1:12">
      <c r="A1722" s="1">
        <v>194</v>
      </c>
      <c r="B1722" s="1">
        <v>370</v>
      </c>
      <c r="C1722" s="1"/>
      <c r="D1722" s="1" t="s">
        <v>369</v>
      </c>
      <c r="E1722" s="1">
        <v>6.54</v>
      </c>
      <c r="F1722" s="5">
        <f>IF(E1722="no weight",VLOOKUP(D1722,Files!$B$2:$G$233,6,FALSE()),E1722)</f>
        <v>6.54</v>
      </c>
      <c r="G1722" s="24">
        <v>0.000486111111111111</v>
      </c>
      <c r="H1722" s="1">
        <v>5</v>
      </c>
      <c r="I1722" s="29">
        <f>Results!$F1722+VLOOKUP(Results!$H1722,'Bead string weights'!$B$2:$E$14,4,FALSE())</f>
        <v>12.975</v>
      </c>
      <c r="J1722" s="1" t="s">
        <v>535</v>
      </c>
      <c r="K1722" s="1"/>
      <c r="L1722" s="1"/>
    </row>
    <row r="1723" spans="1:12">
      <c r="A1723" s="1">
        <v>194</v>
      </c>
      <c r="B1723" s="1">
        <v>370</v>
      </c>
      <c r="C1723" s="1"/>
      <c r="D1723" s="1" t="s">
        <v>369</v>
      </c>
      <c r="E1723" s="1">
        <v>6.54</v>
      </c>
      <c r="F1723" s="5">
        <f>IF(E1723="no weight",VLOOKUP(D1723,Files!$B$2:$G$233,6,FALSE()),E1723)</f>
        <v>6.54</v>
      </c>
      <c r="G1723" s="24">
        <v>0.000543981481481481</v>
      </c>
      <c r="H1723" s="1">
        <v>6</v>
      </c>
      <c r="I1723" s="29">
        <f>Results!$F1723+VLOOKUP(Results!$H1723,'Bead string weights'!$B$2:$E$14,4,FALSE())</f>
        <v>14.005</v>
      </c>
      <c r="J1723" s="1" t="s">
        <v>535</v>
      </c>
      <c r="K1723" s="1"/>
      <c r="L1723" s="1"/>
    </row>
    <row r="1724" spans="1:12">
      <c r="A1724" s="1">
        <v>194</v>
      </c>
      <c r="B1724" s="1">
        <v>370</v>
      </c>
      <c r="C1724" s="1"/>
      <c r="D1724" s="1" t="s">
        <v>369</v>
      </c>
      <c r="E1724" s="1">
        <v>6.54</v>
      </c>
      <c r="F1724" s="5">
        <f>IF(E1724="no weight",VLOOKUP(D1724,Files!$B$2:$G$233,6,FALSE()),E1724)</f>
        <v>6.54</v>
      </c>
      <c r="G1724" s="24">
        <v>0.00056712962962963</v>
      </c>
      <c r="H1724" s="1">
        <v>4</v>
      </c>
      <c r="I1724" s="29">
        <f>Results!$F1724+VLOOKUP(Results!$H1724,'Bead string weights'!$B$2:$E$14,4,FALSE())</f>
        <v>11.30105</v>
      </c>
      <c r="J1724" s="1" t="s">
        <v>535</v>
      </c>
      <c r="K1724" s="1"/>
      <c r="L1724" s="1"/>
    </row>
    <row r="1725" spans="1:12">
      <c r="A1725" s="1">
        <v>194</v>
      </c>
      <c r="B1725" s="1">
        <v>370</v>
      </c>
      <c r="C1725" s="1"/>
      <c r="D1725" s="1" t="s">
        <v>369</v>
      </c>
      <c r="E1725" s="1">
        <v>6.54</v>
      </c>
      <c r="F1725" s="5">
        <f>IF(E1725="no weight",VLOOKUP(D1725,Files!$B$2:$G$233,6,FALSE()),E1725)</f>
        <v>6.54</v>
      </c>
      <c r="G1725" s="24">
        <v>0.000613425925925926</v>
      </c>
      <c r="H1725" s="1">
        <v>6</v>
      </c>
      <c r="I1725" s="29">
        <f>Results!$F1725+VLOOKUP(Results!$H1725,'Bead string weights'!$B$2:$E$14,4,FALSE())</f>
        <v>14.005</v>
      </c>
      <c r="J1725" s="1" t="s">
        <v>535</v>
      </c>
      <c r="K1725" s="1"/>
      <c r="L1725" s="1"/>
    </row>
    <row r="1726" spans="1:12">
      <c r="A1726" s="1">
        <v>194</v>
      </c>
      <c r="B1726" s="1">
        <v>370</v>
      </c>
      <c r="C1726" s="1"/>
      <c r="D1726" s="1" t="s">
        <v>369</v>
      </c>
      <c r="E1726" s="1">
        <v>6.54</v>
      </c>
      <c r="F1726" s="5">
        <f>IF(E1726="no weight",VLOOKUP(D1726,Files!$B$2:$G$233,6,FALSE()),E1726)</f>
        <v>6.54</v>
      </c>
      <c r="G1726" s="24">
        <v>0.000648148148148148</v>
      </c>
      <c r="H1726" s="1">
        <v>5</v>
      </c>
      <c r="I1726" s="29">
        <f>Results!$F1726+VLOOKUP(Results!$H1726,'Bead string weights'!$B$2:$E$14,4,FALSE())</f>
        <v>12.975</v>
      </c>
      <c r="J1726" s="1" t="s">
        <v>535</v>
      </c>
      <c r="K1726" s="1"/>
      <c r="L1726" s="1"/>
    </row>
    <row r="1727" spans="1:12">
      <c r="A1727" s="1">
        <v>194</v>
      </c>
      <c r="B1727" s="1">
        <v>370</v>
      </c>
      <c r="C1727" s="1"/>
      <c r="D1727" s="1" t="s">
        <v>369</v>
      </c>
      <c r="E1727" s="1">
        <v>6.54</v>
      </c>
      <c r="F1727" s="5">
        <f>IF(E1727="no weight",VLOOKUP(D1727,Files!$B$2:$G$233,6,FALSE()),E1727)</f>
        <v>6.54</v>
      </c>
      <c r="G1727" s="24">
        <v>0.000787037037037037</v>
      </c>
      <c r="H1727" s="1">
        <v>6</v>
      </c>
      <c r="I1727" s="29">
        <f>Results!$F1727+VLOOKUP(Results!$H1727,'Bead string weights'!$B$2:$E$14,4,FALSE())</f>
        <v>14.005</v>
      </c>
      <c r="J1727" s="1" t="s">
        <v>535</v>
      </c>
      <c r="K1727" s="1"/>
      <c r="L1727" s="1"/>
    </row>
    <row r="1728" spans="1:12">
      <c r="A1728" s="1">
        <v>195</v>
      </c>
      <c r="B1728" s="1">
        <v>371</v>
      </c>
      <c r="C1728" s="1"/>
      <c r="D1728" s="1" t="s">
        <v>372</v>
      </c>
      <c r="E1728" s="1">
        <v>6.1</v>
      </c>
      <c r="F1728" s="5">
        <f>IF(E1728="no weight",VLOOKUP(D1728,Files!$B$2:$G$233,6,FALSE()),E1728)</f>
        <v>6.1</v>
      </c>
      <c r="G1728" s="24">
        <v>0.000486111111111111</v>
      </c>
      <c r="H1728" s="1">
        <v>8</v>
      </c>
      <c r="I1728" s="29">
        <f>Results!$F1728+VLOOKUP(Results!$H1728,'Bead string weights'!$B$2:$E$14,4,FALSE())</f>
        <v>15.5</v>
      </c>
      <c r="J1728" s="1" t="s">
        <v>535</v>
      </c>
      <c r="K1728" s="1"/>
      <c r="L1728" s="1"/>
    </row>
    <row r="1729" spans="1:12">
      <c r="A1729" s="1">
        <v>195</v>
      </c>
      <c r="B1729" s="1">
        <v>371</v>
      </c>
      <c r="C1729" s="1"/>
      <c r="D1729" s="1" t="s">
        <v>372</v>
      </c>
      <c r="E1729" s="1">
        <v>6.1</v>
      </c>
      <c r="F1729" s="5">
        <f>IF(E1729="no weight",VLOOKUP(D1729,Files!$B$2:$G$233,6,FALSE()),E1729)</f>
        <v>6.1</v>
      </c>
      <c r="G1729" s="24">
        <v>0.000497685185185185</v>
      </c>
      <c r="H1729" s="1">
        <v>5</v>
      </c>
      <c r="I1729" s="29">
        <f>Results!$F1729+VLOOKUP(Results!$H1729,'Bead string weights'!$B$2:$E$14,4,FALSE())</f>
        <v>12.535</v>
      </c>
      <c r="J1729" s="1" t="s">
        <v>537</v>
      </c>
      <c r="K1729" s="1"/>
      <c r="L1729" s="1" t="s">
        <v>1009</v>
      </c>
    </row>
    <row r="1730" spans="1:12">
      <c r="A1730" s="1">
        <v>195</v>
      </c>
      <c r="B1730" s="1">
        <v>371</v>
      </c>
      <c r="C1730" s="1"/>
      <c r="D1730" s="1" t="s">
        <v>372</v>
      </c>
      <c r="E1730" s="1">
        <v>6.1</v>
      </c>
      <c r="F1730" s="5">
        <f>IF(E1730="no weight",VLOOKUP(D1730,Files!$B$2:$G$233,6,FALSE()),E1730)</f>
        <v>6.1</v>
      </c>
      <c r="G1730" s="24">
        <v>0.000659722222222222</v>
      </c>
      <c r="H1730" s="1">
        <v>8</v>
      </c>
      <c r="I1730" s="29">
        <f>Results!$F1730+VLOOKUP(Results!$H1730,'Bead string weights'!$B$2:$E$14,4,FALSE())</f>
        <v>15.5</v>
      </c>
      <c r="J1730" s="1" t="s">
        <v>535</v>
      </c>
      <c r="K1730" s="1"/>
      <c r="L1730" s="1"/>
    </row>
    <row r="1731" spans="1:12">
      <c r="A1731" s="1">
        <v>195</v>
      </c>
      <c r="B1731" s="1">
        <v>371</v>
      </c>
      <c r="C1731" s="1"/>
      <c r="D1731" s="1" t="s">
        <v>372</v>
      </c>
      <c r="E1731" s="1">
        <v>6.1</v>
      </c>
      <c r="F1731" s="5">
        <f>IF(E1731="no weight",VLOOKUP(D1731,Files!$B$2:$G$233,6,FALSE()),E1731)</f>
        <v>6.1</v>
      </c>
      <c r="G1731" s="24">
        <v>0.00068287037037037</v>
      </c>
      <c r="H1731" s="1">
        <v>5</v>
      </c>
      <c r="I1731" s="29">
        <f>Results!$F1731+VLOOKUP(Results!$H1731,'Bead string weights'!$B$2:$E$14,4,FALSE())</f>
        <v>12.535</v>
      </c>
      <c r="J1731" s="1" t="s">
        <v>535</v>
      </c>
      <c r="K1731" s="1"/>
      <c r="L1731" s="1" t="s">
        <v>1007</v>
      </c>
    </row>
    <row r="1732" spans="1:12">
      <c r="A1732" s="1">
        <v>195</v>
      </c>
      <c r="B1732" s="1">
        <v>371</v>
      </c>
      <c r="C1732" s="1"/>
      <c r="D1732" s="1" t="s">
        <v>372</v>
      </c>
      <c r="E1732" s="1">
        <v>6.1</v>
      </c>
      <c r="F1732" s="5">
        <f>IF(E1732="no weight",VLOOKUP(D1732,Files!$B$2:$G$233,6,FALSE()),E1732)</f>
        <v>6.1</v>
      </c>
      <c r="G1732" s="24">
        <v>0.000694444444444444</v>
      </c>
      <c r="H1732" s="1">
        <v>3</v>
      </c>
      <c r="I1732" s="29">
        <f>Results!$F1732+VLOOKUP(Results!$H1732,'Bead string weights'!$B$2:$E$14,4,FALSE())</f>
        <v>9.4331</v>
      </c>
      <c r="J1732" s="1" t="s">
        <v>535</v>
      </c>
      <c r="K1732" s="1"/>
      <c r="L1732" s="1" t="s">
        <v>1007</v>
      </c>
    </row>
    <row r="1733" spans="1:12">
      <c r="A1733" s="1">
        <v>195</v>
      </c>
      <c r="B1733" s="1">
        <v>371</v>
      </c>
      <c r="C1733" s="1"/>
      <c r="D1733" s="1" t="s">
        <v>372</v>
      </c>
      <c r="E1733" s="1">
        <v>6.1</v>
      </c>
      <c r="F1733" s="5">
        <f>IF(E1733="no weight",VLOOKUP(D1733,Files!$B$2:$G$233,6,FALSE()),E1733)</f>
        <v>6.1</v>
      </c>
      <c r="G1733" s="24">
        <v>0.000706018518518518</v>
      </c>
      <c r="H1733" s="1">
        <v>5</v>
      </c>
      <c r="I1733" s="29">
        <f>Results!$F1733+VLOOKUP(Results!$H1733,'Bead string weights'!$B$2:$E$14,4,FALSE())</f>
        <v>12.535</v>
      </c>
      <c r="J1733" s="1" t="s">
        <v>535</v>
      </c>
      <c r="K1733" s="1"/>
      <c r="L1733" s="1"/>
    </row>
    <row r="1734" spans="1:12">
      <c r="A1734" s="1">
        <v>195</v>
      </c>
      <c r="B1734" s="1">
        <v>371</v>
      </c>
      <c r="C1734" s="1"/>
      <c r="D1734" s="1" t="s">
        <v>372</v>
      </c>
      <c r="E1734" s="1">
        <v>6.1</v>
      </c>
      <c r="F1734" s="5">
        <f>IF(E1734="no weight",VLOOKUP(D1734,Files!$B$2:$G$233,6,FALSE()),E1734)</f>
        <v>6.1</v>
      </c>
      <c r="G1734" s="24">
        <v>0.000810185185185185</v>
      </c>
      <c r="H1734" s="1">
        <v>8</v>
      </c>
      <c r="I1734" s="29">
        <f>Results!$F1734+VLOOKUP(Results!$H1734,'Bead string weights'!$B$2:$E$14,4,FALSE())</f>
        <v>15.5</v>
      </c>
      <c r="J1734" s="1" t="s">
        <v>535</v>
      </c>
      <c r="K1734" s="1"/>
      <c r="L1734" s="1"/>
    </row>
    <row r="1735" spans="1:12">
      <c r="A1735" s="1">
        <v>195</v>
      </c>
      <c r="B1735" s="1">
        <v>371</v>
      </c>
      <c r="C1735" s="1"/>
      <c r="D1735" s="1" t="s">
        <v>372</v>
      </c>
      <c r="E1735" s="1">
        <v>6.1</v>
      </c>
      <c r="F1735" s="5">
        <f>IF(E1735="no weight",VLOOKUP(D1735,Files!$B$2:$G$233,6,FALSE()),E1735)</f>
        <v>6.1</v>
      </c>
      <c r="G1735" s="24">
        <v>0.000833333333333333</v>
      </c>
      <c r="H1735" s="1">
        <v>6</v>
      </c>
      <c r="I1735" s="29">
        <f>Results!$F1735+VLOOKUP(Results!$H1735,'Bead string weights'!$B$2:$E$14,4,FALSE())</f>
        <v>13.565</v>
      </c>
      <c r="J1735" s="1" t="s">
        <v>535</v>
      </c>
      <c r="K1735" s="1"/>
      <c r="L1735" s="1" t="s">
        <v>1007</v>
      </c>
    </row>
    <row r="1736" spans="1:12">
      <c r="A1736" s="1">
        <v>195</v>
      </c>
      <c r="B1736" s="1">
        <v>371</v>
      </c>
      <c r="C1736" s="1"/>
      <c r="D1736" s="1" t="s">
        <v>372</v>
      </c>
      <c r="E1736" s="1">
        <v>6.1</v>
      </c>
      <c r="F1736" s="5">
        <f>IF(E1736="no weight",VLOOKUP(D1736,Files!$B$2:$G$233,6,FALSE()),E1736)</f>
        <v>6.1</v>
      </c>
      <c r="G1736" s="24">
        <v>0.00105324074074074</v>
      </c>
      <c r="H1736" s="1">
        <v>8</v>
      </c>
      <c r="I1736" s="29">
        <f>Results!$F1736+VLOOKUP(Results!$H1736,'Bead string weights'!$B$2:$E$14,4,FALSE())</f>
        <v>15.5</v>
      </c>
      <c r="J1736" s="1" t="s">
        <v>535</v>
      </c>
      <c r="K1736" s="1"/>
      <c r="L1736" s="1"/>
    </row>
    <row r="1737" spans="1:12">
      <c r="A1737" s="1">
        <v>195</v>
      </c>
      <c r="B1737" s="1">
        <v>371</v>
      </c>
      <c r="C1737" s="1"/>
      <c r="D1737" s="1" t="s">
        <v>372</v>
      </c>
      <c r="E1737" s="1">
        <v>6.1</v>
      </c>
      <c r="F1737" s="5">
        <f>IF(E1737="no weight",VLOOKUP(D1737,Files!$B$2:$G$233,6,FALSE()),E1737)</f>
        <v>6.1</v>
      </c>
      <c r="G1737" s="24">
        <v>0.00113425925925926</v>
      </c>
      <c r="H1737" s="1">
        <v>9</v>
      </c>
      <c r="I1737" s="29">
        <f>Results!$F1737+VLOOKUP(Results!$H1737,'Bead string weights'!$B$2:$E$14,4,FALSE())</f>
        <v>16.94</v>
      </c>
      <c r="J1737" s="1" t="s">
        <v>535</v>
      </c>
      <c r="K1737" s="1"/>
      <c r="L1737" s="1"/>
    </row>
    <row r="1738" spans="1:12">
      <c r="A1738" s="1">
        <v>195</v>
      </c>
      <c r="B1738" s="1">
        <v>371</v>
      </c>
      <c r="C1738" s="1"/>
      <c r="D1738" s="1" t="s">
        <v>372</v>
      </c>
      <c r="E1738" s="1">
        <v>6.1</v>
      </c>
      <c r="F1738" s="5">
        <f>IF(E1738="no weight",VLOOKUP(D1738,Files!$B$2:$G$233,6,FALSE()),E1738)</f>
        <v>6.1</v>
      </c>
      <c r="G1738" s="24">
        <v>0.00115740740740741</v>
      </c>
      <c r="H1738" s="1">
        <v>4</v>
      </c>
      <c r="I1738" s="29">
        <f>Results!$F1738+VLOOKUP(Results!$H1738,'Bead string weights'!$B$2:$E$14,4,FALSE())</f>
        <v>10.86105</v>
      </c>
      <c r="J1738" s="1" t="s">
        <v>535</v>
      </c>
      <c r="K1738" s="1"/>
      <c r="L1738" s="1" t="s">
        <v>1007</v>
      </c>
    </row>
    <row r="1739" spans="1:12">
      <c r="A1739" s="1">
        <v>195</v>
      </c>
      <c r="B1739" s="1">
        <v>371</v>
      </c>
      <c r="C1739" s="1"/>
      <c r="D1739" s="1" t="s">
        <v>372</v>
      </c>
      <c r="E1739" s="1">
        <v>6.1</v>
      </c>
      <c r="F1739" s="5">
        <f>IF(E1739="no weight",VLOOKUP(D1739,Files!$B$2:$G$233,6,FALSE()),E1739)</f>
        <v>6.1</v>
      </c>
      <c r="G1739" s="24">
        <v>0.00127314814814815</v>
      </c>
      <c r="H1739" s="1">
        <v>8</v>
      </c>
      <c r="I1739" s="29">
        <f>Results!$F1739+VLOOKUP(Results!$H1739,'Bead string weights'!$B$2:$E$14,4,FALSE())</f>
        <v>15.5</v>
      </c>
      <c r="J1739" s="1" t="s">
        <v>535</v>
      </c>
      <c r="K1739" s="1"/>
      <c r="L1739" s="1"/>
    </row>
    <row r="1740" spans="1:12">
      <c r="A1740" s="1">
        <v>195</v>
      </c>
      <c r="B1740" s="1">
        <v>371</v>
      </c>
      <c r="C1740" s="1"/>
      <c r="D1740" s="1" t="s">
        <v>372</v>
      </c>
      <c r="E1740" s="1">
        <v>6.1</v>
      </c>
      <c r="F1740" s="5">
        <f>IF(E1740="no weight",VLOOKUP(D1740,Files!$B$2:$G$233,6,FALSE()),E1740)</f>
        <v>6.1</v>
      </c>
      <c r="G1740" s="24">
        <v>0.00168981481481482</v>
      </c>
      <c r="H1740" s="1">
        <v>6</v>
      </c>
      <c r="I1740" s="29">
        <f>Results!$F1740+VLOOKUP(Results!$H1740,'Bead string weights'!$B$2:$E$14,4,FALSE())</f>
        <v>13.565</v>
      </c>
      <c r="J1740" s="1" t="s">
        <v>535</v>
      </c>
      <c r="K1740" s="1"/>
      <c r="L1740" s="1"/>
    </row>
    <row r="1741" spans="1:12">
      <c r="A1741" s="1">
        <v>195</v>
      </c>
      <c r="B1741" s="1">
        <v>371</v>
      </c>
      <c r="C1741" s="1"/>
      <c r="D1741" s="1" t="s">
        <v>372</v>
      </c>
      <c r="E1741" s="1">
        <v>6.1</v>
      </c>
      <c r="F1741" s="5">
        <f>IF(E1741="no weight",VLOOKUP(D1741,Files!$B$2:$G$233,6,FALSE()),E1741)</f>
        <v>6.1</v>
      </c>
      <c r="G1741" s="24">
        <v>0.00172453703703704</v>
      </c>
      <c r="H1741" s="1">
        <v>8</v>
      </c>
      <c r="I1741" s="29">
        <f>Results!$F1741+VLOOKUP(Results!$H1741,'Bead string weights'!$B$2:$E$14,4,FALSE())</f>
        <v>15.5</v>
      </c>
      <c r="J1741" s="1" t="s">
        <v>535</v>
      </c>
      <c r="K1741" s="1"/>
      <c r="L1741" s="1"/>
    </row>
    <row r="1742" spans="1:12">
      <c r="A1742" s="1">
        <v>196</v>
      </c>
      <c r="B1742" s="1">
        <v>313</v>
      </c>
      <c r="C1742" s="1"/>
      <c r="D1742" s="1" t="s">
        <v>375</v>
      </c>
      <c r="E1742" s="1">
        <v>6.21</v>
      </c>
      <c r="F1742" s="5">
        <f>IF(E1742="no weight",VLOOKUP(D1742,Files!$B$2:$G$233,6,FALSE()),E1742)</f>
        <v>6.21</v>
      </c>
      <c r="G1742" s="24">
        <v>0.000289351851851852</v>
      </c>
      <c r="H1742" s="1">
        <v>7</v>
      </c>
      <c r="I1742" s="29">
        <f>Results!$F1742+VLOOKUP(Results!$H1742,'Bead string weights'!$B$2:$E$14,4,FALSE())</f>
        <v>15.245</v>
      </c>
      <c r="J1742" s="1" t="s">
        <v>535</v>
      </c>
      <c r="K1742" s="1"/>
      <c r="L1742" s="1"/>
    </row>
    <row r="1743" spans="1:12">
      <c r="A1743" s="1">
        <v>196</v>
      </c>
      <c r="B1743" s="1">
        <v>313</v>
      </c>
      <c r="C1743" s="1"/>
      <c r="D1743" s="1" t="s">
        <v>375</v>
      </c>
      <c r="E1743" s="1">
        <v>6.21</v>
      </c>
      <c r="F1743" s="5">
        <f>IF(E1743="no weight",VLOOKUP(D1743,Files!$B$2:$G$233,6,FALSE()),E1743)</f>
        <v>6.21</v>
      </c>
      <c r="G1743" s="24">
        <v>0.000613425925925926</v>
      </c>
      <c r="H1743" s="1">
        <v>7</v>
      </c>
      <c r="I1743" s="29">
        <f>Results!$F1743+VLOOKUP(Results!$H1743,'Bead string weights'!$B$2:$E$14,4,FALSE())</f>
        <v>15.245</v>
      </c>
      <c r="J1743" s="1" t="s">
        <v>535</v>
      </c>
      <c r="K1743" s="1"/>
      <c r="L1743" s="1"/>
    </row>
    <row r="1744" spans="1:12">
      <c r="A1744" s="1">
        <v>196</v>
      </c>
      <c r="B1744" s="1">
        <v>313</v>
      </c>
      <c r="C1744" s="1"/>
      <c r="D1744" s="1" t="s">
        <v>375</v>
      </c>
      <c r="E1744" s="1">
        <v>6.21</v>
      </c>
      <c r="F1744" s="5">
        <f>IF(E1744="no weight",VLOOKUP(D1744,Files!$B$2:$G$233,6,FALSE()),E1744)</f>
        <v>6.21</v>
      </c>
      <c r="G1744" s="24">
        <v>0.00118055555555556</v>
      </c>
      <c r="H1744" s="1">
        <v>8</v>
      </c>
      <c r="I1744" s="29">
        <f>Results!$F1744+VLOOKUP(Results!$H1744,'Bead string weights'!$B$2:$E$14,4,FALSE())</f>
        <v>15.61</v>
      </c>
      <c r="J1744" s="1" t="s">
        <v>535</v>
      </c>
      <c r="K1744" s="1"/>
      <c r="L1744" s="1"/>
    </row>
    <row r="1745" spans="1:12">
      <c r="A1745" s="1">
        <v>196</v>
      </c>
      <c r="B1745" s="1">
        <v>313</v>
      </c>
      <c r="C1745" s="1"/>
      <c r="D1745" s="1" t="s">
        <v>375</v>
      </c>
      <c r="E1745" s="1">
        <v>6.21</v>
      </c>
      <c r="F1745" s="5">
        <f>IF(E1745="no weight",VLOOKUP(D1745,Files!$B$2:$G$233,6,FALSE()),E1745)</f>
        <v>6.21</v>
      </c>
      <c r="G1745" s="24">
        <v>0.0012037037037037</v>
      </c>
      <c r="H1745" s="1">
        <v>4</v>
      </c>
      <c r="I1745" s="29">
        <f>Results!$F1745+VLOOKUP(Results!$H1745,'Bead string weights'!$B$2:$E$14,4,FALSE())</f>
        <v>10.97105</v>
      </c>
      <c r="J1745" s="1" t="s">
        <v>535</v>
      </c>
      <c r="K1745" s="1"/>
      <c r="L1745" s="1"/>
    </row>
    <row r="1746" spans="1:12">
      <c r="A1746" s="1">
        <v>196</v>
      </c>
      <c r="B1746" s="1">
        <v>313</v>
      </c>
      <c r="C1746" s="1"/>
      <c r="D1746" s="1" t="s">
        <v>375</v>
      </c>
      <c r="E1746" s="1">
        <v>6.21</v>
      </c>
      <c r="F1746" s="5">
        <f>IF(E1746="no weight",VLOOKUP(D1746,Files!$B$2:$G$233,6,FALSE()),E1746)</f>
        <v>6.21</v>
      </c>
      <c r="G1746" s="24">
        <v>0.00145833333333333</v>
      </c>
      <c r="H1746" s="1">
        <v>5</v>
      </c>
      <c r="I1746" s="29">
        <f>Results!$F1746+VLOOKUP(Results!$H1746,'Bead string weights'!$B$2:$E$14,4,FALSE())</f>
        <v>12.645</v>
      </c>
      <c r="J1746" s="1" t="s">
        <v>537</v>
      </c>
      <c r="K1746" s="1"/>
      <c r="L1746" s="1" t="s">
        <v>985</v>
      </c>
    </row>
    <row r="1747" spans="1:12">
      <c r="A1747" s="1">
        <v>196</v>
      </c>
      <c r="B1747" s="1">
        <v>313</v>
      </c>
      <c r="C1747" s="1"/>
      <c r="D1747" s="1" t="s">
        <v>375</v>
      </c>
      <c r="E1747" s="1">
        <v>6.21</v>
      </c>
      <c r="F1747" s="5">
        <f>IF(E1747="no weight",VLOOKUP(D1747,Files!$B$2:$G$233,6,FALSE()),E1747)</f>
        <v>6.21</v>
      </c>
      <c r="G1747" s="24">
        <v>0.00152777777777778</v>
      </c>
      <c r="H1747" s="1">
        <v>4</v>
      </c>
      <c r="I1747" s="29">
        <f>Results!$F1747+VLOOKUP(Results!$H1747,'Bead string weights'!$B$2:$E$14,4,FALSE())</f>
        <v>10.97105</v>
      </c>
      <c r="J1747" s="1" t="s">
        <v>537</v>
      </c>
      <c r="K1747" s="1"/>
      <c r="L1747" s="1" t="s">
        <v>1010</v>
      </c>
    </row>
    <row r="1748" spans="1:12">
      <c r="A1748" s="1">
        <v>196</v>
      </c>
      <c r="B1748" s="1">
        <v>313</v>
      </c>
      <c r="C1748" s="1"/>
      <c r="D1748" s="1" t="s">
        <v>375</v>
      </c>
      <c r="E1748" s="1">
        <v>6.21</v>
      </c>
      <c r="F1748" s="5">
        <f>IF(E1748="no weight",VLOOKUP(D1748,Files!$B$2:$G$233,6,FALSE()),E1748)</f>
        <v>6.21</v>
      </c>
      <c r="G1748" s="24">
        <v>0.00170138888888889</v>
      </c>
      <c r="H1748" s="1">
        <v>6</v>
      </c>
      <c r="I1748" s="29">
        <f>Results!$F1748+VLOOKUP(Results!$H1748,'Bead string weights'!$B$2:$E$14,4,FALSE())</f>
        <v>13.675</v>
      </c>
      <c r="J1748" s="1" t="s">
        <v>535</v>
      </c>
      <c r="K1748" s="1"/>
      <c r="L1748" s="1"/>
    </row>
    <row r="1749" spans="1:12">
      <c r="A1749" s="1">
        <v>197</v>
      </c>
      <c r="B1749" s="1">
        <v>188</v>
      </c>
      <c r="C1749" s="1"/>
      <c r="D1749" s="1" t="s">
        <v>377</v>
      </c>
      <c r="E1749" s="1">
        <v>5.9</v>
      </c>
      <c r="F1749" s="5">
        <f>IF(E1749="no weight",VLOOKUP(D1749,Files!$B$2:$G$233,6,FALSE()),E1749)</f>
        <v>5.9</v>
      </c>
      <c r="G1749" s="24">
        <v>0.000324074074074074</v>
      </c>
      <c r="H1749" s="1">
        <v>2</v>
      </c>
      <c r="I1749" s="29">
        <f>Results!$F1749+VLOOKUP(Results!$H1749,'Bead string weights'!$B$2:$E$14,4,FALSE())</f>
        <v>9.09215</v>
      </c>
      <c r="J1749" s="1" t="s">
        <v>537</v>
      </c>
      <c r="K1749" s="1"/>
      <c r="L1749" s="1" t="s">
        <v>985</v>
      </c>
    </row>
    <row r="1750" spans="1:12">
      <c r="A1750" s="1">
        <v>197</v>
      </c>
      <c r="B1750" s="1">
        <v>188</v>
      </c>
      <c r="C1750" s="1"/>
      <c r="D1750" s="1" t="s">
        <v>377</v>
      </c>
      <c r="E1750" s="1">
        <v>5.9</v>
      </c>
      <c r="F1750" s="5">
        <f>IF(E1750="no weight",VLOOKUP(D1750,Files!$B$2:$G$233,6,FALSE()),E1750)</f>
        <v>5.9</v>
      </c>
      <c r="G1750" s="24">
        <v>0.000335648148148148</v>
      </c>
      <c r="H1750" s="1">
        <v>4</v>
      </c>
      <c r="I1750" s="29">
        <f>Results!$F1750+VLOOKUP(Results!$H1750,'Bead string weights'!$B$2:$E$14,4,FALSE())</f>
        <v>10.66105</v>
      </c>
      <c r="J1750" s="1" t="s">
        <v>535</v>
      </c>
      <c r="K1750" s="1"/>
      <c r="L1750" s="1"/>
    </row>
    <row r="1751" spans="1:12">
      <c r="A1751" s="1">
        <v>197</v>
      </c>
      <c r="B1751" s="1">
        <v>188</v>
      </c>
      <c r="C1751" s="1"/>
      <c r="D1751" s="1" t="s">
        <v>377</v>
      </c>
      <c r="E1751" s="1">
        <v>5.9</v>
      </c>
      <c r="F1751" s="5">
        <f>IF(E1751="no weight",VLOOKUP(D1751,Files!$B$2:$G$233,6,FALSE()),E1751)</f>
        <v>5.9</v>
      </c>
      <c r="G1751" s="24">
        <v>0.000532407407407407</v>
      </c>
      <c r="H1751" s="1">
        <v>2</v>
      </c>
      <c r="I1751" s="29">
        <f>Results!$F1751+VLOOKUP(Results!$H1751,'Bead string weights'!$B$2:$E$14,4,FALSE())</f>
        <v>9.09215</v>
      </c>
      <c r="J1751" s="1" t="s">
        <v>537</v>
      </c>
      <c r="K1751" s="1"/>
      <c r="L1751" s="1" t="s">
        <v>985</v>
      </c>
    </row>
    <row r="1752" spans="1:12">
      <c r="A1752" s="1">
        <v>197</v>
      </c>
      <c r="B1752" s="1">
        <v>188</v>
      </c>
      <c r="C1752" s="1"/>
      <c r="D1752" s="1" t="s">
        <v>377</v>
      </c>
      <c r="E1752" s="1">
        <v>5.9</v>
      </c>
      <c r="F1752" s="5">
        <f>IF(E1752="no weight",VLOOKUP(D1752,Files!$B$2:$G$233,6,FALSE()),E1752)</f>
        <v>5.9</v>
      </c>
      <c r="G1752" s="24">
        <v>0.000613425925925926</v>
      </c>
      <c r="H1752" s="1" t="s">
        <v>986</v>
      </c>
      <c r="I1752" s="29" t="e">
        <f>Results!$F1752+VLOOKUP(Results!$H1752,'Bead string weights'!$B$2:$E$14,4,FALSE())</f>
        <v>#N/A</v>
      </c>
      <c r="J1752" s="1" t="s">
        <v>537</v>
      </c>
      <c r="K1752" s="1"/>
      <c r="L1752" s="1" t="s">
        <v>987</v>
      </c>
    </row>
    <row r="1753" spans="1:12">
      <c r="A1753" s="1">
        <v>197</v>
      </c>
      <c r="B1753" s="1">
        <v>188</v>
      </c>
      <c r="C1753" s="1"/>
      <c r="D1753" s="1" t="s">
        <v>377</v>
      </c>
      <c r="E1753" s="1">
        <v>5.9</v>
      </c>
      <c r="F1753" s="5">
        <f>IF(E1753="no weight",VLOOKUP(D1753,Files!$B$2:$G$233,6,FALSE()),E1753)</f>
        <v>5.9</v>
      </c>
      <c r="G1753" s="24">
        <v>0.000636574074074074</v>
      </c>
      <c r="H1753" s="1">
        <v>4</v>
      </c>
      <c r="I1753" s="29">
        <f>Results!$F1753+VLOOKUP(Results!$H1753,'Bead string weights'!$B$2:$E$14,4,FALSE())</f>
        <v>10.66105</v>
      </c>
      <c r="J1753" s="1" t="s">
        <v>535</v>
      </c>
      <c r="K1753" s="1"/>
      <c r="L1753" s="1" t="s">
        <v>1007</v>
      </c>
    </row>
    <row r="1754" spans="1:12">
      <c r="A1754" s="1">
        <v>197</v>
      </c>
      <c r="B1754" s="1">
        <v>188</v>
      </c>
      <c r="C1754" s="1"/>
      <c r="D1754" s="1" t="s">
        <v>377</v>
      </c>
      <c r="E1754" s="1">
        <v>5.9</v>
      </c>
      <c r="F1754" s="5">
        <f>IF(E1754="no weight",VLOOKUP(D1754,Files!$B$2:$G$233,6,FALSE()),E1754)</f>
        <v>5.9</v>
      </c>
      <c r="G1754" s="24">
        <v>0.000659722222222222</v>
      </c>
      <c r="H1754" s="1" t="s">
        <v>986</v>
      </c>
      <c r="I1754" s="29" t="e">
        <f>Results!$F1754+VLOOKUP(Results!$H1754,'Bead string weights'!$B$2:$E$14,4,FALSE())</f>
        <v>#N/A</v>
      </c>
      <c r="J1754" s="1" t="s">
        <v>537</v>
      </c>
      <c r="K1754" s="1"/>
      <c r="L1754" s="1" t="s">
        <v>987</v>
      </c>
    </row>
    <row r="1755" spans="1:12">
      <c r="A1755" s="1">
        <v>197</v>
      </c>
      <c r="B1755" s="1">
        <v>188</v>
      </c>
      <c r="C1755" s="1"/>
      <c r="D1755" s="1" t="s">
        <v>377</v>
      </c>
      <c r="E1755" s="1">
        <v>5.9</v>
      </c>
      <c r="F1755" s="5">
        <f>IF(E1755="no weight",VLOOKUP(D1755,Files!$B$2:$G$233,6,FALSE()),E1755)</f>
        <v>5.9</v>
      </c>
      <c r="G1755" s="24">
        <v>0.00068287037037037</v>
      </c>
      <c r="H1755" s="1">
        <v>4</v>
      </c>
      <c r="I1755" s="29">
        <f>Results!$F1755+VLOOKUP(Results!$H1755,'Bead string weights'!$B$2:$E$14,4,FALSE())</f>
        <v>10.66105</v>
      </c>
      <c r="J1755" s="1" t="s">
        <v>535</v>
      </c>
      <c r="K1755" s="1"/>
      <c r="L1755" s="1"/>
    </row>
    <row r="1756" spans="1:12">
      <c r="A1756" s="1">
        <v>197</v>
      </c>
      <c r="B1756" s="1">
        <v>188</v>
      </c>
      <c r="C1756" s="1"/>
      <c r="D1756" s="1" t="s">
        <v>377</v>
      </c>
      <c r="E1756" s="1">
        <v>5.9</v>
      </c>
      <c r="F1756" s="5">
        <f>IF(E1756="no weight",VLOOKUP(D1756,Files!$B$2:$G$233,6,FALSE()),E1756)</f>
        <v>5.9</v>
      </c>
      <c r="G1756" s="24">
        <v>0.000868055555555556</v>
      </c>
      <c r="H1756" s="1">
        <v>5</v>
      </c>
      <c r="I1756" s="29">
        <f>Results!$F1756+VLOOKUP(Results!$H1756,'Bead string weights'!$B$2:$E$14,4,FALSE())</f>
        <v>12.335</v>
      </c>
      <c r="J1756" s="1" t="s">
        <v>535</v>
      </c>
      <c r="K1756" s="1"/>
      <c r="L1756" s="1"/>
    </row>
    <row r="1757" spans="1:12">
      <c r="A1757" s="1">
        <v>197</v>
      </c>
      <c r="B1757" s="1">
        <v>188</v>
      </c>
      <c r="C1757" s="1"/>
      <c r="D1757" s="1" t="s">
        <v>377</v>
      </c>
      <c r="E1757" s="1">
        <v>5.9</v>
      </c>
      <c r="F1757" s="5">
        <f>IF(E1757="no weight",VLOOKUP(D1757,Files!$B$2:$G$233,6,FALSE()),E1757)</f>
        <v>5.9</v>
      </c>
      <c r="G1757" s="24">
        <v>0.000972222222222222</v>
      </c>
      <c r="H1757" s="1">
        <v>6</v>
      </c>
      <c r="I1757" s="29">
        <f>Results!$F1757+VLOOKUP(Results!$H1757,'Bead string weights'!$B$2:$E$14,4,FALSE())</f>
        <v>13.365</v>
      </c>
      <c r="J1757" s="1" t="s">
        <v>535</v>
      </c>
      <c r="K1757" s="1"/>
      <c r="L1757" s="1"/>
    </row>
    <row r="1758" spans="1:12">
      <c r="A1758" s="1">
        <v>197</v>
      </c>
      <c r="B1758" s="1">
        <v>188</v>
      </c>
      <c r="C1758" s="1"/>
      <c r="D1758" s="1" t="s">
        <v>377</v>
      </c>
      <c r="E1758" s="1">
        <v>5.9</v>
      </c>
      <c r="F1758" s="5">
        <f>IF(E1758="no weight",VLOOKUP(D1758,Files!$B$2:$G$233,6,FALSE()),E1758)</f>
        <v>5.9</v>
      </c>
      <c r="G1758" s="24">
        <v>0.00104166666666667</v>
      </c>
      <c r="H1758" s="1" t="s">
        <v>986</v>
      </c>
      <c r="I1758" s="29" t="e">
        <f>Results!$F1758+VLOOKUP(Results!$H1758,'Bead string weights'!$B$2:$E$14,4,FALSE())</f>
        <v>#N/A</v>
      </c>
      <c r="J1758" s="1" t="s">
        <v>537</v>
      </c>
      <c r="K1758" s="1"/>
      <c r="L1758" s="1" t="s">
        <v>987</v>
      </c>
    </row>
    <row r="1759" spans="1:12">
      <c r="A1759" s="1">
        <v>197</v>
      </c>
      <c r="B1759" s="1">
        <v>188</v>
      </c>
      <c r="C1759" s="1"/>
      <c r="D1759" s="1" t="s">
        <v>377</v>
      </c>
      <c r="E1759" s="1">
        <v>5.9</v>
      </c>
      <c r="F1759" s="5">
        <f>IF(E1759="no weight",VLOOKUP(D1759,Files!$B$2:$G$233,6,FALSE()),E1759)</f>
        <v>5.9</v>
      </c>
      <c r="G1759" s="24">
        <v>0.00112268518518519</v>
      </c>
      <c r="H1759" s="1">
        <v>8</v>
      </c>
      <c r="I1759" s="29">
        <f>Results!$F1759+VLOOKUP(Results!$H1759,'Bead string weights'!$B$2:$E$14,4,FALSE())</f>
        <v>15.3</v>
      </c>
      <c r="J1759" s="1" t="s">
        <v>535</v>
      </c>
      <c r="K1759" s="1"/>
      <c r="L1759" s="1"/>
    </row>
    <row r="1760" spans="1:12">
      <c r="A1760" s="1">
        <v>197</v>
      </c>
      <c r="B1760" s="1">
        <v>188</v>
      </c>
      <c r="C1760" s="1"/>
      <c r="D1760" s="1" t="s">
        <v>377</v>
      </c>
      <c r="E1760" s="1">
        <v>5.9</v>
      </c>
      <c r="F1760" s="5">
        <f>IF(E1760="no weight",VLOOKUP(D1760,Files!$B$2:$G$233,6,FALSE()),E1760)</f>
        <v>5.9</v>
      </c>
      <c r="G1760" s="24">
        <v>0.00115740740740741</v>
      </c>
      <c r="H1760" s="1">
        <v>4</v>
      </c>
      <c r="I1760" s="29">
        <f>Results!$F1760+VLOOKUP(Results!$H1760,'Bead string weights'!$B$2:$E$14,4,FALSE())</f>
        <v>10.66105</v>
      </c>
      <c r="J1760" s="1" t="s">
        <v>535</v>
      </c>
      <c r="K1760" s="1"/>
      <c r="L1760" s="1" t="s">
        <v>1007</v>
      </c>
    </row>
    <row r="1761" spans="1:12">
      <c r="A1761" s="1">
        <v>197</v>
      </c>
      <c r="B1761" s="1">
        <v>188</v>
      </c>
      <c r="C1761" s="1"/>
      <c r="D1761" s="1" t="s">
        <v>377</v>
      </c>
      <c r="E1761" s="1">
        <v>5.9</v>
      </c>
      <c r="F1761" s="5">
        <f>IF(E1761="no weight",VLOOKUP(D1761,Files!$B$2:$G$233,6,FALSE()),E1761)</f>
        <v>5.9</v>
      </c>
      <c r="G1761" s="24">
        <v>0.00118055555555556</v>
      </c>
      <c r="H1761" s="1">
        <v>4</v>
      </c>
      <c r="I1761" s="29">
        <f>Results!$F1761+VLOOKUP(Results!$H1761,'Bead string weights'!$B$2:$E$14,4,FALSE())</f>
        <v>10.66105</v>
      </c>
      <c r="J1761" s="1" t="s">
        <v>535</v>
      </c>
      <c r="K1761" s="1"/>
      <c r="L1761" s="1" t="s">
        <v>1007</v>
      </c>
    </row>
    <row r="1762" spans="1:12">
      <c r="A1762" s="1">
        <v>197</v>
      </c>
      <c r="B1762" s="1">
        <v>188</v>
      </c>
      <c r="C1762" s="1"/>
      <c r="D1762" s="1" t="s">
        <v>377</v>
      </c>
      <c r="E1762" s="1">
        <v>5.9</v>
      </c>
      <c r="F1762" s="5">
        <f>IF(E1762="no weight",VLOOKUP(D1762,Files!$B$2:$G$233,6,FALSE()),E1762)</f>
        <v>5.9</v>
      </c>
      <c r="G1762" s="24">
        <v>0.0012037037037037</v>
      </c>
      <c r="H1762" s="1" t="s">
        <v>986</v>
      </c>
      <c r="I1762" s="29" t="e">
        <f>Results!$F1762+VLOOKUP(Results!$H1762,'Bead string weights'!$B$2:$E$14,4,FALSE())</f>
        <v>#N/A</v>
      </c>
      <c r="J1762" s="1" t="s">
        <v>537</v>
      </c>
      <c r="K1762" s="1"/>
      <c r="L1762" s="1" t="s">
        <v>987</v>
      </c>
    </row>
    <row r="1763" spans="1:12">
      <c r="A1763" s="1">
        <v>197</v>
      </c>
      <c r="B1763" s="1">
        <v>188</v>
      </c>
      <c r="C1763" s="1"/>
      <c r="D1763" s="1" t="s">
        <v>377</v>
      </c>
      <c r="E1763" s="1">
        <v>5.9</v>
      </c>
      <c r="F1763" s="5">
        <f>IF(E1763="no weight",VLOOKUP(D1763,Files!$B$2:$G$233,6,FALSE()),E1763)</f>
        <v>5.9</v>
      </c>
      <c r="G1763" s="24">
        <v>0.00123842592592593</v>
      </c>
      <c r="H1763" s="1">
        <v>7</v>
      </c>
      <c r="I1763" s="29">
        <f>Results!$F1763+VLOOKUP(Results!$H1763,'Bead string weights'!$B$2:$E$14,4,FALSE())</f>
        <v>14.935</v>
      </c>
      <c r="J1763" s="1" t="s">
        <v>535</v>
      </c>
      <c r="K1763" s="1"/>
      <c r="L1763" s="1"/>
    </row>
    <row r="1764" spans="1:12">
      <c r="A1764" s="1">
        <v>197</v>
      </c>
      <c r="B1764" s="1">
        <v>188</v>
      </c>
      <c r="C1764" s="1"/>
      <c r="D1764" s="1" t="s">
        <v>377</v>
      </c>
      <c r="E1764" s="1">
        <v>5.9</v>
      </c>
      <c r="F1764" s="5">
        <f>IF(E1764="no weight",VLOOKUP(D1764,Files!$B$2:$G$233,6,FALSE()),E1764)</f>
        <v>5.9</v>
      </c>
      <c r="G1764" s="24">
        <v>0.00142361111111111</v>
      </c>
      <c r="H1764" s="1" t="s">
        <v>986</v>
      </c>
      <c r="I1764" s="29" t="e">
        <f>Results!$F1764+VLOOKUP(Results!$H1764,'Bead string weights'!$B$2:$E$14,4,FALSE())</f>
        <v>#N/A</v>
      </c>
      <c r="J1764" s="1" t="s">
        <v>537</v>
      </c>
      <c r="K1764" s="1"/>
      <c r="L1764" s="1" t="s">
        <v>987</v>
      </c>
    </row>
    <row r="1765" spans="1:12">
      <c r="A1765" s="1">
        <v>197</v>
      </c>
      <c r="B1765" s="1">
        <v>188</v>
      </c>
      <c r="C1765" s="1"/>
      <c r="D1765" s="1" t="s">
        <v>377</v>
      </c>
      <c r="E1765" s="1">
        <v>5.9</v>
      </c>
      <c r="F1765" s="5">
        <f>IF(E1765="no weight",VLOOKUP(D1765,Files!$B$2:$G$233,6,FALSE()),E1765)</f>
        <v>5.9</v>
      </c>
      <c r="G1765" s="24">
        <v>0.00153935185185185</v>
      </c>
      <c r="H1765" s="1">
        <v>8</v>
      </c>
      <c r="I1765" s="29">
        <f>Results!$F1765+VLOOKUP(Results!$H1765,'Bead string weights'!$B$2:$E$14,4,FALSE())</f>
        <v>15.3</v>
      </c>
      <c r="J1765" s="1" t="s">
        <v>535</v>
      </c>
      <c r="K1765" s="1"/>
      <c r="L1765" s="1"/>
    </row>
    <row r="1766" spans="1:12">
      <c r="A1766" s="1">
        <v>197</v>
      </c>
      <c r="B1766" s="1">
        <v>188</v>
      </c>
      <c r="C1766" s="1"/>
      <c r="D1766" s="1" t="s">
        <v>377</v>
      </c>
      <c r="E1766" s="1">
        <v>5.9</v>
      </c>
      <c r="F1766" s="5">
        <f>IF(E1766="no weight",VLOOKUP(D1766,Files!$B$2:$G$233,6,FALSE()),E1766)</f>
        <v>5.9</v>
      </c>
      <c r="G1766" s="24">
        <v>0.00180555555555556</v>
      </c>
      <c r="H1766" s="1">
        <v>7</v>
      </c>
      <c r="I1766" s="29">
        <f>Results!$F1766+VLOOKUP(Results!$H1766,'Bead string weights'!$B$2:$E$14,4,FALSE())</f>
        <v>14.935</v>
      </c>
      <c r="J1766" s="1" t="s">
        <v>535</v>
      </c>
      <c r="K1766" s="1"/>
      <c r="L1766" s="1"/>
    </row>
    <row r="1767" spans="1:12">
      <c r="A1767" s="1">
        <v>197</v>
      </c>
      <c r="B1767" s="1">
        <v>188</v>
      </c>
      <c r="C1767" s="1"/>
      <c r="D1767" s="1" t="s">
        <v>377</v>
      </c>
      <c r="E1767" s="1">
        <v>5.9</v>
      </c>
      <c r="F1767" s="5">
        <f>IF(E1767="no weight",VLOOKUP(D1767,Files!$B$2:$G$233,6,FALSE()),E1767)</f>
        <v>5.9</v>
      </c>
      <c r="G1767" s="24">
        <v>0.00181712962962963</v>
      </c>
      <c r="H1767" s="1">
        <v>4</v>
      </c>
      <c r="I1767" s="29">
        <f>Results!$F1767+VLOOKUP(Results!$H1767,'Bead string weights'!$B$2:$E$14,4,FALSE())</f>
        <v>10.66105</v>
      </c>
      <c r="J1767" s="1" t="s">
        <v>535</v>
      </c>
      <c r="K1767" s="1"/>
      <c r="L1767" s="1" t="s">
        <v>1007</v>
      </c>
    </row>
    <row r="1768" spans="1:12">
      <c r="A1768" s="1">
        <v>197</v>
      </c>
      <c r="B1768" s="1">
        <v>188</v>
      </c>
      <c r="C1768" s="1"/>
      <c r="D1768" s="1" t="s">
        <v>377</v>
      </c>
      <c r="E1768" s="1">
        <v>5.9</v>
      </c>
      <c r="F1768" s="5">
        <f>IF(E1768="no weight",VLOOKUP(D1768,Files!$B$2:$G$233,6,FALSE()),E1768)</f>
        <v>5.9</v>
      </c>
      <c r="G1768" s="24">
        <v>0.00189814814814815</v>
      </c>
      <c r="H1768" s="1">
        <v>7</v>
      </c>
      <c r="I1768" s="29">
        <f>Results!$F1768+VLOOKUP(Results!$H1768,'Bead string weights'!$B$2:$E$14,4,FALSE())</f>
        <v>14.935</v>
      </c>
      <c r="J1768" s="1" t="s">
        <v>535</v>
      </c>
      <c r="K1768" s="1"/>
      <c r="L1768" s="1"/>
    </row>
    <row r="1769" spans="1:9">
      <c r="A1769">
        <v>198</v>
      </c>
      <c r="B1769">
        <v>388</v>
      </c>
      <c r="D1769" t="s">
        <v>380</v>
      </c>
      <c r="E1769" s="30">
        <v>6.22</v>
      </c>
      <c r="F1769" s="15">
        <f>IF(E1769="no weight",VLOOKUP(D1769,Files!$B$2:$G$233,6,FALSE()),E1769)</f>
        <v>6.22</v>
      </c>
      <c r="G1769" s="13">
        <v>0.000358796296296296</v>
      </c>
      <c r="H1769">
        <v>9</v>
      </c>
      <c r="I1769" s="29">
        <f>Results!$F1769+VLOOKUP(Results!$H1769,'Bead string weights'!$B$2:$E$14,4,FALSE())</f>
        <v>17.06</v>
      </c>
    </row>
    <row r="1770" spans="1:9">
      <c r="A1770">
        <v>198</v>
      </c>
      <c r="B1770">
        <v>388</v>
      </c>
      <c r="D1770" t="s">
        <v>380</v>
      </c>
      <c r="E1770" s="30">
        <v>6.22</v>
      </c>
      <c r="F1770" s="15">
        <f>IF(E1770="no weight",VLOOKUP(D1770,Files!$B$2:$G$233,6,FALSE()),E1770)</f>
        <v>6.22</v>
      </c>
      <c r="G1770" s="13">
        <v>0.000381944444444444</v>
      </c>
      <c r="H1770">
        <v>9</v>
      </c>
      <c r="I1770" s="29">
        <f>Results!$F1770+VLOOKUP(Results!$H1770,'Bead string weights'!$B$2:$E$14,4,FALSE())</f>
        <v>17.06</v>
      </c>
    </row>
    <row r="1771" spans="1:9">
      <c r="A1771">
        <v>198</v>
      </c>
      <c r="B1771">
        <v>388</v>
      </c>
      <c r="D1771" t="s">
        <v>380</v>
      </c>
      <c r="E1771" s="30">
        <v>6.22</v>
      </c>
      <c r="F1771" s="15">
        <f>IF(E1771="no weight",VLOOKUP(D1771,Files!$B$2:$G$233,6,FALSE()),E1771)</f>
        <v>6.22</v>
      </c>
      <c r="G1771" s="13">
        <v>0.000393518518518519</v>
      </c>
      <c r="H1771">
        <v>4</v>
      </c>
      <c r="I1771" s="29">
        <f>Results!$F1771+VLOOKUP(Results!$H1771,'Bead string weights'!$B$2:$E$14,4,FALSE())</f>
        <v>10.98105</v>
      </c>
    </row>
    <row r="1772" spans="1:9">
      <c r="A1772">
        <v>198</v>
      </c>
      <c r="B1772">
        <v>388</v>
      </c>
      <c r="D1772" t="s">
        <v>380</v>
      </c>
      <c r="E1772" s="30">
        <v>6.22</v>
      </c>
      <c r="F1772" s="15">
        <f>IF(E1772="no weight",VLOOKUP(D1772,Files!$B$2:$G$233,6,FALSE()),E1772)</f>
        <v>6.22</v>
      </c>
      <c r="G1772" s="13">
        <v>0.000405092592592593</v>
      </c>
      <c r="H1772">
        <v>8</v>
      </c>
      <c r="I1772" s="29">
        <f>Results!$F1772+VLOOKUP(Results!$H1772,'Bead string weights'!$B$2:$E$14,4,FALSE())</f>
        <v>15.62</v>
      </c>
    </row>
    <row r="1773" spans="1:9">
      <c r="A1773">
        <v>198</v>
      </c>
      <c r="B1773">
        <v>388</v>
      </c>
      <c r="D1773" t="s">
        <v>380</v>
      </c>
      <c r="E1773" s="30">
        <v>6.22</v>
      </c>
      <c r="F1773" s="15">
        <f>IF(E1773="no weight",VLOOKUP(D1773,Files!$B$2:$G$233,6,FALSE()),E1773)</f>
        <v>6.22</v>
      </c>
      <c r="G1773" s="13">
        <v>0.000428240740740741</v>
      </c>
      <c r="H1773">
        <v>6</v>
      </c>
      <c r="I1773" s="29">
        <f>Results!$F1773+VLOOKUP(Results!$H1773,'Bead string weights'!$B$2:$E$14,4,FALSE())</f>
        <v>13.685</v>
      </c>
    </row>
    <row r="1774" spans="1:9">
      <c r="A1774">
        <v>198</v>
      </c>
      <c r="B1774">
        <v>388</v>
      </c>
      <c r="D1774" t="s">
        <v>380</v>
      </c>
      <c r="E1774" s="30">
        <v>6.22</v>
      </c>
      <c r="F1774" s="15">
        <f>IF(E1774="no weight",VLOOKUP(D1774,Files!$B$2:$G$233,6,FALSE()),E1774)</f>
        <v>6.22</v>
      </c>
      <c r="G1774" s="13">
        <v>0.000439814814814815</v>
      </c>
      <c r="H1774">
        <v>6</v>
      </c>
      <c r="I1774" s="31">
        <f>Results!$F1774+VLOOKUP(Results!$H1774,'Bead string weights'!$B$2:$E$14,4,FALSE())</f>
        <v>13.685</v>
      </c>
    </row>
    <row r="1775" spans="1:9">
      <c r="A1775">
        <v>198</v>
      </c>
      <c r="B1775">
        <v>388</v>
      </c>
      <c r="D1775" t="s">
        <v>380</v>
      </c>
      <c r="E1775" s="30">
        <v>6.22</v>
      </c>
      <c r="F1775" s="15">
        <f>IF(E1775="no weight",VLOOKUP(D1775,Files!$B$2:$G$233,6,FALSE()),E1775)</f>
        <v>6.22</v>
      </c>
      <c r="G1775" s="13">
        <v>0.000451388888888889</v>
      </c>
      <c r="H1775">
        <v>6</v>
      </c>
      <c r="I1775" s="31">
        <f>Results!$F1775+VLOOKUP(Results!$H1775,'Bead string weights'!$B$2:$E$14,4,FALSE())</f>
        <v>13.685</v>
      </c>
    </row>
    <row r="1776" spans="1:9">
      <c r="A1776">
        <v>198</v>
      </c>
      <c r="B1776">
        <v>388</v>
      </c>
      <c r="D1776" t="s">
        <v>380</v>
      </c>
      <c r="E1776" s="30">
        <v>6.22</v>
      </c>
      <c r="F1776" s="15">
        <f>IF(E1776="no weight",VLOOKUP(D1776,Files!$B$2:$G$233,6,FALSE()),E1776)</f>
        <v>6.22</v>
      </c>
      <c r="G1776" s="13">
        <v>0.000462962962962963</v>
      </c>
      <c r="H1776">
        <v>6</v>
      </c>
      <c r="I1776" s="31">
        <f>Results!$F1776+VLOOKUP(Results!$H1776,'Bead string weights'!$B$2:$E$14,4,FALSE())</f>
        <v>13.685</v>
      </c>
    </row>
    <row r="1777" spans="1:9">
      <c r="A1777">
        <v>198</v>
      </c>
      <c r="B1777">
        <v>388</v>
      </c>
      <c r="D1777" t="s">
        <v>380</v>
      </c>
      <c r="E1777" s="30">
        <v>6.22</v>
      </c>
      <c r="F1777" s="15">
        <f>IF(E1777="no weight",VLOOKUP(D1777,Files!$B$2:$G$233,6,FALSE()),E1777)</f>
        <v>6.22</v>
      </c>
      <c r="G1777" s="13">
        <v>0.000474537037037037</v>
      </c>
      <c r="H1777">
        <v>6</v>
      </c>
      <c r="I1777" s="29">
        <f>Results!$F1777+VLOOKUP(Results!$H1777,'Bead string weights'!$B$2:$E$14,4,FALSE())</f>
        <v>13.685</v>
      </c>
    </row>
    <row r="1778" spans="1:9">
      <c r="A1778">
        <v>198</v>
      </c>
      <c r="B1778">
        <v>388</v>
      </c>
      <c r="D1778" t="s">
        <v>380</v>
      </c>
      <c r="E1778" s="30">
        <v>6.22</v>
      </c>
      <c r="F1778" s="15">
        <f>IF(E1778="no weight",VLOOKUP(D1778,Files!$B$2:$G$233,6,FALSE()),E1778)</f>
        <v>6.22</v>
      </c>
      <c r="G1778" s="13">
        <v>0.000486111111111111</v>
      </c>
      <c r="H1778">
        <v>5</v>
      </c>
      <c r="I1778" s="31">
        <f>Results!$F1778+VLOOKUP(Results!$H1778,'Bead string weights'!$B$2:$E$14,4,FALSE())</f>
        <v>12.655</v>
      </c>
    </row>
    <row r="1779" spans="1:9">
      <c r="A1779">
        <v>198</v>
      </c>
      <c r="B1779">
        <v>388</v>
      </c>
      <c r="D1779" t="s">
        <v>380</v>
      </c>
      <c r="E1779" s="30">
        <v>6.22</v>
      </c>
      <c r="F1779" s="15">
        <f>IF(E1779="no weight",VLOOKUP(D1779,Files!$B$2:$G$233,6,FALSE()),E1779)</f>
        <v>6.22</v>
      </c>
      <c r="G1779" s="13">
        <v>0.000671296296296296</v>
      </c>
      <c r="H1779">
        <v>9</v>
      </c>
      <c r="I1779" s="31">
        <f>Results!$F1779+VLOOKUP(Results!$H1779,'Bead string weights'!$B$2:$E$14,4,FALSE())</f>
        <v>17.06</v>
      </c>
    </row>
    <row r="1780" spans="1:9">
      <c r="A1780">
        <v>198</v>
      </c>
      <c r="B1780">
        <v>388</v>
      </c>
      <c r="D1780" t="s">
        <v>380</v>
      </c>
      <c r="E1780" s="30">
        <v>6.22</v>
      </c>
      <c r="F1780" s="15">
        <f>IF(E1780="no weight",VLOOKUP(D1780,Files!$B$2:$G$233,6,FALSE()),E1780)</f>
        <v>6.22</v>
      </c>
      <c r="G1780" s="13">
        <v>0.00068287037037037</v>
      </c>
      <c r="H1780">
        <v>3</v>
      </c>
      <c r="I1780" s="29">
        <f>Results!$F1780+VLOOKUP(Results!$H1780,'Bead string weights'!$B$2:$E$14,4,FALSE())</f>
        <v>9.5531</v>
      </c>
    </row>
    <row r="1781" spans="1:9">
      <c r="A1781">
        <v>198</v>
      </c>
      <c r="B1781">
        <v>388</v>
      </c>
      <c r="D1781" t="s">
        <v>380</v>
      </c>
      <c r="E1781" s="30">
        <v>6.22</v>
      </c>
      <c r="F1781" s="15">
        <f>IF(E1781="no weight",VLOOKUP(D1781,Files!$B$2:$G$233,6,FALSE()),E1781)</f>
        <v>6.22</v>
      </c>
      <c r="G1781" s="13">
        <v>0.000821759259259259</v>
      </c>
      <c r="H1781">
        <v>8</v>
      </c>
      <c r="I1781" s="31">
        <f>Results!$F1781+VLOOKUP(Results!$H1781,'Bead string weights'!$B$2:$E$14,4,FALSE())</f>
        <v>15.62</v>
      </c>
    </row>
    <row r="1782" spans="1:9">
      <c r="A1782">
        <v>198</v>
      </c>
      <c r="B1782">
        <v>388</v>
      </c>
      <c r="D1782" t="s">
        <v>380</v>
      </c>
      <c r="E1782" s="30">
        <v>6.22</v>
      </c>
      <c r="F1782" s="15">
        <f>IF(E1782="no weight",VLOOKUP(D1782,Files!$B$2:$G$233,6,FALSE()),E1782)</f>
        <v>6.22</v>
      </c>
      <c r="G1782" s="13">
        <v>0.000833333333333333</v>
      </c>
      <c r="H1782">
        <v>7</v>
      </c>
      <c r="I1782" s="31">
        <f>Results!$F1782+VLOOKUP(Results!$H1782,'Bead string weights'!$B$2:$E$14,4,FALSE())</f>
        <v>15.255</v>
      </c>
    </row>
    <row r="1783" spans="1:9">
      <c r="A1783">
        <v>198</v>
      </c>
      <c r="B1783">
        <v>388</v>
      </c>
      <c r="D1783" t="s">
        <v>380</v>
      </c>
      <c r="E1783" s="30">
        <v>6.22</v>
      </c>
      <c r="F1783" s="15">
        <f>IF(E1783="no weight",VLOOKUP(D1783,Files!$B$2:$G$233,6,FALSE()),E1783)</f>
        <v>6.22</v>
      </c>
      <c r="G1783" s="13">
        <v>0.00104166666666667</v>
      </c>
      <c r="H1783">
        <v>10</v>
      </c>
      <c r="I1783" s="31">
        <f>Results!$F1783+VLOOKUP(Results!$H1783,'Bead string weights'!$B$2:$E$14,4,FALSE())</f>
        <v>18.3</v>
      </c>
    </row>
    <row r="1784" spans="1:9">
      <c r="A1784">
        <v>198</v>
      </c>
      <c r="B1784">
        <v>388</v>
      </c>
      <c r="D1784" t="s">
        <v>380</v>
      </c>
      <c r="E1784" s="30">
        <v>6.22</v>
      </c>
      <c r="F1784" s="15">
        <f>IF(E1784="no weight",VLOOKUP(D1784,Files!$B$2:$G$233,6,FALSE()),E1784)</f>
        <v>6.22</v>
      </c>
      <c r="G1784" s="13">
        <v>0.00106481481481481</v>
      </c>
      <c r="H1784">
        <v>9</v>
      </c>
      <c r="I1784" s="29">
        <f>Results!$F1784+VLOOKUP(Results!$H1784,'Bead string weights'!$B$2:$E$14,4,FALSE())</f>
        <v>17.06</v>
      </c>
    </row>
    <row r="1785" spans="1:9">
      <c r="A1785">
        <v>199</v>
      </c>
      <c r="B1785">
        <v>389</v>
      </c>
      <c r="D1785" t="s">
        <v>382</v>
      </c>
      <c r="E1785" s="30">
        <v>6.09</v>
      </c>
      <c r="F1785" s="15">
        <f>IF(E1785="no weight",VLOOKUP(D1785,Files!$B$2:$G$233,6,FALSE()),E1785)</f>
        <v>6.09</v>
      </c>
      <c r="G1785" s="13">
        <v>0.000439814814814815</v>
      </c>
      <c r="H1785">
        <v>7</v>
      </c>
      <c r="I1785" s="31">
        <f>Results!$F1785+VLOOKUP(Results!$H1785,'Bead string weights'!$B$2:$E$14,4,FALSE())</f>
        <v>15.125</v>
      </c>
    </row>
    <row r="1786" spans="1:9">
      <c r="A1786">
        <v>199</v>
      </c>
      <c r="B1786">
        <v>389</v>
      </c>
      <c r="D1786" t="s">
        <v>382</v>
      </c>
      <c r="E1786" s="30">
        <v>6.09</v>
      </c>
      <c r="F1786" s="15">
        <f>IF(E1786="no weight",VLOOKUP(D1786,Files!$B$2:$G$233,6,FALSE()),E1786)</f>
        <v>6.09</v>
      </c>
      <c r="G1786" s="13">
        <v>0.000451388888888889</v>
      </c>
      <c r="H1786">
        <v>4</v>
      </c>
      <c r="I1786" s="29">
        <f>Results!$F1786+VLOOKUP(Results!$H1786,'Bead string weights'!$B$2:$E$14,4,FALSE())</f>
        <v>10.85105</v>
      </c>
    </row>
    <row r="1787" spans="1:9">
      <c r="A1787">
        <v>199</v>
      </c>
      <c r="B1787">
        <v>389</v>
      </c>
      <c r="D1787" t="s">
        <v>382</v>
      </c>
      <c r="E1787" s="30">
        <v>6.09</v>
      </c>
      <c r="F1787" s="15">
        <f>IF(E1787="no weight",VLOOKUP(D1787,Files!$B$2:$G$233,6,FALSE()),E1787)</f>
        <v>6.09</v>
      </c>
      <c r="G1787" s="13">
        <v>0.000648148148148148</v>
      </c>
      <c r="H1787">
        <v>6</v>
      </c>
      <c r="I1787" s="31">
        <f>Results!$F1787+VLOOKUP(Results!$H1787,'Bead string weights'!$B$2:$E$14,4,FALSE())</f>
        <v>13.555</v>
      </c>
    </row>
    <row r="1788" spans="1:9">
      <c r="A1788">
        <v>199</v>
      </c>
      <c r="B1788">
        <v>389</v>
      </c>
      <c r="D1788" t="s">
        <v>382</v>
      </c>
      <c r="E1788" s="30">
        <v>6.09</v>
      </c>
      <c r="F1788" s="15">
        <f>IF(E1788="no weight",VLOOKUP(D1788,Files!$B$2:$G$233,6,FALSE()),E1788)</f>
        <v>6.09</v>
      </c>
      <c r="G1788" s="13">
        <v>0.000925925925925926</v>
      </c>
      <c r="H1788">
        <v>6</v>
      </c>
      <c r="I1788" s="31">
        <f>Results!$F1788+VLOOKUP(Results!$H1788,'Bead string weights'!$B$2:$E$14,4,FALSE())</f>
        <v>13.555</v>
      </c>
    </row>
    <row r="1789" spans="1:9">
      <c r="A1789">
        <v>199</v>
      </c>
      <c r="B1789">
        <v>389</v>
      </c>
      <c r="D1789" t="s">
        <v>382</v>
      </c>
      <c r="E1789" s="30">
        <v>6.09</v>
      </c>
      <c r="F1789" s="15">
        <f>IF(E1789="no weight",VLOOKUP(D1789,Files!$B$2:$G$233,6,FALSE()),E1789)</f>
        <v>6.09</v>
      </c>
      <c r="G1789" s="13">
        <v>0.00111111111111111</v>
      </c>
      <c r="H1789">
        <v>7</v>
      </c>
      <c r="I1789" s="31">
        <f>Results!$F1789+VLOOKUP(Results!$H1789,'Bead string weights'!$B$2:$E$14,4,FALSE())</f>
        <v>15.125</v>
      </c>
    </row>
    <row r="1790" spans="1:9">
      <c r="A1790">
        <v>199</v>
      </c>
      <c r="B1790">
        <v>389</v>
      </c>
      <c r="D1790" t="s">
        <v>382</v>
      </c>
      <c r="E1790" s="30">
        <v>6.09</v>
      </c>
      <c r="F1790" s="15">
        <f>IF(E1790="no weight",VLOOKUP(D1790,Files!$B$2:$G$233,6,FALSE()),E1790)</f>
        <v>6.09</v>
      </c>
      <c r="G1790" s="13">
        <v>0.0015162037037037</v>
      </c>
      <c r="H1790">
        <v>7</v>
      </c>
      <c r="I1790" s="31">
        <f>Results!$F1790+VLOOKUP(Results!$H1790,'Bead string weights'!$B$2:$E$14,4,FALSE())</f>
        <v>15.125</v>
      </c>
    </row>
    <row r="1791" spans="1:9">
      <c r="A1791">
        <v>200</v>
      </c>
      <c r="B1791">
        <v>203</v>
      </c>
      <c r="D1791" t="s">
        <v>384</v>
      </c>
      <c r="E1791">
        <v>6.67</v>
      </c>
      <c r="F1791" s="15">
        <f>IF(E1791="no weight",VLOOKUP(D1791,Files!$B$2:$G$233,6,FALSE()),E1791)</f>
        <v>6.67</v>
      </c>
      <c r="G1791" s="13">
        <v>0.000532407407407407</v>
      </c>
      <c r="H1791">
        <v>2</v>
      </c>
      <c r="I1791" s="29">
        <f>Results!$F1791+VLOOKUP(Results!$H1791,'Bead string weights'!$B$2:$E$14,4,FALSE())</f>
        <v>9.86215</v>
      </c>
    </row>
    <row r="1792" spans="1:9">
      <c r="A1792">
        <v>200</v>
      </c>
      <c r="B1792">
        <v>203</v>
      </c>
      <c r="D1792" t="s">
        <v>384</v>
      </c>
      <c r="E1792">
        <v>6.67</v>
      </c>
      <c r="F1792" s="15">
        <f>IF(E1792="no weight",VLOOKUP(D1792,Files!$B$2:$G$233,6,FALSE()),E1792)</f>
        <v>6.67</v>
      </c>
      <c r="G1792" s="13">
        <v>0.000972222222222222</v>
      </c>
      <c r="H1792">
        <v>3</v>
      </c>
      <c r="I1792" s="29">
        <f>Results!$F1792+VLOOKUP(Results!$H1792,'Bead string weights'!$B$2:$E$14,4,FALSE())</f>
        <v>10.0031</v>
      </c>
    </row>
    <row r="1793" spans="1:9">
      <c r="A1793">
        <v>200</v>
      </c>
      <c r="B1793">
        <v>203</v>
      </c>
      <c r="D1793" t="s">
        <v>384</v>
      </c>
      <c r="E1793">
        <v>6.67</v>
      </c>
      <c r="F1793" s="15">
        <f>IF(E1793="no weight",VLOOKUP(D1793,Files!$B$2:$G$233,6,FALSE()),E1793)</f>
        <v>6.67</v>
      </c>
      <c r="G1793" s="13">
        <v>0.00125</v>
      </c>
      <c r="H1793">
        <v>6</v>
      </c>
      <c r="I1793" s="31">
        <f>Results!$F1793+VLOOKUP(Results!$H1793,'Bead string weights'!$B$2:$E$14,4,FALSE())</f>
        <v>14.135</v>
      </c>
    </row>
    <row r="1794" spans="1:9">
      <c r="A1794">
        <v>200</v>
      </c>
      <c r="B1794">
        <v>203</v>
      </c>
      <c r="D1794" t="s">
        <v>384</v>
      </c>
      <c r="E1794">
        <v>6.67</v>
      </c>
      <c r="F1794" s="15">
        <f>IF(E1794="no weight",VLOOKUP(D1794,Files!$B$2:$G$233,6,FALSE()),E1794)</f>
        <v>6.67</v>
      </c>
      <c r="G1794" s="13">
        <v>0.00126157407407407</v>
      </c>
      <c r="H1794">
        <v>4</v>
      </c>
      <c r="I1794" s="31">
        <f>Results!$F1794+VLOOKUP(Results!$H1794,'Bead string weights'!$B$2:$E$14,4,FALSE())</f>
        <v>11.43105</v>
      </c>
    </row>
    <row r="1795" spans="1:9">
      <c r="A1795">
        <v>200</v>
      </c>
      <c r="B1795">
        <v>203</v>
      </c>
      <c r="D1795" t="s">
        <v>384</v>
      </c>
      <c r="E1795">
        <v>6.67</v>
      </c>
      <c r="F1795" s="15">
        <f>IF(E1795="no weight",VLOOKUP(D1795,Files!$B$2:$G$233,6,FALSE()),E1795)</f>
        <v>6.67</v>
      </c>
      <c r="G1795" s="13">
        <v>0.00127314814814815</v>
      </c>
      <c r="H1795">
        <v>5</v>
      </c>
      <c r="I1795" s="29">
        <f>Results!$F1795+VLOOKUP(Results!$H1795,'Bead string weights'!$B$2:$E$14,4,FALSE())</f>
        <v>13.105</v>
      </c>
    </row>
    <row r="1796" spans="1:9">
      <c r="A1796">
        <v>200</v>
      </c>
      <c r="B1796">
        <v>203</v>
      </c>
      <c r="D1796" t="s">
        <v>384</v>
      </c>
      <c r="E1796">
        <v>6.67</v>
      </c>
      <c r="F1796" s="15">
        <f>IF(E1796="no weight",VLOOKUP(D1796,Files!$B$2:$G$233,6,FALSE()),E1796)</f>
        <v>6.67</v>
      </c>
      <c r="G1796" s="13">
        <v>0.00140046296296296</v>
      </c>
      <c r="H1796">
        <v>6</v>
      </c>
      <c r="I1796" s="31">
        <f>Results!$F1796+VLOOKUP(Results!$H1796,'Bead string weights'!$B$2:$E$14,4,FALSE())</f>
        <v>14.135</v>
      </c>
    </row>
    <row r="1797" spans="1:9">
      <c r="A1797">
        <v>200</v>
      </c>
      <c r="B1797">
        <v>203</v>
      </c>
      <c r="D1797" t="s">
        <v>384</v>
      </c>
      <c r="E1797">
        <v>6.67</v>
      </c>
      <c r="F1797" s="15">
        <f>IF(E1797="no weight",VLOOKUP(D1797,Files!$B$2:$G$233,6,FALSE()),E1797)</f>
        <v>6.67</v>
      </c>
      <c r="G1797" s="13">
        <v>0.00150462962962963</v>
      </c>
      <c r="H1797">
        <v>8</v>
      </c>
      <c r="I1797" s="29">
        <f>Results!$F1797+VLOOKUP(Results!$H1797,'Bead string weights'!$B$2:$E$14,4,FALSE())</f>
        <v>16.07</v>
      </c>
    </row>
    <row r="1798" spans="1:9">
      <c r="A1798">
        <v>200</v>
      </c>
      <c r="B1798">
        <v>203</v>
      </c>
      <c r="D1798" t="s">
        <v>384</v>
      </c>
      <c r="E1798">
        <v>6.67</v>
      </c>
      <c r="F1798" s="15">
        <f>IF(E1798="no weight",VLOOKUP(D1798,Files!$B$2:$G$233,6,FALSE()),E1798)</f>
        <v>6.67</v>
      </c>
      <c r="G1798" s="13">
        <v>0.0015162037037037</v>
      </c>
      <c r="H1798">
        <v>3</v>
      </c>
      <c r="I1798" s="29">
        <f>Results!$F1798+VLOOKUP(Results!$H1798,'Bead string weights'!$B$2:$E$14,4,FALSE())</f>
        <v>10.0031</v>
      </c>
    </row>
    <row r="1799" spans="1:9">
      <c r="A1799">
        <v>200</v>
      </c>
      <c r="B1799">
        <v>203</v>
      </c>
      <c r="D1799" t="s">
        <v>384</v>
      </c>
      <c r="E1799">
        <v>6.67</v>
      </c>
      <c r="F1799" s="15">
        <f>IF(E1799="no weight",VLOOKUP(D1799,Files!$B$2:$G$233,6,FALSE()),E1799)</f>
        <v>6.67</v>
      </c>
      <c r="G1799" s="13">
        <v>0.0016087962962963</v>
      </c>
      <c r="H1799">
        <v>6</v>
      </c>
      <c r="I1799" s="29">
        <f>Results!$F1799+VLOOKUP(Results!$H1799,'Bead string weights'!$B$2:$E$14,4,FALSE())</f>
        <v>14.135</v>
      </c>
    </row>
    <row r="1800" spans="1:9">
      <c r="A1800">
        <v>200</v>
      </c>
      <c r="B1800">
        <v>203</v>
      </c>
      <c r="D1800" t="s">
        <v>384</v>
      </c>
      <c r="E1800">
        <v>6.67</v>
      </c>
      <c r="F1800" s="15">
        <f>IF(E1800="no weight",VLOOKUP(D1800,Files!$B$2:$G$233,6,FALSE()),E1800)</f>
        <v>6.67</v>
      </c>
      <c r="G1800" s="13">
        <v>0.00208333333333333</v>
      </c>
      <c r="H1800">
        <v>7</v>
      </c>
      <c r="I1800" s="29">
        <f>Results!$F1800+VLOOKUP(Results!$H1800,'Bead string weights'!$B$2:$E$14,4,FALSE())</f>
        <v>15.705</v>
      </c>
    </row>
    <row r="1801" spans="1:9">
      <c r="A1801">
        <v>201</v>
      </c>
      <c r="B1801">
        <v>390</v>
      </c>
      <c r="D1801" t="s">
        <v>385</v>
      </c>
      <c r="E1801">
        <v>6.45</v>
      </c>
      <c r="F1801" s="15">
        <f>IF(E1801="no weight",VLOOKUP(D1802,Files!$B$2:$G$233,6,FALSE()),E1801)</f>
        <v>6.45</v>
      </c>
      <c r="G1801" s="13">
        <v>0.000381944444444444</v>
      </c>
      <c r="H1801">
        <v>6</v>
      </c>
      <c r="I1801" s="29">
        <f>Results!$F1801+VLOOKUP(Results!$H1801,'Bead string weights'!$B$2:$E$14,4,FALSE())</f>
        <v>13.915</v>
      </c>
    </row>
    <row r="1802" spans="1:9">
      <c r="A1802">
        <v>201</v>
      </c>
      <c r="B1802">
        <v>390</v>
      </c>
      <c r="D1802" t="s">
        <v>385</v>
      </c>
      <c r="E1802">
        <v>6.45</v>
      </c>
      <c r="F1802" s="15">
        <f>IF(E1802="no weight",VLOOKUP(#REF!,Files!$B$2:$G$233,6,FALSE()),E1802)</f>
        <v>6.45</v>
      </c>
      <c r="G1802" s="13">
        <v>0.000520833333333333</v>
      </c>
      <c r="H1802">
        <v>6</v>
      </c>
      <c r="I1802" s="29">
        <f>Results!$F1802+VLOOKUP(Results!$H1802,'Bead string weights'!$B$2:$E$14,4,FALSE())</f>
        <v>13.915</v>
      </c>
    </row>
    <row r="1803" spans="1:9">
      <c r="A1803">
        <v>201</v>
      </c>
      <c r="B1803">
        <v>390</v>
      </c>
      <c r="D1803" t="s">
        <v>385</v>
      </c>
      <c r="E1803">
        <v>6.45</v>
      </c>
      <c r="F1803" s="15">
        <f>IF(E1803="no weight",VLOOKUP(D1803,Files!$B$2:$G$233,6,FALSE()),E1803)</f>
        <v>6.45</v>
      </c>
      <c r="G1803" s="13">
        <v>0.000636574074074074</v>
      </c>
      <c r="H1803">
        <v>6</v>
      </c>
      <c r="I1803" s="31">
        <f>Results!$F1803+VLOOKUP(Results!$H1803,'Bead string weights'!$B$2:$E$14,4,FALSE())</f>
        <v>13.915</v>
      </c>
    </row>
    <row r="1804" spans="1:9">
      <c r="A1804">
        <v>201</v>
      </c>
      <c r="B1804">
        <v>390</v>
      </c>
      <c r="D1804" t="s">
        <v>385</v>
      </c>
      <c r="E1804">
        <v>6.45</v>
      </c>
      <c r="F1804" s="15">
        <f>IF(E1804="no weight",VLOOKUP(D1804,Files!$B$2:$G$233,6,FALSE()),E1804)</f>
        <v>6.45</v>
      </c>
      <c r="G1804" s="13">
        <v>0.000706018518518518</v>
      </c>
      <c r="H1804">
        <v>9</v>
      </c>
      <c r="I1804" s="31">
        <f>Results!$F1804+VLOOKUP(Results!$H1804,'Bead string weights'!$B$2:$E$14,4,FALSE())</f>
        <v>17.29</v>
      </c>
    </row>
    <row r="1805" spans="1:9">
      <c r="A1805">
        <v>201</v>
      </c>
      <c r="B1805">
        <v>390</v>
      </c>
      <c r="D1805" t="s">
        <v>385</v>
      </c>
      <c r="E1805">
        <v>6.45</v>
      </c>
      <c r="F1805" s="15">
        <f>IF(E1805="no weight",VLOOKUP(D1805,Files!$B$2:$G$233,6,FALSE()),E1805)</f>
        <v>6.45</v>
      </c>
      <c r="G1805" s="13">
        <v>0.000891203703703704</v>
      </c>
      <c r="H1805">
        <v>6</v>
      </c>
      <c r="I1805" s="31">
        <f>Results!$F1805+VLOOKUP(Results!$H1805,'Bead string weights'!$B$2:$E$14,4,FALSE())</f>
        <v>13.915</v>
      </c>
    </row>
    <row r="1806" spans="1:9">
      <c r="A1806">
        <v>201</v>
      </c>
      <c r="B1806">
        <v>390</v>
      </c>
      <c r="D1806" t="s">
        <v>385</v>
      </c>
      <c r="E1806">
        <v>6.45</v>
      </c>
      <c r="F1806" s="15">
        <f>IF(E1806="no weight",VLOOKUP(D1806,Files!$B$2:$G$233,6,FALSE()),E1806)</f>
        <v>6.45</v>
      </c>
      <c r="G1806" s="13">
        <v>0.00099537037037037</v>
      </c>
      <c r="H1806">
        <v>7</v>
      </c>
      <c r="I1806" s="31">
        <f>Results!$F1806+VLOOKUP(Results!$H1806,'Bead string weights'!$B$2:$E$14,4,FALSE())</f>
        <v>15.485</v>
      </c>
    </row>
    <row r="1807" spans="1:9">
      <c r="A1807">
        <v>201</v>
      </c>
      <c r="B1807">
        <v>390</v>
      </c>
      <c r="D1807" t="s">
        <v>385</v>
      </c>
      <c r="E1807">
        <v>6.45</v>
      </c>
      <c r="F1807" s="15">
        <f>IF(E1807="no weight",VLOOKUP(D1807,Files!$B$2:$G$233,6,FALSE()),E1807)</f>
        <v>6.45</v>
      </c>
      <c r="G1807" s="13">
        <v>0.00111111111111111</v>
      </c>
      <c r="H1807">
        <v>8</v>
      </c>
      <c r="I1807" s="31">
        <f>Results!$F1807+VLOOKUP(Results!$H1807,'Bead string weights'!$B$2:$E$14,4,FALSE())</f>
        <v>15.85</v>
      </c>
    </row>
    <row r="1808" spans="1:9">
      <c r="A1808">
        <v>202</v>
      </c>
      <c r="B1808">
        <v>391</v>
      </c>
      <c r="D1808" t="s">
        <v>387</v>
      </c>
      <c r="E1808">
        <v>6.21</v>
      </c>
      <c r="F1808" s="15">
        <f>IF(E1808="no weight",VLOOKUP(D1808,Files!$B$2:$G$233,6,FALSE()),E1808)</f>
        <v>6.21</v>
      </c>
      <c r="G1808" s="13">
        <v>0.0021412037037037</v>
      </c>
      <c r="H1808">
        <v>5</v>
      </c>
      <c r="I1808" s="29">
        <f>Results!$F1808+VLOOKUP(Results!$H1808,'Bead string weights'!$B$2:$E$14,4,FALSE())</f>
        <v>12.645</v>
      </c>
    </row>
    <row r="1809" spans="1:9">
      <c r="A1809">
        <v>202</v>
      </c>
      <c r="B1809">
        <v>391</v>
      </c>
      <c r="D1809" t="s">
        <v>387</v>
      </c>
      <c r="E1809">
        <v>6.21</v>
      </c>
      <c r="F1809" s="15">
        <f>IF(E1809="no weight",VLOOKUP(D1809,Files!$B$2:$G$233,6,FALSE()),E1809)</f>
        <v>6.21</v>
      </c>
      <c r="G1809" s="13">
        <v>0.00215277777777778</v>
      </c>
      <c r="H1809">
        <v>5</v>
      </c>
      <c r="I1809" s="29">
        <f>Results!$F1809+VLOOKUP(Results!$H1809,'Bead string weights'!$B$2:$E$14,4,FALSE())</f>
        <v>12.645</v>
      </c>
    </row>
    <row r="1810" spans="1:9">
      <c r="A1810">
        <v>202</v>
      </c>
      <c r="B1810">
        <v>391</v>
      </c>
      <c r="D1810" t="s">
        <v>387</v>
      </c>
      <c r="E1810">
        <v>6.21</v>
      </c>
      <c r="F1810" s="15">
        <f>IF(E1810="no weight",VLOOKUP(D1810,Files!$B$2:$G$233,6,FALSE()),E1810)</f>
        <v>6.21</v>
      </c>
      <c r="G1810" s="13">
        <v>0.00262731481481481</v>
      </c>
      <c r="H1810">
        <v>7</v>
      </c>
      <c r="I1810" s="31">
        <f>Results!$F1810+VLOOKUP(Results!$H1810,'Bead string weights'!$B$2:$E$14,4,FALSE())</f>
        <v>15.245</v>
      </c>
    </row>
    <row r="1811" spans="1:9">
      <c r="A1811">
        <v>202</v>
      </c>
      <c r="B1811">
        <v>391</v>
      </c>
      <c r="D1811" t="s">
        <v>387</v>
      </c>
      <c r="E1811">
        <v>6.21</v>
      </c>
      <c r="F1811" s="15">
        <f>IF(E1811="no weight",VLOOKUP(D1811,Files!$B$2:$G$233,6,FALSE()),E1811)</f>
        <v>6.21</v>
      </c>
      <c r="G1811" s="13">
        <v>0.00263888888888889</v>
      </c>
      <c r="H1811">
        <v>3</v>
      </c>
      <c r="I1811" s="31">
        <f>Results!$F1811+VLOOKUP(Results!$H1811,'Bead string weights'!$B$2:$E$14,4,FALSE())</f>
        <v>9.5431</v>
      </c>
    </row>
    <row r="1812" spans="1:9">
      <c r="A1812">
        <v>202</v>
      </c>
      <c r="B1812">
        <v>391</v>
      </c>
      <c r="D1812" t="s">
        <v>387</v>
      </c>
      <c r="E1812">
        <v>6.21</v>
      </c>
      <c r="F1812" s="15">
        <f>IF(E1812="no weight",VLOOKUP(D1812,Files!$B$2:$G$233,6,FALSE()),E1812)</f>
        <v>6.21</v>
      </c>
      <c r="G1812" s="13">
        <v>0.00270833333333333</v>
      </c>
      <c r="H1812">
        <v>9</v>
      </c>
      <c r="I1812" s="31">
        <f>Results!$F1812+VLOOKUP(Results!$H1812,'Bead string weights'!$B$2:$E$14,4,FALSE())</f>
        <v>17.05</v>
      </c>
    </row>
    <row r="1813" spans="1:9">
      <c r="A1813">
        <v>202</v>
      </c>
      <c r="B1813">
        <v>391</v>
      </c>
      <c r="D1813" t="s">
        <v>387</v>
      </c>
      <c r="E1813">
        <v>6.21</v>
      </c>
      <c r="F1813" s="15">
        <f>IF(E1813="no weight",VLOOKUP(D1813,Files!$B$2:$G$233,6,FALSE()),E1813)</f>
        <v>6.21</v>
      </c>
      <c r="G1813" s="13">
        <v>0.0028125</v>
      </c>
      <c r="H1813">
        <v>7</v>
      </c>
      <c r="I1813" s="31">
        <f>Results!$F1813+VLOOKUP(Results!$H1813,'Bead string weights'!$B$2:$E$14,4,FALSE())</f>
        <v>15.245</v>
      </c>
    </row>
    <row r="1814" spans="1:9">
      <c r="A1814">
        <v>202</v>
      </c>
      <c r="B1814">
        <v>391</v>
      </c>
      <c r="D1814" t="s">
        <v>387</v>
      </c>
      <c r="E1814">
        <v>6.21</v>
      </c>
      <c r="F1814" s="15">
        <f>IF(E1814="no weight",VLOOKUP(D1814,Files!$B$2:$G$233,6,FALSE()),E1814)</f>
        <v>6.21</v>
      </c>
      <c r="G1814" s="13">
        <v>0.00289351851851852</v>
      </c>
      <c r="H1814">
        <v>8</v>
      </c>
      <c r="I1814" s="31">
        <f>Results!$F1814+VLOOKUP(Results!$H1814,'Bead string weights'!$B$2:$E$14,4,FALSE())</f>
        <v>15.61</v>
      </c>
    </row>
    <row r="1815" spans="1:9">
      <c r="A1815">
        <v>202</v>
      </c>
      <c r="B1815">
        <v>391</v>
      </c>
      <c r="D1815" t="s">
        <v>387</v>
      </c>
      <c r="E1815">
        <v>6.21</v>
      </c>
      <c r="F1815" s="15">
        <f>IF(E1815="no weight",VLOOKUP(D1815,Files!$B$2:$G$233,6,FALSE()),E1815)</f>
        <v>6.21</v>
      </c>
      <c r="G1815" s="13">
        <v>0.00303240740740741</v>
      </c>
      <c r="H1815">
        <v>9</v>
      </c>
      <c r="I1815" s="31">
        <f>Results!$F1815+VLOOKUP(Results!$H1815,'Bead string weights'!$B$2:$E$14,4,FALSE())</f>
        <v>17.05</v>
      </c>
    </row>
    <row r="1816" spans="1:9">
      <c r="A1816">
        <v>202</v>
      </c>
      <c r="B1816">
        <v>391</v>
      </c>
      <c r="D1816" t="s">
        <v>387</v>
      </c>
      <c r="E1816">
        <v>6.21</v>
      </c>
      <c r="F1816" s="15">
        <f>IF(E1816="no weight",VLOOKUP(D1816,Files!$B$2:$G$233,6,FALSE()),E1816)</f>
        <v>6.21</v>
      </c>
      <c r="G1816" s="13">
        <v>0.00305555555555556</v>
      </c>
      <c r="H1816">
        <v>3</v>
      </c>
      <c r="I1816" s="29">
        <f>Results!$F1816+VLOOKUP(Results!$H1816,'Bead string weights'!$B$2:$E$14,4,FALSE())</f>
        <v>9.5431</v>
      </c>
    </row>
    <row r="1817" spans="1:9">
      <c r="A1817">
        <v>203</v>
      </c>
      <c r="B1817">
        <v>392</v>
      </c>
      <c r="D1817" t="s">
        <v>389</v>
      </c>
      <c r="E1817">
        <v>5.44</v>
      </c>
      <c r="F1817" s="15">
        <f>IF(E1817="no weight",VLOOKUP(D1817,Files!$B$2:$G$233,6,FALSE()),E1817)</f>
        <v>5.44</v>
      </c>
      <c r="G1817" s="13">
        <v>0.000636574074074074</v>
      </c>
      <c r="H1817">
        <v>5</v>
      </c>
      <c r="I1817" s="29">
        <f>Results!$F1817+VLOOKUP(Results!$H1817,'Bead string weights'!$B$2:$E$14,4,FALSE())</f>
        <v>11.875</v>
      </c>
    </row>
    <row r="1818" spans="1:9">
      <c r="A1818">
        <v>203</v>
      </c>
      <c r="B1818">
        <v>392</v>
      </c>
      <c r="D1818" t="s">
        <v>389</v>
      </c>
      <c r="E1818">
        <v>5.44</v>
      </c>
      <c r="F1818" s="15">
        <f>IF(E1818="no weight",VLOOKUP(D1818,Files!$B$2:$G$233,6,FALSE()),E1818)</f>
        <v>5.44</v>
      </c>
      <c r="G1818" s="13">
        <v>0.000844907407407407</v>
      </c>
      <c r="H1818">
        <v>4</v>
      </c>
      <c r="I1818" s="29">
        <f>Results!$F1818+VLOOKUP(Results!$H1818,'Bead string weights'!$B$2:$E$14,4,FALSE())</f>
        <v>10.20105</v>
      </c>
    </row>
    <row r="1819" spans="1:9">
      <c r="A1819">
        <v>203</v>
      </c>
      <c r="B1819">
        <v>392</v>
      </c>
      <c r="D1819" t="s">
        <v>389</v>
      </c>
      <c r="E1819">
        <v>5.44</v>
      </c>
      <c r="F1819" s="15">
        <f>IF(E1819="no weight",VLOOKUP(D1819,Files!$B$2:$G$233,6,FALSE()),E1819)</f>
        <v>5.44</v>
      </c>
      <c r="G1819" s="13">
        <v>0.00103009259259259</v>
      </c>
      <c r="H1819">
        <v>4</v>
      </c>
      <c r="I1819" s="31">
        <f>Results!$F1819+VLOOKUP(Results!$H1819,'Bead string weights'!$B$2:$E$14,4,FALSE())</f>
        <v>10.20105</v>
      </c>
    </row>
    <row r="1820" spans="1:9">
      <c r="A1820">
        <v>203</v>
      </c>
      <c r="B1820">
        <v>392</v>
      </c>
      <c r="D1820" t="s">
        <v>389</v>
      </c>
      <c r="E1820">
        <v>5.44</v>
      </c>
      <c r="F1820" s="15">
        <f>IF(E1820="no weight",VLOOKUP(D1820,Files!$B$2:$G$233,6,FALSE()),E1820)</f>
        <v>5.44</v>
      </c>
      <c r="G1820" s="13">
        <v>0.00142361111111111</v>
      </c>
      <c r="H1820">
        <v>3</v>
      </c>
      <c r="I1820" s="31">
        <f>Results!$F1820+VLOOKUP(Results!$H1820,'Bead string weights'!$B$2:$E$14,4,FALSE())</f>
        <v>8.7731</v>
      </c>
    </row>
    <row r="1821" spans="1:9">
      <c r="A1821">
        <v>203</v>
      </c>
      <c r="B1821">
        <v>392</v>
      </c>
      <c r="D1821" t="s">
        <v>389</v>
      </c>
      <c r="E1821">
        <v>5.44</v>
      </c>
      <c r="F1821" s="15">
        <f>IF(E1821="no weight",VLOOKUP(D1821,Files!$B$2:$G$233,6,FALSE()),E1821)</f>
        <v>5.44</v>
      </c>
      <c r="G1821" s="13">
        <v>0.00155092592592593</v>
      </c>
      <c r="H1821">
        <v>4</v>
      </c>
      <c r="I1821" s="31">
        <f>Results!$F1821+VLOOKUP(Results!$H1821,'Bead string weights'!$B$2:$E$14,4,FALSE())</f>
        <v>10.20105</v>
      </c>
    </row>
    <row r="1822" spans="1:9">
      <c r="A1822">
        <v>203</v>
      </c>
      <c r="B1822">
        <v>392</v>
      </c>
      <c r="D1822" t="s">
        <v>389</v>
      </c>
      <c r="E1822">
        <v>5.44</v>
      </c>
      <c r="F1822" s="15">
        <f>IF(E1822="no weight",VLOOKUP(D1822,Files!$B$2:$G$233,6,FALSE()),E1822)</f>
        <v>5.44</v>
      </c>
      <c r="G1822" s="13">
        <v>0.00171296296296296</v>
      </c>
      <c r="H1822">
        <v>6</v>
      </c>
      <c r="I1822" s="31">
        <f>Results!$F1822+VLOOKUP(Results!$H1822,'Bead string weights'!$B$2:$E$14,4,FALSE())</f>
        <v>12.905</v>
      </c>
    </row>
    <row r="1823" spans="1:9">
      <c r="A1823">
        <v>204</v>
      </c>
      <c r="B1823">
        <v>393</v>
      </c>
      <c r="D1823" t="s">
        <v>391</v>
      </c>
      <c r="E1823">
        <v>5.74</v>
      </c>
      <c r="F1823" s="15">
        <f>IF(E1823="no weight",VLOOKUP(D1823,Files!$B$2:$G$233,6,FALSE()),E1823)</f>
        <v>5.74</v>
      </c>
      <c r="G1823" s="13">
        <v>4.62962962962963e-5</v>
      </c>
      <c r="H1823">
        <v>6</v>
      </c>
      <c r="I1823" s="31">
        <f>Results!$F1823+VLOOKUP(Results!$H1823,'Bead string weights'!$B$2:$E$14,4,FALSE())</f>
        <v>13.205</v>
      </c>
    </row>
    <row r="1824" spans="1:9">
      <c r="A1824">
        <v>204</v>
      </c>
      <c r="B1824">
        <v>393</v>
      </c>
      <c r="D1824" t="s">
        <v>391</v>
      </c>
      <c r="E1824">
        <v>5.74</v>
      </c>
      <c r="F1824" s="15">
        <f>IF(E1824="no weight",VLOOKUP(D1824,Files!$B$2:$G$233,6,FALSE()),E1824)</f>
        <v>5.74</v>
      </c>
      <c r="G1824" s="13">
        <v>0.000578703703703704</v>
      </c>
      <c r="H1824">
        <v>7</v>
      </c>
      <c r="I1824" s="31">
        <f>Results!$F1824+VLOOKUP(Results!$H1824,'Bead string weights'!$B$2:$E$14,4,FALSE())</f>
        <v>14.775</v>
      </c>
    </row>
    <row r="1825" spans="1:9">
      <c r="A1825">
        <v>204</v>
      </c>
      <c r="B1825">
        <v>393</v>
      </c>
      <c r="D1825" t="s">
        <v>391</v>
      </c>
      <c r="E1825">
        <v>5.74</v>
      </c>
      <c r="F1825" s="15">
        <f>IF(E1825="no weight",VLOOKUP(D1825,Files!$B$2:$G$233,6,FALSE()),E1825)</f>
        <v>5.74</v>
      </c>
      <c r="G1825" s="13">
        <v>0.00123842592592593</v>
      </c>
      <c r="H1825">
        <v>6</v>
      </c>
      <c r="I1825" s="31">
        <f>Results!$F1825+VLOOKUP(Results!$H1825,'Bead string weights'!$B$2:$E$14,4,FALSE())</f>
        <v>13.205</v>
      </c>
    </row>
    <row r="1826" spans="1:9">
      <c r="A1826">
        <v>204</v>
      </c>
      <c r="B1826">
        <v>393</v>
      </c>
      <c r="D1826" t="s">
        <v>391</v>
      </c>
      <c r="E1826">
        <v>5.74</v>
      </c>
      <c r="F1826" s="15">
        <f>IF(E1826="no weight",VLOOKUP(D1826,Files!$B$2:$G$233,6,FALSE()),E1826)</f>
        <v>5.74</v>
      </c>
      <c r="G1826" s="13">
        <v>0.126388888888889</v>
      </c>
      <c r="H1826">
        <v>6</v>
      </c>
      <c r="I1826" s="31">
        <f>Results!$F1826+VLOOKUP(Results!$H1826,'Bead string weights'!$B$2:$E$14,4,FALSE())</f>
        <v>13.205</v>
      </c>
    </row>
    <row r="1827" spans="1:9">
      <c r="A1827">
        <v>205</v>
      </c>
      <c r="B1827">
        <v>394</v>
      </c>
      <c r="D1827" t="s">
        <v>393</v>
      </c>
      <c r="E1827">
        <v>6.4</v>
      </c>
      <c r="F1827" s="15">
        <f>IF(E1827="no weight",VLOOKUP(D1827,Files!$B$2:$G$233,6,FALSE()),E1827)</f>
        <v>6.4</v>
      </c>
      <c r="G1827" s="13">
        <v>0.000104166666666667</v>
      </c>
      <c r="H1827">
        <v>6</v>
      </c>
      <c r="I1827" s="29">
        <f>Results!$F1827+VLOOKUP(Results!$H1827,'Bead string weights'!$B$2:$E$14,4,FALSE())</f>
        <v>13.865</v>
      </c>
    </row>
    <row r="1828" spans="1:9">
      <c r="A1828">
        <v>205</v>
      </c>
      <c r="B1828">
        <v>394</v>
      </c>
      <c r="D1828" t="s">
        <v>393</v>
      </c>
      <c r="E1828">
        <v>6.4</v>
      </c>
      <c r="F1828" s="15">
        <f>IF(E1828="no weight",VLOOKUP(D1828,Files!$B$2:$G$233,6,FALSE()),E1828)</f>
        <v>6.4</v>
      </c>
      <c r="G1828" s="13">
        <v>0.000381944444444444</v>
      </c>
      <c r="H1828">
        <v>8</v>
      </c>
      <c r="I1828" s="31">
        <f>Results!$F1828+VLOOKUP(Results!$H1828,'Bead string weights'!$B$2:$E$14,4,FALSE())</f>
        <v>15.8</v>
      </c>
    </row>
    <row r="1829" spans="1:9">
      <c r="A1829">
        <v>205</v>
      </c>
      <c r="B1829">
        <v>394</v>
      </c>
      <c r="D1829" t="s">
        <v>393</v>
      </c>
      <c r="E1829">
        <v>6.4</v>
      </c>
      <c r="F1829" s="15">
        <f>IF(E1829="no weight",VLOOKUP(D1829,Files!$B$2:$G$233,6,FALSE()),E1829)</f>
        <v>6.4</v>
      </c>
      <c r="G1829" s="13">
        <v>0.000462962962962963</v>
      </c>
      <c r="H1829">
        <v>7</v>
      </c>
      <c r="I1829" s="31">
        <f>Results!$F1829+VLOOKUP(Results!$H1829,'Bead string weights'!$B$2:$E$14,4,FALSE())</f>
        <v>15.435</v>
      </c>
    </row>
    <row r="1830" spans="1:9">
      <c r="A1830">
        <v>205</v>
      </c>
      <c r="B1830">
        <v>394</v>
      </c>
      <c r="D1830" t="s">
        <v>393</v>
      </c>
      <c r="E1830">
        <v>6.4</v>
      </c>
      <c r="F1830" s="15">
        <f>IF(E1830="no weight",VLOOKUP(D1830,Files!$B$2:$G$233,6,FALSE()),E1830)</f>
        <v>6.4</v>
      </c>
      <c r="G1830" s="13">
        <v>0.000590277777777778</v>
      </c>
      <c r="H1830">
        <v>7</v>
      </c>
      <c r="I1830" s="31">
        <f>Results!$F1830+VLOOKUP(Results!$H1830,'Bead string weights'!$B$2:$E$14,4,FALSE())</f>
        <v>15.435</v>
      </c>
    </row>
    <row r="1831" spans="1:9">
      <c r="A1831">
        <v>205</v>
      </c>
      <c r="B1831">
        <v>394</v>
      </c>
      <c r="D1831" t="s">
        <v>393</v>
      </c>
      <c r="E1831">
        <v>6.4</v>
      </c>
      <c r="F1831" s="15">
        <f>IF(E1831="no weight",VLOOKUP(D1831,Files!$B$2:$G$233,6,FALSE()),E1831)</f>
        <v>6.4</v>
      </c>
      <c r="G1831" s="13">
        <v>0.000659722222222222</v>
      </c>
      <c r="H1831">
        <v>6</v>
      </c>
      <c r="I1831" s="29">
        <f>Results!$F1831+VLOOKUP(Results!$H1831,'Bead string weights'!$B$2:$E$14,4,FALSE())</f>
        <v>13.865</v>
      </c>
    </row>
    <row r="1832" spans="1:9">
      <c r="A1832">
        <v>205</v>
      </c>
      <c r="B1832">
        <v>394</v>
      </c>
      <c r="D1832" t="s">
        <v>393</v>
      </c>
      <c r="E1832">
        <v>6.4</v>
      </c>
      <c r="F1832" s="15">
        <f>IF(E1832="no weight",VLOOKUP(D1832,Files!$B$2:$G$233,6,FALSE()),E1832)</f>
        <v>6.4</v>
      </c>
      <c r="G1832" s="13">
        <v>0.000868055555555556</v>
      </c>
      <c r="H1832">
        <v>7</v>
      </c>
      <c r="I1832" s="31">
        <f>Results!$F1832+VLOOKUP(Results!$H1832,'Bead string weights'!$B$2:$E$14,4,FALSE())</f>
        <v>15.435</v>
      </c>
    </row>
    <row r="1833" spans="1:9">
      <c r="A1833">
        <v>205</v>
      </c>
      <c r="B1833">
        <v>394</v>
      </c>
      <c r="D1833" t="s">
        <v>393</v>
      </c>
      <c r="E1833">
        <v>6.4</v>
      </c>
      <c r="F1833" s="15">
        <f>IF(E1833="no weight",VLOOKUP(D1833,Files!$B$2:$G$233,6,FALSE()),E1833)</f>
        <v>6.4</v>
      </c>
      <c r="G1833" s="13">
        <v>0.00087962962962963</v>
      </c>
      <c r="H1833">
        <v>6</v>
      </c>
      <c r="I1833" s="31">
        <f>Results!$F1833+VLOOKUP(Results!$H1833,'Bead string weights'!$B$2:$E$14,4,FALSE())</f>
        <v>13.865</v>
      </c>
    </row>
    <row r="1834" spans="1:9">
      <c r="A1834">
        <v>205</v>
      </c>
      <c r="B1834">
        <v>394</v>
      </c>
      <c r="D1834" t="s">
        <v>393</v>
      </c>
      <c r="E1834">
        <v>6.4</v>
      </c>
      <c r="F1834" s="15">
        <f>IF(E1834="no weight",VLOOKUP(D1834,Files!$B$2:$G$233,6,FALSE()),E1834)</f>
        <v>6.4</v>
      </c>
      <c r="G1834" s="13">
        <v>0.00105324074074074</v>
      </c>
      <c r="H1834">
        <v>7</v>
      </c>
      <c r="I1834" s="29">
        <f>Results!$F1834+VLOOKUP(Results!$H1834,'Bead string weights'!$B$2:$E$14,4,FALSE())</f>
        <v>15.435</v>
      </c>
    </row>
    <row r="1835" spans="1:9">
      <c r="A1835">
        <v>205</v>
      </c>
      <c r="B1835">
        <v>394</v>
      </c>
      <c r="D1835" t="s">
        <v>393</v>
      </c>
      <c r="E1835">
        <v>6.4</v>
      </c>
      <c r="F1835" s="15">
        <f>IF(E1835="no weight",VLOOKUP(D1835,Files!$B$2:$G$233,6,FALSE()),E1835)</f>
        <v>6.4</v>
      </c>
      <c r="G1835" s="13">
        <v>0.0012037037037037</v>
      </c>
      <c r="H1835">
        <v>8</v>
      </c>
      <c r="I1835" s="29">
        <f>Results!$F1835+VLOOKUP(Results!$H1835,'Bead string weights'!$B$2:$E$14,4,FALSE())</f>
        <v>15.8</v>
      </c>
    </row>
    <row r="1836" spans="1:9">
      <c r="A1836">
        <v>205</v>
      </c>
      <c r="B1836">
        <v>394</v>
      </c>
      <c r="D1836" t="s">
        <v>393</v>
      </c>
      <c r="E1836">
        <v>6.4</v>
      </c>
      <c r="F1836" s="15">
        <f>IF(E1836="no weight",VLOOKUP(D1836,Files!$B$2:$G$233,6,FALSE()),E1836)</f>
        <v>6.4</v>
      </c>
      <c r="G1836" s="13">
        <v>0.00126157407407407</v>
      </c>
      <c r="H1836">
        <v>8</v>
      </c>
      <c r="I1836" s="29">
        <f>Results!$F1836+VLOOKUP(Results!$H1836,'Bead string weights'!$B$2:$E$14,4,FALSE())</f>
        <v>15.8</v>
      </c>
    </row>
    <row r="1837" spans="1:9">
      <c r="A1837">
        <v>206</v>
      </c>
      <c r="B1837">
        <v>388</v>
      </c>
      <c r="D1837" t="s">
        <v>395</v>
      </c>
      <c r="E1837">
        <v>6.4</v>
      </c>
      <c r="F1837" s="15">
        <f>IF(E1837="no weight",VLOOKUP(D1837,Files!$B$2:$G$233,6,FALSE()),E1837)</f>
        <v>6.4</v>
      </c>
      <c r="G1837" s="13">
        <v>0</v>
      </c>
      <c r="H1837">
        <v>9</v>
      </c>
      <c r="I1837" s="29">
        <f>Results!$F1837+VLOOKUP(Results!$H1837,'Bead string weights'!$B$2:$E$14,4,FALSE())</f>
        <v>17.24</v>
      </c>
    </row>
    <row r="1838" spans="1:9">
      <c r="A1838">
        <v>206</v>
      </c>
      <c r="B1838">
        <v>388</v>
      </c>
      <c r="D1838" t="s">
        <v>395</v>
      </c>
      <c r="E1838">
        <v>6.4</v>
      </c>
      <c r="F1838" s="15">
        <f>IF(E1838="no weight",VLOOKUP(D1838,Files!$B$2:$G$233,6,FALSE()),E1838)</f>
        <v>6.4</v>
      </c>
      <c r="G1838" s="13">
        <v>1.15740740740741e-5</v>
      </c>
      <c r="H1838">
        <v>6</v>
      </c>
      <c r="I1838" s="29">
        <f>Results!$F1838+VLOOKUP(Results!$H1838,'Bead string weights'!$B$2:$E$14,4,FALSE())</f>
        <v>13.865</v>
      </c>
    </row>
    <row r="1839" spans="1:9">
      <c r="A1839">
        <v>206</v>
      </c>
      <c r="B1839">
        <v>388</v>
      </c>
      <c r="D1839" t="s">
        <v>395</v>
      </c>
      <c r="E1839">
        <v>6.4</v>
      </c>
      <c r="F1839" s="15">
        <f>IF(E1839="no weight",VLOOKUP(D1839,Files!$B$2:$G$233,6,FALSE()),E1839)</f>
        <v>6.4</v>
      </c>
      <c r="G1839" s="13">
        <v>3.47222222222222e-5</v>
      </c>
      <c r="H1839">
        <v>5</v>
      </c>
      <c r="I1839" s="29">
        <f>Results!$F1839+VLOOKUP(Results!$H1839,'Bead string weights'!$B$2:$E$14,4,FALSE())</f>
        <v>12.835</v>
      </c>
    </row>
    <row r="1840" spans="1:9">
      <c r="A1840">
        <v>206</v>
      </c>
      <c r="B1840">
        <v>388</v>
      </c>
      <c r="D1840" t="s">
        <v>395</v>
      </c>
      <c r="E1840">
        <v>6.4</v>
      </c>
      <c r="F1840" s="15">
        <f>IF(E1840="no weight",VLOOKUP(D1840,Files!$B$2:$G$233,6,FALSE()),E1840)</f>
        <v>6.4</v>
      </c>
      <c r="G1840" s="13">
        <v>0.0003125</v>
      </c>
      <c r="H1840">
        <v>10</v>
      </c>
      <c r="I1840" s="29">
        <f>Results!$F1840+VLOOKUP(Results!$H1840,'Bead string weights'!$B$2:$E$14,4,FALSE())</f>
        <v>18.48</v>
      </c>
    </row>
    <row r="1841" spans="1:9">
      <c r="A1841">
        <v>206</v>
      </c>
      <c r="B1841">
        <v>388</v>
      </c>
      <c r="D1841" t="s">
        <v>395</v>
      </c>
      <c r="E1841">
        <v>6.4</v>
      </c>
      <c r="F1841" s="15">
        <f>IF(E1841="no weight",VLOOKUP(D1841,Files!$B$2:$G$233,6,FALSE()),E1841)</f>
        <v>6.4</v>
      </c>
      <c r="G1841" s="13">
        <v>0.000335648148148148</v>
      </c>
      <c r="H1841">
        <v>6</v>
      </c>
      <c r="I1841" s="29">
        <f>Results!$F1841+VLOOKUP(Results!$H1841,'Bead string weights'!$B$2:$E$14,4,FALSE())</f>
        <v>13.865</v>
      </c>
    </row>
    <row r="1842" spans="1:9">
      <c r="A1842">
        <v>206</v>
      </c>
      <c r="B1842">
        <v>388</v>
      </c>
      <c r="D1842" t="s">
        <v>395</v>
      </c>
      <c r="E1842">
        <v>6.4</v>
      </c>
      <c r="F1842" s="15">
        <f>IF(E1842="no weight",VLOOKUP(D1842,Files!$B$2:$G$233,6,FALSE()),E1842)</f>
        <v>6.4</v>
      </c>
      <c r="G1842" s="13">
        <v>0.000462962962962963</v>
      </c>
      <c r="H1842">
        <v>10</v>
      </c>
      <c r="I1842" s="29">
        <f>Results!$F1842+VLOOKUP(Results!$H1842,'Bead string weights'!$B$2:$E$14,4,FALSE())</f>
        <v>18.48</v>
      </c>
    </row>
    <row r="1843" spans="1:9">
      <c r="A1843">
        <v>206</v>
      </c>
      <c r="B1843">
        <v>388</v>
      </c>
      <c r="D1843" t="s">
        <v>395</v>
      </c>
      <c r="E1843">
        <v>6.4</v>
      </c>
      <c r="F1843" s="15">
        <f>IF(E1843="no weight",VLOOKUP(D1843,Files!$B$2:$G$233,6,FALSE()),E1843)</f>
        <v>6.4</v>
      </c>
      <c r="G1843" s="13">
        <v>0.000486111111111111</v>
      </c>
      <c r="H1843">
        <v>5</v>
      </c>
      <c r="I1843" s="29">
        <f>Results!$F1843+VLOOKUP(Results!$H1843,'Bead string weights'!$B$2:$E$14,4,FALSE())</f>
        <v>12.835</v>
      </c>
    </row>
    <row r="1844" spans="1:9">
      <c r="A1844">
        <v>206</v>
      </c>
      <c r="B1844">
        <v>388</v>
      </c>
      <c r="D1844" t="s">
        <v>395</v>
      </c>
      <c r="E1844">
        <v>6.4</v>
      </c>
      <c r="F1844" s="15">
        <f>IF(E1844="no weight",VLOOKUP(D1844,Files!$B$2:$G$233,6,FALSE()),E1844)</f>
        <v>6.4</v>
      </c>
      <c r="G1844" s="13">
        <v>0.000601851851851852</v>
      </c>
      <c r="H1844">
        <v>10</v>
      </c>
      <c r="I1844" s="29">
        <f>Results!$F1844+VLOOKUP(Results!$H1844,'Bead string weights'!$B$2:$E$14,4,FALSE())</f>
        <v>18.48</v>
      </c>
    </row>
    <row r="1845" spans="1:9">
      <c r="A1845">
        <v>206</v>
      </c>
      <c r="B1845">
        <v>388</v>
      </c>
      <c r="D1845" t="s">
        <v>395</v>
      </c>
      <c r="E1845">
        <v>6.4</v>
      </c>
      <c r="F1845" s="15">
        <f>IF(E1845="no weight",VLOOKUP(D1845,Files!$B$2:$G$233,6,FALSE()),E1845)</f>
        <v>6.4</v>
      </c>
      <c r="G1845" s="13">
        <v>0.000613425925925926</v>
      </c>
      <c r="H1845">
        <v>5</v>
      </c>
      <c r="I1845" s="29">
        <f>Results!$F1845+VLOOKUP(Results!$H1845,'Bead string weights'!$B$2:$E$14,4,FALSE())</f>
        <v>12.835</v>
      </c>
    </row>
    <row r="1846" spans="1:9">
      <c r="A1846">
        <v>206</v>
      </c>
      <c r="B1846">
        <v>388</v>
      </c>
      <c r="D1846" t="s">
        <v>395</v>
      </c>
      <c r="E1846">
        <v>6.4</v>
      </c>
      <c r="F1846" s="15">
        <f>IF(E1846="no weight",VLOOKUP(D1846,Files!$B$2:$G$233,6,FALSE()),E1846)</f>
        <v>6.4</v>
      </c>
      <c r="G1846" s="13">
        <v>0.000706018518518518</v>
      </c>
      <c r="H1846">
        <v>9</v>
      </c>
      <c r="I1846" s="29">
        <f>Results!$F1846+VLOOKUP(Results!$H1846,'Bead string weights'!$B$2:$E$14,4,FALSE())</f>
        <v>17.24</v>
      </c>
    </row>
    <row r="1847" spans="1:9">
      <c r="A1847">
        <v>206</v>
      </c>
      <c r="B1847">
        <v>388</v>
      </c>
      <c r="D1847" t="s">
        <v>395</v>
      </c>
      <c r="E1847">
        <v>6.4</v>
      </c>
      <c r="F1847" s="15">
        <f>IF(E1847="no weight",VLOOKUP(D1847,Files!$B$2:$G$233,6,FALSE()),E1847)</f>
        <v>6.4</v>
      </c>
      <c r="G1847" s="13">
        <v>0.000810185185185185</v>
      </c>
      <c r="H1847">
        <v>10</v>
      </c>
      <c r="I1847" s="29">
        <f>Results!$F1847+VLOOKUP(Results!$H1847,'Bead string weights'!$B$2:$E$14,4,FALSE())</f>
        <v>18.48</v>
      </c>
    </row>
    <row r="1848" spans="1:9">
      <c r="A1848">
        <v>207</v>
      </c>
      <c r="B1848">
        <v>395</v>
      </c>
      <c r="D1848" t="s">
        <v>396</v>
      </c>
      <c r="E1848">
        <v>5.45</v>
      </c>
      <c r="F1848" s="15">
        <f>IF(E1848="no weight",VLOOKUP(D1848,Files!$B$2:$G$233,6,FALSE()),E1848)</f>
        <v>5.45</v>
      </c>
      <c r="G1848" s="13">
        <v>0.000289351851851852</v>
      </c>
      <c r="H1848">
        <v>7</v>
      </c>
      <c r="I1848" s="29">
        <f>Results!$F1848+VLOOKUP(Results!$H1848,'Bead string weights'!$B$2:$E$14,4,FALSE())</f>
        <v>14.485</v>
      </c>
    </row>
    <row r="1849" spans="1:9">
      <c r="A1849">
        <v>207</v>
      </c>
      <c r="B1849">
        <v>395</v>
      </c>
      <c r="D1849" t="s">
        <v>396</v>
      </c>
      <c r="E1849">
        <v>5.45</v>
      </c>
      <c r="F1849" s="15">
        <f>IF(E1849="no weight",VLOOKUP(D1849,Files!$B$2:$G$233,6,FALSE()),E1849)</f>
        <v>5.45</v>
      </c>
      <c r="G1849" s="13">
        <v>0.000381944444444444</v>
      </c>
      <c r="H1849">
        <v>8</v>
      </c>
      <c r="I1849" s="29">
        <f>Results!$F1849+VLOOKUP(Results!$H1849,'Bead string weights'!$B$2:$E$14,4,FALSE())</f>
        <v>14.85</v>
      </c>
    </row>
    <row r="1850" spans="1:9">
      <c r="A1850">
        <v>207</v>
      </c>
      <c r="B1850">
        <v>395</v>
      </c>
      <c r="D1850" t="s">
        <v>396</v>
      </c>
      <c r="E1850">
        <v>5.45</v>
      </c>
      <c r="F1850" s="15">
        <f>IF(E1850="no weight",VLOOKUP(D1850,Files!$B$2:$G$233,6,FALSE()),E1850)</f>
        <v>5.45</v>
      </c>
      <c r="G1850" s="13">
        <v>0.000393518518518519</v>
      </c>
      <c r="H1850">
        <v>3</v>
      </c>
      <c r="I1850" s="29">
        <f>Results!$F1850+VLOOKUP(Results!$H1850,'Bead string weights'!$B$2:$E$14,4,FALSE())</f>
        <v>8.7831</v>
      </c>
    </row>
    <row r="1851" spans="1:9">
      <c r="A1851">
        <v>207</v>
      </c>
      <c r="B1851">
        <v>395</v>
      </c>
      <c r="D1851" t="s">
        <v>396</v>
      </c>
      <c r="E1851">
        <v>5.45</v>
      </c>
      <c r="F1851" s="15">
        <f>IF(E1851="no weight",VLOOKUP(D1851,Files!$B$2:$G$233,6,FALSE()),E1851)</f>
        <v>5.45</v>
      </c>
      <c r="G1851" s="13">
        <v>0.000798611111111111</v>
      </c>
      <c r="H1851">
        <v>7</v>
      </c>
      <c r="I1851" s="29">
        <f>Results!$F1851+VLOOKUP(Results!$H1851,'Bead string weights'!$B$2:$E$14,4,FALSE())</f>
        <v>14.485</v>
      </c>
    </row>
    <row r="1852" spans="1:9">
      <c r="A1852">
        <v>207</v>
      </c>
      <c r="B1852">
        <v>395</v>
      </c>
      <c r="D1852" t="s">
        <v>396</v>
      </c>
      <c r="E1852">
        <v>5.45</v>
      </c>
      <c r="F1852" s="15">
        <f>IF(E1852="no weight",VLOOKUP(D1852,Files!$B$2:$G$233,6,FALSE()),E1852)</f>
        <v>5.45</v>
      </c>
      <c r="G1852" s="13">
        <v>0.000821759259259259</v>
      </c>
      <c r="H1852">
        <v>4</v>
      </c>
      <c r="I1852" s="29">
        <f>Results!$F1852+VLOOKUP(Results!$H1852,'Bead string weights'!$B$2:$E$14,4,FALSE())</f>
        <v>10.21105</v>
      </c>
    </row>
    <row r="1853" spans="1:9">
      <c r="A1853">
        <v>207</v>
      </c>
      <c r="B1853">
        <v>395</v>
      </c>
      <c r="D1853" t="s">
        <v>396</v>
      </c>
      <c r="E1853">
        <v>5.45</v>
      </c>
      <c r="F1853" s="15">
        <f>IF(E1853="no weight",VLOOKUP(D1853,Files!$B$2:$G$233,6,FALSE()),E1853)</f>
        <v>5.45</v>
      </c>
      <c r="G1853" s="13">
        <v>0.000925925925925926</v>
      </c>
      <c r="H1853">
        <v>9</v>
      </c>
      <c r="I1853" s="29">
        <f>Results!$F1853+VLOOKUP(Results!$H1853,'Bead string weights'!$B$2:$E$14,4,FALSE())</f>
        <v>16.29</v>
      </c>
    </row>
    <row r="1854" spans="1:9">
      <c r="A1854">
        <v>207</v>
      </c>
      <c r="B1854">
        <v>395</v>
      </c>
      <c r="D1854" t="s">
        <v>396</v>
      </c>
      <c r="E1854">
        <v>5.45</v>
      </c>
      <c r="F1854" s="15">
        <f>IF(E1854="no weight",VLOOKUP(D1854,Files!$B$2:$G$233,6,FALSE()),E1854)</f>
        <v>5.45</v>
      </c>
      <c r="G1854" s="13">
        <v>0.000972222222222222</v>
      </c>
      <c r="H1854">
        <v>5</v>
      </c>
      <c r="I1854" s="29">
        <f>Results!$F1854+VLOOKUP(Results!$H1854,'Bead string weights'!$B$2:$E$14,4,FALSE())</f>
        <v>11.885</v>
      </c>
    </row>
    <row r="1855" spans="1:9">
      <c r="A1855">
        <v>207</v>
      </c>
      <c r="B1855">
        <v>395</v>
      </c>
      <c r="D1855" t="s">
        <v>396</v>
      </c>
      <c r="E1855">
        <v>5.45</v>
      </c>
      <c r="F1855" s="15">
        <f>IF(E1855="no weight",VLOOKUP(D1855,Files!$B$2:$G$233,6,FALSE()),E1855)</f>
        <v>5.45</v>
      </c>
      <c r="G1855" s="13">
        <v>0.00109953703703704</v>
      </c>
      <c r="H1855">
        <v>9</v>
      </c>
      <c r="I1855" s="29">
        <f>Results!$F1855+VLOOKUP(Results!$H1855,'Bead string weights'!$B$2:$E$14,4,FALSE())</f>
        <v>16.29</v>
      </c>
    </row>
    <row r="1856" spans="1:9">
      <c r="A1856">
        <v>207</v>
      </c>
      <c r="B1856">
        <v>395</v>
      </c>
      <c r="D1856" t="s">
        <v>396</v>
      </c>
      <c r="E1856">
        <v>5.45</v>
      </c>
      <c r="F1856" s="15">
        <f>IF(E1856="no weight",VLOOKUP(D1856,Files!$B$2:$G$233,6,FALSE()),E1856)</f>
        <v>5.45</v>
      </c>
      <c r="G1856" s="13">
        <v>0.00131944444444444</v>
      </c>
      <c r="H1856">
        <v>9</v>
      </c>
      <c r="I1856" s="29">
        <f>Results!$F1856+VLOOKUP(Results!$H1856,'Bead string weights'!$B$2:$E$14,4,FALSE())</f>
        <v>16.29</v>
      </c>
    </row>
    <row r="1857" spans="1:9">
      <c r="A1857">
        <v>207</v>
      </c>
      <c r="B1857">
        <v>395</v>
      </c>
      <c r="D1857" t="s">
        <v>396</v>
      </c>
      <c r="E1857">
        <v>5.45</v>
      </c>
      <c r="F1857" s="15">
        <f>IF(E1857="no weight",VLOOKUP(D1857,Files!$B$2:$G$233,6,FALSE()),E1857)</f>
        <v>5.45</v>
      </c>
      <c r="G1857" s="13">
        <v>0.00148148148148148</v>
      </c>
      <c r="H1857">
        <v>9</v>
      </c>
      <c r="I1857" s="29">
        <f>Results!$F1857+VLOOKUP(Results!$H1857,'Bead string weights'!$B$2:$E$14,4,FALSE())</f>
        <v>16.29</v>
      </c>
    </row>
    <row r="1858" spans="1:9">
      <c r="A1858">
        <v>207</v>
      </c>
      <c r="B1858">
        <v>395</v>
      </c>
      <c r="D1858" t="s">
        <v>396</v>
      </c>
      <c r="E1858">
        <v>5.45</v>
      </c>
      <c r="F1858" s="15">
        <f>IF(E1858="no weight",VLOOKUP(D1858,Files!$B$2:$G$233,6,FALSE()),E1858)</f>
        <v>5.45</v>
      </c>
      <c r="G1858" s="13">
        <v>0.00171296296296296</v>
      </c>
      <c r="H1858">
        <v>9</v>
      </c>
      <c r="I1858" s="29">
        <f>Results!$F1858+VLOOKUP(Results!$H1858,'Bead string weights'!$B$2:$E$14,4,FALSE())</f>
        <v>16.29</v>
      </c>
    </row>
    <row r="1859" spans="1:9">
      <c r="A1859">
        <v>207</v>
      </c>
      <c r="B1859">
        <v>395</v>
      </c>
      <c r="D1859" t="s">
        <v>396</v>
      </c>
      <c r="E1859">
        <v>5.45</v>
      </c>
      <c r="F1859" s="15">
        <f>IF(E1859="no weight",VLOOKUP(D1859,Files!$B$2:$G$233,6,FALSE()),E1859)</f>
        <v>5.45</v>
      </c>
      <c r="G1859" s="13">
        <v>0.00173611111111111</v>
      </c>
      <c r="H1859">
        <v>5</v>
      </c>
      <c r="I1859" s="29">
        <f>Results!$F1859+VLOOKUP(Results!$H1859,'Bead string weights'!$B$2:$E$14,4,FALSE())</f>
        <v>11.885</v>
      </c>
    </row>
    <row r="1860" spans="1:9">
      <c r="A1860">
        <v>207</v>
      </c>
      <c r="B1860">
        <v>395</v>
      </c>
      <c r="D1860" t="s">
        <v>396</v>
      </c>
      <c r="E1860">
        <v>5.45</v>
      </c>
      <c r="F1860" s="15">
        <f>IF(E1860="no weight",VLOOKUP(D1860,Files!$B$2:$G$233,6,FALSE()),E1860)</f>
        <v>5.45</v>
      </c>
      <c r="G1860" s="13">
        <v>0.00178240740740741</v>
      </c>
      <c r="H1860">
        <v>8</v>
      </c>
      <c r="I1860" s="29">
        <f>Results!$F1860+VLOOKUP(Results!$H1860,'Bead string weights'!$B$2:$E$14,4,FALSE())</f>
        <v>14.85</v>
      </c>
    </row>
    <row r="1861" spans="1:9">
      <c r="A1861">
        <v>207</v>
      </c>
      <c r="B1861">
        <v>395</v>
      </c>
      <c r="D1861" t="s">
        <v>396</v>
      </c>
      <c r="E1861">
        <v>5.45</v>
      </c>
      <c r="F1861" s="15">
        <f>IF(E1861="no weight",VLOOKUP(D1861,Files!$B$2:$G$233,6,FALSE()),E1861)</f>
        <v>5.45</v>
      </c>
      <c r="G1861" s="13">
        <v>0.00204861111111111</v>
      </c>
      <c r="H1861">
        <v>10</v>
      </c>
      <c r="I1861" s="29">
        <f>Results!$F1861+VLOOKUP(Results!$H1861,'Bead string weights'!$B$2:$E$14,4,FALSE())</f>
        <v>17.53</v>
      </c>
    </row>
    <row r="1862" spans="1:9">
      <c r="A1862">
        <v>208</v>
      </c>
      <c r="B1862">
        <v>396</v>
      </c>
      <c r="D1862" t="s">
        <v>398</v>
      </c>
      <c r="E1862">
        <v>6.05</v>
      </c>
      <c r="F1862" s="15">
        <f>IF(E1862="no weight",VLOOKUP(D1862,Files!$B$2:$G$233,6,FALSE()),E1862)</f>
        <v>6.05</v>
      </c>
      <c r="G1862" s="13">
        <v>0.000439814814814815</v>
      </c>
      <c r="H1862">
        <v>7</v>
      </c>
      <c r="I1862" s="29">
        <f>Results!$F1862+VLOOKUP(Results!$H1862,'Bead string weights'!$B$2:$E$14,4,FALSE())</f>
        <v>15.085</v>
      </c>
    </row>
    <row r="1863" spans="1:9">
      <c r="A1863">
        <v>208</v>
      </c>
      <c r="B1863">
        <v>396</v>
      </c>
      <c r="D1863" t="s">
        <v>398</v>
      </c>
      <c r="E1863">
        <v>6.05</v>
      </c>
      <c r="F1863" s="15">
        <f>IF(E1863="no weight",VLOOKUP(D1863,Files!$B$2:$G$233,6,FALSE()),E1863)</f>
        <v>6.05</v>
      </c>
      <c r="G1863" s="13">
        <v>0.000497685185185185</v>
      </c>
      <c r="H1863">
        <v>6</v>
      </c>
      <c r="I1863" s="29">
        <f>Results!$F1863+VLOOKUP(Results!$H1863,'Bead string weights'!$B$2:$E$14,4,FALSE())</f>
        <v>13.515</v>
      </c>
    </row>
    <row r="1864" spans="1:9">
      <c r="A1864">
        <v>208</v>
      </c>
      <c r="B1864">
        <v>396</v>
      </c>
      <c r="D1864" t="s">
        <v>398</v>
      </c>
      <c r="E1864">
        <v>6.05</v>
      </c>
      <c r="F1864" s="15">
        <f>IF(E1864="no weight",VLOOKUP(D1864,Files!$B$2:$G$233,6,FALSE()),E1864)</f>
        <v>6.05</v>
      </c>
      <c r="G1864" s="13">
        <v>0.000520833333333333</v>
      </c>
      <c r="H1864">
        <v>3</v>
      </c>
      <c r="I1864" s="29">
        <f>Results!$F1864+VLOOKUP(Results!$H1864,'Bead string weights'!$B$2:$E$14,4,FALSE())</f>
        <v>9.3831</v>
      </c>
    </row>
    <row r="1865" spans="1:9">
      <c r="A1865">
        <v>208</v>
      </c>
      <c r="B1865">
        <v>396</v>
      </c>
      <c r="D1865" t="s">
        <v>398</v>
      </c>
      <c r="E1865">
        <v>6.05</v>
      </c>
      <c r="F1865" s="15">
        <f>IF(E1865="no weight",VLOOKUP(D1865,Files!$B$2:$G$233,6,FALSE()),E1865)</f>
        <v>6.05</v>
      </c>
      <c r="G1865" s="13">
        <v>0.000555555555555556</v>
      </c>
      <c r="H1865">
        <v>3</v>
      </c>
      <c r="I1865" s="29">
        <f>Results!$F1865+VLOOKUP(Results!$H1865,'Bead string weights'!$B$2:$E$14,4,FALSE())</f>
        <v>9.3831</v>
      </c>
    </row>
    <row r="1866" spans="1:9">
      <c r="A1866">
        <v>208</v>
      </c>
      <c r="B1866">
        <v>396</v>
      </c>
      <c r="D1866" t="s">
        <v>398</v>
      </c>
      <c r="E1866">
        <v>6.05</v>
      </c>
      <c r="F1866" s="15">
        <f>IF(E1866="no weight",VLOOKUP(D1866,Files!$B$2:$G$233,6,FALSE()),E1866)</f>
        <v>6.05</v>
      </c>
      <c r="G1866" s="13">
        <v>0.000578703703703704</v>
      </c>
      <c r="H1866">
        <v>3</v>
      </c>
      <c r="I1866" s="29">
        <f>Results!$F1866+VLOOKUP(Results!$H1866,'Bead string weights'!$B$2:$E$14,4,FALSE())</f>
        <v>9.3831</v>
      </c>
    </row>
    <row r="1867" spans="1:9">
      <c r="A1867">
        <v>208</v>
      </c>
      <c r="B1867">
        <v>396</v>
      </c>
      <c r="D1867" t="s">
        <v>398</v>
      </c>
      <c r="E1867">
        <v>6.05</v>
      </c>
      <c r="F1867" s="15">
        <f>IF(E1867="no weight",VLOOKUP(D1867,Files!$B$2:$G$233,6,FALSE()),E1867)</f>
        <v>6.05</v>
      </c>
      <c r="G1867" s="13">
        <v>0.000763888888888889</v>
      </c>
      <c r="H1867">
        <v>7</v>
      </c>
      <c r="I1867" s="29">
        <f>Results!$F1867+VLOOKUP(Results!$H1867,'Bead string weights'!$B$2:$E$14,4,FALSE())</f>
        <v>15.085</v>
      </c>
    </row>
    <row r="1868" spans="1:9">
      <c r="A1868">
        <v>208</v>
      </c>
      <c r="B1868">
        <v>396</v>
      </c>
      <c r="D1868" t="s">
        <v>398</v>
      </c>
      <c r="E1868">
        <v>6.05</v>
      </c>
      <c r="F1868" s="15">
        <f>IF(E1868="no weight",VLOOKUP(D1868,Files!$B$2:$G$233,6,FALSE()),E1868)</f>
        <v>6.05</v>
      </c>
      <c r="G1868" s="13">
        <v>0.000787037037037037</v>
      </c>
      <c r="H1868">
        <v>5</v>
      </c>
      <c r="I1868" s="29">
        <f>Results!$F1868+VLOOKUP(Results!$H1868,'Bead string weights'!$B$2:$E$14,4,FALSE())</f>
        <v>12.485</v>
      </c>
    </row>
    <row r="1869" spans="1:9">
      <c r="A1869">
        <v>208</v>
      </c>
      <c r="B1869">
        <v>396</v>
      </c>
      <c r="D1869" t="s">
        <v>398</v>
      </c>
      <c r="E1869">
        <v>6.05</v>
      </c>
      <c r="F1869" s="15">
        <f>IF(E1869="no weight",VLOOKUP(D1869,Files!$B$2:$G$233,6,FALSE()),E1869)</f>
        <v>6.05</v>
      </c>
      <c r="G1869" s="13">
        <v>0.00107638888888889</v>
      </c>
      <c r="H1869">
        <v>7</v>
      </c>
      <c r="I1869" s="29">
        <f>Results!$F1869+VLOOKUP(Results!$H1869,'Bead string weights'!$B$2:$E$14,4,FALSE())</f>
        <v>15.085</v>
      </c>
    </row>
    <row r="1870" spans="1:9">
      <c r="A1870">
        <v>208</v>
      </c>
      <c r="B1870">
        <v>396</v>
      </c>
      <c r="D1870" t="s">
        <v>398</v>
      </c>
      <c r="E1870">
        <v>6.05</v>
      </c>
      <c r="F1870" s="15">
        <f>IF(E1870="no weight",VLOOKUP(D1870,Files!$B$2:$G$233,6,FALSE()),E1870)</f>
        <v>6.05</v>
      </c>
      <c r="G1870" s="13">
        <v>0.00109953703703704</v>
      </c>
      <c r="H1870">
        <v>5</v>
      </c>
      <c r="I1870" s="29">
        <f>Results!$F1870+VLOOKUP(Results!$H1870,'Bead string weights'!$B$2:$E$14,4,FALSE())</f>
        <v>12.485</v>
      </c>
    </row>
    <row r="1871" spans="1:9">
      <c r="A1871">
        <v>208</v>
      </c>
      <c r="B1871">
        <v>396</v>
      </c>
      <c r="D1871" t="s">
        <v>398</v>
      </c>
      <c r="E1871">
        <v>6.05</v>
      </c>
      <c r="F1871" s="15">
        <f>IF(E1871="no weight",VLOOKUP(D1871,Files!$B$2:$G$233,6,FALSE()),E1871)</f>
        <v>6.05</v>
      </c>
      <c r="G1871" s="13">
        <v>0.00149305555555556</v>
      </c>
      <c r="H1871">
        <v>7</v>
      </c>
      <c r="I1871" s="29">
        <f>Results!$F1871+VLOOKUP(Results!$H1871,'Bead string weights'!$B$2:$E$14,4,FALSE())</f>
        <v>15.085</v>
      </c>
    </row>
    <row r="1872" spans="1:9">
      <c r="A1872">
        <v>208</v>
      </c>
      <c r="B1872">
        <v>396</v>
      </c>
      <c r="D1872" t="s">
        <v>398</v>
      </c>
      <c r="E1872">
        <v>6.05</v>
      </c>
      <c r="F1872" s="15">
        <f>IF(E1872="no weight",VLOOKUP(D1872,Files!$B$2:$G$233,6,FALSE()),E1872)</f>
        <v>6.05</v>
      </c>
      <c r="G1872" s="13">
        <v>0.00150462962962963</v>
      </c>
      <c r="H1872">
        <v>3</v>
      </c>
      <c r="I1872" s="29">
        <f>Results!$F1872+VLOOKUP(Results!$H1872,'Bead string weights'!$B$2:$E$14,4,FALSE())</f>
        <v>9.3831</v>
      </c>
    </row>
    <row r="1873" spans="1:12">
      <c r="A1873">
        <v>209</v>
      </c>
      <c r="B1873">
        <v>360</v>
      </c>
      <c r="D1873" t="s">
        <v>400</v>
      </c>
      <c r="E1873">
        <v>6.1</v>
      </c>
      <c r="F1873" s="15">
        <f>IF(E1873="no weight",VLOOKUP(D1873,Files!$B$2:$G$233,6,FALSE()),E1873)</f>
        <v>6.1</v>
      </c>
      <c r="G1873" s="13">
        <v>0.000243055555555556</v>
      </c>
      <c r="H1873">
        <v>4</v>
      </c>
      <c r="I1873" s="29">
        <f>Results!$F1873+VLOOKUP(Results!$H1873,'Bead string weights'!$B$2:$E$14,4,FALSE())</f>
        <v>10.86105</v>
      </c>
      <c r="L1873" t="s">
        <v>1011</v>
      </c>
    </row>
    <row r="1874" spans="1:12">
      <c r="A1874">
        <v>209</v>
      </c>
      <c r="B1874">
        <v>360</v>
      </c>
      <c r="D1874" t="s">
        <v>400</v>
      </c>
      <c r="E1874">
        <v>6.1</v>
      </c>
      <c r="F1874" s="15">
        <f>IF(E1874="no weight",VLOOKUP(D1874,Files!$B$2:$G$233,6,FALSE()),E1874)</f>
        <v>6.1</v>
      </c>
      <c r="G1874" s="13">
        <v>0.000509259259259259</v>
      </c>
      <c r="H1874">
        <v>8</v>
      </c>
      <c r="I1874" s="29">
        <f>Results!$F1874+VLOOKUP(Results!$H1874,'Bead string weights'!$B$2:$E$14,4,FALSE())</f>
        <v>15.5</v>
      </c>
      <c r="L1874" t="s">
        <v>1011</v>
      </c>
    </row>
    <row r="1875" spans="1:12">
      <c r="A1875">
        <v>209</v>
      </c>
      <c r="B1875">
        <v>360</v>
      </c>
      <c r="D1875" t="s">
        <v>400</v>
      </c>
      <c r="E1875">
        <v>6.1</v>
      </c>
      <c r="F1875" s="15">
        <f>IF(E1875="no weight",VLOOKUP(D1875,Files!$B$2:$G$233,6,FALSE()),E1875)</f>
        <v>6.1</v>
      </c>
      <c r="G1875" s="13">
        <v>0.000532407407407407</v>
      </c>
      <c r="H1875">
        <v>4</v>
      </c>
      <c r="I1875" s="29">
        <f>Results!$F1875+VLOOKUP(Results!$H1875,'Bead string weights'!$B$2:$E$14,4,FALSE())</f>
        <v>10.86105</v>
      </c>
      <c r="L1875" t="s">
        <v>1011</v>
      </c>
    </row>
    <row r="1876" spans="1:12">
      <c r="A1876">
        <v>209</v>
      </c>
      <c r="B1876">
        <v>360</v>
      </c>
      <c r="D1876" t="s">
        <v>400</v>
      </c>
      <c r="E1876">
        <v>6.1</v>
      </c>
      <c r="F1876" s="15">
        <f>IF(E1876="no weight",VLOOKUP(D1876,Files!$B$2:$G$233,6,FALSE()),E1876)</f>
        <v>6.1</v>
      </c>
      <c r="G1876" s="13">
        <v>0.000543981481481481</v>
      </c>
      <c r="H1876">
        <v>2</v>
      </c>
      <c r="I1876" s="29">
        <f>Results!$F1876+VLOOKUP(Results!$H1876,'Bead string weights'!$B$2:$E$14,4,FALSE())</f>
        <v>9.29215</v>
      </c>
      <c r="L1876" t="s">
        <v>1011</v>
      </c>
    </row>
    <row r="1877" spans="1:12">
      <c r="A1877">
        <v>209</v>
      </c>
      <c r="B1877">
        <v>360</v>
      </c>
      <c r="D1877" t="s">
        <v>400</v>
      </c>
      <c r="E1877">
        <v>6.1</v>
      </c>
      <c r="F1877" s="15">
        <f>IF(E1877="no weight",VLOOKUP(D1877,Files!$B$2:$G$233,6,FALSE()),E1877)</f>
        <v>6.1</v>
      </c>
      <c r="G1877" s="13">
        <v>0.000578703703703704</v>
      </c>
      <c r="H1877">
        <v>5</v>
      </c>
      <c r="I1877" s="29">
        <f>Results!$F1877+VLOOKUP(Results!$H1877,'Bead string weights'!$B$2:$E$14,4,FALSE())</f>
        <v>12.535</v>
      </c>
      <c r="L1877" t="s">
        <v>1011</v>
      </c>
    </row>
    <row r="1878" spans="1:12">
      <c r="A1878">
        <v>209</v>
      </c>
      <c r="B1878">
        <v>360</v>
      </c>
      <c r="D1878" t="s">
        <v>400</v>
      </c>
      <c r="E1878">
        <v>6.1</v>
      </c>
      <c r="F1878" s="15">
        <f>IF(E1878="no weight",VLOOKUP(D1878,Files!$B$2:$G$233,6,FALSE()),E1878)</f>
        <v>6.1</v>
      </c>
      <c r="G1878" s="13">
        <v>0.000787037037037037</v>
      </c>
      <c r="H1878">
        <v>5</v>
      </c>
      <c r="I1878" s="29">
        <f>Results!$F1878+VLOOKUP(Results!$H1878,'Bead string weights'!$B$2:$E$14,4,FALSE())</f>
        <v>12.535</v>
      </c>
      <c r="L1878" t="s">
        <v>1011</v>
      </c>
    </row>
    <row r="1879" spans="1:12">
      <c r="A1879">
        <v>209</v>
      </c>
      <c r="B1879">
        <v>360</v>
      </c>
      <c r="D1879" t="s">
        <v>400</v>
      </c>
      <c r="E1879">
        <v>6.1</v>
      </c>
      <c r="F1879" s="15">
        <f>IF(E1879="no weight",VLOOKUP(D1879,Files!$B$2:$G$233,6,FALSE()),E1879)</f>
        <v>6.1</v>
      </c>
      <c r="G1879" s="13">
        <v>0.000844907407407407</v>
      </c>
      <c r="H1879">
        <v>4</v>
      </c>
      <c r="I1879" s="29">
        <f>Results!$F1879+VLOOKUP(Results!$H1879,'Bead string weights'!$B$2:$E$14,4,FALSE())</f>
        <v>10.86105</v>
      </c>
      <c r="L1879" t="s">
        <v>1011</v>
      </c>
    </row>
    <row r="1880" spans="1:12">
      <c r="A1880">
        <v>209</v>
      </c>
      <c r="B1880">
        <v>360</v>
      </c>
      <c r="D1880" t="s">
        <v>400</v>
      </c>
      <c r="E1880">
        <v>6.1</v>
      </c>
      <c r="F1880" s="15">
        <f>IF(E1880="no weight",VLOOKUP(D1880,Files!$B$2:$G$233,6,FALSE()),E1880)</f>
        <v>6.1</v>
      </c>
      <c r="G1880" s="13">
        <v>0.0009375</v>
      </c>
      <c r="H1880">
        <v>6</v>
      </c>
      <c r="I1880" s="29">
        <f>Results!$F1880+VLOOKUP(Results!$H1880,'Bead string weights'!$B$2:$E$14,4,FALSE())</f>
        <v>13.565</v>
      </c>
      <c r="L1880" t="s">
        <v>1011</v>
      </c>
    </row>
    <row r="1881" spans="1:12">
      <c r="A1881">
        <v>209</v>
      </c>
      <c r="B1881">
        <v>360</v>
      </c>
      <c r="D1881" t="s">
        <v>400</v>
      </c>
      <c r="E1881">
        <v>6.1</v>
      </c>
      <c r="F1881" s="15">
        <f>IF(E1881="no weight",VLOOKUP(D1881,Files!$B$2:$G$233,6,FALSE()),E1881)</f>
        <v>6.1</v>
      </c>
      <c r="G1881" s="13">
        <v>0.00119212962962963</v>
      </c>
      <c r="H1881">
        <v>3</v>
      </c>
      <c r="I1881" s="29">
        <f>Results!$F1881+VLOOKUP(Results!$H1881,'Bead string weights'!$B$2:$E$14,4,FALSE())</f>
        <v>9.4331</v>
      </c>
      <c r="L1881" t="s">
        <v>1011</v>
      </c>
    </row>
    <row r="1882" spans="1:12">
      <c r="A1882">
        <v>209</v>
      </c>
      <c r="B1882">
        <v>360</v>
      </c>
      <c r="D1882" t="s">
        <v>400</v>
      </c>
      <c r="E1882">
        <v>6.1</v>
      </c>
      <c r="F1882" s="15">
        <f>IF(E1882="no weight",VLOOKUP(D1882,Files!$B$2:$G$233,6,FALSE()),E1882)</f>
        <v>6.1</v>
      </c>
      <c r="G1882" s="13">
        <v>0.00131944444444444</v>
      </c>
      <c r="H1882">
        <v>4</v>
      </c>
      <c r="I1882" s="29">
        <f>Results!$F1882+VLOOKUP(Results!$H1882,'Bead string weights'!$B$2:$E$14,4,FALSE())</f>
        <v>10.86105</v>
      </c>
      <c r="L1882" t="s">
        <v>1011</v>
      </c>
    </row>
    <row r="1883" spans="1:12">
      <c r="A1883">
        <v>209</v>
      </c>
      <c r="B1883">
        <v>360</v>
      </c>
      <c r="D1883" t="s">
        <v>400</v>
      </c>
      <c r="E1883">
        <v>6.1</v>
      </c>
      <c r="F1883" s="15">
        <f>IF(E1883="no weight",VLOOKUP(D1883,Files!$B$2:$G$233,6,FALSE()),E1883)</f>
        <v>6.1</v>
      </c>
      <c r="G1883" s="13">
        <v>0.00133101851851852</v>
      </c>
      <c r="H1883">
        <v>3</v>
      </c>
      <c r="I1883" s="29">
        <f>Results!$F1883+VLOOKUP(Results!$H1883,'Bead string weights'!$B$2:$E$14,4,FALSE())</f>
        <v>9.4331</v>
      </c>
      <c r="L1883" t="s">
        <v>1011</v>
      </c>
    </row>
    <row r="1884" spans="1:12">
      <c r="A1884">
        <v>209</v>
      </c>
      <c r="B1884">
        <v>360</v>
      </c>
      <c r="D1884" t="s">
        <v>400</v>
      </c>
      <c r="E1884">
        <v>6.1</v>
      </c>
      <c r="F1884" s="15">
        <f>IF(E1884="no weight",VLOOKUP(D1884,Files!$B$2:$G$233,6,FALSE()),E1884)</f>
        <v>6.1</v>
      </c>
      <c r="G1884" s="13">
        <v>0.00138888888888889</v>
      </c>
      <c r="H1884">
        <v>6</v>
      </c>
      <c r="I1884" s="29">
        <f>Results!$F1884+VLOOKUP(Results!$H1884,'Bead string weights'!$B$2:$E$14,4,FALSE())</f>
        <v>13.565</v>
      </c>
      <c r="L1884" t="s">
        <v>1011</v>
      </c>
    </row>
    <row r="1885" spans="1:12">
      <c r="A1885">
        <v>209</v>
      </c>
      <c r="B1885">
        <v>360</v>
      </c>
      <c r="D1885" t="s">
        <v>400</v>
      </c>
      <c r="E1885">
        <v>6.1</v>
      </c>
      <c r="F1885" s="15">
        <f>IF(E1885="no weight",VLOOKUP(D1885,Files!$B$2:$G$233,6,FALSE()),E1885)</f>
        <v>6.1</v>
      </c>
      <c r="G1885" s="13">
        <v>0.00140046296296296</v>
      </c>
      <c r="H1885">
        <v>4</v>
      </c>
      <c r="I1885" s="29">
        <f>Results!$F1885+VLOOKUP(Results!$H1885,'Bead string weights'!$B$2:$E$14,4,FALSE())</f>
        <v>10.86105</v>
      </c>
      <c r="L1885" t="s">
        <v>1011</v>
      </c>
    </row>
    <row r="1886" spans="1:12">
      <c r="A1886">
        <v>209</v>
      </c>
      <c r="B1886">
        <v>360</v>
      </c>
      <c r="D1886" t="s">
        <v>400</v>
      </c>
      <c r="E1886">
        <v>6.1</v>
      </c>
      <c r="F1886" s="15">
        <f>IF(E1886="no weight",VLOOKUP(D1886,Files!$B$2:$G$233,6,FALSE()),E1886)</f>
        <v>6.1</v>
      </c>
      <c r="G1886" s="13">
        <v>0.00148148148148148</v>
      </c>
      <c r="H1886">
        <v>5</v>
      </c>
      <c r="I1886" s="29">
        <f>Results!$F1886+VLOOKUP(Results!$H1886,'Bead string weights'!$B$2:$E$14,4,FALSE())</f>
        <v>12.535</v>
      </c>
      <c r="L1886" t="s">
        <v>1011</v>
      </c>
    </row>
    <row r="1887" spans="1:12">
      <c r="A1887">
        <v>209</v>
      </c>
      <c r="B1887">
        <v>360</v>
      </c>
      <c r="D1887" t="s">
        <v>400</v>
      </c>
      <c r="E1887">
        <v>6.1</v>
      </c>
      <c r="F1887" s="15">
        <f>IF(E1887="no weight",VLOOKUP(D1887,Files!$B$2:$G$233,6,FALSE()),E1887)</f>
        <v>6.1</v>
      </c>
      <c r="G1887" s="13">
        <v>0.00177083333333333</v>
      </c>
      <c r="H1887">
        <v>5</v>
      </c>
      <c r="I1887" s="29">
        <f>Results!$F1887+VLOOKUP(Results!$H1887,'Bead string weights'!$B$2:$E$14,4,FALSE())</f>
        <v>12.535</v>
      </c>
      <c r="L1887" t="s">
        <v>1011</v>
      </c>
    </row>
    <row r="1888" spans="1:12">
      <c r="A1888">
        <v>209</v>
      </c>
      <c r="B1888">
        <v>360</v>
      </c>
      <c r="D1888" t="s">
        <v>400</v>
      </c>
      <c r="E1888">
        <v>6.1</v>
      </c>
      <c r="F1888" s="15">
        <f>IF(E1888="no weight",VLOOKUP(D1888,Files!$B$2:$G$233,6,FALSE()),E1888)</f>
        <v>6.1</v>
      </c>
      <c r="G1888" s="13">
        <v>0.00180555555555556</v>
      </c>
      <c r="H1888">
        <v>4</v>
      </c>
      <c r="I1888" s="29">
        <f>Results!$F1888+VLOOKUP(Results!$H1888,'Bead string weights'!$B$2:$E$14,4,FALSE())</f>
        <v>10.86105</v>
      </c>
      <c r="L1888" t="s">
        <v>1011</v>
      </c>
    </row>
    <row r="1889" spans="1:9">
      <c r="A1889">
        <v>210</v>
      </c>
      <c r="B1889">
        <v>384</v>
      </c>
      <c r="D1889" t="s">
        <v>402</v>
      </c>
      <c r="E1889">
        <v>6.08</v>
      </c>
      <c r="F1889" s="15">
        <f>IF(E1889="no weight",VLOOKUP(D1889,Files!$B$2:$G$233,6,FALSE()),E1889)</f>
        <v>6.08</v>
      </c>
      <c r="G1889" s="13">
        <v>0.000358796296296296</v>
      </c>
      <c r="H1889">
        <v>5</v>
      </c>
      <c r="I1889" s="29">
        <f>Results!$F1889+VLOOKUP(Results!$H1889,'Bead string weights'!$B$2:$E$14,4,FALSE())</f>
        <v>12.515</v>
      </c>
    </row>
    <row r="1890" spans="1:9">
      <c r="A1890">
        <v>210</v>
      </c>
      <c r="B1890">
        <v>384</v>
      </c>
      <c r="D1890" t="s">
        <v>402</v>
      </c>
      <c r="E1890">
        <v>6.08</v>
      </c>
      <c r="F1890" s="15">
        <f>IF(E1890="no weight",VLOOKUP(D1890,Files!$B$2:$G$233,6,FALSE()),E1890)</f>
        <v>6.08</v>
      </c>
      <c r="G1890" s="13">
        <v>0.000381944444444444</v>
      </c>
      <c r="H1890">
        <v>4</v>
      </c>
      <c r="I1890" s="29">
        <f>Results!$F1890+VLOOKUP(Results!$H1890,'Bead string weights'!$B$2:$E$14,4,FALSE())</f>
        <v>10.84105</v>
      </c>
    </row>
    <row r="1891" spans="1:9">
      <c r="A1891">
        <v>210</v>
      </c>
      <c r="B1891">
        <v>384</v>
      </c>
      <c r="D1891" t="s">
        <v>402</v>
      </c>
      <c r="E1891">
        <v>6.08</v>
      </c>
      <c r="F1891" s="15">
        <f>IF(E1891="no weight",VLOOKUP(D1891,Files!$B$2:$G$233,6,FALSE()),E1891)</f>
        <v>6.08</v>
      </c>
      <c r="G1891" s="13">
        <v>0.000636574074074074</v>
      </c>
      <c r="H1891">
        <v>6</v>
      </c>
      <c r="I1891" s="29">
        <f>Results!$F1891+VLOOKUP(Results!$H1891,'Bead string weights'!$B$2:$E$14,4,FALSE())</f>
        <v>13.545</v>
      </c>
    </row>
    <row r="1892" spans="1:9">
      <c r="A1892">
        <v>210</v>
      </c>
      <c r="B1892">
        <v>384</v>
      </c>
      <c r="D1892" t="s">
        <v>402</v>
      </c>
      <c r="E1892">
        <v>6.08</v>
      </c>
      <c r="F1892" s="15">
        <f>IF(E1892="no weight",VLOOKUP(D1892,Files!$B$2:$G$233,6,FALSE()),E1892)</f>
        <v>6.08</v>
      </c>
      <c r="G1892" s="13">
        <v>0.000659722222222222</v>
      </c>
      <c r="H1892">
        <v>4</v>
      </c>
      <c r="I1892" s="29">
        <f>Results!$F1892+VLOOKUP(Results!$H1892,'Bead string weights'!$B$2:$E$14,4,FALSE())</f>
        <v>10.84105</v>
      </c>
    </row>
    <row r="1893" spans="1:9">
      <c r="A1893">
        <v>210</v>
      </c>
      <c r="B1893">
        <v>384</v>
      </c>
      <c r="D1893" t="s">
        <v>402</v>
      </c>
      <c r="E1893">
        <v>6.08</v>
      </c>
      <c r="F1893" s="15">
        <f>IF(E1893="no weight",VLOOKUP(D1893,Files!$B$2:$G$233,6,FALSE()),E1893)</f>
        <v>6.08</v>
      </c>
      <c r="G1893" s="13">
        <v>0.000914351851851852</v>
      </c>
      <c r="H1893">
        <v>7</v>
      </c>
      <c r="I1893" s="29">
        <f>Results!$F1893+VLOOKUP(Results!$H1893,'Bead string weights'!$B$2:$E$14,4,FALSE())</f>
        <v>15.115</v>
      </c>
    </row>
    <row r="1894" spans="1:9">
      <c r="A1894">
        <v>210</v>
      </c>
      <c r="B1894">
        <v>384</v>
      </c>
      <c r="D1894" t="s">
        <v>402</v>
      </c>
      <c r="E1894">
        <v>6.08</v>
      </c>
      <c r="F1894" s="15">
        <f>IF(E1894="no weight",VLOOKUP(D1894,Files!$B$2:$G$233,6,FALSE()),E1894)</f>
        <v>6.08</v>
      </c>
      <c r="G1894" s="13">
        <v>0.00121527777777778</v>
      </c>
      <c r="H1894">
        <v>5</v>
      </c>
      <c r="I1894" s="29">
        <f>Results!$F1894+VLOOKUP(Results!$H1894,'Bead string weights'!$B$2:$E$14,4,FALSE())</f>
        <v>12.515</v>
      </c>
    </row>
    <row r="1895" spans="1:9">
      <c r="A1895">
        <v>210</v>
      </c>
      <c r="B1895">
        <v>384</v>
      </c>
      <c r="D1895" t="s">
        <v>402</v>
      </c>
      <c r="E1895">
        <v>6.08</v>
      </c>
      <c r="F1895" s="15">
        <v>6.08</v>
      </c>
      <c r="G1895" s="13">
        <v>0.00143518518518519</v>
      </c>
      <c r="H1895">
        <v>7</v>
      </c>
      <c r="I1895" s="29">
        <f>Results!$F1895+VLOOKUP(Results!$H1895,'Bead string weights'!$B$2:$E$14,4,FALSE())</f>
        <v>15.115</v>
      </c>
    </row>
    <row r="1896" spans="1:9">
      <c r="A1896">
        <v>210</v>
      </c>
      <c r="B1896">
        <v>384</v>
      </c>
      <c r="D1896" t="s">
        <v>402</v>
      </c>
      <c r="E1896">
        <v>6.08</v>
      </c>
      <c r="F1896" s="15">
        <f>IF(E1896="no weight",VLOOKUP(D1896,Files!$B$2:$G$233,6,FALSE()),E1896)</f>
        <v>6.08</v>
      </c>
      <c r="G1896" s="13">
        <v>0.00145833333333333</v>
      </c>
      <c r="H1896">
        <v>4</v>
      </c>
      <c r="I1896" s="29">
        <f>Results!$F1896+VLOOKUP(Results!$H1896,'Bead string weights'!$B$2:$E$14,4,FALSE())</f>
        <v>10.84105</v>
      </c>
    </row>
    <row r="1897" spans="1:9">
      <c r="A1897">
        <v>210</v>
      </c>
      <c r="B1897">
        <v>384</v>
      </c>
      <c r="D1897" t="s">
        <v>402</v>
      </c>
      <c r="E1897">
        <v>6.08</v>
      </c>
      <c r="F1897" s="15">
        <f>IF(E1897="no weight",VLOOKUP(D1897,Files!$B$2:$G$233,6,FALSE()),E1897)</f>
        <v>6.08</v>
      </c>
      <c r="G1897" s="13">
        <v>0.00177083333333333</v>
      </c>
      <c r="H1897">
        <v>7</v>
      </c>
      <c r="I1897" s="29">
        <f>Results!$F1897+VLOOKUP(Results!$H1897,'Bead string weights'!$B$2:$E$14,4,FALSE())</f>
        <v>15.115</v>
      </c>
    </row>
    <row r="1898" spans="1:9">
      <c r="A1898">
        <v>210</v>
      </c>
      <c r="B1898">
        <v>384</v>
      </c>
      <c r="D1898" t="s">
        <v>402</v>
      </c>
      <c r="E1898">
        <v>6.08</v>
      </c>
      <c r="F1898" s="15">
        <f>IF(E1898="no weight",VLOOKUP(D1898,Files!$B$2:$G$233,6,FALSE()),E1898)</f>
        <v>6.08</v>
      </c>
      <c r="G1898" s="13">
        <v>0.00206018518518519</v>
      </c>
      <c r="H1898">
        <v>7</v>
      </c>
      <c r="I1898" s="29">
        <f>Results!$F1898+VLOOKUP(Results!$H1898,'Bead string weights'!$B$2:$E$14,4,FALSE())</f>
        <v>15.115</v>
      </c>
    </row>
    <row r="1899" spans="1:9">
      <c r="A1899">
        <v>210</v>
      </c>
      <c r="B1899">
        <v>384</v>
      </c>
      <c r="D1899" t="s">
        <v>402</v>
      </c>
      <c r="E1899">
        <v>6.08</v>
      </c>
      <c r="F1899" s="15">
        <f>IF(E1899="no weight",VLOOKUP(D1899,Files!$B$2:$G$233,6,FALSE()),E1899)</f>
        <v>6.08</v>
      </c>
      <c r="G1899" s="13">
        <v>0.00208333333333333</v>
      </c>
      <c r="H1899">
        <v>5</v>
      </c>
      <c r="I1899" s="29">
        <f>Results!$F1899+VLOOKUP(Results!$H1899,'Bead string weights'!$B$2:$E$14,4,FALSE())</f>
        <v>12.515</v>
      </c>
    </row>
    <row r="1900" spans="1:9">
      <c r="A1900">
        <v>210</v>
      </c>
      <c r="B1900">
        <v>384</v>
      </c>
      <c r="D1900" t="s">
        <v>402</v>
      </c>
      <c r="E1900">
        <v>6.08</v>
      </c>
      <c r="F1900" s="15">
        <f>IF(E1900="no weight",VLOOKUP(D1900,Files!$B$2:$G$233,6,FALSE()),E1900)</f>
        <v>6.08</v>
      </c>
      <c r="G1900" s="13">
        <v>0.00240740740740741</v>
      </c>
      <c r="H1900">
        <v>7</v>
      </c>
      <c r="I1900" s="29">
        <f>Results!$F1900+VLOOKUP(Results!$H1900,'Bead string weights'!$B$2:$E$14,4,FALSE())</f>
        <v>15.115</v>
      </c>
    </row>
    <row r="1901" spans="1:9">
      <c r="A1901">
        <v>211</v>
      </c>
      <c r="B1901">
        <v>397</v>
      </c>
      <c r="D1901" t="s">
        <v>404</v>
      </c>
      <c r="E1901">
        <v>5.99</v>
      </c>
      <c r="F1901" s="15">
        <f>IF(E1901="no weight",VLOOKUP(D1901,Files!$B$2:$G$233,6,FALSE()),E1901)</f>
        <v>5.99</v>
      </c>
      <c r="G1901" s="13">
        <v>0.000277777777777778</v>
      </c>
      <c r="H1901">
        <v>4</v>
      </c>
      <c r="I1901" s="29">
        <f>Results!$F1901+VLOOKUP(Results!$H1901,'Bead string weights'!$B$2:$E$14,4,FALSE())</f>
        <v>10.75105</v>
      </c>
    </row>
    <row r="1902" spans="1:9">
      <c r="A1902">
        <v>211</v>
      </c>
      <c r="B1902">
        <v>397</v>
      </c>
      <c r="D1902" t="s">
        <v>404</v>
      </c>
      <c r="E1902">
        <v>5.99</v>
      </c>
      <c r="F1902" s="15">
        <f>IF(E1902="no weight",VLOOKUP(D1902,Files!$B$2:$G$233,6,FALSE()),E1902)</f>
        <v>5.99</v>
      </c>
      <c r="G1902" s="13">
        <v>0.000300925925925926</v>
      </c>
      <c r="H1902">
        <v>7</v>
      </c>
      <c r="I1902" s="29">
        <f>Results!$F1902+VLOOKUP(Results!$H1902,'Bead string weights'!$B$2:$E$14,4,FALSE())</f>
        <v>15.025</v>
      </c>
    </row>
    <row r="1903" spans="1:9">
      <c r="A1903">
        <v>211</v>
      </c>
      <c r="B1903">
        <v>397</v>
      </c>
      <c r="D1903" t="s">
        <v>404</v>
      </c>
      <c r="E1903">
        <v>5.99</v>
      </c>
      <c r="F1903" s="15">
        <f>IF(E1903="no weight",VLOOKUP(D1903,Files!$B$2:$G$233,6,FALSE()),E1903)</f>
        <v>5.99</v>
      </c>
      <c r="G1903" s="13">
        <v>0.000497685185185185</v>
      </c>
      <c r="H1903">
        <v>6</v>
      </c>
      <c r="I1903" s="29">
        <f>Results!$F1903+VLOOKUP(Results!$H1903,'Bead string weights'!$B$2:$E$14,4,FALSE())</f>
        <v>13.455</v>
      </c>
    </row>
    <row r="1904" spans="1:9">
      <c r="A1904">
        <v>211</v>
      </c>
      <c r="B1904">
        <v>397</v>
      </c>
      <c r="D1904" t="s">
        <v>404</v>
      </c>
      <c r="E1904">
        <v>5.99</v>
      </c>
      <c r="F1904" s="15">
        <f>IF(E1904="no weight",VLOOKUP(D1904,Files!$B$2:$G$233,6,FALSE()),E1904)</f>
        <v>5.99</v>
      </c>
      <c r="G1904" s="13">
        <v>0.000520833333333333</v>
      </c>
      <c r="H1904">
        <v>4</v>
      </c>
      <c r="I1904" s="29">
        <f>Results!$F1904+VLOOKUP(Results!$H1904,'Bead string weights'!$B$2:$E$14,4,FALSE())</f>
        <v>10.75105</v>
      </c>
    </row>
    <row r="1905" spans="1:9">
      <c r="A1905">
        <v>211</v>
      </c>
      <c r="B1905">
        <v>397</v>
      </c>
      <c r="D1905" t="s">
        <v>404</v>
      </c>
      <c r="E1905">
        <v>5.99</v>
      </c>
      <c r="F1905" s="15">
        <f>IF(E1905="no weight",VLOOKUP(D1905,Files!$B$2:$G$233,6,FALSE()),E1905)</f>
        <v>5.99</v>
      </c>
      <c r="G1905" s="13">
        <v>0.000659722222222222</v>
      </c>
      <c r="H1905">
        <v>6</v>
      </c>
      <c r="I1905" s="29">
        <f>Results!$F1905+VLOOKUP(Results!$H1905,'Bead string weights'!$B$2:$E$14,4,FALSE())</f>
        <v>13.455</v>
      </c>
    </row>
    <row r="1906" spans="1:9">
      <c r="A1906">
        <v>211</v>
      </c>
      <c r="B1906">
        <v>397</v>
      </c>
      <c r="D1906" t="s">
        <v>404</v>
      </c>
      <c r="E1906">
        <v>5.99</v>
      </c>
      <c r="F1906" s="15">
        <f>IF(E1906="no weight",VLOOKUP(D1906,Files!$B$2:$G$233,6,FALSE()),E1906)</f>
        <v>5.99</v>
      </c>
      <c r="G1906" s="13">
        <v>0.000671296296296296</v>
      </c>
      <c r="H1906">
        <v>4</v>
      </c>
      <c r="I1906" s="29">
        <f>Results!$F1906+VLOOKUP(Results!$H1906,'Bead string weights'!$B$2:$E$14,4,FALSE())</f>
        <v>10.75105</v>
      </c>
    </row>
    <row r="1907" spans="1:9">
      <c r="A1907">
        <v>211</v>
      </c>
      <c r="B1907">
        <v>397</v>
      </c>
      <c r="D1907" t="s">
        <v>404</v>
      </c>
      <c r="E1907">
        <v>5.99</v>
      </c>
      <c r="F1907" s="15">
        <f>IF(E1907="no weight",VLOOKUP(D1907,Files!$B$2:$G$233,6,FALSE()),E1907)</f>
        <v>5.99</v>
      </c>
      <c r="G1907" s="13">
        <v>0.000821759259259259</v>
      </c>
      <c r="H1907">
        <v>7</v>
      </c>
      <c r="I1907" s="29">
        <f>Results!$F1907+VLOOKUP(Results!$H1907,'Bead string weights'!$B$2:$E$14,4,FALSE())</f>
        <v>15.025</v>
      </c>
    </row>
    <row r="1908" spans="1:9">
      <c r="A1908">
        <v>211</v>
      </c>
      <c r="B1908">
        <v>397</v>
      </c>
      <c r="D1908" t="s">
        <v>404</v>
      </c>
      <c r="E1908">
        <v>5.99</v>
      </c>
      <c r="F1908" s="15">
        <f>IF(E1908="no weight",VLOOKUP(D1908,Files!$B$2:$G$233,6,FALSE()),E1908)</f>
        <v>5.99</v>
      </c>
      <c r="G1908" s="13">
        <v>0.00105324074074074</v>
      </c>
      <c r="H1908">
        <v>2</v>
      </c>
      <c r="I1908" s="29">
        <f>Results!$F1908+VLOOKUP(Results!$H1908,'Bead string weights'!$B$2:$E$14,4,FALSE())</f>
        <v>9.18215</v>
      </c>
    </row>
    <row r="1909" spans="1:9">
      <c r="A1909">
        <v>211</v>
      </c>
      <c r="B1909">
        <v>397</v>
      </c>
      <c r="D1909" t="s">
        <v>404</v>
      </c>
      <c r="E1909">
        <v>5.99</v>
      </c>
      <c r="F1909" s="15">
        <f>IF(E1909="no weight",VLOOKUP(D1909,Files!$B$2:$G$233,6,FALSE()),E1909)</f>
        <v>5.99</v>
      </c>
      <c r="G1909" s="13">
        <v>0.00106481481481481</v>
      </c>
      <c r="H1909">
        <v>5</v>
      </c>
      <c r="I1909" s="29">
        <f>Results!$F1909+VLOOKUP(Results!$H1909,'Bead string weights'!$B$2:$E$14,4,FALSE())</f>
        <v>12.425</v>
      </c>
    </row>
    <row r="1910" spans="1:9">
      <c r="A1910">
        <v>211</v>
      </c>
      <c r="B1910">
        <v>397</v>
      </c>
      <c r="D1910" t="s">
        <v>404</v>
      </c>
      <c r="E1910">
        <v>5.99</v>
      </c>
      <c r="F1910" s="15">
        <f>IF(E1910="no weight",VLOOKUP(D1910,Files!$B$2:$G$233,6,FALSE()),E1910)</f>
        <v>5.99</v>
      </c>
      <c r="G1910" s="13">
        <v>0.00123842592592593</v>
      </c>
      <c r="H1910">
        <v>7</v>
      </c>
      <c r="I1910" s="29">
        <f>Results!$F1910+VLOOKUP(Results!$H1910,'Bead string weights'!$B$2:$E$14,4,FALSE())</f>
        <v>15.025</v>
      </c>
    </row>
    <row r="1911" spans="1:9">
      <c r="A1911">
        <v>211</v>
      </c>
      <c r="B1911">
        <v>397</v>
      </c>
      <c r="D1911" t="s">
        <v>404</v>
      </c>
      <c r="E1911">
        <v>5.99</v>
      </c>
      <c r="F1911" s="15">
        <f>IF(E1911="no weight",VLOOKUP(D1911,Files!$B$2:$G$233,6,FALSE()),E1911)</f>
        <v>5.99</v>
      </c>
      <c r="G1911" s="13">
        <v>0.00144675925925926</v>
      </c>
      <c r="H1911">
        <v>7</v>
      </c>
      <c r="I1911" s="29">
        <f>Results!$F1911+VLOOKUP(Results!$H1911,'Bead string weights'!$B$2:$E$14,4,FALSE())</f>
        <v>15.025</v>
      </c>
    </row>
    <row r="1912" spans="1:9">
      <c r="A1912">
        <v>211</v>
      </c>
      <c r="B1912">
        <v>397</v>
      </c>
      <c r="D1912" t="s">
        <v>404</v>
      </c>
      <c r="E1912">
        <v>5.99</v>
      </c>
      <c r="F1912" s="15">
        <f>IF(E1912="no weight",VLOOKUP(D1912,Files!$B$2:$G$233,6,FALSE()),E1912)</f>
        <v>5.99</v>
      </c>
      <c r="G1912" s="13">
        <v>0.00178240740740741</v>
      </c>
      <c r="H1912">
        <v>7</v>
      </c>
      <c r="I1912" s="29">
        <f>Results!$F1912+VLOOKUP(Results!$H1912,'Bead string weights'!$B$2:$E$14,4,FALSE())</f>
        <v>15.025</v>
      </c>
    </row>
    <row r="1913" spans="1:9">
      <c r="A1913">
        <v>211</v>
      </c>
      <c r="B1913">
        <v>397</v>
      </c>
      <c r="D1913" t="s">
        <v>404</v>
      </c>
      <c r="E1913">
        <v>5.99</v>
      </c>
      <c r="F1913" s="15">
        <f>IF(E1913="no weight",VLOOKUP(D1913,Files!$B$2:$G$233,6,FALSE()),E1913)</f>
        <v>5.99</v>
      </c>
      <c r="G1913" s="13">
        <v>0.0018287037037037</v>
      </c>
      <c r="H1913">
        <v>6</v>
      </c>
      <c r="I1913" s="29">
        <f>Results!$F1913+VLOOKUP(Results!$H1913,'Bead string weights'!$B$2:$E$14,4,FALSE())</f>
        <v>13.455</v>
      </c>
    </row>
    <row r="1914" spans="1:9">
      <c r="A1914">
        <v>211</v>
      </c>
      <c r="B1914">
        <v>397</v>
      </c>
      <c r="D1914" t="s">
        <v>404</v>
      </c>
      <c r="E1914">
        <v>5.99</v>
      </c>
      <c r="F1914" s="15">
        <f>IF(E1914="no weight",VLOOKUP(D1914,Files!$B$2:$G$233,6,FALSE()),E1914)</f>
        <v>5.99</v>
      </c>
      <c r="G1914" s="13">
        <v>0.00185185185185185</v>
      </c>
      <c r="H1914">
        <v>4</v>
      </c>
      <c r="I1914" s="29">
        <f>Results!$F1914+VLOOKUP(Results!$H1914,'Bead string weights'!$B$2:$E$14,4,FALSE())</f>
        <v>10.75105</v>
      </c>
    </row>
    <row r="1915" spans="1:9">
      <c r="A1915">
        <v>211</v>
      </c>
      <c r="B1915">
        <v>397</v>
      </c>
      <c r="D1915" t="s">
        <v>404</v>
      </c>
      <c r="E1915">
        <v>5.99</v>
      </c>
      <c r="F1915" s="15">
        <f>IF(E1915="no weight",VLOOKUP(D1915,Files!$B$2:$G$233,6,FALSE()),E1915)</f>
        <v>5.99</v>
      </c>
      <c r="G1915" s="13">
        <v>0.00211805555555556</v>
      </c>
      <c r="H1915">
        <v>8</v>
      </c>
      <c r="I1915" s="29">
        <f>Results!$F1915+VLOOKUP(Results!$H1915,'Bead string weights'!$B$2:$E$14,4,FALSE())</f>
        <v>15.39</v>
      </c>
    </row>
    <row r="1916" spans="1:9">
      <c r="A1916">
        <v>211</v>
      </c>
      <c r="B1916">
        <v>397</v>
      </c>
      <c r="D1916" t="s">
        <v>404</v>
      </c>
      <c r="E1916">
        <v>5.99</v>
      </c>
      <c r="F1916" s="15">
        <f>IF(E1916="no weight",VLOOKUP(D1916,Files!$B$2:$G$233,6,FALSE()),E1916)</f>
        <v>5.99</v>
      </c>
      <c r="G1916" s="13">
        <v>0.0021875</v>
      </c>
      <c r="H1916">
        <v>7</v>
      </c>
      <c r="I1916" s="29">
        <f>Results!$F1916+VLOOKUP(Results!$H1916,'Bead string weights'!$B$2:$E$14,4,FALSE())</f>
        <v>15.025</v>
      </c>
    </row>
    <row r="1917" spans="1:9">
      <c r="A1917">
        <v>211</v>
      </c>
      <c r="B1917">
        <v>397</v>
      </c>
      <c r="D1917" t="s">
        <v>404</v>
      </c>
      <c r="E1917">
        <v>5.99</v>
      </c>
      <c r="F1917" s="15">
        <f>IF(E1917="no weight",VLOOKUP(D1917,Files!$B$2:$G$233,6,FALSE()),E1917)</f>
        <v>5.99</v>
      </c>
      <c r="G1917" s="13">
        <v>0.00224537037037037</v>
      </c>
      <c r="H1917">
        <v>2</v>
      </c>
      <c r="I1917" s="29">
        <f>Results!$F1917+VLOOKUP(Results!$H1917,'Bead string weights'!$B$2:$E$14,4,FALSE())</f>
        <v>9.18215</v>
      </c>
    </row>
    <row r="1918" spans="1:12">
      <c r="A1918">
        <v>212</v>
      </c>
      <c r="B1918">
        <v>398</v>
      </c>
      <c r="D1918" t="s">
        <v>407</v>
      </c>
      <c r="E1918">
        <v>5.82</v>
      </c>
      <c r="F1918" s="15">
        <f>IF(E1918="no weight",VLOOKUP(D1918,Files!$B$2:$G$233,6,FALSE()),E1918)</f>
        <v>5.82</v>
      </c>
      <c r="G1918" s="13">
        <v>0.000173611111111111</v>
      </c>
      <c r="H1918">
        <v>5</v>
      </c>
      <c r="I1918" s="29">
        <f>Results!$F1918+VLOOKUP(Results!$H1918,'Bead string weights'!$B$2:$E$14,4,FALSE())</f>
        <v>12.255</v>
      </c>
      <c r="L1918" t="s">
        <v>409</v>
      </c>
    </row>
    <row r="1919" spans="1:12">
      <c r="A1919">
        <v>212</v>
      </c>
      <c r="B1919">
        <v>398</v>
      </c>
      <c r="D1919" t="s">
        <v>407</v>
      </c>
      <c r="E1919">
        <v>5.82</v>
      </c>
      <c r="F1919" s="15">
        <f>IF(E1919="no weight",VLOOKUP(D1919,Files!$B$2:$G$233,6,FALSE()),E1919)</f>
        <v>5.82</v>
      </c>
      <c r="G1919" s="13">
        <v>0.000289351851851852</v>
      </c>
      <c r="H1919">
        <v>4</v>
      </c>
      <c r="I1919" s="29">
        <f>Results!$F1919+VLOOKUP(Results!$H1919,'Bead string weights'!$B$2:$E$14,4,FALSE())</f>
        <v>10.58105</v>
      </c>
      <c r="L1919" t="s">
        <v>409</v>
      </c>
    </row>
    <row r="1920" spans="1:12">
      <c r="A1920">
        <v>212</v>
      </c>
      <c r="B1920">
        <v>398</v>
      </c>
      <c r="D1920" t="s">
        <v>407</v>
      </c>
      <c r="E1920">
        <v>5.82</v>
      </c>
      <c r="F1920" s="15">
        <f>IF(E1920="no weight",VLOOKUP(D1920,Files!$B$2:$G$233,6,FALSE()),E1920)</f>
        <v>5.82</v>
      </c>
      <c r="G1920" s="13">
        <v>0.000532407407407407</v>
      </c>
      <c r="H1920">
        <v>4</v>
      </c>
      <c r="I1920" s="29">
        <f>Results!$F1920+VLOOKUP(Results!$H1920,'Bead string weights'!$B$2:$E$14,4,FALSE())</f>
        <v>10.58105</v>
      </c>
      <c r="L1920" t="s">
        <v>409</v>
      </c>
    </row>
    <row r="1921" spans="1:12">
      <c r="A1921">
        <v>212</v>
      </c>
      <c r="B1921">
        <v>398</v>
      </c>
      <c r="D1921" t="s">
        <v>407</v>
      </c>
      <c r="E1921">
        <v>5.82</v>
      </c>
      <c r="F1921" s="15">
        <f>IF(E1921="no weight",VLOOKUP(D1921,Files!$B$2:$G$233,6,FALSE()),E1921)</f>
        <v>5.82</v>
      </c>
      <c r="G1921" s="13">
        <v>0.000891203703703704</v>
      </c>
      <c r="H1921">
        <v>3</v>
      </c>
      <c r="I1921" s="29">
        <f>Results!$F1921+VLOOKUP(Results!$H1921,'Bead string weights'!$B$2:$E$14,4,FALSE())</f>
        <v>9.1531</v>
      </c>
      <c r="L1921" t="s">
        <v>409</v>
      </c>
    </row>
    <row r="1922" spans="1:12">
      <c r="A1922">
        <v>212</v>
      </c>
      <c r="B1922">
        <v>398</v>
      </c>
      <c r="D1922" t="s">
        <v>407</v>
      </c>
      <c r="E1922">
        <v>5.82</v>
      </c>
      <c r="F1922" s="15">
        <f>IF(E1922="no weight",VLOOKUP(D1922,Files!$B$2:$G$233,6,FALSE()),E1922)</f>
        <v>5.82</v>
      </c>
      <c r="G1922" s="13">
        <v>0.0012037037037037</v>
      </c>
      <c r="H1922">
        <v>4</v>
      </c>
      <c r="I1922" s="29">
        <f>Results!$F1922+VLOOKUP(Results!$H1922,'Bead string weights'!$B$2:$E$14,4,FALSE())</f>
        <v>10.58105</v>
      </c>
      <c r="L1922" t="s">
        <v>409</v>
      </c>
    </row>
    <row r="1923" spans="1:12">
      <c r="A1923">
        <v>212</v>
      </c>
      <c r="B1923">
        <v>398</v>
      </c>
      <c r="D1923" t="s">
        <v>407</v>
      </c>
      <c r="E1923">
        <v>5.82</v>
      </c>
      <c r="F1923" s="15">
        <f>IF(E1923="no weight",VLOOKUP(D1923,Files!$B$2:$G$233,6,FALSE()),E1923)</f>
        <v>5.82</v>
      </c>
      <c r="G1923" s="13">
        <v>0.0012962962962963</v>
      </c>
      <c r="H1923">
        <v>5</v>
      </c>
      <c r="I1923" s="29">
        <f>Results!$F1923+VLOOKUP(Results!$H1923,'Bead string weights'!$B$2:$E$14,4,FALSE())</f>
        <v>12.255</v>
      </c>
      <c r="L1923" t="s">
        <v>409</v>
      </c>
    </row>
    <row r="1924" spans="1:12">
      <c r="A1924">
        <v>212</v>
      </c>
      <c r="B1924">
        <v>398</v>
      </c>
      <c r="D1924" t="s">
        <v>407</v>
      </c>
      <c r="E1924">
        <v>5.82</v>
      </c>
      <c r="F1924" s="15">
        <f>IF(E1924="no weight",VLOOKUP(D1924,Files!$B$2:$G$233,6,FALSE()),E1924)</f>
        <v>5.82</v>
      </c>
      <c r="G1924" s="13">
        <v>0.00144675925925926</v>
      </c>
      <c r="H1924">
        <v>4</v>
      </c>
      <c r="I1924" s="29">
        <f>Results!$F1924+VLOOKUP(Results!$H1924,'Bead string weights'!$B$2:$E$14,4,FALSE())</f>
        <v>10.58105</v>
      </c>
      <c r="L1924" t="s">
        <v>409</v>
      </c>
    </row>
    <row r="1925" spans="1:12">
      <c r="A1925">
        <v>212</v>
      </c>
      <c r="B1925">
        <v>398</v>
      </c>
      <c r="D1925" t="s">
        <v>407</v>
      </c>
      <c r="E1925">
        <v>5.82</v>
      </c>
      <c r="F1925" s="15">
        <f>IF(E1925="no weight",VLOOKUP(D1925,Files!$B$2:$G$233,6,FALSE()),E1925)</f>
        <v>5.82</v>
      </c>
      <c r="G1925" s="13">
        <v>0.0015625</v>
      </c>
      <c r="H1925">
        <v>4</v>
      </c>
      <c r="I1925" s="29">
        <f>Results!$F1925+VLOOKUP(Results!$H1925,'Bead string weights'!$B$2:$E$14,4,FALSE())</f>
        <v>10.58105</v>
      </c>
      <c r="L1925" t="s">
        <v>409</v>
      </c>
    </row>
    <row r="1926" spans="1:12">
      <c r="A1926">
        <v>212</v>
      </c>
      <c r="B1926">
        <v>398</v>
      </c>
      <c r="D1926" t="s">
        <v>407</v>
      </c>
      <c r="E1926">
        <v>5.82</v>
      </c>
      <c r="F1926" s="15">
        <f>IF(E1926="no weight",VLOOKUP(D1926,Files!$B$2:$G$233,6,FALSE()),E1926)</f>
        <v>5.82</v>
      </c>
      <c r="G1926" s="13">
        <v>0.00173611111111111</v>
      </c>
      <c r="H1926">
        <v>2</v>
      </c>
      <c r="I1926" s="29">
        <f>Results!$F1926+VLOOKUP(Results!$H1926,'Bead string weights'!$B$2:$E$14,4,FALSE())</f>
        <v>9.01215</v>
      </c>
      <c r="L1926" t="s">
        <v>409</v>
      </c>
    </row>
    <row r="1927" spans="1:12">
      <c r="A1927">
        <v>212</v>
      </c>
      <c r="B1927">
        <v>398</v>
      </c>
      <c r="D1927" t="s">
        <v>407</v>
      </c>
      <c r="E1927">
        <v>5.82</v>
      </c>
      <c r="F1927" s="15">
        <f>IF(E1927="no weight",VLOOKUP(D1927,Files!$B$2:$G$233,6,FALSE()),E1927)</f>
        <v>5.82</v>
      </c>
      <c r="G1927" s="13">
        <v>0.00188657407407407</v>
      </c>
      <c r="H1927">
        <v>5</v>
      </c>
      <c r="I1927" s="29">
        <f>Results!$F1927+VLOOKUP(Results!$H1927,'Bead string weights'!$B$2:$E$14,4,FALSE())</f>
        <v>12.255</v>
      </c>
      <c r="L1927" t="s">
        <v>409</v>
      </c>
    </row>
    <row r="1928" spans="1:12">
      <c r="A1928">
        <v>212</v>
      </c>
      <c r="B1928">
        <v>398</v>
      </c>
      <c r="D1928" t="s">
        <v>407</v>
      </c>
      <c r="E1928">
        <v>5.82</v>
      </c>
      <c r="F1928" s="15">
        <f>IF(E1928="no weight",VLOOKUP(D1928,Files!$B$2:$G$233,6,FALSE()),E1928)</f>
        <v>5.82</v>
      </c>
      <c r="G1928" s="13">
        <v>0.00189814814814815</v>
      </c>
      <c r="H1928">
        <v>3</v>
      </c>
      <c r="I1928" s="29">
        <f>Results!$F1928+VLOOKUP(Results!$H1928,'Bead string weights'!$B$2:$E$14,4,FALSE())</f>
        <v>9.1531</v>
      </c>
      <c r="L1928" t="s">
        <v>409</v>
      </c>
    </row>
    <row r="1929" spans="1:12">
      <c r="A1929">
        <v>212</v>
      </c>
      <c r="B1929">
        <v>398</v>
      </c>
      <c r="D1929" t="s">
        <v>407</v>
      </c>
      <c r="E1929">
        <v>5.82</v>
      </c>
      <c r="F1929" s="15">
        <f>IF(E1929="no weight",VLOOKUP(D1929,Files!$B$2:$G$233,6,FALSE()),E1929)</f>
        <v>5.82</v>
      </c>
      <c r="G1929" s="13">
        <v>0.00215277777777778</v>
      </c>
      <c r="H1929">
        <v>6</v>
      </c>
      <c r="I1929" s="29">
        <f>Results!$F1929+VLOOKUP(Results!$H1929,'Bead string weights'!$B$2:$E$14,4,FALSE())</f>
        <v>13.285</v>
      </c>
      <c r="L1929" t="s">
        <v>409</v>
      </c>
    </row>
    <row r="1930" spans="1:12">
      <c r="A1930">
        <v>212</v>
      </c>
      <c r="B1930">
        <v>398</v>
      </c>
      <c r="D1930" t="s">
        <v>407</v>
      </c>
      <c r="E1930">
        <v>5.82</v>
      </c>
      <c r="F1930" s="15">
        <f>IF(E1930="no weight",VLOOKUP(D1930,Files!$B$2:$G$233,6,FALSE()),E1930)</f>
        <v>5.82</v>
      </c>
      <c r="G1930" s="13">
        <v>0.00216435185185185</v>
      </c>
      <c r="H1930">
        <v>4</v>
      </c>
      <c r="I1930" s="29">
        <f>Results!$F1930+VLOOKUP(Results!$H1930,'Bead string weights'!$B$2:$E$14,4,FALSE())</f>
        <v>10.58105</v>
      </c>
      <c r="L1930" t="s">
        <v>409</v>
      </c>
    </row>
    <row r="1931" spans="1:9">
      <c r="A1931">
        <v>213</v>
      </c>
      <c r="B1931">
        <v>399</v>
      </c>
      <c r="D1931" t="s">
        <v>410</v>
      </c>
      <c r="E1931" s="32">
        <v>5.46</v>
      </c>
      <c r="F1931" s="15">
        <f>IF(E1931="no weight",VLOOKUP(D1931,Files!$B$2:$G$233,6,FALSE()),E1931)</f>
        <v>5.46</v>
      </c>
      <c r="G1931" s="13">
        <v>0.000277777777777778</v>
      </c>
      <c r="H1931">
        <v>6</v>
      </c>
      <c r="I1931" s="29">
        <f>Results!$F1931+VLOOKUP(Results!$H1931,'Bead string weights'!$B$2:$E$14,4,FALSE())</f>
        <v>12.925</v>
      </c>
    </row>
    <row r="1932" spans="1:9">
      <c r="A1932">
        <v>213</v>
      </c>
      <c r="B1932">
        <v>399</v>
      </c>
      <c r="D1932" t="s">
        <v>410</v>
      </c>
      <c r="E1932" s="32">
        <v>5.46</v>
      </c>
      <c r="F1932" s="15">
        <f>IF(E1932="no weight",VLOOKUP(D1932,Files!$B$2:$G$233,6,FALSE()),E1932)</f>
        <v>5.46</v>
      </c>
      <c r="G1932" s="13">
        <v>0.000555555555555556</v>
      </c>
      <c r="H1932">
        <v>7</v>
      </c>
      <c r="I1932" s="29">
        <f>Results!$F1932+VLOOKUP(Results!$H1932,'Bead string weights'!$B$2:$E$14,4,FALSE())</f>
        <v>14.495</v>
      </c>
    </row>
    <row r="1933" spans="1:9">
      <c r="A1933">
        <v>213</v>
      </c>
      <c r="B1933">
        <v>399</v>
      </c>
      <c r="D1933" t="s">
        <v>410</v>
      </c>
      <c r="E1933" s="32">
        <v>5.46</v>
      </c>
      <c r="F1933" s="15">
        <f>IF(E1933="no weight",VLOOKUP(D1933,Files!$B$2:$G$233,6,FALSE()),E1933)</f>
        <v>5.46</v>
      </c>
      <c r="G1933" s="13">
        <v>0.000694444444444444</v>
      </c>
      <c r="H1933">
        <v>5</v>
      </c>
      <c r="I1933" s="29">
        <f>Results!$F1933+VLOOKUP(Results!$H1933,'Bead string weights'!$B$2:$E$14,4,FALSE())</f>
        <v>11.895</v>
      </c>
    </row>
    <row r="1934" spans="1:9">
      <c r="A1934">
        <v>213</v>
      </c>
      <c r="B1934">
        <v>399</v>
      </c>
      <c r="D1934" t="s">
        <v>410</v>
      </c>
      <c r="E1934" s="32">
        <v>5.46</v>
      </c>
      <c r="F1934" s="15">
        <f>IF(E1934="no weight",VLOOKUP(D1934,Files!$B$2:$G$233,6,FALSE()),E1934)</f>
        <v>5.46</v>
      </c>
      <c r="G1934" s="13">
        <v>0.000706018518518518</v>
      </c>
      <c r="H1934">
        <v>4</v>
      </c>
      <c r="I1934" s="29">
        <f>Results!$F1934+VLOOKUP(Results!$H1934,'Bead string weights'!$B$2:$E$14,4,FALSE())</f>
        <v>10.22105</v>
      </c>
    </row>
    <row r="1935" spans="1:9">
      <c r="A1935">
        <v>213</v>
      </c>
      <c r="B1935">
        <v>399</v>
      </c>
      <c r="D1935" t="s">
        <v>410</v>
      </c>
      <c r="E1935" s="32">
        <v>5.46</v>
      </c>
      <c r="F1935" s="15">
        <f>IF(E1935="no weight",VLOOKUP(D1935,Files!$B$2:$G$233,6,FALSE()),E1935)</f>
        <v>5.46</v>
      </c>
      <c r="G1935" s="13">
        <v>0.000856481481481482</v>
      </c>
      <c r="H1935">
        <v>7</v>
      </c>
      <c r="I1935" s="29">
        <f>Results!$F1935+VLOOKUP(Results!$H1935,'Bead string weights'!$B$2:$E$14,4,FALSE())</f>
        <v>14.495</v>
      </c>
    </row>
    <row r="1936" spans="1:9">
      <c r="A1936">
        <v>213</v>
      </c>
      <c r="B1936">
        <v>399</v>
      </c>
      <c r="D1936" t="s">
        <v>410</v>
      </c>
      <c r="E1936" s="32">
        <v>5.46</v>
      </c>
      <c r="F1936" s="15">
        <f>IF(E1936="no weight",VLOOKUP(D1936,Files!$B$2:$G$233,6,FALSE()),E1936)</f>
        <v>5.46</v>
      </c>
      <c r="G1936" s="13">
        <v>0.00105324074074074</v>
      </c>
      <c r="H1936">
        <v>7</v>
      </c>
      <c r="I1936" s="29">
        <f>Results!$F1936+VLOOKUP(Results!$H1936,'Bead string weights'!$B$2:$E$14,4,FALSE())</f>
        <v>14.495</v>
      </c>
    </row>
    <row r="1937" spans="1:9">
      <c r="A1937">
        <v>213</v>
      </c>
      <c r="B1937">
        <v>399</v>
      </c>
      <c r="D1937" t="s">
        <v>410</v>
      </c>
      <c r="E1937" s="32">
        <v>5.46</v>
      </c>
      <c r="F1937" s="15">
        <f>IF(E1937="no weight",VLOOKUP(D1937,Files!$B$2:$G$233,6,FALSE()),E1937)</f>
        <v>5.46</v>
      </c>
      <c r="G1937" s="13">
        <v>0.00122685185185185</v>
      </c>
      <c r="H1937">
        <v>7</v>
      </c>
      <c r="I1937" s="29">
        <f>Results!$F1937+VLOOKUP(Results!$H1937,'Bead string weights'!$B$2:$E$14,4,FALSE())</f>
        <v>14.495</v>
      </c>
    </row>
    <row r="1938" spans="1:9">
      <c r="A1938">
        <v>213</v>
      </c>
      <c r="B1938">
        <v>399</v>
      </c>
      <c r="D1938" t="s">
        <v>410</v>
      </c>
      <c r="E1938" s="32">
        <v>5.46</v>
      </c>
      <c r="F1938" s="15">
        <f>IF(E1938="no weight",VLOOKUP(D1938,Files!$B$2:$G$233,6,FALSE()),E1938)</f>
        <v>5.46</v>
      </c>
      <c r="G1938" s="13">
        <v>0.00143518518518519</v>
      </c>
      <c r="H1938">
        <v>7</v>
      </c>
      <c r="I1938" s="29">
        <f>Results!$F1938+VLOOKUP(Results!$H1938,'Bead string weights'!$B$2:$E$14,4,FALSE())</f>
        <v>14.495</v>
      </c>
    </row>
    <row r="1939" spans="1:9">
      <c r="A1939">
        <v>213</v>
      </c>
      <c r="B1939">
        <v>399</v>
      </c>
      <c r="D1939" t="s">
        <v>410</v>
      </c>
      <c r="E1939" s="32">
        <v>5.46</v>
      </c>
      <c r="F1939" s="15">
        <f>IF(E1939="no weight",VLOOKUP(D1939,Files!$B$2:$G$233,6,FALSE()),E1939)</f>
        <v>5.46</v>
      </c>
      <c r="G1939" s="13">
        <v>0.00153935185185185</v>
      </c>
      <c r="H1939">
        <v>6</v>
      </c>
      <c r="I1939" s="29">
        <f>Results!$F1939+VLOOKUP(Results!$H1939,'Bead string weights'!$B$2:$E$14,4,FALSE())</f>
        <v>12.925</v>
      </c>
    </row>
    <row r="1940" spans="1:9">
      <c r="A1940">
        <v>213</v>
      </c>
      <c r="B1940">
        <v>399</v>
      </c>
      <c r="D1940" t="s">
        <v>410</v>
      </c>
      <c r="E1940" s="32">
        <v>5.46</v>
      </c>
      <c r="F1940" s="15">
        <f>IF(E1940="no weight",VLOOKUP(D1940,Files!$B$2:$G$233,6,FALSE()),E1940)</f>
        <v>5.46</v>
      </c>
      <c r="G1940" s="13">
        <v>0.00155092592592593</v>
      </c>
      <c r="H1940">
        <v>5</v>
      </c>
      <c r="I1940" s="29">
        <f>Results!$F1940+VLOOKUP(Results!$H1940,'Bead string weights'!$B$2:$E$14,4,FALSE())</f>
        <v>11.895</v>
      </c>
    </row>
    <row r="1941" spans="1:9">
      <c r="A1941">
        <v>213</v>
      </c>
      <c r="B1941">
        <v>399</v>
      </c>
      <c r="D1941" t="s">
        <v>410</v>
      </c>
      <c r="E1941" s="32">
        <v>5.46</v>
      </c>
      <c r="F1941" s="15">
        <f>IF(E1941="no weight",VLOOKUP(D1941,Files!$B$2:$G$233,6,FALSE()),E1941)</f>
        <v>5.46</v>
      </c>
      <c r="G1941" s="13">
        <v>0.00177083333333333</v>
      </c>
      <c r="H1941">
        <v>7</v>
      </c>
      <c r="I1941" s="29">
        <f>Results!$F1941+VLOOKUP(Results!$H1941,'Bead string weights'!$B$2:$E$14,4,FALSE())</f>
        <v>14.495</v>
      </c>
    </row>
    <row r="1942" spans="1:9">
      <c r="A1942">
        <v>213</v>
      </c>
      <c r="B1942">
        <v>399</v>
      </c>
      <c r="D1942" t="s">
        <v>410</v>
      </c>
      <c r="E1942" s="32">
        <v>5.46</v>
      </c>
      <c r="F1942" s="15">
        <f>IF(E1942="no weight",VLOOKUP(D1942,Files!$B$2:$G$233,6,FALSE()),E1942)</f>
        <v>5.46</v>
      </c>
      <c r="G1942" s="13">
        <v>0.00196759259259259</v>
      </c>
      <c r="H1942">
        <v>8</v>
      </c>
      <c r="I1942" s="29">
        <f>Results!$F1942+VLOOKUP(Results!$H1942,'Bead string weights'!$B$2:$E$14,4,FALSE())</f>
        <v>14.86</v>
      </c>
    </row>
    <row r="1943" spans="1:9">
      <c r="A1943">
        <v>213</v>
      </c>
      <c r="B1943">
        <v>399</v>
      </c>
      <c r="D1943" t="s">
        <v>410</v>
      </c>
      <c r="E1943" s="32">
        <v>5.46</v>
      </c>
      <c r="F1943" s="15">
        <f>IF(E1943="no weight",VLOOKUP(D1943,Files!$B$2:$G$233,6,FALSE()),E1943)</f>
        <v>5.46</v>
      </c>
      <c r="G1943" s="13">
        <v>0.00210648148148148</v>
      </c>
      <c r="H1943">
        <v>6</v>
      </c>
      <c r="I1943" s="29">
        <f>Results!$F1943+VLOOKUP(Results!$H1943,'Bead string weights'!$B$2:$E$14,4,FALSE())</f>
        <v>12.925</v>
      </c>
    </row>
    <row r="1944" spans="1:9">
      <c r="A1944">
        <v>213</v>
      </c>
      <c r="B1944">
        <v>399</v>
      </c>
      <c r="D1944" t="s">
        <v>410</v>
      </c>
      <c r="E1944" s="32">
        <v>5.46</v>
      </c>
      <c r="F1944" s="15">
        <f>IF(E1944="no weight",VLOOKUP(D1944,Files!$B$2:$G$233,6,FALSE()),E1944)</f>
        <v>5.46</v>
      </c>
      <c r="G1944" s="13">
        <v>0.00212962962962963</v>
      </c>
      <c r="H1944">
        <v>4</v>
      </c>
      <c r="I1944" s="29">
        <f>Results!$F1944+VLOOKUP(Results!$H1944,'Bead string weights'!$B$2:$E$14,4,FALSE())</f>
        <v>10.22105</v>
      </c>
    </row>
    <row r="1945" spans="1:12">
      <c r="A1945">
        <v>214</v>
      </c>
      <c r="B1945">
        <v>400</v>
      </c>
      <c r="D1945" t="s">
        <v>412</v>
      </c>
      <c r="E1945" s="32">
        <v>6.16</v>
      </c>
      <c r="F1945" s="15">
        <f>IF(E1945="no weight",VLOOKUP(D1945,Files!$B$2:$G$233,6,FALSE()),E1945)</f>
        <v>6.16</v>
      </c>
      <c r="G1945" s="13">
        <v>0.000729166666666667</v>
      </c>
      <c r="H1945">
        <v>4</v>
      </c>
      <c r="I1945" s="29">
        <f>Results!$F1945+VLOOKUP(Results!$H1945,'Bead string weights'!$B$2:$E$14,4,FALSE())</f>
        <v>10.92105</v>
      </c>
      <c r="L1945" t="s">
        <v>414</v>
      </c>
    </row>
    <row r="1946" spans="1:12">
      <c r="A1946">
        <v>214</v>
      </c>
      <c r="B1946">
        <v>400</v>
      </c>
      <c r="D1946" t="s">
        <v>412</v>
      </c>
      <c r="E1946" s="32">
        <v>6.16</v>
      </c>
      <c r="F1946" s="15">
        <f>IF(E1946="no weight",VLOOKUP(D1946,Files!$B$2:$G$233,6,FALSE()),E1946)</f>
        <v>6.16</v>
      </c>
      <c r="G1946" s="13">
        <v>0.000787037037037037</v>
      </c>
      <c r="H1946">
        <v>1</v>
      </c>
      <c r="I1946" s="29">
        <f>Results!$F1946+VLOOKUP(Results!$H1946,'Bead string weights'!$B$2:$E$14,4,FALSE())</f>
        <v>8.11061</v>
      </c>
      <c r="L1946" t="s">
        <v>414</v>
      </c>
    </row>
    <row r="1947" spans="1:12">
      <c r="A1947">
        <v>214</v>
      </c>
      <c r="B1947">
        <v>400</v>
      </c>
      <c r="D1947" t="s">
        <v>412</v>
      </c>
      <c r="E1947" s="32">
        <v>6.16</v>
      </c>
      <c r="F1947" s="15">
        <f>IF(E1947="no weight",VLOOKUP(D1947,Files!$B$2:$G$233,6,FALSE()),E1947)</f>
        <v>6.16</v>
      </c>
      <c r="G1947" s="13">
        <v>0.00159722222222222</v>
      </c>
      <c r="H1947">
        <v>4</v>
      </c>
      <c r="I1947" s="29">
        <f>Results!$F1947+VLOOKUP(Results!$H1947,'Bead string weights'!$B$2:$E$14,4,FALSE())</f>
        <v>10.92105</v>
      </c>
      <c r="L1947" t="s">
        <v>414</v>
      </c>
    </row>
    <row r="1948" spans="1:12">
      <c r="A1948">
        <v>214</v>
      </c>
      <c r="B1948">
        <v>400</v>
      </c>
      <c r="D1948" t="s">
        <v>412</v>
      </c>
      <c r="E1948" s="32">
        <v>6.16</v>
      </c>
      <c r="F1948" s="15">
        <f>IF(E1948="no weight",VLOOKUP(D1948,Files!$B$2:$G$233,6,FALSE()),E1948)</f>
        <v>6.16</v>
      </c>
      <c r="G1948" s="13">
        <v>0.00171296296296296</v>
      </c>
      <c r="H1948">
        <v>4</v>
      </c>
      <c r="I1948" s="29">
        <f>Results!$F1948+VLOOKUP(Results!$H1948,'Bead string weights'!$B$2:$E$14,4,FALSE())</f>
        <v>10.92105</v>
      </c>
      <c r="L1948" t="s">
        <v>414</v>
      </c>
    </row>
    <row r="1949" spans="1:12">
      <c r="A1949">
        <v>214</v>
      </c>
      <c r="B1949">
        <v>400</v>
      </c>
      <c r="D1949" t="s">
        <v>412</v>
      </c>
      <c r="E1949" s="32">
        <v>6.16</v>
      </c>
      <c r="F1949" s="15">
        <f>IF(E1949="no weight",VLOOKUP(D1949,Files!$B$2:$G$233,6,FALSE()),E1949)</f>
        <v>6.16</v>
      </c>
      <c r="G1949" s="13">
        <v>0.00200231481481481</v>
      </c>
      <c r="H1949">
        <v>3</v>
      </c>
      <c r="I1949" s="29">
        <f>Results!$F1949+VLOOKUP(Results!$H1949,'Bead string weights'!$B$2:$E$14,4,FALSE())</f>
        <v>9.4931</v>
      </c>
      <c r="L1949" t="s">
        <v>414</v>
      </c>
    </row>
    <row r="1950" spans="1:12">
      <c r="A1950">
        <v>214</v>
      </c>
      <c r="B1950">
        <v>400</v>
      </c>
      <c r="D1950" t="s">
        <v>412</v>
      </c>
      <c r="E1950" s="32">
        <v>6.16</v>
      </c>
      <c r="F1950" s="15">
        <f>IF(E1950="no weight",VLOOKUP(D1950,Files!$B$2:$G$233,6,FALSE()),E1950)</f>
        <v>6.16</v>
      </c>
      <c r="G1950" s="13">
        <v>0.00201388888888889</v>
      </c>
      <c r="H1950">
        <v>4</v>
      </c>
      <c r="I1950" s="29">
        <f>Results!$F1950+VLOOKUP(Results!$H1950,'Bead string weights'!$B$2:$E$14,4,FALSE())</f>
        <v>10.92105</v>
      </c>
      <c r="L1950" t="s">
        <v>414</v>
      </c>
    </row>
    <row r="1951" spans="1:12">
      <c r="A1951">
        <v>214</v>
      </c>
      <c r="B1951">
        <v>400</v>
      </c>
      <c r="D1951" t="s">
        <v>412</v>
      </c>
      <c r="E1951" s="32">
        <v>6.16</v>
      </c>
      <c r="F1951" s="15">
        <f>IF(E1951="no weight",VLOOKUP(D1951,Files!$B$2:$G$233,6,FALSE()),E1951)</f>
        <v>6.16</v>
      </c>
      <c r="G1951" s="13">
        <v>0.00240740740740741</v>
      </c>
      <c r="H1951">
        <v>8</v>
      </c>
      <c r="I1951" s="29">
        <f>Results!$F1951+VLOOKUP(Results!$H1951,'Bead string weights'!$B$2:$E$14,4,FALSE())</f>
        <v>15.56</v>
      </c>
      <c r="L1951" t="s">
        <v>414</v>
      </c>
    </row>
    <row r="1952" spans="1:12">
      <c r="A1952">
        <v>214</v>
      </c>
      <c r="B1952">
        <v>400</v>
      </c>
      <c r="D1952" t="s">
        <v>412</v>
      </c>
      <c r="E1952" s="32">
        <v>6.16</v>
      </c>
      <c r="F1952" s="15">
        <f>IF(E1952="no weight",VLOOKUP(D1952,Files!$B$2:$G$233,6,FALSE()),E1952)</f>
        <v>6.16</v>
      </c>
      <c r="G1952" s="13">
        <v>0.0025462962962963</v>
      </c>
      <c r="H1952">
        <v>5</v>
      </c>
      <c r="I1952" s="29">
        <f>Results!$F1952+VLOOKUP(Results!$H1952,'Bead string weights'!$B$2:$E$14,4,FALSE())</f>
        <v>12.595</v>
      </c>
      <c r="L1952" t="s">
        <v>414</v>
      </c>
    </row>
    <row r="1953" spans="1:12">
      <c r="A1953">
        <v>215</v>
      </c>
      <c r="B1953">
        <v>401</v>
      </c>
      <c r="D1953" t="s">
        <v>415</v>
      </c>
      <c r="E1953">
        <v>6.32</v>
      </c>
      <c r="F1953" s="15">
        <f>IF(E1953="no weight",VLOOKUP(D1953,Files!$B$2:$G$233,6,FALSE()),E1953)</f>
        <v>6.32</v>
      </c>
      <c r="G1953" s="13">
        <v>0.000162037037037037</v>
      </c>
      <c r="H1953">
        <v>3</v>
      </c>
      <c r="I1953" s="29">
        <f>Results!$F1953+VLOOKUP(Results!$H1953,'Bead string weights'!$B$2:$E$14,4,FALSE())</f>
        <v>9.6531</v>
      </c>
      <c r="L1953" t="s">
        <v>417</v>
      </c>
    </row>
    <row r="1954" spans="1:12">
      <c r="A1954">
        <v>215</v>
      </c>
      <c r="B1954">
        <v>401</v>
      </c>
      <c r="D1954" t="s">
        <v>415</v>
      </c>
      <c r="E1954">
        <v>6.32</v>
      </c>
      <c r="F1954" s="15">
        <f>IF(E1954="no weight",VLOOKUP(D1954,Files!$B$2:$G$233,6,FALSE()),E1954)</f>
        <v>6.32</v>
      </c>
      <c r="G1954" s="13">
        <v>0.000150462962962963</v>
      </c>
      <c r="H1954">
        <v>3</v>
      </c>
      <c r="I1954" s="29">
        <f>Results!$F1954+VLOOKUP(Results!$H1954,'Bead string weights'!$B$2:$E$14,4,FALSE())</f>
        <v>9.6531</v>
      </c>
      <c r="L1954" t="s">
        <v>417</v>
      </c>
    </row>
    <row r="1955" spans="1:12">
      <c r="A1955">
        <v>215</v>
      </c>
      <c r="B1955">
        <v>401</v>
      </c>
      <c r="D1955" t="s">
        <v>415</v>
      </c>
      <c r="E1955">
        <v>6.32</v>
      </c>
      <c r="F1955" s="15">
        <f>IF(E1955="no weight",VLOOKUP(D1955,Files!$B$2:$G$233,6,FALSE()),E1955)</f>
        <v>6.32</v>
      </c>
      <c r="G1955" s="13">
        <v>0.000775462962962963</v>
      </c>
      <c r="H1955">
        <v>2</v>
      </c>
      <c r="I1955" s="29">
        <f>Results!$F1955+VLOOKUP(Results!$H1955,'Bead string weights'!$B$2:$E$14,4,FALSE())</f>
        <v>9.51215</v>
      </c>
      <c r="L1955" t="s">
        <v>417</v>
      </c>
    </row>
    <row r="1956" spans="1:12">
      <c r="A1956">
        <v>215</v>
      </c>
      <c r="B1956">
        <v>401</v>
      </c>
      <c r="D1956" t="s">
        <v>415</v>
      </c>
      <c r="E1956">
        <v>6.32</v>
      </c>
      <c r="F1956" s="15">
        <f>IF(E1956="no weight",VLOOKUP(D1956,Files!$B$2:$G$233,6,FALSE()),E1956)</f>
        <v>6.32</v>
      </c>
      <c r="G1956" s="13">
        <v>0.00087962962962963</v>
      </c>
      <c r="H1956">
        <v>2</v>
      </c>
      <c r="I1956" s="29">
        <f>Results!$F1956+VLOOKUP(Results!$H1956,'Bead string weights'!$B$2:$E$14,4,FALSE())</f>
        <v>9.51215</v>
      </c>
      <c r="L1956" t="s">
        <v>417</v>
      </c>
    </row>
    <row r="1957" spans="1:12">
      <c r="A1957">
        <v>215</v>
      </c>
      <c r="B1957">
        <v>401</v>
      </c>
      <c r="D1957" t="s">
        <v>415</v>
      </c>
      <c r="E1957">
        <v>6.32</v>
      </c>
      <c r="F1957" s="15">
        <f>IF(E1957="no weight",VLOOKUP(D1957,Files!$B$2:$G$233,6,FALSE()),E1957)</f>
        <v>6.32</v>
      </c>
      <c r="G1957" s="13">
        <v>0.00150462962962963</v>
      </c>
      <c r="H1957">
        <v>4</v>
      </c>
      <c r="I1957" s="29">
        <f>Results!$F1957+VLOOKUP(Results!$H1957,'Bead string weights'!$B$2:$E$14,4,FALSE())</f>
        <v>11.08105</v>
      </c>
      <c r="L1957" t="s">
        <v>417</v>
      </c>
    </row>
    <row r="1958" spans="1:12">
      <c r="A1958">
        <v>215</v>
      </c>
      <c r="B1958">
        <v>401</v>
      </c>
      <c r="D1958" t="s">
        <v>415</v>
      </c>
      <c r="E1958">
        <v>6.32</v>
      </c>
      <c r="F1958" s="15">
        <f>IF(E1958="no weight",VLOOKUP(D1958,Files!$B$2:$G$233,6,FALSE()),E1958)</f>
        <v>6.32</v>
      </c>
      <c r="G1958" s="13">
        <v>0.00178240740740741</v>
      </c>
      <c r="H1958">
        <v>4</v>
      </c>
      <c r="I1958" s="29">
        <f>Results!$F1958+VLOOKUP(Results!$H1958,'Bead string weights'!$B$2:$E$14,4,FALSE())</f>
        <v>11.08105</v>
      </c>
      <c r="L1958" t="s">
        <v>417</v>
      </c>
    </row>
    <row r="1959" spans="1:12">
      <c r="A1959">
        <v>215</v>
      </c>
      <c r="B1959">
        <v>401</v>
      </c>
      <c r="D1959" t="s">
        <v>415</v>
      </c>
      <c r="E1959">
        <v>6.32</v>
      </c>
      <c r="F1959" s="15">
        <f>IF(E1959="no weight",VLOOKUP(D1959,Files!$B$2:$G$233,6,FALSE()),E1959)</f>
        <v>6.32</v>
      </c>
      <c r="G1959" s="13">
        <v>0.00194444444444444</v>
      </c>
      <c r="H1959">
        <v>4</v>
      </c>
      <c r="I1959" s="29">
        <f>Results!$F1959+VLOOKUP(Results!$H1959,'Bead string weights'!$B$2:$E$14,4,FALSE())</f>
        <v>11.08105</v>
      </c>
      <c r="L1959" t="s">
        <v>417</v>
      </c>
    </row>
    <row r="1960" spans="1:12">
      <c r="A1960">
        <v>215</v>
      </c>
      <c r="B1960">
        <v>401</v>
      </c>
      <c r="D1960" t="s">
        <v>415</v>
      </c>
      <c r="E1960">
        <v>6.32</v>
      </c>
      <c r="F1960" s="15">
        <f>IF(E1960="no weight",VLOOKUP(D1960,Files!$B$2:$G$233,6,FALSE()),E1960)</f>
        <v>6.32</v>
      </c>
      <c r="G1960" s="13">
        <v>0.00225694444444444</v>
      </c>
      <c r="H1960">
        <v>3</v>
      </c>
      <c r="I1960" s="29">
        <f>Results!$F1960+VLOOKUP(Results!$H1960,'Bead string weights'!$B$2:$E$14,4,FALSE())</f>
        <v>9.6531</v>
      </c>
      <c r="L1960" t="s">
        <v>417</v>
      </c>
    </row>
    <row r="1961" spans="1:9">
      <c r="A1961">
        <v>216</v>
      </c>
      <c r="B1961">
        <v>398</v>
      </c>
      <c r="D1961" t="s">
        <v>418</v>
      </c>
      <c r="E1961">
        <v>5.82</v>
      </c>
      <c r="F1961" s="15">
        <f>IF(E1961="no weight",VLOOKUP(D1961,Files!$B$2:$G$233,6,FALSE()),E1961)</f>
        <v>5.82</v>
      </c>
      <c r="G1961" s="13">
        <v>0.000613425925925926</v>
      </c>
      <c r="H1961">
        <v>6</v>
      </c>
      <c r="I1961" s="29">
        <f>Results!$F1961+VLOOKUP(Results!$H1961,'Bead string weights'!$B$2:$E$14,4,FALSE())</f>
        <v>13.285</v>
      </c>
    </row>
    <row r="1962" spans="1:9">
      <c r="A1962">
        <v>216</v>
      </c>
      <c r="B1962">
        <v>398</v>
      </c>
      <c r="D1962" t="s">
        <v>418</v>
      </c>
      <c r="E1962">
        <v>5.82</v>
      </c>
      <c r="F1962" s="15">
        <f>IF(E1962="no weight",VLOOKUP(D1962,Files!$B$2:$G$233,6,FALSE()),E1962)</f>
        <v>5.82</v>
      </c>
      <c r="G1962" s="13">
        <v>0.00101851851851852</v>
      </c>
      <c r="H1962">
        <v>2</v>
      </c>
      <c r="I1962" s="29">
        <f>Results!$F1962+VLOOKUP(Results!$H1962,'Bead string weights'!$B$2:$E$14,4,FALSE())</f>
        <v>9.01215</v>
      </c>
    </row>
    <row r="1963" spans="1:9">
      <c r="A1963">
        <v>216</v>
      </c>
      <c r="B1963">
        <v>398</v>
      </c>
      <c r="D1963" t="s">
        <v>418</v>
      </c>
      <c r="E1963">
        <v>5.82</v>
      </c>
      <c r="F1963" s="15">
        <f>IF(E1963="no weight",VLOOKUP(D1963,Files!$B$2:$G$233,6,FALSE()),E1963)</f>
        <v>5.82</v>
      </c>
      <c r="G1963" s="13">
        <v>0.00153935185185185</v>
      </c>
      <c r="H1963">
        <v>5</v>
      </c>
      <c r="I1963" s="29">
        <f>Results!$F1963+VLOOKUP(Results!$H1963,'Bead string weights'!$B$2:$E$14,4,FALSE())</f>
        <v>12.255</v>
      </c>
    </row>
    <row r="1964" spans="1:9">
      <c r="A1964">
        <v>216</v>
      </c>
      <c r="B1964">
        <v>398</v>
      </c>
      <c r="D1964" t="s">
        <v>418</v>
      </c>
      <c r="E1964">
        <v>5.82</v>
      </c>
      <c r="F1964" s="15">
        <f>IF(E1964="no weight",VLOOKUP(D1964,Files!$B$2:$G$233,6,FALSE()),E1964)</f>
        <v>5.82</v>
      </c>
      <c r="G1964" s="13">
        <v>0.00172453703703704</v>
      </c>
      <c r="H1964">
        <v>7</v>
      </c>
      <c r="I1964" s="29">
        <f>Results!$F1964+VLOOKUP(Results!$H1964,'Bead string weights'!$B$2:$E$14,4,FALSE())</f>
        <v>14.855</v>
      </c>
    </row>
    <row r="1965" spans="1:9">
      <c r="A1965">
        <v>216</v>
      </c>
      <c r="B1965">
        <v>398</v>
      </c>
      <c r="D1965" t="s">
        <v>418</v>
      </c>
      <c r="E1965">
        <v>5.82</v>
      </c>
      <c r="F1965" s="15">
        <f>IF(E1965="no weight",VLOOKUP(D1965,Files!$B$2:$G$233,6,FALSE()),E1965)</f>
        <v>5.82</v>
      </c>
      <c r="G1965" s="13">
        <v>0.00195601851851852</v>
      </c>
      <c r="H1965">
        <v>4</v>
      </c>
      <c r="I1965" s="29">
        <f>Results!$F1965+VLOOKUP(Results!$H1965,'Bead string weights'!$B$2:$E$14,4,FALSE())</f>
        <v>10.58105</v>
      </c>
    </row>
    <row r="1966" spans="1:9">
      <c r="A1966">
        <v>216</v>
      </c>
      <c r="B1966">
        <v>398</v>
      </c>
      <c r="D1966" t="s">
        <v>418</v>
      </c>
      <c r="E1966">
        <v>5.82</v>
      </c>
      <c r="F1966" s="15">
        <f>IF(E1966="no weight",VLOOKUP(D1966,Files!$B$2:$G$233,6,FALSE()),E1966)</f>
        <v>5.82</v>
      </c>
      <c r="G1966" s="13">
        <v>0.00204861111111111</v>
      </c>
      <c r="H1966">
        <v>2</v>
      </c>
      <c r="I1966" s="29">
        <f>Results!$F1966+VLOOKUP(Results!$H1966,'Bead string weights'!$B$2:$E$14,4,FALSE())</f>
        <v>9.01215</v>
      </c>
    </row>
    <row r="1967" spans="1:9">
      <c r="A1967">
        <v>216</v>
      </c>
      <c r="B1967">
        <v>398</v>
      </c>
      <c r="D1967" t="s">
        <v>418</v>
      </c>
      <c r="E1967">
        <v>5.82</v>
      </c>
      <c r="F1967" s="15">
        <f>IF(E1967="no weight",VLOOKUP(D1967,Files!$B$2:$G$233,6,FALSE()),E1967)</f>
        <v>5.82</v>
      </c>
      <c r="G1967" s="13">
        <v>0.00231481481481482</v>
      </c>
      <c r="H1967">
        <v>6</v>
      </c>
      <c r="I1967" s="29">
        <f>Results!$F1967+VLOOKUP(Results!$H1967,'Bead string weights'!$B$2:$E$14,4,FALSE())</f>
        <v>13.285</v>
      </c>
    </row>
    <row r="1968" spans="1:9">
      <c r="A1968">
        <v>217</v>
      </c>
      <c r="B1968">
        <v>403</v>
      </c>
      <c r="D1968" t="s">
        <v>419</v>
      </c>
      <c r="E1968">
        <v>6</v>
      </c>
      <c r="F1968" s="15">
        <f>IF(E1968="no weight",VLOOKUP(D1968,Files!$B$2:$G$233,6,FALSE()),E1968)</f>
        <v>6</v>
      </c>
      <c r="G1968" s="13">
        <v>0.00025462962962963</v>
      </c>
      <c r="H1968">
        <v>4</v>
      </c>
      <c r="I1968" s="29">
        <f>Results!$F1968+VLOOKUP(Results!$H1968,'Bead string weights'!$B$2:$E$14,4,FALSE())</f>
        <v>10.76105</v>
      </c>
    </row>
    <row r="1969" spans="1:9">
      <c r="A1969">
        <v>217</v>
      </c>
      <c r="B1969">
        <v>403</v>
      </c>
      <c r="D1969" t="s">
        <v>419</v>
      </c>
      <c r="E1969">
        <v>6</v>
      </c>
      <c r="F1969" s="15">
        <f>IF(E1969="no weight",VLOOKUP(D1969,Files!$B$2:$G$233,6,FALSE()),E1969)</f>
        <v>6</v>
      </c>
      <c r="G1969" s="13">
        <v>0.000428240740740741</v>
      </c>
      <c r="H1969">
        <v>6</v>
      </c>
      <c r="I1969" s="29">
        <f>Results!$F1969+VLOOKUP(Results!$H1969,'Bead string weights'!$B$2:$E$14,4,FALSE())</f>
        <v>13.465</v>
      </c>
    </row>
    <row r="1970" spans="1:9">
      <c r="A1970">
        <v>217</v>
      </c>
      <c r="B1970">
        <v>403</v>
      </c>
      <c r="D1970" t="s">
        <v>419</v>
      </c>
      <c r="E1970">
        <v>6</v>
      </c>
      <c r="F1970" s="15">
        <f>IF(E1970="no weight",VLOOKUP(D1970,Files!$B$2:$G$233,6,FALSE()),E1970)</f>
        <v>6</v>
      </c>
      <c r="G1970" s="13">
        <v>0.000671296296296296</v>
      </c>
      <c r="H1970">
        <v>5</v>
      </c>
      <c r="I1970" s="29">
        <f>Results!$F1970+VLOOKUP(Results!$H1970,'Bead string weights'!$B$2:$E$14,4,FALSE())</f>
        <v>12.435</v>
      </c>
    </row>
    <row r="1971" spans="1:9">
      <c r="A1971">
        <v>217</v>
      </c>
      <c r="B1971">
        <v>403</v>
      </c>
      <c r="D1971" t="s">
        <v>419</v>
      </c>
      <c r="E1971">
        <v>6</v>
      </c>
      <c r="F1971" s="15">
        <f>IF(E1971="no weight",VLOOKUP(D1971,Files!$B$2:$G$233,6,FALSE()),E1971)</f>
        <v>6</v>
      </c>
      <c r="G1971" s="13">
        <v>0.000752314814814815</v>
      </c>
      <c r="H1971">
        <v>6</v>
      </c>
      <c r="I1971" s="29">
        <f>Results!$F1971+VLOOKUP(Results!$H1971,'Bead string weights'!$B$2:$E$14,4,FALSE())</f>
        <v>13.465</v>
      </c>
    </row>
    <row r="1972" spans="1:9">
      <c r="A1972">
        <v>217</v>
      </c>
      <c r="B1972">
        <v>403</v>
      </c>
      <c r="D1972" t="s">
        <v>419</v>
      </c>
      <c r="E1972">
        <v>6</v>
      </c>
      <c r="F1972" s="15">
        <f>IF(E1972="no weight",VLOOKUP(D1972,Files!$B$2:$G$233,6,FALSE()),E1972)</f>
        <v>6</v>
      </c>
      <c r="G1972" s="13">
        <v>0.000868055555555556</v>
      </c>
      <c r="H1972">
        <v>6</v>
      </c>
      <c r="I1972" s="29">
        <f>Results!$F1972+VLOOKUP(Results!$H1972,'Bead string weights'!$B$2:$E$14,4,FALSE())</f>
        <v>13.465</v>
      </c>
    </row>
    <row r="1973" spans="1:9">
      <c r="A1973">
        <v>217</v>
      </c>
      <c r="B1973">
        <v>403</v>
      </c>
      <c r="D1973" t="s">
        <v>419</v>
      </c>
      <c r="E1973">
        <v>6</v>
      </c>
      <c r="F1973" s="15">
        <f>IF(E1973="no weight",VLOOKUP(D1973,Files!$B$2:$G$233,6,FALSE()),E1973)</f>
        <v>6</v>
      </c>
      <c r="G1973" s="13">
        <v>0.00087962962962963</v>
      </c>
      <c r="H1973">
        <v>4</v>
      </c>
      <c r="I1973" s="29">
        <f>Results!$F1973+VLOOKUP(Results!$H1973,'Bead string weights'!$B$2:$E$14,4,FALSE())</f>
        <v>10.76105</v>
      </c>
    </row>
    <row r="1974" spans="1:9">
      <c r="A1974">
        <v>217</v>
      </c>
      <c r="B1974">
        <v>403</v>
      </c>
      <c r="D1974" t="s">
        <v>419</v>
      </c>
      <c r="E1974">
        <v>6</v>
      </c>
      <c r="F1974" s="15">
        <f>IF(E1974="no weight",VLOOKUP(D1974,Files!$B$2:$G$233,6,FALSE()),E1974)</f>
        <v>6</v>
      </c>
      <c r="G1974" s="13">
        <v>0.00141203703703704</v>
      </c>
      <c r="H1974">
        <v>6</v>
      </c>
      <c r="I1974" s="29">
        <f>Results!$F1974+VLOOKUP(Results!$H1974,'Bead string weights'!$B$2:$E$14,4,FALSE())</f>
        <v>13.465</v>
      </c>
    </row>
    <row r="1975" spans="1:9">
      <c r="A1975">
        <v>218</v>
      </c>
      <c r="B1975">
        <v>407</v>
      </c>
      <c r="D1975" t="s">
        <v>421</v>
      </c>
      <c r="E1975">
        <v>6.25</v>
      </c>
      <c r="F1975" s="15">
        <f>IF(E1975="no weight",VLOOKUP(D1975,Files!$B$2:$G$233,6,FALSE()),E1975)</f>
        <v>6.25</v>
      </c>
      <c r="G1975" s="13">
        <v>0.000590277777777778</v>
      </c>
      <c r="H1975">
        <v>4</v>
      </c>
      <c r="I1975" s="29">
        <f>Results!$F1975+VLOOKUP(Results!$H1975,'Bead string weights'!$B$2:$E$14,4,FALSE())</f>
        <v>11.01105</v>
      </c>
    </row>
    <row r="1976" spans="1:9">
      <c r="A1976">
        <v>218</v>
      </c>
      <c r="B1976">
        <v>407</v>
      </c>
      <c r="D1976" t="s">
        <v>421</v>
      </c>
      <c r="E1976">
        <v>6.25</v>
      </c>
      <c r="F1976" s="15">
        <f>IF(E1976="no weight",VLOOKUP(D1976,Files!$B$2:$G$233,6,FALSE()),E1976)</f>
        <v>6.25</v>
      </c>
      <c r="G1976" s="13">
        <v>0.000706018518518518</v>
      </c>
      <c r="H1976">
        <v>8</v>
      </c>
      <c r="I1976" s="29">
        <f>Results!$F1976+VLOOKUP(Results!$H1976,'Bead string weights'!$B$2:$E$14,4,FALSE())</f>
        <v>15.65</v>
      </c>
    </row>
    <row r="1977" spans="1:9">
      <c r="A1977">
        <v>218</v>
      </c>
      <c r="B1977">
        <v>407</v>
      </c>
      <c r="D1977" t="s">
        <v>421</v>
      </c>
      <c r="E1977">
        <v>6.25</v>
      </c>
      <c r="F1977" s="15">
        <f>IF(E1977="no weight",VLOOKUP(D1977,Files!$B$2:$G$233,6,FALSE()),E1977)</f>
        <v>6.25</v>
      </c>
      <c r="G1977" s="13">
        <v>0.000949074074074074</v>
      </c>
      <c r="H1977">
        <v>8</v>
      </c>
      <c r="I1977" s="29">
        <f>Results!$F1977+VLOOKUP(Results!$H1977,'Bead string weights'!$B$2:$E$14,4,FALSE())</f>
        <v>15.65</v>
      </c>
    </row>
    <row r="1978" spans="1:9">
      <c r="A1978">
        <v>218</v>
      </c>
      <c r="B1978">
        <v>407</v>
      </c>
      <c r="D1978" t="s">
        <v>421</v>
      </c>
      <c r="E1978">
        <v>6.25</v>
      </c>
      <c r="F1978" s="15">
        <f>IF(E1978="no weight",VLOOKUP(D1978,Files!$B$2:$G$233,6,FALSE()),E1978)</f>
        <v>6.25</v>
      </c>
      <c r="G1978" s="13">
        <v>0.00101851851851852</v>
      </c>
      <c r="H1978">
        <v>2</v>
      </c>
      <c r="I1978" s="29">
        <f>Results!$F1978+VLOOKUP(Results!$H1978,'Bead string weights'!$B$2:$E$14,4,FALSE())</f>
        <v>9.44215</v>
      </c>
    </row>
    <row r="1979" spans="1:9">
      <c r="A1979">
        <v>218</v>
      </c>
      <c r="B1979">
        <v>407</v>
      </c>
      <c r="D1979" t="s">
        <v>421</v>
      </c>
      <c r="E1979">
        <v>6.25</v>
      </c>
      <c r="F1979" s="15">
        <f>IF(E1979="no weight",VLOOKUP(D1979,Files!$B$2:$G$233,6,FALSE()),E1979)</f>
        <v>6.25</v>
      </c>
      <c r="G1979" s="13">
        <v>0.00114583333333333</v>
      </c>
      <c r="H1979">
        <v>4</v>
      </c>
      <c r="I1979" s="29">
        <f>Results!$F1979+VLOOKUP(Results!$H1979,'Bead string weights'!$B$2:$E$14,4,FALSE())</f>
        <v>11.01105</v>
      </c>
    </row>
    <row r="1980" spans="1:9">
      <c r="A1980">
        <v>218</v>
      </c>
      <c r="B1980">
        <v>407</v>
      </c>
      <c r="D1980" t="s">
        <v>421</v>
      </c>
      <c r="E1980">
        <v>6.25</v>
      </c>
      <c r="F1980" s="15">
        <f>IF(E1980="no weight",VLOOKUP(D1980,Files!$B$2:$G$233,6,FALSE()),E1980)</f>
        <v>6.25</v>
      </c>
      <c r="G1980" s="13">
        <v>0.00123842592592593</v>
      </c>
      <c r="H1980">
        <v>8</v>
      </c>
      <c r="I1980" s="29">
        <f>Results!$F1980+VLOOKUP(Results!$H1980,'Bead string weights'!$B$2:$E$14,4,FALSE())</f>
        <v>15.65</v>
      </c>
    </row>
    <row r="1981" spans="1:9">
      <c r="A1981">
        <v>218</v>
      </c>
      <c r="B1981">
        <v>407</v>
      </c>
      <c r="D1981" t="s">
        <v>421</v>
      </c>
      <c r="E1981">
        <v>6.25</v>
      </c>
      <c r="F1981" s="15">
        <f>IF(E1981="no weight",VLOOKUP(D1981,Files!$B$2:$G$233,6,FALSE()),E1981)</f>
        <v>6.25</v>
      </c>
      <c r="G1981" s="13">
        <v>0.00130787037037037</v>
      </c>
      <c r="H1981">
        <v>4</v>
      </c>
      <c r="I1981" s="29">
        <f>Results!$F1981+VLOOKUP(Results!$H1981,'Bead string weights'!$B$2:$E$14,4,FALSE())</f>
        <v>11.01105</v>
      </c>
    </row>
    <row r="1982" spans="1:9">
      <c r="A1982">
        <v>218</v>
      </c>
      <c r="B1982">
        <v>407</v>
      </c>
      <c r="D1982" t="s">
        <v>421</v>
      </c>
      <c r="E1982">
        <v>6.25</v>
      </c>
      <c r="F1982" s="15">
        <f>IF(E1982="no weight",VLOOKUP(D1982,Files!$B$2:$G$233,6,FALSE()),E1982)</f>
        <v>6.25</v>
      </c>
      <c r="G1982" s="13">
        <v>0.00141203703703704</v>
      </c>
      <c r="H1982">
        <v>8</v>
      </c>
      <c r="I1982" s="29">
        <f>Results!$F1982+VLOOKUP(Results!$H1982,'Bead string weights'!$B$2:$E$14,4,FALSE())</f>
        <v>15.65</v>
      </c>
    </row>
    <row r="1983" spans="1:9">
      <c r="A1983">
        <v>218</v>
      </c>
      <c r="B1983">
        <v>407</v>
      </c>
      <c r="D1983" t="s">
        <v>421</v>
      </c>
      <c r="E1983">
        <v>6.25</v>
      </c>
      <c r="F1983" s="15">
        <f>IF(E1983="no weight",VLOOKUP(D1983,Files!$B$2:$G$233,6,FALSE()),E1983)</f>
        <v>6.25</v>
      </c>
      <c r="G1983" s="13">
        <v>0.00148148148148148</v>
      </c>
      <c r="H1983">
        <v>8</v>
      </c>
      <c r="I1983" s="29">
        <f>Results!$F1983+VLOOKUP(Results!$H1983,'Bead string weights'!$B$2:$E$14,4,FALSE())</f>
        <v>15.65</v>
      </c>
    </row>
    <row r="1984" spans="1:9">
      <c r="A1984">
        <v>218</v>
      </c>
      <c r="B1984">
        <v>407</v>
      </c>
      <c r="D1984" t="s">
        <v>421</v>
      </c>
      <c r="E1984">
        <v>6.25</v>
      </c>
      <c r="F1984" s="15">
        <f>IF(E1984="no weight",VLOOKUP(D1984,Files!$B$2:$G$233,6,FALSE()),E1984)</f>
        <v>6.25</v>
      </c>
      <c r="G1984" s="13">
        <v>0.00152777777777778</v>
      </c>
      <c r="H1984">
        <v>5</v>
      </c>
      <c r="I1984" s="29">
        <f>Results!$F1984+VLOOKUP(Results!$H1984,'Bead string weights'!$B$2:$E$14,4,FALSE())</f>
        <v>12.685</v>
      </c>
    </row>
    <row r="1985" spans="1:9">
      <c r="A1985">
        <v>218</v>
      </c>
      <c r="B1985">
        <v>407</v>
      </c>
      <c r="D1985" t="s">
        <v>421</v>
      </c>
      <c r="E1985">
        <v>6.25</v>
      </c>
      <c r="F1985" s="15">
        <f>IF(E1985="no weight",VLOOKUP(D1985,Files!$B$2:$G$233,6,FALSE()),E1985)</f>
        <v>6.25</v>
      </c>
      <c r="G1985" s="13">
        <v>0.00172453703703704</v>
      </c>
      <c r="H1985">
        <v>4</v>
      </c>
      <c r="I1985" s="29">
        <f>Results!$F1985+VLOOKUP(Results!$H1985,'Bead string weights'!$B$2:$E$14,4,FALSE())</f>
        <v>11.01105</v>
      </c>
    </row>
    <row r="1986" spans="1:9">
      <c r="A1986">
        <v>218</v>
      </c>
      <c r="B1986">
        <v>407</v>
      </c>
      <c r="D1986" t="s">
        <v>421</v>
      </c>
      <c r="E1986">
        <v>6.25</v>
      </c>
      <c r="F1986" s="15">
        <f>IF(E1986="no weight",VLOOKUP(D1986,Files!$B$2:$G$233,6,FALSE()),E1986)</f>
        <v>6.25</v>
      </c>
      <c r="G1986" s="13">
        <v>0.00179398148148148</v>
      </c>
      <c r="H1986">
        <v>5</v>
      </c>
      <c r="I1986" s="29">
        <f>Results!$F1986+VLOOKUP(Results!$H1986,'Bead string weights'!$B$2:$E$14,4,FALSE())</f>
        <v>12.685</v>
      </c>
    </row>
    <row r="1987" spans="1:9">
      <c r="A1987">
        <v>218</v>
      </c>
      <c r="B1987">
        <v>407</v>
      </c>
      <c r="D1987" t="s">
        <v>421</v>
      </c>
      <c r="E1987">
        <v>6.25</v>
      </c>
      <c r="F1987" s="15">
        <f>IF(E1987="no weight",VLOOKUP(D1987,Files!$B$2:$G$233,6,FALSE()),E1987)</f>
        <v>6.25</v>
      </c>
      <c r="G1987" s="13">
        <v>0.00180555555555556</v>
      </c>
      <c r="H1987">
        <v>4</v>
      </c>
      <c r="I1987" s="29">
        <f>Results!$F1987+VLOOKUP(Results!$H1987,'Bead string weights'!$B$2:$E$14,4,FALSE())</f>
        <v>11.01105</v>
      </c>
    </row>
    <row r="1988" spans="1:9">
      <c r="A1988">
        <v>218</v>
      </c>
      <c r="B1988">
        <v>407</v>
      </c>
      <c r="D1988" t="s">
        <v>421</v>
      </c>
      <c r="E1988">
        <v>6.25</v>
      </c>
      <c r="F1988" s="15">
        <f>IF(E1988="no weight",VLOOKUP(D1988,Files!$B$2:$G$233,6,FALSE()),E1988)</f>
        <v>6.25</v>
      </c>
      <c r="G1988" s="13">
        <v>0.0018287037037037</v>
      </c>
      <c r="H1988">
        <v>7</v>
      </c>
      <c r="I1988" s="29">
        <f>Results!$F1988+VLOOKUP(Results!$H1988,'Bead string weights'!$B$2:$E$14,4,FALSE())</f>
        <v>15.285</v>
      </c>
    </row>
    <row r="1989" spans="1:9">
      <c r="A1989">
        <v>219</v>
      </c>
      <c r="B1989">
        <v>408</v>
      </c>
      <c r="D1989" t="s">
        <v>423</v>
      </c>
      <c r="E1989">
        <v>6.26</v>
      </c>
      <c r="F1989" s="15">
        <f>IF(E1989="no weight",VLOOKUP(D1989,Files!$B$2:$G$233,6,FALSE()),E1989)</f>
        <v>6.26</v>
      </c>
      <c r="G1989" s="13">
        <v>0.000162037037037037</v>
      </c>
      <c r="H1989">
        <v>8</v>
      </c>
      <c r="I1989" s="29">
        <f>Results!$F1989+VLOOKUP(Results!$H1989,'Bead string weights'!$B$2:$E$14,4,FALSE())</f>
        <v>15.66</v>
      </c>
    </row>
    <row r="1990" spans="1:9">
      <c r="A1990">
        <v>219</v>
      </c>
      <c r="B1990">
        <v>408</v>
      </c>
      <c r="D1990" t="s">
        <v>423</v>
      </c>
      <c r="E1990">
        <v>6.26</v>
      </c>
      <c r="F1990" s="15">
        <f>IF(E1990="no weight",VLOOKUP(D1990,Files!$B$2:$G$233,6,FALSE()),E1990)</f>
        <v>6.26</v>
      </c>
      <c r="G1990" s="13">
        <v>0.000185185185185185</v>
      </c>
      <c r="H1990">
        <v>6</v>
      </c>
      <c r="I1990" s="29">
        <f>Results!$F1990+VLOOKUP(Results!$H1990,'Bead string weights'!$B$2:$E$14,4,FALSE())</f>
        <v>13.725</v>
      </c>
    </row>
    <row r="1991" spans="1:9">
      <c r="A1991">
        <v>219</v>
      </c>
      <c r="B1991">
        <v>408</v>
      </c>
      <c r="D1991" t="s">
        <v>423</v>
      </c>
      <c r="E1991">
        <v>6.26</v>
      </c>
      <c r="F1991" s="15">
        <f>IF(E1991="no weight",VLOOKUP(D1991,Files!$B$2:$G$233,6,FALSE()),E1991)</f>
        <v>6.26</v>
      </c>
      <c r="G1991" s="13">
        <v>0.000324074074074074</v>
      </c>
      <c r="H1991">
        <v>8</v>
      </c>
      <c r="I1991" s="29">
        <f>Results!$F1991+VLOOKUP(Results!$H1991,'Bead string weights'!$B$2:$E$14,4,FALSE())</f>
        <v>15.66</v>
      </c>
    </row>
    <row r="1992" spans="1:9">
      <c r="A1992">
        <v>219</v>
      </c>
      <c r="B1992">
        <v>408</v>
      </c>
      <c r="D1992" t="s">
        <v>423</v>
      </c>
      <c r="E1992">
        <v>6.26</v>
      </c>
      <c r="F1992" s="15">
        <f>IF(E1992="no weight",VLOOKUP(D1992,Files!$B$2:$G$233,6,FALSE()),E1992)</f>
        <v>6.26</v>
      </c>
      <c r="G1992" s="13">
        <v>0.000347222222222222</v>
      </c>
      <c r="H1992">
        <v>5</v>
      </c>
      <c r="I1992" s="29">
        <f>Results!$F1992+VLOOKUP(Results!$H1992,'Bead string weights'!$B$2:$E$14,4,FALSE())</f>
        <v>12.695</v>
      </c>
    </row>
    <row r="1993" spans="1:9">
      <c r="A1993">
        <v>219</v>
      </c>
      <c r="B1993">
        <v>408</v>
      </c>
      <c r="D1993" t="s">
        <v>423</v>
      </c>
      <c r="E1993">
        <v>6.26</v>
      </c>
      <c r="F1993" s="15">
        <f>IF(E1993="no weight",VLOOKUP(D1993,Files!$B$2:$G$233,6,FALSE()),E1993)</f>
        <v>6.26</v>
      </c>
      <c r="G1993" s="13">
        <v>0.000358796296296296</v>
      </c>
      <c r="H1993">
        <v>8</v>
      </c>
      <c r="I1993" s="29">
        <f>Results!$F1993+VLOOKUP(Results!$H1993,'Bead string weights'!$B$2:$E$14,4,FALSE())</f>
        <v>15.66</v>
      </c>
    </row>
    <row r="1994" spans="1:9">
      <c r="A1994">
        <v>219</v>
      </c>
      <c r="B1994">
        <v>408</v>
      </c>
      <c r="D1994" t="s">
        <v>423</v>
      </c>
      <c r="E1994">
        <v>6.26</v>
      </c>
      <c r="F1994" s="15">
        <f>IF(E1994="no weight",VLOOKUP(D1994,Files!$B$2:$G$233,6,FALSE()),E1994)</f>
        <v>6.26</v>
      </c>
      <c r="G1994" s="13">
        <v>0.000381944444444444</v>
      </c>
      <c r="H1994">
        <v>4</v>
      </c>
      <c r="I1994" s="29">
        <f>Results!$F1994+VLOOKUP(Results!$H1994,'Bead string weights'!$B$2:$E$14,4,FALSE())</f>
        <v>11.02105</v>
      </c>
    </row>
    <row r="1995" spans="1:9">
      <c r="A1995">
        <v>219</v>
      </c>
      <c r="B1995">
        <v>408</v>
      </c>
      <c r="D1995" t="s">
        <v>423</v>
      </c>
      <c r="E1995">
        <v>6.26</v>
      </c>
      <c r="F1995" s="15">
        <f>IF(E1995="no weight",VLOOKUP(D1995,Files!$B$2:$G$233,6,FALSE()),E1995)</f>
        <v>6.26</v>
      </c>
      <c r="G1995" s="13">
        <v>0.000428240740740741</v>
      </c>
      <c r="H1995">
        <v>5</v>
      </c>
      <c r="I1995" s="29">
        <f>Results!$F1995+VLOOKUP(Results!$H1995,'Bead string weights'!$B$2:$E$14,4,FALSE())</f>
        <v>12.695</v>
      </c>
    </row>
    <row r="1996" spans="1:9">
      <c r="A1996">
        <v>219</v>
      </c>
      <c r="B1996">
        <v>408</v>
      </c>
      <c r="D1996" t="s">
        <v>423</v>
      </c>
      <c r="E1996">
        <v>6.26</v>
      </c>
      <c r="F1996" s="15">
        <f>IF(E1996="no weight",VLOOKUP(D1996,Files!$B$2:$G$233,6,FALSE()),E1996)</f>
        <v>6.26</v>
      </c>
      <c r="G1996" s="13">
        <v>0.000497685185185185</v>
      </c>
      <c r="H1996">
        <v>6</v>
      </c>
      <c r="I1996" s="29">
        <f>Results!$F1996+VLOOKUP(Results!$H1996,'Bead string weights'!$B$2:$E$14,4,FALSE())</f>
        <v>13.725</v>
      </c>
    </row>
    <row r="1997" spans="1:9">
      <c r="A1997">
        <v>219</v>
      </c>
      <c r="B1997">
        <v>408</v>
      </c>
      <c r="D1997" t="s">
        <v>423</v>
      </c>
      <c r="E1997">
        <v>6.26</v>
      </c>
      <c r="F1997" s="15">
        <f>IF(E1997="no weight",VLOOKUP(D1997,Files!$B$2:$G$233,6,FALSE()),E1997)</f>
        <v>6.26</v>
      </c>
      <c r="G1997" s="13">
        <v>0.00099537037037037</v>
      </c>
      <c r="H1997">
        <v>8</v>
      </c>
      <c r="I1997" s="29">
        <f>Results!$F1997+VLOOKUP(Results!$H1997,'Bead string weights'!$B$2:$E$14,4,FALSE())</f>
        <v>15.66</v>
      </c>
    </row>
    <row r="1998" spans="1:9">
      <c r="A1998">
        <v>219</v>
      </c>
      <c r="B1998">
        <v>408</v>
      </c>
      <c r="D1998" t="s">
        <v>423</v>
      </c>
      <c r="E1998">
        <v>6.26</v>
      </c>
      <c r="F1998" s="15">
        <f>IF(E1998="no weight",VLOOKUP(D1998,Files!$B$2:$G$233,6,FALSE()),E1998)</f>
        <v>6.26</v>
      </c>
      <c r="G1998" s="13">
        <v>0.00100694444444444</v>
      </c>
      <c r="H1998">
        <v>4</v>
      </c>
      <c r="I1998" s="29">
        <f>Results!$F1998+VLOOKUP(Results!$H1998,'Bead string weights'!$B$2:$E$14,4,FALSE())</f>
        <v>11.02105</v>
      </c>
    </row>
    <row r="1999" spans="1:9">
      <c r="A1999">
        <v>219</v>
      </c>
      <c r="B1999">
        <v>408</v>
      </c>
      <c r="D1999" t="s">
        <v>423</v>
      </c>
      <c r="E1999">
        <v>6.26</v>
      </c>
      <c r="F1999" s="15">
        <v>6.26</v>
      </c>
      <c r="G1999" s="13">
        <v>0.0018287037037037</v>
      </c>
      <c r="H1999">
        <v>8</v>
      </c>
      <c r="I1999" s="29">
        <f>Results!$F1999+VLOOKUP(Results!$H1999,'Bead string weights'!$B$2:$E$14,4,FALSE())</f>
        <v>15.66</v>
      </c>
    </row>
    <row r="2000" spans="1:9">
      <c r="A2000">
        <v>219</v>
      </c>
      <c r="B2000">
        <v>408</v>
      </c>
      <c r="D2000" t="s">
        <v>423</v>
      </c>
      <c r="E2000">
        <v>6.26</v>
      </c>
      <c r="F2000" s="15">
        <f>IF(E2000="no weight",VLOOKUP(D2000,Files!$B$2:$G$233,6,FALSE()),E2000)</f>
        <v>6.26</v>
      </c>
      <c r="G2000" s="13">
        <v>0.00188657407407407</v>
      </c>
      <c r="H2000">
        <v>6</v>
      </c>
      <c r="I2000" s="29">
        <f>Results!$F2000+VLOOKUP(Results!$H2000,'Bead string weights'!$B$2:$E$14,4,FALSE())</f>
        <v>13.725</v>
      </c>
    </row>
    <row r="2001" spans="1:9">
      <c r="A2001">
        <v>219</v>
      </c>
      <c r="B2001">
        <v>408</v>
      </c>
      <c r="D2001" t="s">
        <v>423</v>
      </c>
      <c r="E2001">
        <v>6.26</v>
      </c>
      <c r="F2001" s="15">
        <f>IF(E2001="no weight",VLOOKUP(D2001,Files!$B$2:$G$233,6,FALSE()),E2001)</f>
        <v>6.26</v>
      </c>
      <c r="G2001" s="13">
        <v>0.00194444444444444</v>
      </c>
      <c r="H2001">
        <v>8</v>
      </c>
      <c r="I2001" s="29">
        <f>Results!$F2001+VLOOKUP(Results!$H2001,'Bead string weights'!$B$2:$E$14,4,FALSE())</f>
        <v>15.66</v>
      </c>
    </row>
    <row r="2002" spans="1:9">
      <c r="A2002">
        <v>219</v>
      </c>
      <c r="B2002">
        <v>408</v>
      </c>
      <c r="D2002" t="s">
        <v>423</v>
      </c>
      <c r="E2002">
        <v>6.26</v>
      </c>
      <c r="F2002" s="15">
        <f>IF(E2002="no weight",VLOOKUP(D2002,Files!$B$2:$G$233,6,FALSE()),E2002)</f>
        <v>6.26</v>
      </c>
      <c r="G2002" s="13">
        <v>0.00203703703703704</v>
      </c>
      <c r="H2002">
        <v>9</v>
      </c>
      <c r="I2002" s="29">
        <f>Results!$F2002+VLOOKUP(Results!$H2002,'Bead string weights'!$B$2:$E$14,4,FALSE())</f>
        <v>17.1</v>
      </c>
    </row>
    <row r="2003" spans="1:9">
      <c r="A2003">
        <v>220</v>
      </c>
      <c r="B2003">
        <v>409</v>
      </c>
      <c r="D2003" t="s">
        <v>425</v>
      </c>
      <c r="E2003">
        <v>5.68</v>
      </c>
      <c r="F2003" s="15">
        <f>IF(E2003="no weight",VLOOKUP(D2003,Files!$B$2:$G$233,6,FALSE()),E2003)</f>
        <v>5.68</v>
      </c>
      <c r="G2003" s="13">
        <v>0.000150462962962963</v>
      </c>
      <c r="H2003">
        <v>8</v>
      </c>
      <c r="I2003" s="29">
        <f>Results!$F2003+VLOOKUP(Results!$H2003,'Bead string weights'!$B$2:$E$14,4,FALSE())</f>
        <v>15.08</v>
      </c>
    </row>
    <row r="2004" spans="1:9">
      <c r="A2004">
        <v>220</v>
      </c>
      <c r="B2004">
        <v>409</v>
      </c>
      <c r="D2004" t="s">
        <v>425</v>
      </c>
      <c r="E2004">
        <v>5.68</v>
      </c>
      <c r="F2004" s="15">
        <f>IF(E2004="no weight",VLOOKUP(D2004,Files!$B$2:$G$233,6,FALSE()),E2004)</f>
        <v>5.68</v>
      </c>
      <c r="G2004" s="13">
        <v>0.000277777777777778</v>
      </c>
      <c r="H2004">
        <v>8</v>
      </c>
      <c r="I2004" s="29">
        <f>Results!$F2004+VLOOKUP(Results!$H2004,'Bead string weights'!$B$2:$E$14,4,FALSE())</f>
        <v>15.08</v>
      </c>
    </row>
    <row r="2005" spans="1:9">
      <c r="A2005">
        <v>220</v>
      </c>
      <c r="B2005">
        <v>409</v>
      </c>
      <c r="D2005" t="s">
        <v>425</v>
      </c>
      <c r="E2005">
        <v>5.68</v>
      </c>
      <c r="F2005" s="15">
        <v>5.68</v>
      </c>
      <c r="G2005" s="13">
        <v>0.000300925925925926</v>
      </c>
      <c r="H2005">
        <v>3</v>
      </c>
      <c r="I2005" s="29">
        <f>Results!$F2005+VLOOKUP(Results!$H2005,'Bead string weights'!$B$2:$E$14,4,FALSE())</f>
        <v>9.0131</v>
      </c>
    </row>
    <row r="2006" spans="1:9">
      <c r="A2006">
        <v>220</v>
      </c>
      <c r="B2006">
        <v>409</v>
      </c>
      <c r="D2006" t="s">
        <v>425</v>
      </c>
      <c r="E2006">
        <v>5.68</v>
      </c>
      <c r="F2006" s="15">
        <f>IF(E2006="no weight",VLOOKUP(D2006,Files!$B$2:$G$233,6,FALSE()),E2006)</f>
        <v>5.68</v>
      </c>
      <c r="G2006" s="13">
        <v>0.000451388888888889</v>
      </c>
      <c r="H2006">
        <v>7</v>
      </c>
      <c r="I2006" s="29">
        <f>Results!$F2006+VLOOKUP(Results!$H2006,'Bead string weights'!$B$2:$E$14,4,FALSE())</f>
        <v>14.715</v>
      </c>
    </row>
    <row r="2007" spans="1:9">
      <c r="A2007">
        <v>220</v>
      </c>
      <c r="B2007">
        <v>409</v>
      </c>
      <c r="D2007" t="s">
        <v>425</v>
      </c>
      <c r="E2007">
        <v>5.68</v>
      </c>
      <c r="F2007" s="15">
        <f>IF(E2007="no weight",VLOOKUP(D2007,Files!$B$2:$G$233,6,FALSE()),E2007)</f>
        <v>5.68</v>
      </c>
      <c r="G2007" s="13">
        <v>0.000590277777777778</v>
      </c>
      <c r="H2007">
        <v>7</v>
      </c>
      <c r="I2007" s="29">
        <f>Results!$F2007+VLOOKUP(Results!$H2007,'Bead string weights'!$B$2:$E$14,4,FALSE())</f>
        <v>14.715</v>
      </c>
    </row>
    <row r="2008" spans="1:9">
      <c r="A2008">
        <v>220</v>
      </c>
      <c r="B2008">
        <v>409</v>
      </c>
      <c r="D2008" t="s">
        <v>425</v>
      </c>
      <c r="E2008">
        <v>5.68</v>
      </c>
      <c r="F2008" s="15">
        <f>IF(E2008="no weight",VLOOKUP(D2008,Files!$B$2:$G$233,6,FALSE()),E2008)</f>
        <v>5.68</v>
      </c>
      <c r="G2008" s="13">
        <v>0.000798611111111111</v>
      </c>
      <c r="H2008">
        <v>4</v>
      </c>
      <c r="I2008" s="29">
        <f>Results!$F2008+VLOOKUP(Results!$H2008,'Bead string weights'!$B$2:$E$14,4,FALSE())</f>
        <v>10.44105</v>
      </c>
    </row>
    <row r="2009" spans="1:9">
      <c r="A2009">
        <v>220</v>
      </c>
      <c r="B2009">
        <v>409</v>
      </c>
      <c r="D2009" t="s">
        <v>425</v>
      </c>
      <c r="E2009">
        <v>5.68</v>
      </c>
      <c r="F2009" s="15">
        <f>IF(E2009="no weight",VLOOKUP(D2009,Files!$B$2:$G$233,6,FALSE()),E2009)</f>
        <v>5.68</v>
      </c>
      <c r="G2009" s="13">
        <v>0.000949074074074074</v>
      </c>
      <c r="H2009">
        <v>8</v>
      </c>
      <c r="I2009" s="29">
        <f>Results!$F2009+VLOOKUP(Results!$H2009,'Bead string weights'!$B$2:$E$14,4,FALSE())</f>
        <v>15.08</v>
      </c>
    </row>
    <row r="2010" spans="1:9">
      <c r="A2010">
        <v>220</v>
      </c>
      <c r="B2010">
        <v>409</v>
      </c>
      <c r="D2010" t="s">
        <v>425</v>
      </c>
      <c r="E2010">
        <v>5.68</v>
      </c>
      <c r="F2010" s="15">
        <f>IF(E2010="no weight",VLOOKUP(D2010,Files!$B$2:$G$233,6,FALSE()),E2010)</f>
        <v>5.68</v>
      </c>
      <c r="G2010" s="13">
        <v>0.00113425925925926</v>
      </c>
      <c r="H2010">
        <v>8</v>
      </c>
      <c r="I2010" s="29">
        <f>Results!$F2010+VLOOKUP(Results!$H2010,'Bead string weights'!$B$2:$E$14,4,FALSE())</f>
        <v>15.08</v>
      </c>
    </row>
    <row r="2011" spans="1:9">
      <c r="A2011">
        <v>220</v>
      </c>
      <c r="B2011">
        <v>409</v>
      </c>
      <c r="D2011" t="s">
        <v>425</v>
      </c>
      <c r="E2011">
        <v>5.68</v>
      </c>
      <c r="F2011" s="15">
        <f>IF(E2011="no weight",VLOOKUP(D2011,Files!$B$2:$G$233,6,FALSE()),E2011)</f>
        <v>5.68</v>
      </c>
      <c r="G2011" s="13">
        <v>0.00126157407407407</v>
      </c>
      <c r="H2011">
        <v>7</v>
      </c>
      <c r="I2011" s="29">
        <f>Results!$F2011+VLOOKUP(Results!$H2011,'Bead string weights'!$B$2:$E$14,4,FALSE())</f>
        <v>14.715</v>
      </c>
    </row>
    <row r="2012" spans="1:9">
      <c r="A2012">
        <v>220</v>
      </c>
      <c r="B2012">
        <v>409</v>
      </c>
      <c r="D2012" t="s">
        <v>425</v>
      </c>
      <c r="E2012">
        <v>5.68</v>
      </c>
      <c r="F2012" s="15">
        <f>IF(E2012="no weight",VLOOKUP(D2012,Files!$B$2:$G$233,6,FALSE()),E2012)</f>
        <v>5.68</v>
      </c>
      <c r="G2012" s="13">
        <v>0.00142361111111111</v>
      </c>
      <c r="H2012">
        <v>9</v>
      </c>
      <c r="I2012" s="29">
        <f>Results!$F2012+VLOOKUP(Results!$H2012,'Bead string weights'!$B$2:$E$14,4,FALSE())</f>
        <v>16.52</v>
      </c>
    </row>
    <row r="2013" spans="1:9">
      <c r="A2013">
        <v>220</v>
      </c>
      <c r="B2013">
        <v>409</v>
      </c>
      <c r="D2013" t="s">
        <v>425</v>
      </c>
      <c r="E2013">
        <v>5.68</v>
      </c>
      <c r="F2013" s="15">
        <f>IF(E2013="no weight",VLOOKUP(D2013,Files!$B$2:$G$233,6,FALSE()),E2013)</f>
        <v>5.68</v>
      </c>
      <c r="G2013" s="13">
        <v>0.00146990740740741</v>
      </c>
      <c r="H2013">
        <v>6</v>
      </c>
      <c r="I2013" s="29">
        <f>Results!$F2013+VLOOKUP(Results!$H2013,'Bead string weights'!$B$2:$E$14,4,FALSE())</f>
        <v>13.145</v>
      </c>
    </row>
    <row r="2014" spans="1:9">
      <c r="A2014">
        <v>220</v>
      </c>
      <c r="B2014">
        <v>409</v>
      </c>
      <c r="D2014" t="s">
        <v>425</v>
      </c>
      <c r="E2014">
        <v>5.68</v>
      </c>
      <c r="F2014" s="15">
        <f>IF(E2014="no weight",VLOOKUP(D2014,Files!$B$2:$G$233,6,FALSE()),E2014)</f>
        <v>5.68</v>
      </c>
      <c r="G2014" s="13">
        <v>0.00158564814814815</v>
      </c>
      <c r="H2014">
        <v>8</v>
      </c>
      <c r="I2014" s="29">
        <f>Results!$F2014+VLOOKUP(Results!$H2014,'Bead string weights'!$B$2:$E$14,4,FALSE())</f>
        <v>15.08</v>
      </c>
    </row>
    <row r="2015" spans="1:9">
      <c r="A2015">
        <v>220</v>
      </c>
      <c r="B2015">
        <v>409</v>
      </c>
      <c r="D2015" t="s">
        <v>425</v>
      </c>
      <c r="E2015">
        <v>5.68</v>
      </c>
      <c r="F2015" s="15">
        <f>IF(E2015="no weight",VLOOKUP(D2015,Files!$B$2:$G$233,6,FALSE()),E2015)</f>
        <v>5.68</v>
      </c>
      <c r="G2015" s="13">
        <v>0.00171296296296296</v>
      </c>
      <c r="H2015">
        <v>8</v>
      </c>
      <c r="I2015" s="29">
        <f>Results!$F2015+VLOOKUP(Results!$H2015,'Bead string weights'!$B$2:$E$14,4,FALSE())</f>
        <v>15.08</v>
      </c>
    </row>
    <row r="2016" spans="1:9">
      <c r="A2016">
        <v>220</v>
      </c>
      <c r="B2016">
        <v>409</v>
      </c>
      <c r="D2016" t="s">
        <v>425</v>
      </c>
      <c r="E2016">
        <v>5.68</v>
      </c>
      <c r="F2016" s="15">
        <f>IF(E2016="no weight",VLOOKUP(D2016,Files!$B$2:$G$233,6,FALSE()),E2016)</f>
        <v>5.68</v>
      </c>
      <c r="G2016" s="13">
        <v>0.00173611111111111</v>
      </c>
      <c r="H2016">
        <v>4</v>
      </c>
      <c r="I2016" s="29">
        <f>Results!$F2016+VLOOKUP(Results!$H2016,'Bead string weights'!$B$2:$E$14,4,FALSE())</f>
        <v>10.44105</v>
      </c>
    </row>
    <row r="2017" spans="1:9">
      <c r="A2017">
        <v>220</v>
      </c>
      <c r="B2017">
        <v>409</v>
      </c>
      <c r="D2017" t="s">
        <v>425</v>
      </c>
      <c r="E2017">
        <v>5.68</v>
      </c>
      <c r="F2017" s="15">
        <f>IF(E2017="no weight",VLOOKUP(D2017,Files!$B$2:$G$233,6,FALSE()),E2017)</f>
        <v>5.68</v>
      </c>
      <c r="G2017" s="13">
        <v>0.00199074074074074</v>
      </c>
      <c r="H2017">
        <v>9</v>
      </c>
      <c r="I2017" s="29">
        <f>Results!$F2017+VLOOKUP(Results!$H2017,'Bead string weights'!$B$2:$E$14,4,FALSE())</f>
        <v>16.52</v>
      </c>
    </row>
    <row r="2018" spans="1:9">
      <c r="A2018">
        <v>220</v>
      </c>
      <c r="B2018">
        <v>409</v>
      </c>
      <c r="D2018" t="s">
        <v>425</v>
      </c>
      <c r="E2018">
        <v>5.68</v>
      </c>
      <c r="F2018" s="15">
        <f>IF(E2018="no weight",VLOOKUP(D2018,Files!$B$2:$G$233,6,FALSE()),E2018)</f>
        <v>5.68</v>
      </c>
      <c r="G2018" s="13">
        <v>0.00202546296296296</v>
      </c>
      <c r="H2018">
        <v>2</v>
      </c>
      <c r="I2018" s="29">
        <f>Results!$F2018+VLOOKUP(Results!$H2018,'Bead string weights'!$B$2:$E$14,4,FALSE())</f>
        <v>8.87215</v>
      </c>
    </row>
    <row r="2019" spans="1:9">
      <c r="A2019">
        <v>221</v>
      </c>
      <c r="B2019">
        <v>410</v>
      </c>
      <c r="D2019" t="s">
        <v>427</v>
      </c>
      <c r="E2019">
        <v>5.98</v>
      </c>
      <c r="F2019" s="15">
        <f>IF(E2019="no weight",VLOOKUP(D2019,Files!$B$2:$G$233,6,FALSE()),E2019)</f>
        <v>5.98</v>
      </c>
      <c r="G2019" s="13">
        <v>0.00025462962962963</v>
      </c>
      <c r="H2019">
        <v>8</v>
      </c>
      <c r="I2019" s="29">
        <f>Results!$F2019+VLOOKUP(Results!$H2019,'Bead string weights'!$B$2:$E$14,4,FALSE())</f>
        <v>15.38</v>
      </c>
    </row>
    <row r="2020" spans="1:9">
      <c r="A2020">
        <v>221</v>
      </c>
      <c r="B2020">
        <v>410</v>
      </c>
      <c r="D2020" t="s">
        <v>427</v>
      </c>
      <c r="E2020">
        <v>5.98</v>
      </c>
      <c r="F2020" s="15">
        <f>IF(E2020="no weight",VLOOKUP(D2020,Files!$B$2:$G$233,6,FALSE()),E2020)</f>
        <v>5.98</v>
      </c>
      <c r="G2020" s="13">
        <v>0.000509259259259259</v>
      </c>
      <c r="H2020">
        <v>7</v>
      </c>
      <c r="I2020" s="29">
        <f>Results!$F2020+VLOOKUP(Results!$H2020,'Bead string weights'!$B$2:$E$14,4,FALSE())</f>
        <v>15.015</v>
      </c>
    </row>
    <row r="2021" spans="1:9">
      <c r="A2021">
        <v>221</v>
      </c>
      <c r="B2021">
        <v>410</v>
      </c>
      <c r="D2021" t="s">
        <v>427</v>
      </c>
      <c r="E2021">
        <v>5.98</v>
      </c>
      <c r="F2021" s="15">
        <f>IF(E2021="no weight",VLOOKUP(D2021,Files!$B$2:$G$233,6,FALSE()),E2021)</f>
        <v>5.98</v>
      </c>
      <c r="G2021" s="13">
        <v>0.000625</v>
      </c>
      <c r="H2021">
        <v>7</v>
      </c>
      <c r="I2021" s="29">
        <f>Results!$F2021+VLOOKUP(Results!$H2021,'Bead string weights'!$B$2:$E$14,4,FALSE())</f>
        <v>15.015</v>
      </c>
    </row>
    <row r="2022" spans="1:9">
      <c r="A2022">
        <v>221</v>
      </c>
      <c r="B2022">
        <v>410</v>
      </c>
      <c r="D2022" t="s">
        <v>427</v>
      </c>
      <c r="E2022">
        <v>5.98</v>
      </c>
      <c r="F2022" s="15">
        <f>IF(E2022="no weight",VLOOKUP(D2022,Files!$B$2:$G$233,6,FALSE()),E2022)</f>
        <v>5.98</v>
      </c>
      <c r="G2022" s="13">
        <v>0.000729166666666667</v>
      </c>
      <c r="H2022">
        <v>8</v>
      </c>
      <c r="I2022" s="29">
        <f>Results!$F2022+VLOOKUP(Results!$H2022,'Bead string weights'!$B$2:$E$14,4,FALSE())</f>
        <v>15.38</v>
      </c>
    </row>
    <row r="2023" spans="1:9">
      <c r="A2023">
        <v>221</v>
      </c>
      <c r="B2023">
        <v>410</v>
      </c>
      <c r="D2023" t="s">
        <v>427</v>
      </c>
      <c r="E2023">
        <v>5.98</v>
      </c>
      <c r="F2023" s="15">
        <f>IF(E2023="no weight",VLOOKUP(D2023,Files!$B$2:$G$233,6,FALSE()),E2023)</f>
        <v>5.98</v>
      </c>
      <c r="G2023" s="13">
        <v>0.000821759259259259</v>
      </c>
      <c r="H2023">
        <v>6</v>
      </c>
      <c r="I2023" s="29">
        <f>Results!$F2023+VLOOKUP(Results!$H2023,'Bead string weights'!$B$2:$E$14,4,FALSE())</f>
        <v>13.445</v>
      </c>
    </row>
    <row r="2024" spans="1:9">
      <c r="A2024">
        <v>221</v>
      </c>
      <c r="B2024">
        <v>410</v>
      </c>
      <c r="D2024" t="s">
        <v>427</v>
      </c>
      <c r="E2024">
        <v>5.98</v>
      </c>
      <c r="F2024" s="15">
        <f>IF(E2024="no weight",VLOOKUP(D2024,Files!$B$2:$G$233,6,FALSE()),E2024)</f>
        <v>5.98</v>
      </c>
      <c r="G2024" s="13">
        <v>0.000914351851851852</v>
      </c>
      <c r="H2024">
        <v>8</v>
      </c>
      <c r="I2024" s="29">
        <f>Results!$F2024+VLOOKUP(Results!$H2024,'Bead string weights'!$B$2:$E$14,4,FALSE())</f>
        <v>15.38</v>
      </c>
    </row>
    <row r="2025" spans="1:9">
      <c r="A2025">
        <v>221</v>
      </c>
      <c r="B2025">
        <v>410</v>
      </c>
      <c r="D2025" t="s">
        <v>427</v>
      </c>
      <c r="E2025">
        <v>5.98</v>
      </c>
      <c r="F2025" s="15">
        <f>IF(E2025="no weight",VLOOKUP(D2025,Files!$B$2:$G$233,6,FALSE()),E2025)</f>
        <v>5.98</v>
      </c>
      <c r="G2025" s="13">
        <v>0.0009375</v>
      </c>
      <c r="H2025">
        <v>4</v>
      </c>
      <c r="I2025" s="29">
        <f>Results!$F2025+VLOOKUP(Results!$H2025,'Bead string weights'!$B$2:$E$14,4,FALSE())</f>
        <v>10.74105</v>
      </c>
    </row>
    <row r="2026" spans="1:9">
      <c r="A2026">
        <v>221</v>
      </c>
      <c r="B2026">
        <v>410</v>
      </c>
      <c r="D2026" t="s">
        <v>427</v>
      </c>
      <c r="E2026">
        <v>5.98</v>
      </c>
      <c r="F2026" s="15">
        <f>IF(E2026="no weight",VLOOKUP(D2026,Files!$B$2:$G$233,6,FALSE()),E2026)</f>
        <v>5.98</v>
      </c>
      <c r="G2026" s="13">
        <v>0.00105324074074074</v>
      </c>
      <c r="H2026">
        <v>9</v>
      </c>
      <c r="I2026" s="29">
        <f>Results!$F2026+VLOOKUP(Results!$H2026,'Bead string weights'!$B$2:$E$14,4,FALSE())</f>
        <v>16.82</v>
      </c>
    </row>
    <row r="2027" spans="1:9">
      <c r="A2027">
        <v>221</v>
      </c>
      <c r="B2027">
        <v>410</v>
      </c>
      <c r="D2027" t="s">
        <v>427</v>
      </c>
      <c r="E2027">
        <v>5.98</v>
      </c>
      <c r="F2027" s="15">
        <f>IF(E2027="no weight",VLOOKUP(D2027,Files!$B$2:$G$233,6,FALSE()),E2027)</f>
        <v>5.98</v>
      </c>
      <c r="G2027" s="13">
        <v>0.0012037037037037</v>
      </c>
      <c r="H2027">
        <v>9</v>
      </c>
      <c r="I2027" s="29">
        <f>Results!$F2027+VLOOKUP(Results!$H2027,'Bead string weights'!$B$2:$E$14,4,FALSE())</f>
        <v>16.82</v>
      </c>
    </row>
    <row r="2028" spans="1:9">
      <c r="A2028">
        <v>221</v>
      </c>
      <c r="B2028">
        <v>410</v>
      </c>
      <c r="D2028" t="s">
        <v>427</v>
      </c>
      <c r="E2028">
        <v>5.98</v>
      </c>
      <c r="F2028" s="15">
        <f>IF(E2028="no weight",VLOOKUP(D2028,Files!$B$2:$G$233,6,FALSE()),E2028)</f>
        <v>5.98</v>
      </c>
      <c r="G2028" s="13">
        <v>0.00131944444444444</v>
      </c>
      <c r="H2028">
        <v>10</v>
      </c>
      <c r="I2028" s="29">
        <f>Results!$F2028+VLOOKUP(Results!$H2028,'Bead string weights'!$B$2:$E$14,4,FALSE())</f>
        <v>18.06</v>
      </c>
    </row>
    <row r="2029" spans="1:9">
      <c r="A2029">
        <v>221</v>
      </c>
      <c r="B2029">
        <v>410</v>
      </c>
      <c r="D2029" t="s">
        <v>427</v>
      </c>
      <c r="E2029">
        <v>5.98</v>
      </c>
      <c r="F2029" s="15">
        <f>IF(E2029="no weight",VLOOKUP(D2029,Files!$B$2:$G$233,6,FALSE()),E2029)</f>
        <v>5.98</v>
      </c>
      <c r="G2029" s="13">
        <v>0.00146990740740741</v>
      </c>
      <c r="H2029">
        <v>8</v>
      </c>
      <c r="I2029" s="29">
        <f>Results!$F2029+VLOOKUP(Results!$H2029,'Bead string weights'!$B$2:$E$14,4,FALSE())</f>
        <v>15.38</v>
      </c>
    </row>
    <row r="2030" spans="1:9">
      <c r="A2030">
        <v>221</v>
      </c>
      <c r="B2030">
        <v>410</v>
      </c>
      <c r="D2030" t="s">
        <v>427</v>
      </c>
      <c r="E2030">
        <v>5.98</v>
      </c>
      <c r="F2030" s="15">
        <f>IF(E2030="no weight",VLOOKUP(D2030,Files!$B$2:$G$233,6,FALSE()),E2030)</f>
        <v>5.98</v>
      </c>
      <c r="G2030" s="13">
        <v>0.0016087962962963</v>
      </c>
      <c r="H2030">
        <v>7</v>
      </c>
      <c r="I2030" s="29">
        <f>Results!$F2030+VLOOKUP(Results!$H2030,'Bead string weights'!$B$2:$E$14,4,FALSE())</f>
        <v>15.015</v>
      </c>
    </row>
    <row r="2031" spans="1:9">
      <c r="A2031">
        <v>221</v>
      </c>
      <c r="B2031">
        <v>410</v>
      </c>
      <c r="D2031" t="s">
        <v>427</v>
      </c>
      <c r="E2031">
        <v>5.98</v>
      </c>
      <c r="F2031" s="15">
        <f>IF(E2031="no weight",VLOOKUP(D2031,Files!$B$2:$G$233,6,FALSE()),E2031)</f>
        <v>5.98</v>
      </c>
      <c r="G2031" s="13">
        <v>0.00172453703703704</v>
      </c>
      <c r="H2031">
        <v>9</v>
      </c>
      <c r="I2031" s="29">
        <f>Results!$F2031+VLOOKUP(Results!$H2031,'Bead string weights'!$B$2:$E$14,4,FALSE())</f>
        <v>16.82</v>
      </c>
    </row>
    <row r="2032" spans="1:9">
      <c r="A2032">
        <v>221</v>
      </c>
      <c r="B2032">
        <v>410</v>
      </c>
      <c r="D2032" t="s">
        <v>427</v>
      </c>
      <c r="E2032">
        <v>5.98</v>
      </c>
      <c r="F2032" s="15">
        <f>IF(E2032="no weight",VLOOKUP(D2032,Files!$B$2:$G$233,6,FALSE()),E2032)</f>
        <v>5.98</v>
      </c>
      <c r="G2032" s="13">
        <v>0.00196759259259259</v>
      </c>
      <c r="H2032">
        <v>8</v>
      </c>
      <c r="I2032" s="29">
        <f>Results!$F2032+VLOOKUP(Results!$H2032,'Bead string weights'!$B$2:$E$14,4,FALSE())</f>
        <v>15.38</v>
      </c>
    </row>
    <row r="2033" spans="1:9">
      <c r="A2033">
        <v>221</v>
      </c>
      <c r="B2033">
        <v>410</v>
      </c>
      <c r="D2033" t="s">
        <v>427</v>
      </c>
      <c r="E2033">
        <v>5.98</v>
      </c>
      <c r="F2033" s="15">
        <f>IF(E2033="no weight",VLOOKUP(D2033,Files!$B$2:$G$233,6,FALSE()),E2033)</f>
        <v>5.98</v>
      </c>
      <c r="G2033" s="13">
        <v>0.00199074074074074</v>
      </c>
      <c r="H2033">
        <v>5</v>
      </c>
      <c r="I2033" s="29">
        <f>Results!$F2033+VLOOKUP(Results!$H2033,'Bead string weights'!$B$2:$E$14,4,FALSE())</f>
        <v>12.415</v>
      </c>
    </row>
    <row r="2034" spans="1:9">
      <c r="A2034">
        <v>222</v>
      </c>
      <c r="B2034">
        <v>411</v>
      </c>
      <c r="D2034" t="s">
        <v>429</v>
      </c>
      <c r="E2034">
        <v>5.61</v>
      </c>
      <c r="F2034" s="15">
        <f>IF(E2034="no weight",VLOOKUP(D2034,Files!$B$2:$G$233,6,FALSE()),E2034)</f>
        <v>5.61</v>
      </c>
      <c r="G2034" s="13">
        <v>0.000439814814814815</v>
      </c>
      <c r="H2034">
        <v>3</v>
      </c>
      <c r="I2034" s="29">
        <f>Results!$F2034+VLOOKUP(Results!$H2034,'Bead string weights'!$B$2:$E$14,4,FALSE())</f>
        <v>8.9431</v>
      </c>
    </row>
    <row r="2035" spans="1:9">
      <c r="A2035">
        <v>222</v>
      </c>
      <c r="B2035">
        <v>411</v>
      </c>
      <c r="D2035" t="s">
        <v>429</v>
      </c>
      <c r="E2035">
        <v>5.61</v>
      </c>
      <c r="F2035" s="15">
        <f>IF(E2035="no weight",VLOOKUP(D2035,Files!$B$2:$G$233,6,FALSE()),E2035)</f>
        <v>5.61</v>
      </c>
      <c r="G2035" s="13">
        <v>0.000555555555555556</v>
      </c>
      <c r="H2035">
        <v>4</v>
      </c>
      <c r="I2035" s="29">
        <f>Results!$F2035+VLOOKUP(Results!$H2035,'Bead string weights'!$B$2:$E$14,4,FALSE())</f>
        <v>10.37105</v>
      </c>
    </row>
    <row r="2036" spans="1:9">
      <c r="A2036">
        <v>222</v>
      </c>
      <c r="B2036">
        <v>411</v>
      </c>
      <c r="D2036" t="s">
        <v>429</v>
      </c>
      <c r="E2036">
        <v>5.61</v>
      </c>
      <c r="F2036" s="15">
        <f>IF(E2036="no weight",VLOOKUP(D2036,Files!$B$2:$G$233,6,FALSE()),E2036)</f>
        <v>5.61</v>
      </c>
      <c r="G2036" s="13">
        <v>0.000659722222222222</v>
      </c>
      <c r="H2036">
        <v>2</v>
      </c>
      <c r="I2036" s="31">
        <f>Results!$F2036+VLOOKUP(Results!$H2036,'Bead string weights'!$B$2:$E$14,4,FALSE())</f>
        <v>8.80215</v>
      </c>
    </row>
    <row r="2037" spans="1:9">
      <c r="A2037">
        <v>222</v>
      </c>
      <c r="B2037">
        <v>411</v>
      </c>
      <c r="D2037" t="s">
        <v>429</v>
      </c>
      <c r="E2037">
        <v>5.61</v>
      </c>
      <c r="F2037" s="15">
        <f>IF(E2037="no weight",VLOOKUP(D2037,Files!$B$2:$G$233,6,FALSE()),E2037)</f>
        <v>5.61</v>
      </c>
      <c r="G2037" s="13">
        <v>0.0009375</v>
      </c>
      <c r="H2037">
        <v>2</v>
      </c>
      <c r="I2037" s="31">
        <f>Results!$F2037+VLOOKUP(Results!$H2037,'Bead string weights'!$B$2:$E$14,4,FALSE())</f>
        <v>8.80215</v>
      </c>
    </row>
    <row r="2038" spans="1:9">
      <c r="A2038">
        <v>222</v>
      </c>
      <c r="B2038">
        <v>411</v>
      </c>
      <c r="D2038" t="s">
        <v>429</v>
      </c>
      <c r="E2038">
        <v>5.61</v>
      </c>
      <c r="F2038" s="15">
        <f>IF(E2038="no weight",VLOOKUP(D2038,Files!$B$2:$G$233,6,FALSE()),E2038)</f>
        <v>5.61</v>
      </c>
      <c r="G2038" s="13">
        <v>0.00113425925925926</v>
      </c>
      <c r="H2038">
        <v>6</v>
      </c>
      <c r="I2038" s="31">
        <f>Results!$F2038+VLOOKUP(Results!$H2038,'Bead string weights'!$B$2:$E$14,4,FALSE())</f>
        <v>13.075</v>
      </c>
    </row>
    <row r="2039" spans="1:9">
      <c r="A2039">
        <v>222</v>
      </c>
      <c r="B2039">
        <v>411</v>
      </c>
      <c r="D2039" t="s">
        <v>429</v>
      </c>
      <c r="E2039">
        <v>5.61</v>
      </c>
      <c r="F2039" s="15">
        <f>IF(E2039="no weight",VLOOKUP(D2039,Files!$B$2:$G$233,6,FALSE()),E2039)</f>
        <v>5.61</v>
      </c>
      <c r="G2039" s="13">
        <v>0.0012037037037037</v>
      </c>
      <c r="H2039">
        <v>2</v>
      </c>
      <c r="I2039" s="31">
        <f>Results!$F2039+VLOOKUP(Results!$H2039,'Bead string weights'!$B$2:$E$14,4,FALSE())</f>
        <v>8.80215</v>
      </c>
    </row>
    <row r="2040" spans="1:9">
      <c r="A2040">
        <v>222</v>
      </c>
      <c r="B2040">
        <v>411</v>
      </c>
      <c r="D2040" t="s">
        <v>429</v>
      </c>
      <c r="E2040">
        <v>5.61</v>
      </c>
      <c r="F2040" s="15">
        <f>IF(E2040="no weight",VLOOKUP(D2040,Files!$B$2:$G$233,6,FALSE()),E2040)</f>
        <v>5.61</v>
      </c>
      <c r="G2040" s="13">
        <v>0.00127314814814815</v>
      </c>
      <c r="H2040">
        <v>6</v>
      </c>
      <c r="I2040" s="29">
        <f>Results!$F2040+VLOOKUP(Results!$H2040,'Bead string weights'!$B$2:$E$14,4,FALSE())</f>
        <v>13.075</v>
      </c>
    </row>
    <row r="2041" spans="1:9">
      <c r="A2041">
        <v>222</v>
      </c>
      <c r="B2041">
        <v>411</v>
      </c>
      <c r="D2041" t="s">
        <v>429</v>
      </c>
      <c r="E2041">
        <v>5.61</v>
      </c>
      <c r="F2041" s="15">
        <f>IF(E2041="no weight",VLOOKUP(D2041,Files!$B$2:$G$233,6,FALSE()),E2041)</f>
        <v>5.61</v>
      </c>
      <c r="G2041" s="13">
        <v>0.00133101851851852</v>
      </c>
      <c r="H2041">
        <v>7</v>
      </c>
      <c r="I2041" s="29">
        <f>Results!$F2041+VLOOKUP(Results!$H2041,'Bead string weights'!$B$2:$E$14,4,FALSE())</f>
        <v>14.645</v>
      </c>
    </row>
    <row r="2042" spans="1:9">
      <c r="A2042">
        <v>222</v>
      </c>
      <c r="B2042">
        <v>411</v>
      </c>
      <c r="D2042" t="s">
        <v>429</v>
      </c>
      <c r="E2042">
        <v>5.61</v>
      </c>
      <c r="F2042" s="15">
        <f>IF(E2042="no weight",VLOOKUP(D2042,Files!$B$2:$G$233,6,FALSE()),E2042)</f>
        <v>5.61</v>
      </c>
      <c r="G2042" s="13">
        <v>0.00163194444444444</v>
      </c>
      <c r="H2042">
        <v>6</v>
      </c>
      <c r="I2042" s="29">
        <f>Results!$F2042+VLOOKUP(Results!$H2042,'Bead string weights'!$B$2:$E$14,4,FALSE())</f>
        <v>13.075</v>
      </c>
    </row>
    <row r="2043" spans="1:9">
      <c r="A2043">
        <v>222</v>
      </c>
      <c r="B2043">
        <v>411</v>
      </c>
      <c r="D2043" t="s">
        <v>429</v>
      </c>
      <c r="E2043">
        <v>5.61</v>
      </c>
      <c r="F2043" s="15">
        <f>IF(E2043="no weight",VLOOKUP(D2043,Files!$B$2:$G$233,6,FALSE()),E2043)</f>
        <v>5.61</v>
      </c>
      <c r="G2043" s="13">
        <v>0.00168981481481482</v>
      </c>
      <c r="H2043">
        <v>4</v>
      </c>
      <c r="I2043" s="29">
        <f>Results!$F2043+VLOOKUP(Results!$H2043,'Bead string weights'!$B$2:$E$14,4,FALSE())</f>
        <v>10.37105</v>
      </c>
    </row>
    <row r="2044" spans="1:9">
      <c r="A2044">
        <v>222</v>
      </c>
      <c r="B2044">
        <v>411</v>
      </c>
      <c r="D2044" t="s">
        <v>429</v>
      </c>
      <c r="E2044">
        <v>5.61</v>
      </c>
      <c r="F2044" s="15">
        <f>IF(E2044="no weight",VLOOKUP(D2044,Files!$B$2:$G$234,6,FALSE()),E2044)</f>
        <v>5.61</v>
      </c>
      <c r="G2044" s="13">
        <v>0.00175925925925926</v>
      </c>
      <c r="H2044">
        <v>8</v>
      </c>
      <c r="I2044" s="29">
        <f>Results!$F2044+VLOOKUP(Results!$H2044,'Bead string weights'!$B$2:$E$14,4,FALSE())</f>
        <v>15.01</v>
      </c>
    </row>
    <row r="2045" spans="1:9">
      <c r="A2045">
        <v>223</v>
      </c>
      <c r="B2045">
        <v>413</v>
      </c>
      <c r="D2045" t="s">
        <v>431</v>
      </c>
      <c r="E2045">
        <v>6.7</v>
      </c>
      <c r="F2045" s="15">
        <f>IF(E2045="no weight",VLOOKUP(D2045,Files!$B$2:$G$234,6,FALSE()),E2045)</f>
        <v>6.7</v>
      </c>
      <c r="G2045" s="13">
        <v>0.000601851851851852</v>
      </c>
      <c r="H2045">
        <v>2</v>
      </c>
      <c r="I2045" s="29">
        <f>Results!$F2045+VLOOKUP(Results!$H2045,'Bead string weights'!$B$2:$E$14,4,FALSE())</f>
        <v>9.89215</v>
      </c>
    </row>
    <row r="2046" spans="1:9">
      <c r="A2046">
        <v>223</v>
      </c>
      <c r="B2046">
        <v>413</v>
      </c>
      <c r="D2046" t="s">
        <v>431</v>
      </c>
      <c r="E2046">
        <v>6.7</v>
      </c>
      <c r="F2046" s="15">
        <f>IF(E2046="no weight",VLOOKUP(D2046,Files!$B$2:$G$234,6,FALSE()),E2046)</f>
        <v>6.7</v>
      </c>
      <c r="G2046" s="13">
        <v>0.000706018518518518</v>
      </c>
      <c r="H2046">
        <v>5</v>
      </c>
      <c r="I2046" s="29">
        <f>Results!$F2046+VLOOKUP(Results!$H2046,'Bead string weights'!$B$2:$E$14,4,FALSE())</f>
        <v>13.135</v>
      </c>
    </row>
    <row r="2047" spans="1:9">
      <c r="A2047">
        <v>223</v>
      </c>
      <c r="B2047">
        <v>413</v>
      </c>
      <c r="D2047" t="s">
        <v>431</v>
      </c>
      <c r="E2047">
        <v>6.7</v>
      </c>
      <c r="F2047" s="15">
        <f>IF(E2047="no weight",VLOOKUP(D2047,Files!$B$2:$G$234,6,FALSE()),E2047)</f>
        <v>6.7</v>
      </c>
      <c r="G2047" s="13">
        <v>0.00127314814814815</v>
      </c>
      <c r="H2047">
        <v>4</v>
      </c>
      <c r="I2047" s="29">
        <f>Results!$F2047+VLOOKUP(Results!$H2047,'Bead string weights'!$B$2:$E$14,4,FALSE())</f>
        <v>11.46105</v>
      </c>
    </row>
    <row r="2048" spans="1:9">
      <c r="A2048">
        <v>223</v>
      </c>
      <c r="B2048">
        <v>413</v>
      </c>
      <c r="D2048" t="s">
        <v>431</v>
      </c>
      <c r="E2048">
        <v>6.7</v>
      </c>
      <c r="F2048" s="15">
        <f>IF(E2048="no weight",VLOOKUP(D2048,Files!$B$2:$G$234,6,FALSE()),E2048)</f>
        <v>6.7</v>
      </c>
      <c r="G2048" s="13">
        <v>0.0012962962962963</v>
      </c>
      <c r="H2048">
        <v>3</v>
      </c>
      <c r="I2048" s="29">
        <f>Results!$F2048+VLOOKUP(Results!$H2048,'Bead string weights'!$B$2:$E$14,4,FALSE())</f>
        <v>10.0331</v>
      </c>
    </row>
    <row r="2049" spans="1:9">
      <c r="A2049">
        <v>224</v>
      </c>
      <c r="B2049">
        <v>414</v>
      </c>
      <c r="D2049" t="s">
        <v>434</v>
      </c>
      <c r="E2049">
        <v>5.84</v>
      </c>
      <c r="F2049" s="15">
        <f>IF(E2049="no weight",VLOOKUP(D2049,Files!$B$2:$G$234,6,FALSE()),E2049)</f>
        <v>5.84</v>
      </c>
      <c r="G2049" s="13">
        <v>0.000543981481481481</v>
      </c>
      <c r="H2049">
        <v>5</v>
      </c>
      <c r="I2049" s="29">
        <f>Results!$F2049+VLOOKUP(Results!$H2049,'Bead string weights'!$B$2:$E$14,4,FALSE())</f>
        <v>12.275</v>
      </c>
    </row>
    <row r="2050" spans="1:9">
      <c r="A2050">
        <v>224</v>
      </c>
      <c r="B2050">
        <v>414</v>
      </c>
      <c r="D2050" t="s">
        <v>434</v>
      </c>
      <c r="E2050">
        <v>5.84</v>
      </c>
      <c r="F2050" s="15">
        <f>IF(E2050="no weight",VLOOKUP(D2050,Files!$B$2:$G$234,6,FALSE()),E2050)</f>
        <v>5.84</v>
      </c>
      <c r="G2050" s="13">
        <v>0.00056712962962963</v>
      </c>
      <c r="H2050">
        <v>2</v>
      </c>
      <c r="I2050" s="29">
        <f>Results!$F2050+VLOOKUP(Results!$H2050,'Bead string weights'!$B$2:$E$14,4,FALSE())</f>
        <v>9.03215</v>
      </c>
    </row>
    <row r="2051" spans="1:9">
      <c r="A2051">
        <v>224</v>
      </c>
      <c r="B2051">
        <v>414</v>
      </c>
      <c r="D2051" t="s">
        <v>434</v>
      </c>
      <c r="E2051">
        <v>5.84</v>
      </c>
      <c r="F2051" s="15">
        <f>IF(E2051="no weight",VLOOKUP(D2051,Files!$B$2:$G$234,6,FALSE()),E2051)</f>
        <v>5.84</v>
      </c>
      <c r="G2051" s="13">
        <v>0.000601851851851852</v>
      </c>
      <c r="H2051">
        <v>5</v>
      </c>
      <c r="I2051" s="29">
        <f>Results!$F2051+VLOOKUP(Results!$H2051,'Bead string weights'!$B$2:$E$14,4,FALSE())</f>
        <v>12.275</v>
      </c>
    </row>
    <row r="2052" spans="1:9">
      <c r="A2052">
        <v>224</v>
      </c>
      <c r="B2052">
        <v>414</v>
      </c>
      <c r="D2052" t="s">
        <v>434</v>
      </c>
      <c r="E2052">
        <v>5.84</v>
      </c>
      <c r="F2052" s="15">
        <f>IF(E2052="no weight",VLOOKUP(D2052,Files!$B$2:$G$234,6,FALSE()),E2052)</f>
        <v>5.84</v>
      </c>
      <c r="G2052" s="13">
        <v>0.000659722222222222</v>
      </c>
      <c r="H2052">
        <v>5</v>
      </c>
      <c r="I2052" s="29">
        <f>Results!$F2052+VLOOKUP(Results!$H2052,'Bead string weights'!$B$2:$E$14,4,FALSE())</f>
        <v>12.275</v>
      </c>
    </row>
    <row r="2053" spans="1:9">
      <c r="A2053">
        <v>224</v>
      </c>
      <c r="B2053">
        <v>414</v>
      </c>
      <c r="D2053" t="s">
        <v>434</v>
      </c>
      <c r="E2053">
        <v>5.84</v>
      </c>
      <c r="F2053" s="15">
        <f>IF(E2053="no weight",VLOOKUP(D2053,Files!$B$2:$G$234,6,FALSE()),E2053)</f>
        <v>5.84</v>
      </c>
      <c r="G2053" s="13">
        <v>0.000694444444444444</v>
      </c>
      <c r="H2053">
        <v>3</v>
      </c>
      <c r="I2053" s="29">
        <f>Results!$F2053+VLOOKUP(Results!$H2053,'Bead string weights'!$B$2:$E$14,4,FALSE())</f>
        <v>9.1731</v>
      </c>
    </row>
    <row r="2054" spans="1:9">
      <c r="A2054">
        <v>224</v>
      </c>
      <c r="B2054">
        <v>414</v>
      </c>
      <c r="D2054" t="s">
        <v>434</v>
      </c>
      <c r="E2054">
        <v>5.84</v>
      </c>
      <c r="F2054" s="15">
        <f>IF(E2054="no weight",VLOOKUP(D2054,Files!$B$2:$G$234,6,FALSE()),E2054)</f>
        <v>5.84</v>
      </c>
      <c r="G2054" s="13">
        <v>0.000925925925925926</v>
      </c>
      <c r="H2054">
        <v>6</v>
      </c>
      <c r="I2054" s="29">
        <f>Results!$F2054+VLOOKUP(Results!$H2054,'Bead string weights'!$B$2:$E$14,4,FALSE())</f>
        <v>13.305</v>
      </c>
    </row>
    <row r="2055" spans="1:9">
      <c r="A2055">
        <v>224</v>
      </c>
      <c r="B2055">
        <v>414</v>
      </c>
      <c r="D2055" t="s">
        <v>434</v>
      </c>
      <c r="E2055">
        <v>5.84</v>
      </c>
      <c r="F2055" s="15">
        <f>IF(E2055="no weight",VLOOKUP(D2055,Files!$B$2:$G$234,6,FALSE()),E2055)</f>
        <v>5.84</v>
      </c>
      <c r="G2055" s="13">
        <v>0.00108796296296296</v>
      </c>
      <c r="H2055">
        <v>5</v>
      </c>
      <c r="I2055" s="29">
        <f>Results!$F2055+VLOOKUP(Results!$H2055,'Bead string weights'!$B$2:$E$14,4,FALSE())</f>
        <v>12.275</v>
      </c>
    </row>
    <row r="2056" spans="1:12">
      <c r="A2056">
        <v>225</v>
      </c>
      <c r="B2056">
        <v>415</v>
      </c>
      <c r="D2056" t="s">
        <v>436</v>
      </c>
      <c r="E2056" s="33">
        <v>6.48</v>
      </c>
      <c r="F2056" s="15">
        <f>IF(E2056="no weight",VLOOKUP(D2056,Files!$B$2:$G$234,6,FALSE()),E2056)</f>
        <v>6.48</v>
      </c>
      <c r="G2056" s="34">
        <v>0.000127314814814815</v>
      </c>
      <c r="H2056">
        <v>5</v>
      </c>
      <c r="I2056" s="29">
        <f>Results!$F2056+VLOOKUP(Results!$H2056,'Bead string weights'!$B$2:$E$14,4,FALSE())</f>
        <v>12.915</v>
      </c>
      <c r="J2056" s="29"/>
      <c r="K2056" s="29"/>
      <c r="L2056" s="29"/>
    </row>
    <row r="2057" spans="1:12">
      <c r="A2057">
        <v>225</v>
      </c>
      <c r="B2057">
        <v>415</v>
      </c>
      <c r="D2057" t="s">
        <v>436</v>
      </c>
      <c r="E2057">
        <v>6.48</v>
      </c>
      <c r="F2057" s="15">
        <f>IF(E2057="no weight",VLOOKUP(D2057,Files!$B$2:$G$234,6,FALSE()),E2057)</f>
        <v>6.48</v>
      </c>
      <c r="G2057" s="13">
        <v>0.000138888888888889</v>
      </c>
      <c r="H2057">
        <v>1</v>
      </c>
      <c r="I2057" s="29">
        <f>Results!$F2057+VLOOKUP(Results!$H2057,'Bead string weights'!$B$2:$E$14,4,FALSE())</f>
        <v>8.43061</v>
      </c>
      <c r="J2057" s="29"/>
      <c r="K2057" s="29"/>
      <c r="L2057" s="29"/>
    </row>
    <row r="2058" spans="1:12">
      <c r="A2058">
        <v>225</v>
      </c>
      <c r="B2058">
        <v>415</v>
      </c>
      <c r="D2058" t="s">
        <v>436</v>
      </c>
      <c r="E2058">
        <v>6.48</v>
      </c>
      <c r="F2058" s="15">
        <f>IF(E2058="no weight",VLOOKUP(D2058,Files!$B$2:$G$234,6,FALSE()),E2058)</f>
        <v>6.48</v>
      </c>
      <c r="G2058" s="13">
        <v>0.000509259259259259</v>
      </c>
      <c r="H2058">
        <v>3</v>
      </c>
      <c r="I2058" s="29">
        <f>Results!$F2058+VLOOKUP(Results!$H2058,'Bead string weights'!$B$2:$E$14,4,FALSE())</f>
        <v>9.8131</v>
      </c>
      <c r="J2058" s="29"/>
      <c r="K2058" s="29"/>
      <c r="L2058" s="29"/>
    </row>
    <row r="2059" spans="1:12">
      <c r="A2059">
        <v>225</v>
      </c>
      <c r="B2059">
        <v>415</v>
      </c>
      <c r="D2059" t="s">
        <v>436</v>
      </c>
      <c r="E2059">
        <v>6.48</v>
      </c>
      <c r="F2059" s="15">
        <f>IF(E2059="no weight",VLOOKUP(D2059,Files!$B$2:$G$234,6,FALSE()),E2059)</f>
        <v>6.48</v>
      </c>
      <c r="G2059" s="13">
        <v>0.000520833333333333</v>
      </c>
      <c r="H2059">
        <v>1</v>
      </c>
      <c r="I2059" s="29">
        <f>Results!$F2059+VLOOKUP(Results!$H2059,'Bead string weights'!$B$2:$E$14,4,FALSE())</f>
        <v>8.43061</v>
      </c>
      <c r="J2059" s="29"/>
      <c r="K2059" s="29"/>
      <c r="L2059" s="29"/>
    </row>
    <row r="2060" spans="1:12">
      <c r="A2060">
        <v>225</v>
      </c>
      <c r="B2060">
        <v>415</v>
      </c>
      <c r="D2060" t="s">
        <v>436</v>
      </c>
      <c r="E2060">
        <v>6.48</v>
      </c>
      <c r="F2060" s="15">
        <f>IF(E2060="no weight",VLOOKUP(D2060,Files!$B$2:$G$234,6,FALSE()),E2060)</f>
        <v>6.48</v>
      </c>
      <c r="G2060" s="13">
        <v>0.000532407407407407</v>
      </c>
      <c r="H2060">
        <v>2</v>
      </c>
      <c r="I2060" s="29">
        <f>Results!$F2060+VLOOKUP(Results!$H2060,'Bead string weights'!$B$2:$E$14,4,FALSE())</f>
        <v>9.67215</v>
      </c>
      <c r="J2060" s="29"/>
      <c r="K2060" s="29"/>
      <c r="L2060" s="29"/>
    </row>
    <row r="2061" spans="1:12">
      <c r="A2061">
        <v>225</v>
      </c>
      <c r="B2061">
        <v>415</v>
      </c>
      <c r="D2061" t="s">
        <v>436</v>
      </c>
      <c r="E2061">
        <v>6.48</v>
      </c>
      <c r="F2061" s="15">
        <f>IF(E2061="no weight",VLOOKUP(D2061,Files!$B$2:$G$234,6,FALSE()),E2061)</f>
        <v>6.48</v>
      </c>
      <c r="G2061" s="13">
        <v>0.000659722222222222</v>
      </c>
      <c r="H2061">
        <v>4</v>
      </c>
      <c r="I2061" s="29">
        <f>Results!$F2061+VLOOKUP(Results!$H2061,'Bead string weights'!$B$2:$E$14,4,FALSE())</f>
        <v>11.24105</v>
      </c>
      <c r="J2061" s="29"/>
      <c r="K2061" s="29"/>
      <c r="L2061" s="29"/>
    </row>
    <row r="2062" spans="1:12">
      <c r="A2062">
        <v>225</v>
      </c>
      <c r="B2062">
        <v>415</v>
      </c>
      <c r="D2062" t="s">
        <v>436</v>
      </c>
      <c r="E2062">
        <v>6.48</v>
      </c>
      <c r="F2062" s="15">
        <f>IF(E2062="no weight",VLOOKUP(D2062,Files!$B$2:$G$234,6,FALSE()),E2062)</f>
        <v>6.48</v>
      </c>
      <c r="G2062" s="13">
        <v>0.000763888888888889</v>
      </c>
      <c r="H2062">
        <v>4</v>
      </c>
      <c r="I2062" s="29">
        <f>Results!$F2062+VLOOKUP(Results!$H2062,'Bead string weights'!$B$2:$E$14,4,FALSE())</f>
        <v>11.24105</v>
      </c>
      <c r="J2062" s="29"/>
      <c r="K2062" s="29"/>
      <c r="L2062" s="29"/>
    </row>
    <row r="2063" spans="1:12">
      <c r="A2063">
        <v>225</v>
      </c>
      <c r="B2063">
        <v>415</v>
      </c>
      <c r="D2063" t="s">
        <v>436</v>
      </c>
      <c r="E2063">
        <v>6.48</v>
      </c>
      <c r="F2063" s="15">
        <f>IF(E2063="no weight",VLOOKUP(D2063,Files!$B$2:$G$234,6,FALSE()),E2063)</f>
        <v>6.48</v>
      </c>
      <c r="G2063" s="13">
        <v>0.00118055555555556</v>
      </c>
      <c r="H2063">
        <v>5</v>
      </c>
      <c r="I2063" s="29">
        <f>Results!$F2063+VLOOKUP(Results!$H2063,'Bead string weights'!$B$2:$E$14,4,FALSE())</f>
        <v>12.915</v>
      </c>
      <c r="J2063" s="29"/>
      <c r="K2063" s="29"/>
      <c r="L2063" s="29"/>
    </row>
    <row r="2064" spans="1:12">
      <c r="A2064">
        <v>225</v>
      </c>
      <c r="B2064">
        <v>415</v>
      </c>
      <c r="D2064" t="s">
        <v>436</v>
      </c>
      <c r="E2064">
        <v>6.48</v>
      </c>
      <c r="F2064" s="15">
        <f>IF(E2064="no weight",VLOOKUP(D2064,Files!$B$2:$G$234,6,FALSE()),E2064)</f>
        <v>6.48</v>
      </c>
      <c r="G2064" s="13">
        <v>0.00119212962962963</v>
      </c>
      <c r="H2064">
        <v>5</v>
      </c>
      <c r="I2064" s="29">
        <f>Results!$F2064+VLOOKUP(Results!$H2064,'Bead string weights'!$B$2:$E$14,4,FALSE())</f>
        <v>12.915</v>
      </c>
      <c r="J2064" s="29"/>
      <c r="K2064" s="29"/>
      <c r="L2064" s="29"/>
    </row>
    <row r="2065" spans="1:12">
      <c r="A2065">
        <v>225</v>
      </c>
      <c r="B2065">
        <v>415</v>
      </c>
      <c r="D2065" t="s">
        <v>436</v>
      </c>
      <c r="E2065">
        <v>6.48</v>
      </c>
      <c r="F2065" s="15">
        <f>IF(E2065="no weight",VLOOKUP(D2065,Files!$B$2:$G$234,6,FALSE()),E2065)</f>
        <v>6.48</v>
      </c>
      <c r="G2065" s="13">
        <v>0.0012962962962963</v>
      </c>
      <c r="H2065">
        <v>7</v>
      </c>
      <c r="I2065" s="29">
        <f>Results!$F2065+VLOOKUP(Results!$H2065,'Bead string weights'!$B$2:$E$14,4,FALSE())</f>
        <v>15.515</v>
      </c>
      <c r="J2065" s="29"/>
      <c r="K2065" s="29"/>
      <c r="L2065" s="29"/>
    </row>
    <row r="2066" spans="1:12">
      <c r="A2066">
        <v>225</v>
      </c>
      <c r="B2066">
        <v>415</v>
      </c>
      <c r="D2066" t="s">
        <v>436</v>
      </c>
      <c r="E2066">
        <v>6.48</v>
      </c>
      <c r="F2066" s="15">
        <f>IF(E2066="no weight",VLOOKUP(D2066,Files!$B$2:$G$234,6,FALSE()),E2066)</f>
        <v>6.48</v>
      </c>
      <c r="G2066" s="13">
        <v>0.00137731481481481</v>
      </c>
      <c r="H2066">
        <v>6</v>
      </c>
      <c r="I2066" s="29">
        <f>Results!$F2066+VLOOKUP(Results!$H2066,'Bead string weights'!$B$2:$E$14,4,FALSE())</f>
        <v>13.945</v>
      </c>
      <c r="J2066" s="29"/>
      <c r="K2066" s="29"/>
      <c r="L2066" s="29"/>
    </row>
    <row r="2067" spans="1:12">
      <c r="A2067">
        <v>225</v>
      </c>
      <c r="B2067">
        <v>415</v>
      </c>
      <c r="D2067" t="s">
        <v>436</v>
      </c>
      <c r="E2067">
        <v>6.48</v>
      </c>
      <c r="F2067" s="15">
        <f>IF(E2067="no weight",VLOOKUP(D2067,Files!$B$2:$G$234,6,FALSE()),E2067)</f>
        <v>6.48</v>
      </c>
      <c r="G2067" s="13">
        <v>0.00152777777777778</v>
      </c>
      <c r="H2067">
        <v>6</v>
      </c>
      <c r="I2067" s="29">
        <f>Results!$F2067+VLOOKUP(Results!$H2067,'Bead string weights'!$B$2:$E$14,4,FALSE())</f>
        <v>13.945</v>
      </c>
      <c r="J2067" s="29"/>
      <c r="K2067" s="29"/>
      <c r="L2067" s="29"/>
    </row>
    <row r="2068" spans="1:12">
      <c r="A2068">
        <v>225</v>
      </c>
      <c r="B2068">
        <v>415</v>
      </c>
      <c r="D2068" t="s">
        <v>436</v>
      </c>
      <c r="E2068">
        <v>6.48</v>
      </c>
      <c r="F2068" s="15">
        <f>IF(E2068="no weight",VLOOKUP(D2068,Files!$B$2:$G$234,6,FALSE()),E2068)</f>
        <v>6.48</v>
      </c>
      <c r="G2068" s="13">
        <v>0.00163194444444444</v>
      </c>
      <c r="H2068">
        <v>8</v>
      </c>
      <c r="I2068" s="29">
        <f>Results!$F2068+VLOOKUP(Results!$H2068,'Bead string weights'!$B$2:$E$14,4,FALSE())</f>
        <v>15.88</v>
      </c>
      <c r="J2068" s="29"/>
      <c r="K2068" s="29"/>
      <c r="L2068" s="29"/>
    </row>
    <row r="2069" spans="1:12">
      <c r="A2069">
        <v>225</v>
      </c>
      <c r="B2069">
        <v>415</v>
      </c>
      <c r="D2069" t="s">
        <v>436</v>
      </c>
      <c r="E2069">
        <v>6.48</v>
      </c>
      <c r="F2069" s="15">
        <f>IF(E2069="no weight",VLOOKUP(D2069,Files!$B$2:$G$234,6,FALSE()),E2069)</f>
        <v>6.48</v>
      </c>
      <c r="G2069" s="13">
        <v>0.00164351851851852</v>
      </c>
      <c r="H2069">
        <v>4</v>
      </c>
      <c r="I2069" s="29">
        <f>Results!$F2069+VLOOKUP(Results!$H2069,'Bead string weights'!$B$2:$E$14,4,FALSE())</f>
        <v>11.24105</v>
      </c>
      <c r="J2069" s="29"/>
      <c r="K2069" s="29"/>
      <c r="L2069" s="29"/>
    </row>
    <row r="2070" spans="1:12">
      <c r="A2070">
        <v>225</v>
      </c>
      <c r="B2070">
        <v>415</v>
      </c>
      <c r="D2070" t="s">
        <v>436</v>
      </c>
      <c r="E2070">
        <v>6.48</v>
      </c>
      <c r="F2070" s="15">
        <f>IF(E2070="no weight",VLOOKUP(D2070,Files!$B$2:$G$234,6,FALSE()),E2070)</f>
        <v>6.48</v>
      </c>
      <c r="G2070" s="13">
        <v>0.00195601851851852</v>
      </c>
      <c r="H2070">
        <v>7</v>
      </c>
      <c r="I2070" s="29">
        <f>Results!$F2070+VLOOKUP(Results!$H2070,'Bead string weights'!$B$2:$E$14,4,FALSE())</f>
        <v>15.515</v>
      </c>
      <c r="J2070" s="29"/>
      <c r="K2070" s="29"/>
      <c r="L2070" s="29"/>
    </row>
    <row r="2071" spans="1:12">
      <c r="A2071">
        <v>225</v>
      </c>
      <c r="B2071">
        <v>415</v>
      </c>
      <c r="D2071" t="s">
        <v>436</v>
      </c>
      <c r="E2071">
        <v>6.48</v>
      </c>
      <c r="F2071" s="15">
        <f>IF(E2071="no weight",VLOOKUP(D2071,Files!$B$2:$G$234,6,FALSE()),E2071)</f>
        <v>6.48</v>
      </c>
      <c r="G2071" s="13">
        <v>0.00207175925925926</v>
      </c>
      <c r="H2071">
        <v>7</v>
      </c>
      <c r="I2071" s="29">
        <f>Results!$F2071+VLOOKUP(Results!$H2071,'Bead string weights'!$B$2:$E$14,4,FALSE())</f>
        <v>15.515</v>
      </c>
      <c r="J2071" s="29"/>
      <c r="K2071" s="29"/>
      <c r="L2071" s="29"/>
    </row>
    <row r="2072" spans="1:12">
      <c r="A2072">
        <v>225</v>
      </c>
      <c r="B2072">
        <v>415</v>
      </c>
      <c r="D2072" t="s">
        <v>436</v>
      </c>
      <c r="E2072">
        <v>6.48</v>
      </c>
      <c r="F2072" s="15">
        <f>IF(E2072="no weight",VLOOKUP(D2072,Files!$B$2:$G$234,6,FALSE()),E2072)</f>
        <v>6.48</v>
      </c>
      <c r="G2072" s="13">
        <v>0.00208333333333333</v>
      </c>
      <c r="H2072">
        <v>5</v>
      </c>
      <c r="I2072" s="29">
        <f>Results!$F2072+VLOOKUP(Results!$H2072,'Bead string weights'!$B$2:$E$14,4,FALSE())</f>
        <v>12.915</v>
      </c>
      <c r="J2072" s="29"/>
      <c r="K2072" s="29"/>
      <c r="L2072" s="29"/>
    </row>
    <row r="2073" spans="1:12">
      <c r="A2073">
        <v>225</v>
      </c>
      <c r="B2073">
        <v>415</v>
      </c>
      <c r="D2073" t="s">
        <v>436</v>
      </c>
      <c r="E2073">
        <v>6.48</v>
      </c>
      <c r="F2073" s="15">
        <f>IF(E2073="no weight",VLOOKUP(D2073,Files!$B$2:$G$234,6,FALSE()),E2073)</f>
        <v>6.48</v>
      </c>
      <c r="G2073" s="13">
        <v>0.00221064814814815</v>
      </c>
      <c r="H2073">
        <v>2</v>
      </c>
      <c r="I2073" s="29">
        <f>Results!$F2073+VLOOKUP(Results!$H2073,'Bead string weights'!$B$2:$E$14,4,FALSE())</f>
        <v>9.67215</v>
      </c>
      <c r="J2073" s="29"/>
      <c r="K2073" s="29"/>
      <c r="L2073" s="29"/>
    </row>
    <row r="2074" spans="1:12">
      <c r="A2074">
        <v>225</v>
      </c>
      <c r="B2074">
        <v>415</v>
      </c>
      <c r="D2074" t="s">
        <v>436</v>
      </c>
      <c r="E2074">
        <v>6.48</v>
      </c>
      <c r="F2074" s="15">
        <f>IF(E2074="no weight",VLOOKUP(D2074,Files!$B$2:$G$234,6,FALSE()),E2074)</f>
        <v>6.48</v>
      </c>
      <c r="G2074" s="13">
        <v>0.00230324074074074</v>
      </c>
      <c r="H2074">
        <v>7</v>
      </c>
      <c r="I2074" s="29">
        <f>Results!$F2074+VLOOKUP(Results!$H2074,'Bead string weights'!$B$2:$E$14,4,FALSE())</f>
        <v>15.515</v>
      </c>
      <c r="J2074" s="29"/>
      <c r="K2074" s="29"/>
      <c r="L2074" s="29"/>
    </row>
    <row r="2075" spans="1:12">
      <c r="A2075">
        <v>225</v>
      </c>
      <c r="B2075">
        <v>415</v>
      </c>
      <c r="D2075" t="s">
        <v>436</v>
      </c>
      <c r="E2075">
        <v>6.48</v>
      </c>
      <c r="F2075" s="15">
        <f>IF(E2075="no weight",VLOOKUP(D2075,Files!$B$2:$G$234,6,FALSE()),E2075)</f>
        <v>6.48</v>
      </c>
      <c r="G2075" s="13">
        <v>0.00232638888888889</v>
      </c>
      <c r="H2075">
        <v>6</v>
      </c>
      <c r="I2075" s="29">
        <f>Results!$F2075+VLOOKUP(Results!$H2075,'Bead string weights'!$B$2:$E$14,4,FALSE())</f>
        <v>13.945</v>
      </c>
      <c r="J2075" s="29"/>
      <c r="K2075" s="29"/>
      <c r="L2075" s="29"/>
    </row>
    <row r="2076" spans="1:12">
      <c r="A2076">
        <v>225</v>
      </c>
      <c r="B2076">
        <v>415</v>
      </c>
      <c r="D2076" t="s">
        <v>436</v>
      </c>
      <c r="E2076">
        <v>6.48</v>
      </c>
      <c r="F2076" s="15">
        <f>IF(E2076="no weight",VLOOKUP(D2076,Files!$B$2:$G$234,6,FALSE()),E2076)</f>
        <v>6.48</v>
      </c>
      <c r="G2076" s="13">
        <v>0.00243055555555556</v>
      </c>
      <c r="H2076">
        <v>7</v>
      </c>
      <c r="I2076" s="29">
        <f>Results!$F2076+VLOOKUP(Results!$H2076,'Bead string weights'!$B$2:$E$14,4,FALSE())</f>
        <v>15.515</v>
      </c>
      <c r="J2076" s="29"/>
      <c r="K2076" s="29"/>
      <c r="L2076" s="29"/>
    </row>
    <row r="2077" spans="1:12">
      <c r="A2077">
        <v>225</v>
      </c>
      <c r="B2077">
        <v>415</v>
      </c>
      <c r="D2077" t="s">
        <v>436</v>
      </c>
      <c r="E2077">
        <v>6.48</v>
      </c>
      <c r="F2077" s="15">
        <f>IF(E2077="no weight",VLOOKUP(D2077,Files!$B$2:$G$234,6,FALSE()),E2077)</f>
        <v>6.48</v>
      </c>
      <c r="G2077" s="13">
        <v>0.00253472222222222</v>
      </c>
      <c r="H2077">
        <v>5</v>
      </c>
      <c r="I2077" s="29">
        <f>Results!$F2077+VLOOKUP(Results!$H2077,'Bead string weights'!$B$2:$E$14,4,FALSE())</f>
        <v>12.915</v>
      </c>
      <c r="J2077" s="29"/>
      <c r="K2077" s="29"/>
      <c r="L2077" s="29"/>
    </row>
    <row r="2078" spans="1:12">
      <c r="A2078">
        <v>225</v>
      </c>
      <c r="B2078">
        <v>415</v>
      </c>
      <c r="D2078" t="s">
        <v>436</v>
      </c>
      <c r="E2078">
        <v>6.48</v>
      </c>
      <c r="F2078" s="15">
        <f>IF(E2078="no weight",VLOOKUP(D2078,Files!$B$2:$G$234,6,FALSE()),E2078)</f>
        <v>6.48</v>
      </c>
      <c r="G2078" s="13">
        <v>0.00261574074074074</v>
      </c>
      <c r="H2078">
        <v>4</v>
      </c>
      <c r="I2078" s="29">
        <f>Results!$F2078+VLOOKUP(Results!$H2078,'Bead string weights'!$B$2:$E$14,4,FALSE())</f>
        <v>11.24105</v>
      </c>
      <c r="J2078" s="29"/>
      <c r="K2078" s="29"/>
      <c r="L2078" s="29"/>
    </row>
    <row r="2079" spans="1:12">
      <c r="A2079">
        <v>226</v>
      </c>
      <c r="B2079">
        <v>416</v>
      </c>
      <c r="D2079" t="s">
        <v>438</v>
      </c>
      <c r="E2079">
        <v>6.54</v>
      </c>
      <c r="F2079" s="15">
        <f>IF(E2079="no weight",VLOOKUP(D2079,Files!$B$2:$G$234,6,FALSE()),E2079)</f>
        <v>6.54</v>
      </c>
      <c r="G2079" s="13">
        <v>0.000196759259259259</v>
      </c>
      <c r="H2079">
        <v>9</v>
      </c>
      <c r="I2079" s="29">
        <f>Results!$F2079+VLOOKUP(Results!$H2079,'Bead string weights'!$B$2:$E$14,4,FALSE())</f>
        <v>17.38</v>
      </c>
      <c r="J2079" s="29"/>
      <c r="K2079" s="29"/>
      <c r="L2079" s="29"/>
    </row>
    <row r="2080" spans="1:12">
      <c r="A2080">
        <v>226</v>
      </c>
      <c r="B2080">
        <v>416</v>
      </c>
      <c r="D2080" t="s">
        <v>438</v>
      </c>
      <c r="E2080">
        <v>6.54</v>
      </c>
      <c r="F2080" s="15">
        <f>IF(E2080="no weight",VLOOKUP(D2080,Files!$B$2:$G$234,6,FALSE()),E2080)</f>
        <v>6.54</v>
      </c>
      <c r="G2080" s="13">
        <v>0.000219907407407407</v>
      </c>
      <c r="H2080">
        <v>6</v>
      </c>
      <c r="I2080" s="29">
        <f>Results!$F2080+VLOOKUP(Results!$H2080,'Bead string weights'!$B$2:$E$14,4,FALSE())</f>
        <v>14.005</v>
      </c>
      <c r="J2080" s="29"/>
      <c r="K2080" s="29"/>
      <c r="L2080" s="29"/>
    </row>
    <row r="2081" spans="1:12">
      <c r="A2081">
        <v>226</v>
      </c>
      <c r="B2081">
        <v>416</v>
      </c>
      <c r="D2081" t="s">
        <v>438</v>
      </c>
      <c r="E2081">
        <v>6.54</v>
      </c>
      <c r="F2081" s="15">
        <f>IF(E2081="no weight",VLOOKUP(D2081,Files!$B$2:$G$234,6,FALSE()),E2081)</f>
        <v>6.54</v>
      </c>
      <c r="G2081" s="13">
        <v>0.000416666666666667</v>
      </c>
      <c r="H2081">
        <v>7</v>
      </c>
      <c r="I2081" s="29">
        <f>Results!$F2081+VLOOKUP(Results!$H2081,'Bead string weights'!$B$2:$E$14,4,FALSE())</f>
        <v>15.575</v>
      </c>
      <c r="J2081" s="29"/>
      <c r="K2081" s="29"/>
      <c r="L2081" s="29"/>
    </row>
    <row r="2082" spans="1:12">
      <c r="A2082">
        <v>226</v>
      </c>
      <c r="B2082">
        <v>416</v>
      </c>
      <c r="D2082" t="s">
        <v>438</v>
      </c>
      <c r="E2082">
        <v>6.54</v>
      </c>
      <c r="F2082" s="15">
        <f>IF(E2082="no weight",VLOOKUP(D2082,Files!$B$2:$G$234,6,FALSE()),E2082)</f>
        <v>6.54</v>
      </c>
      <c r="G2082" s="13">
        <v>0.000428240740740741</v>
      </c>
      <c r="H2082">
        <v>7</v>
      </c>
      <c r="I2082" s="29">
        <f>Results!$F2082+VLOOKUP(Results!$H2082,'Bead string weights'!$B$2:$E$14,4,FALSE())</f>
        <v>15.575</v>
      </c>
      <c r="J2082" s="29"/>
      <c r="K2082" s="29"/>
      <c r="L2082" s="29"/>
    </row>
    <row r="2083" spans="1:12">
      <c r="A2083">
        <v>226</v>
      </c>
      <c r="B2083">
        <v>416</v>
      </c>
      <c r="D2083" t="s">
        <v>438</v>
      </c>
      <c r="E2083">
        <v>6.54</v>
      </c>
      <c r="F2083" s="15">
        <f>IF(E2083="no weight",VLOOKUP(D2083,Files!$B$2:$G$234,6,FALSE()),E2083)</f>
        <v>6.54</v>
      </c>
      <c r="G2083" s="13">
        <v>0.000590277777777778</v>
      </c>
      <c r="H2083">
        <v>8</v>
      </c>
      <c r="I2083" s="29">
        <f>Results!$F2083+VLOOKUP(Results!$H2083,'Bead string weights'!$B$2:$E$14,4,FALSE())</f>
        <v>15.94</v>
      </c>
      <c r="J2083" s="29"/>
      <c r="K2083" s="29"/>
      <c r="L2083" s="29"/>
    </row>
    <row r="2084" spans="1:12">
      <c r="A2084">
        <v>226</v>
      </c>
      <c r="B2084">
        <v>416</v>
      </c>
      <c r="D2084" t="s">
        <v>438</v>
      </c>
      <c r="E2084">
        <v>6.54</v>
      </c>
      <c r="F2084" s="15">
        <f>IF(E2084="no weight",VLOOKUP(D2084,Files!$B$2:$G$234,6,FALSE()),E2084)</f>
        <v>6.54</v>
      </c>
      <c r="G2084" s="13">
        <v>0.000613425925925926</v>
      </c>
      <c r="H2084">
        <v>7</v>
      </c>
      <c r="I2084" s="29">
        <f>Results!$F2084+VLOOKUP(Results!$H2084,'Bead string weights'!$B$2:$E$14,4,FALSE())</f>
        <v>15.575</v>
      </c>
      <c r="J2084" s="29"/>
      <c r="K2084" s="29"/>
      <c r="L2084" s="29"/>
    </row>
    <row r="2085" spans="1:12">
      <c r="A2085">
        <v>226</v>
      </c>
      <c r="B2085">
        <v>416</v>
      </c>
      <c r="D2085" t="s">
        <v>438</v>
      </c>
      <c r="E2085">
        <v>6.54</v>
      </c>
      <c r="F2085" s="15">
        <f>IF(E2085="no weight",VLOOKUP(D2085,Files!$B$2:$G$234,6,FALSE()),E2085)</f>
        <v>6.54</v>
      </c>
      <c r="G2085" s="13">
        <v>0.000798611111111111</v>
      </c>
      <c r="H2085">
        <v>9</v>
      </c>
      <c r="I2085" s="29">
        <f>Results!$F2085+VLOOKUP(Results!$H2085,'Bead string weights'!$B$2:$E$14,4,FALSE())</f>
        <v>17.38</v>
      </c>
      <c r="J2085" s="18"/>
      <c r="K2085" s="18"/>
      <c r="L2085" s="18"/>
    </row>
    <row r="2086" spans="1:12">
      <c r="A2086">
        <v>226</v>
      </c>
      <c r="B2086">
        <v>416</v>
      </c>
      <c r="D2086" t="s">
        <v>438</v>
      </c>
      <c r="E2086">
        <v>6.54</v>
      </c>
      <c r="F2086" s="15">
        <f>IF(E2086="no weight",VLOOKUP(D2086,Files!$B$2:$G$234,6,FALSE()),E2086)</f>
        <v>6.54</v>
      </c>
      <c r="G2086" s="13">
        <v>0.000810185185185185</v>
      </c>
      <c r="H2086">
        <v>6</v>
      </c>
      <c r="I2086" s="29">
        <f>Results!$F2086+VLOOKUP(Results!$H2086,'Bead string weights'!$B$2:$E$14,4,FALSE())</f>
        <v>14.005</v>
      </c>
      <c r="J2086" s="35"/>
      <c r="K2086" s="35"/>
      <c r="L2086" s="35"/>
    </row>
    <row r="2087" spans="1:12">
      <c r="A2087">
        <v>226</v>
      </c>
      <c r="B2087">
        <v>416</v>
      </c>
      <c r="D2087" t="s">
        <v>438</v>
      </c>
      <c r="E2087">
        <v>6.54</v>
      </c>
      <c r="F2087" s="15">
        <f>IF(E2087="no weight",VLOOKUP(D2087,Files!$B$2:$G$234,6,FALSE()),E2087)</f>
        <v>6.54</v>
      </c>
      <c r="G2087" s="13">
        <v>0.00107638888888889</v>
      </c>
      <c r="H2087">
        <v>9</v>
      </c>
      <c r="I2087" s="29">
        <f>Results!$F2087+VLOOKUP(Results!$H2087,'Bead string weights'!$B$2:$E$14,4,FALSE())</f>
        <v>17.38</v>
      </c>
      <c r="J2087" s="35"/>
      <c r="K2087" s="35"/>
      <c r="L2087" s="35"/>
    </row>
    <row r="2088" spans="1:12">
      <c r="A2088">
        <v>226</v>
      </c>
      <c r="B2088">
        <v>416</v>
      </c>
      <c r="D2088" t="s">
        <v>438</v>
      </c>
      <c r="E2088">
        <v>6.54</v>
      </c>
      <c r="F2088" s="15">
        <f>IF(E2088="no weight",VLOOKUP(D2088,Files!$B$2:$G$234,6,FALSE()),E2088)</f>
        <v>6.54</v>
      </c>
      <c r="G2088" s="13">
        <v>0.00108796296296296</v>
      </c>
      <c r="H2088">
        <v>5</v>
      </c>
      <c r="I2088" s="29">
        <f>Results!$F2088+VLOOKUP(Results!$H2088,'Bead string weights'!$B$2:$E$14,4,FALSE())</f>
        <v>12.975</v>
      </c>
      <c r="J2088" s="35"/>
      <c r="K2088" s="35"/>
      <c r="L2088" s="35"/>
    </row>
    <row r="2089" spans="1:12">
      <c r="A2089">
        <v>226</v>
      </c>
      <c r="B2089">
        <v>416</v>
      </c>
      <c r="D2089" t="s">
        <v>438</v>
      </c>
      <c r="E2089">
        <v>6.54</v>
      </c>
      <c r="F2089" s="15">
        <f>IF(E2089="no weight",VLOOKUP(D2089,Files!$B$2:$G$234,6,FALSE()),E2089)</f>
        <v>6.54</v>
      </c>
      <c r="G2089" s="13">
        <v>0.00109953703703704</v>
      </c>
      <c r="H2089">
        <v>8</v>
      </c>
      <c r="I2089" s="29">
        <f>Results!$F2089+VLOOKUP(Results!$H2089,'Bead string weights'!$B$2:$E$14,4,FALSE())</f>
        <v>15.94</v>
      </c>
      <c r="J2089" s="35"/>
      <c r="K2089" s="35"/>
      <c r="L2089" s="35"/>
    </row>
    <row r="2090" spans="1:12">
      <c r="A2090">
        <v>226</v>
      </c>
      <c r="B2090">
        <v>416</v>
      </c>
      <c r="D2090" t="s">
        <v>438</v>
      </c>
      <c r="E2090">
        <v>6.54</v>
      </c>
      <c r="F2090" s="15">
        <f>IF(E2090="no weight",VLOOKUP(D2090,Files!$B$2:$G$234,6,FALSE()),E2090)</f>
        <v>6.54</v>
      </c>
      <c r="G2090" s="13">
        <v>0.00128472222222222</v>
      </c>
      <c r="H2090">
        <v>9</v>
      </c>
      <c r="I2090" s="29">
        <f>Results!$F2090+VLOOKUP(Results!$H2090,'Bead string weights'!$B$2:$E$14,4,FALSE())</f>
        <v>17.38</v>
      </c>
      <c r="J2090" s="35"/>
      <c r="K2090" s="35"/>
      <c r="L2090" s="35"/>
    </row>
    <row r="2091" spans="1:12">
      <c r="A2091">
        <v>226</v>
      </c>
      <c r="B2091">
        <v>416</v>
      </c>
      <c r="D2091" t="s">
        <v>438</v>
      </c>
      <c r="E2091">
        <v>6.54</v>
      </c>
      <c r="F2091" s="15">
        <f>IF(E2091="no weight",VLOOKUP(D2091,Files!$B$2:$G$234,6,FALSE()),E2091)</f>
        <v>6.54</v>
      </c>
      <c r="G2091" s="13">
        <v>0.00140046296296296</v>
      </c>
      <c r="H2091">
        <v>9</v>
      </c>
      <c r="I2091" s="29">
        <f>Results!$F2091+VLOOKUP(Results!$H2091,'Bead string weights'!$B$2:$E$14,4,FALSE())</f>
        <v>17.38</v>
      </c>
      <c r="J2091" s="35"/>
      <c r="K2091" s="35"/>
      <c r="L2091" s="35"/>
    </row>
    <row r="2092" spans="1:12">
      <c r="A2092">
        <v>226</v>
      </c>
      <c r="B2092">
        <v>416</v>
      </c>
      <c r="D2092" t="s">
        <v>438</v>
      </c>
      <c r="E2092">
        <v>6.54</v>
      </c>
      <c r="F2092" s="15">
        <f>IF(E2092="no weight",VLOOKUP(D2092,Files!$B$2:$G$234,6,FALSE()),E2092)</f>
        <v>6.54</v>
      </c>
      <c r="G2092" s="13">
        <v>0.00141203703703704</v>
      </c>
      <c r="H2092">
        <v>8</v>
      </c>
      <c r="I2092" s="29">
        <f>Results!$F2092+VLOOKUP(Results!$H2092,'Bead string weights'!$B$2:$E$14,4,FALSE())</f>
        <v>15.94</v>
      </c>
      <c r="J2092" s="35"/>
      <c r="K2092" s="35"/>
      <c r="L2092" s="35"/>
    </row>
    <row r="2093" spans="1:12">
      <c r="A2093">
        <v>226</v>
      </c>
      <c r="B2093">
        <v>416</v>
      </c>
      <c r="D2093" t="s">
        <v>438</v>
      </c>
      <c r="E2093">
        <v>6.54</v>
      </c>
      <c r="F2093" s="15">
        <f>IF(E2093="no weight",VLOOKUP(D2093,Files!$B$2:$G$234,6,FALSE()),E2093)</f>
        <v>6.54</v>
      </c>
      <c r="G2093" s="13">
        <v>0.00142361111111111</v>
      </c>
      <c r="H2093">
        <v>3</v>
      </c>
      <c r="I2093" s="29">
        <f>Results!$F2093+VLOOKUP(Results!$H2093,'Bead string weights'!$B$2:$E$14,4,FALSE())</f>
        <v>9.8731</v>
      </c>
      <c r="J2093" s="35"/>
      <c r="K2093" s="35"/>
      <c r="L2093" s="35"/>
    </row>
    <row r="2094" spans="1:12">
      <c r="A2094">
        <v>226</v>
      </c>
      <c r="B2094">
        <v>416</v>
      </c>
      <c r="D2094" t="s">
        <v>438</v>
      </c>
      <c r="E2094">
        <v>6.54</v>
      </c>
      <c r="F2094" s="15">
        <f>IF(E2094="no weight",VLOOKUP(D2094,Files!$B$2:$G$234,6,FALSE()),E2094)</f>
        <v>6.54</v>
      </c>
      <c r="G2094" s="13">
        <v>0.0016087962962963</v>
      </c>
      <c r="H2094">
        <v>6</v>
      </c>
      <c r="I2094" s="29">
        <f>Results!$F2094+VLOOKUP(Results!$H2094,'Bead string weights'!$B$2:$E$14,4,FALSE())</f>
        <v>14.005</v>
      </c>
      <c r="J2094" s="18"/>
      <c r="K2094" s="18"/>
      <c r="L2094" s="18"/>
    </row>
    <row r="2095" spans="1:12">
      <c r="A2095">
        <v>226</v>
      </c>
      <c r="B2095">
        <v>416</v>
      </c>
      <c r="D2095" t="s">
        <v>438</v>
      </c>
      <c r="E2095">
        <v>6.54</v>
      </c>
      <c r="F2095" s="15">
        <f>IF(E2095="no weight",VLOOKUP(D2095,Files!$B$2:$G$234,6,FALSE()),E2095)</f>
        <v>6.54</v>
      </c>
      <c r="G2095" s="13">
        <v>0.00173611111111111</v>
      </c>
      <c r="H2095">
        <v>9</v>
      </c>
      <c r="I2095" s="29">
        <f>Results!$F2095+VLOOKUP(Results!$H2095,'Bead string weights'!$B$2:$E$14,4,FALSE())</f>
        <v>17.38</v>
      </c>
      <c r="J2095" s="35"/>
      <c r="K2095" s="35"/>
      <c r="L2095" s="35"/>
    </row>
    <row r="2096" spans="1:12">
      <c r="A2096">
        <v>226</v>
      </c>
      <c r="B2096">
        <v>416</v>
      </c>
      <c r="D2096" t="s">
        <v>438</v>
      </c>
      <c r="E2096">
        <v>6.54</v>
      </c>
      <c r="F2096" s="15">
        <f>IF(E2096="no weight",VLOOKUP(D2096,Files!$B$2:$G$234,6,FALSE()),E2096)</f>
        <v>6.54</v>
      </c>
      <c r="G2096" s="13">
        <v>0.00174768518518519</v>
      </c>
      <c r="H2096">
        <v>8</v>
      </c>
      <c r="I2096" s="29">
        <f>Results!$F2096+VLOOKUP(Results!$H2096,'Bead string weights'!$B$2:$E$14,4,FALSE())</f>
        <v>15.94</v>
      </c>
      <c r="J2096" s="35"/>
      <c r="K2096" s="35"/>
      <c r="L2096" s="35"/>
    </row>
    <row r="2097" spans="1:12">
      <c r="A2097">
        <v>226</v>
      </c>
      <c r="B2097">
        <v>416</v>
      </c>
      <c r="D2097" t="s">
        <v>438</v>
      </c>
      <c r="E2097">
        <v>6.54</v>
      </c>
      <c r="F2097" s="15">
        <f>IF(E2097="no weight",VLOOKUP(D2097,Files!$B$2:$G$234,6,FALSE()),E2097)</f>
        <v>6.54</v>
      </c>
      <c r="G2097" s="13">
        <v>0.00175925925925926</v>
      </c>
      <c r="H2097">
        <v>2</v>
      </c>
      <c r="I2097" s="29">
        <f>Results!$F2097+VLOOKUP(Results!$H2097,'Bead string weights'!$B$2:$E$14,4,FALSE())</f>
        <v>9.73215</v>
      </c>
      <c r="J2097" s="35"/>
      <c r="K2097" s="35"/>
      <c r="L2097" s="35"/>
    </row>
    <row r="2098" spans="1:12">
      <c r="A2098">
        <v>226</v>
      </c>
      <c r="B2098">
        <v>416</v>
      </c>
      <c r="D2098" t="s">
        <v>438</v>
      </c>
      <c r="E2098">
        <v>6.54</v>
      </c>
      <c r="F2098" s="15">
        <f>IF(E2098="no weight",VLOOKUP(D2098,Files!$B$2:$G$234,6,FALSE()),E2098)</f>
        <v>6.54</v>
      </c>
      <c r="G2098" s="13">
        <v>0.00185185185185185</v>
      </c>
      <c r="H2098">
        <v>5</v>
      </c>
      <c r="I2098" s="29">
        <f>Results!$F2098+VLOOKUP(Results!$H2098,'Bead string weights'!$B$2:$E$14,4,FALSE())</f>
        <v>12.975</v>
      </c>
      <c r="J2098" s="35"/>
      <c r="K2098" s="35"/>
      <c r="L2098" s="35"/>
    </row>
    <row r="2099" spans="1:12">
      <c r="A2099">
        <v>227</v>
      </c>
      <c r="B2099">
        <v>417</v>
      </c>
      <c r="D2099" t="s">
        <v>443</v>
      </c>
      <c r="E2099">
        <v>5.91</v>
      </c>
      <c r="F2099" s="15">
        <f>IF(E2099="no weight",VLOOKUP(D2099,Files!$B$2:$G$234,6,FALSE()),E2099)</f>
        <v>5.91</v>
      </c>
      <c r="G2099" s="13">
        <v>0.000243055555555556</v>
      </c>
      <c r="H2099">
        <v>4</v>
      </c>
      <c r="I2099" s="29">
        <f>Results!$F2099+VLOOKUP(Results!$H2099,'Bead string weights'!$B$2:$E$14,4,FALSE())</f>
        <v>10.67105</v>
      </c>
      <c r="J2099" s="35"/>
      <c r="K2099" s="35"/>
      <c r="L2099" s="35"/>
    </row>
    <row r="2100" spans="1:12">
      <c r="A2100">
        <v>227</v>
      </c>
      <c r="B2100">
        <v>417</v>
      </c>
      <c r="D2100" t="s">
        <v>443</v>
      </c>
      <c r="E2100">
        <v>5.91</v>
      </c>
      <c r="F2100" s="15">
        <f>IF(E2100="no weight",VLOOKUP(D2100,Files!$B$2:$G$234,6,FALSE()),E2100)</f>
        <v>5.91</v>
      </c>
      <c r="G2100" s="13">
        <v>0.00025462962962963</v>
      </c>
      <c r="H2100">
        <v>3</v>
      </c>
      <c r="I2100" s="29">
        <f>Results!$F2100+VLOOKUP(Results!$H2100,'Bead string weights'!$B$2:$E$14,4,FALSE())</f>
        <v>9.2431</v>
      </c>
      <c r="J2100" s="35"/>
      <c r="K2100" s="35"/>
      <c r="L2100" s="35"/>
    </row>
    <row r="2101" spans="1:12">
      <c r="A2101">
        <v>227</v>
      </c>
      <c r="B2101">
        <v>417</v>
      </c>
      <c r="D2101" t="s">
        <v>443</v>
      </c>
      <c r="E2101">
        <v>5.91</v>
      </c>
      <c r="F2101" s="15">
        <f>IF(E2101="no weight",VLOOKUP(D2101,Files!$B$2:$G$234,6,FALSE()),E2101)</f>
        <v>5.91</v>
      </c>
      <c r="G2101" s="13">
        <v>0.000277777777777778</v>
      </c>
      <c r="H2101">
        <v>2</v>
      </c>
      <c r="I2101" s="29">
        <f>Results!$F2101+VLOOKUP(Results!$H2101,'Bead string weights'!$B$2:$E$14,4,FALSE())</f>
        <v>9.10215</v>
      </c>
      <c r="J2101" s="35"/>
      <c r="K2101" s="35"/>
      <c r="L2101" s="35"/>
    </row>
    <row r="2102" spans="1:12">
      <c r="A2102">
        <v>227</v>
      </c>
      <c r="B2102">
        <v>417</v>
      </c>
      <c r="D2102" t="s">
        <v>443</v>
      </c>
      <c r="E2102">
        <v>5.91</v>
      </c>
      <c r="F2102" s="15">
        <f>IF(E2102="no weight",VLOOKUP(D2102,Files!$B$2:$G$234,6,FALSE()),E2102)</f>
        <v>5.91</v>
      </c>
      <c r="G2102" s="13">
        <v>0.000289351851851852</v>
      </c>
      <c r="H2102">
        <v>2</v>
      </c>
      <c r="I2102" s="29">
        <f>Results!$F2102+VLOOKUP(Results!$H2102,'Bead string weights'!$B$2:$E$14,4,FALSE())</f>
        <v>9.10215</v>
      </c>
      <c r="J2102" s="35"/>
      <c r="K2102" s="35"/>
      <c r="L2102" s="35"/>
    </row>
    <row r="2103" spans="1:12">
      <c r="A2103">
        <v>227</v>
      </c>
      <c r="B2103">
        <v>417</v>
      </c>
      <c r="D2103" t="s">
        <v>443</v>
      </c>
      <c r="E2103">
        <v>5.91</v>
      </c>
      <c r="F2103" s="15">
        <f>IF(E2103="no weight",VLOOKUP(D2103,Files!$B$2:$G$234,6,FALSE()),E2103)</f>
        <v>5.91</v>
      </c>
      <c r="G2103" s="13">
        <v>0.000300925925925926</v>
      </c>
      <c r="H2103">
        <v>2</v>
      </c>
      <c r="I2103" s="29">
        <f>Results!$F2103+VLOOKUP(Results!$H2103,'Bead string weights'!$B$2:$E$14,4,FALSE())</f>
        <v>9.10215</v>
      </c>
      <c r="J2103" s="35"/>
      <c r="K2103" s="35"/>
      <c r="L2103" s="35"/>
    </row>
    <row r="2104" spans="1:12">
      <c r="A2104">
        <v>227</v>
      </c>
      <c r="B2104">
        <v>417</v>
      </c>
      <c r="D2104" t="s">
        <v>443</v>
      </c>
      <c r="E2104">
        <v>5.91</v>
      </c>
      <c r="F2104" s="15">
        <f>IF(E2104="no weight",VLOOKUP(D2104,Files!$B$2:$G$234,6,FALSE()),E2104)</f>
        <v>5.91</v>
      </c>
      <c r="G2104" s="13">
        <v>0.000648148148148148</v>
      </c>
      <c r="H2104">
        <v>4</v>
      </c>
      <c r="I2104" s="29">
        <f>Results!$F2104+VLOOKUP(Results!$H2104,'Bead string weights'!$B$2:$E$14,4,FALSE())</f>
        <v>10.67105</v>
      </c>
      <c r="J2104" s="18"/>
      <c r="K2104" s="18"/>
      <c r="L2104" s="18"/>
    </row>
    <row r="2105" spans="1:12">
      <c r="A2105">
        <v>227</v>
      </c>
      <c r="B2105">
        <v>417</v>
      </c>
      <c r="D2105" t="s">
        <v>443</v>
      </c>
      <c r="E2105">
        <v>5.91</v>
      </c>
      <c r="F2105" s="15">
        <f>IF(E2105="no weight",VLOOKUP(D2105,Files!$B$2:$G$234,6,FALSE()),E2105)</f>
        <v>5.91</v>
      </c>
      <c r="G2105" s="13">
        <v>0.000659722222222222</v>
      </c>
      <c r="H2105">
        <v>3</v>
      </c>
      <c r="I2105" s="29">
        <f>Results!$F2105+VLOOKUP(Results!$H2105,'Bead string weights'!$B$2:$E$14,4,FALSE())</f>
        <v>9.2431</v>
      </c>
      <c r="J2105" s="35"/>
      <c r="K2105" s="35"/>
      <c r="L2105" s="35"/>
    </row>
    <row r="2106" spans="1:12">
      <c r="A2106">
        <v>227</v>
      </c>
      <c r="B2106">
        <v>417</v>
      </c>
      <c r="D2106" t="s">
        <v>443</v>
      </c>
      <c r="E2106">
        <v>5.91</v>
      </c>
      <c r="F2106" s="15">
        <f>IF(E2106="no weight",VLOOKUP(D2106,Files!$B$2:$G$234,6,FALSE()),E2106)</f>
        <v>5.91</v>
      </c>
      <c r="G2106" s="13">
        <v>0.000671296296296296</v>
      </c>
      <c r="H2106">
        <v>5</v>
      </c>
      <c r="I2106" s="29">
        <f>Results!$F2106+VLOOKUP(Results!$H2106,'Bead string weights'!$B$2:$E$14,4,FALSE())</f>
        <v>12.345</v>
      </c>
      <c r="J2106" s="35"/>
      <c r="K2106" s="35"/>
      <c r="L2106" s="35"/>
    </row>
    <row r="2107" spans="1:12">
      <c r="A2107">
        <v>227</v>
      </c>
      <c r="B2107">
        <v>417</v>
      </c>
      <c r="D2107" t="s">
        <v>443</v>
      </c>
      <c r="E2107">
        <v>5.91</v>
      </c>
      <c r="F2107" s="15">
        <f>IF(E2107="no weight",VLOOKUP(D2107,Files!$B$2:$G$234,6,FALSE()),E2107)</f>
        <v>5.91</v>
      </c>
      <c r="G2107" s="13">
        <v>0.00108796296296296</v>
      </c>
      <c r="H2107">
        <v>4</v>
      </c>
      <c r="I2107" s="29">
        <f>Results!$F2107+VLOOKUP(Results!$H2107,'Bead string weights'!$B$2:$E$14,4,FALSE())</f>
        <v>10.67105</v>
      </c>
      <c r="J2107" s="35"/>
      <c r="K2107" s="35"/>
      <c r="L2107" s="35"/>
    </row>
    <row r="2108" spans="1:12">
      <c r="A2108">
        <v>227</v>
      </c>
      <c r="B2108">
        <v>417</v>
      </c>
      <c r="D2108" t="s">
        <v>443</v>
      </c>
      <c r="E2108">
        <v>5.91</v>
      </c>
      <c r="F2108" s="15">
        <f>IF(E2108="no weight",VLOOKUP(D2108,Files!$B$2:$G$234,6,FALSE()),E2108)</f>
        <v>5.91</v>
      </c>
      <c r="G2108" s="13">
        <v>0.00109953703703704</v>
      </c>
      <c r="H2108">
        <v>4</v>
      </c>
      <c r="I2108" s="29">
        <f>Results!$F2108+VLOOKUP(Results!$H2108,'Bead string weights'!$B$2:$E$14,4,FALSE())</f>
        <v>10.67105</v>
      </c>
      <c r="J2108" s="35"/>
      <c r="K2108" s="35"/>
      <c r="L2108" s="35"/>
    </row>
    <row r="2109" spans="1:12">
      <c r="A2109">
        <v>227</v>
      </c>
      <c r="B2109">
        <v>417</v>
      </c>
      <c r="D2109" t="s">
        <v>443</v>
      </c>
      <c r="E2109">
        <v>5.91</v>
      </c>
      <c r="F2109" s="15">
        <f>IF(E2109="no weight",VLOOKUP(D2109,Files!$B$2:$G$234,6,FALSE()),E2109)</f>
        <v>5.91</v>
      </c>
      <c r="G2109" s="13">
        <v>0.00111111111111111</v>
      </c>
      <c r="H2109">
        <v>4</v>
      </c>
      <c r="I2109" s="29">
        <f>Results!$F2109+VLOOKUP(Results!$H2109,'Bead string weights'!$B$2:$E$14,4,FALSE())</f>
        <v>10.67105</v>
      </c>
      <c r="J2109" s="35"/>
      <c r="K2109" s="35"/>
      <c r="L2109" s="35"/>
    </row>
    <row r="2110" spans="1:12">
      <c r="A2110">
        <v>227</v>
      </c>
      <c r="B2110">
        <v>417</v>
      </c>
      <c r="D2110" t="s">
        <v>443</v>
      </c>
      <c r="E2110">
        <v>5.91</v>
      </c>
      <c r="F2110" s="15">
        <f>IF(E2110="no weight",VLOOKUP(D2110,Files!$B$2:$G$234,6,FALSE()),E2110)</f>
        <v>5.91</v>
      </c>
      <c r="G2110" s="13">
        <v>0.00112268518518519</v>
      </c>
      <c r="H2110">
        <v>3</v>
      </c>
      <c r="I2110" s="29">
        <f>Results!$F2110+VLOOKUP(Results!$H2110,'Bead string weights'!$B$2:$E$14,4,FALSE())</f>
        <v>9.2431</v>
      </c>
      <c r="J2110" s="35"/>
      <c r="K2110" s="35"/>
      <c r="L2110" s="35"/>
    </row>
    <row r="2111" spans="1:12">
      <c r="A2111">
        <v>227</v>
      </c>
      <c r="B2111">
        <v>417</v>
      </c>
      <c r="D2111" t="s">
        <v>443</v>
      </c>
      <c r="E2111">
        <v>5.91</v>
      </c>
      <c r="F2111" s="15">
        <f>IF(E2111="no weight",VLOOKUP(D2111,Files!$B$2:$G$234,6,FALSE()),E2111)</f>
        <v>5.91</v>
      </c>
      <c r="G2111" s="13">
        <v>0.00118055555555556</v>
      </c>
      <c r="H2111">
        <v>2</v>
      </c>
      <c r="I2111" s="29">
        <f>Results!$F2111+VLOOKUP(Results!$H2111,'Bead string weights'!$B$2:$E$14,4,FALSE())</f>
        <v>9.10215</v>
      </c>
      <c r="J2111" s="35"/>
      <c r="K2111" s="35"/>
      <c r="L2111" s="35"/>
    </row>
    <row r="2112" spans="1:12">
      <c r="A2112">
        <v>227</v>
      </c>
      <c r="B2112">
        <v>417</v>
      </c>
      <c r="D2112" t="s">
        <v>443</v>
      </c>
      <c r="E2112">
        <v>5.91</v>
      </c>
      <c r="F2112" s="15">
        <f>IF(E2112="no weight",VLOOKUP(D2112,Files!$B$2:$G$234,6,FALSE()),E2112)</f>
        <v>5.91</v>
      </c>
      <c r="G2112" s="13">
        <v>0.00153935185185185</v>
      </c>
      <c r="H2112">
        <v>5</v>
      </c>
      <c r="I2112" s="29">
        <f>Results!$F2112+VLOOKUP(Results!$H2112,'Bead string weights'!$B$2:$E$14,4,FALSE())</f>
        <v>12.345</v>
      </c>
      <c r="J2112" s="35"/>
      <c r="K2112" s="35"/>
      <c r="L2112" s="35"/>
    </row>
    <row r="2113" spans="1:12">
      <c r="A2113">
        <v>227</v>
      </c>
      <c r="B2113">
        <v>417</v>
      </c>
      <c r="D2113" t="s">
        <v>443</v>
      </c>
      <c r="E2113">
        <v>5.91</v>
      </c>
      <c r="F2113" s="15">
        <f>IF(E2113="no weight",VLOOKUP(D2113,Files!$B$2:$G$234,6,FALSE()),E2113)</f>
        <v>5.91</v>
      </c>
      <c r="G2113" s="13">
        <v>0.00155092592592593</v>
      </c>
      <c r="H2113">
        <v>4</v>
      </c>
      <c r="I2113" s="29">
        <f>Results!$F2113+VLOOKUP(Results!$H2113,'Bead string weights'!$B$2:$E$14,4,FALSE())</f>
        <v>10.67105</v>
      </c>
      <c r="J2113" s="35"/>
      <c r="K2113" s="35"/>
      <c r="L2113" s="35"/>
    </row>
    <row r="2114" spans="1:12">
      <c r="A2114">
        <v>227</v>
      </c>
      <c r="B2114">
        <v>417</v>
      </c>
      <c r="D2114" t="s">
        <v>443</v>
      </c>
      <c r="E2114">
        <v>5.91</v>
      </c>
      <c r="F2114" s="15">
        <f>IF(E2114="no weight",VLOOKUP(D2114,Files!$B$2:$G$234,6,FALSE()),E2114)</f>
        <v>5.91</v>
      </c>
      <c r="G2114" s="13">
        <v>0.00157407407407407</v>
      </c>
      <c r="H2114">
        <v>4</v>
      </c>
      <c r="I2114" s="29">
        <f>Results!$F2114+VLOOKUP(Results!$H2114,'Bead string weights'!$B$2:$E$14,4,FALSE())</f>
        <v>10.67105</v>
      </c>
      <c r="J2114" s="35"/>
      <c r="K2114" s="35"/>
      <c r="L2114" s="35"/>
    </row>
    <row r="2115" spans="1:12">
      <c r="A2115">
        <v>227</v>
      </c>
      <c r="B2115">
        <v>417</v>
      </c>
      <c r="D2115" t="s">
        <v>443</v>
      </c>
      <c r="E2115">
        <v>5.91</v>
      </c>
      <c r="F2115" s="15">
        <f>IF(E2115="no weight",VLOOKUP(D2115,Files!$B$2:$G$234,6,FALSE()),E2115)</f>
        <v>5.91</v>
      </c>
      <c r="G2115" s="13">
        <v>0.0016087962962963</v>
      </c>
      <c r="H2115">
        <v>2</v>
      </c>
      <c r="I2115" s="29">
        <f>Results!$F2115+VLOOKUP(Results!$H2115,'Bead string weights'!$B$2:$E$14,4,FALSE())</f>
        <v>9.10215</v>
      </c>
      <c r="J2115" s="35"/>
      <c r="K2115" s="35"/>
      <c r="L2115" s="35"/>
    </row>
    <row r="2116" spans="1:12">
      <c r="A2116">
        <v>227</v>
      </c>
      <c r="B2116">
        <v>417</v>
      </c>
      <c r="D2116" t="s">
        <v>443</v>
      </c>
      <c r="E2116">
        <v>5.91</v>
      </c>
      <c r="F2116" s="15">
        <f>IF(E2116="no weight",VLOOKUP(D2116,Files!$B$2:$G$234,6,FALSE()),E2116)</f>
        <v>5.91</v>
      </c>
      <c r="G2116" s="13">
        <v>0.00165509259259259</v>
      </c>
      <c r="H2116">
        <v>2</v>
      </c>
      <c r="I2116" s="29">
        <f>Results!$F2116+VLOOKUP(Results!$H2116,'Bead string weights'!$B$2:$E$14,4,FALSE())</f>
        <v>9.10215</v>
      </c>
      <c r="J2116" s="35"/>
      <c r="K2116" s="35"/>
      <c r="L2116" s="35"/>
    </row>
    <row r="2117" spans="1:12">
      <c r="A2117">
        <v>227</v>
      </c>
      <c r="B2117">
        <v>417</v>
      </c>
      <c r="D2117" t="s">
        <v>443</v>
      </c>
      <c r="E2117">
        <v>5.91</v>
      </c>
      <c r="F2117" s="15">
        <f>IF(E2117="no weight",VLOOKUP(D2117,Files!$B$2:$G$234,6,FALSE()),E2117)</f>
        <v>5.91</v>
      </c>
      <c r="G2117" s="13">
        <v>0.00166666666666667</v>
      </c>
      <c r="H2117">
        <v>3</v>
      </c>
      <c r="I2117" s="29">
        <f>Results!$F2117+VLOOKUP(Results!$H2117,'Bead string weights'!$B$2:$E$14,4,FALSE())</f>
        <v>9.2431</v>
      </c>
      <c r="J2117" s="35"/>
      <c r="K2117" s="35"/>
      <c r="L2117" s="35"/>
    </row>
    <row r="2118" spans="1:12">
      <c r="A2118">
        <v>228</v>
      </c>
      <c r="B2118">
        <v>419</v>
      </c>
      <c r="D2118" t="s">
        <v>447</v>
      </c>
      <c r="E2118">
        <v>5.99</v>
      </c>
      <c r="F2118" s="15">
        <f>IF(E2118="no weight",VLOOKUP(D2118,Files!$B$2:$G$234,6,FALSE()),E2118)</f>
        <v>5.99</v>
      </c>
      <c r="G2118" s="13">
        <v>0.000891203703703704</v>
      </c>
      <c r="H2118">
        <v>8</v>
      </c>
      <c r="I2118" s="29">
        <f>Results!$F2118+VLOOKUP(Results!$H2118,'Bead string weights'!$B$2:$E$14,4,FALSE())</f>
        <v>15.39</v>
      </c>
      <c r="J2118" s="35"/>
      <c r="K2118" s="35"/>
      <c r="L2118" s="35"/>
    </row>
    <row r="2119" spans="1:12">
      <c r="A2119">
        <v>228</v>
      </c>
      <c r="B2119">
        <v>419</v>
      </c>
      <c r="D2119" t="s">
        <v>447</v>
      </c>
      <c r="E2119">
        <v>5.99</v>
      </c>
      <c r="F2119" s="15">
        <f>IF(E2119="no weight",VLOOKUP(D2119,Files!$B$2:$G$234,6,FALSE()),E2119)</f>
        <v>5.99</v>
      </c>
      <c r="G2119" s="13">
        <v>0.000914351851851852</v>
      </c>
      <c r="H2119">
        <v>8</v>
      </c>
      <c r="I2119" s="29">
        <f>Results!$F2119+VLOOKUP(Results!$H2119,'Bead string weights'!$B$2:$E$14,4,FALSE())</f>
        <v>15.39</v>
      </c>
      <c r="J2119" s="35"/>
      <c r="K2119" s="35"/>
      <c r="L2119" s="35"/>
    </row>
    <row r="2120" spans="1:12">
      <c r="A2120">
        <v>228</v>
      </c>
      <c r="B2120">
        <v>419</v>
      </c>
      <c r="D2120" t="s">
        <v>447</v>
      </c>
      <c r="E2120">
        <v>5.99</v>
      </c>
      <c r="F2120" s="15">
        <f>IF(E2120="no weight",VLOOKUP(D2120,Files!$B$2:$G$234,6,FALSE()),E2120)</f>
        <v>5.99</v>
      </c>
      <c r="G2120" s="13">
        <v>0.00114583333333333</v>
      </c>
      <c r="H2120">
        <v>8</v>
      </c>
      <c r="I2120" s="29">
        <f>Results!$F2120+VLOOKUP(Results!$H2120,'Bead string weights'!$B$2:$E$14,4,FALSE())</f>
        <v>15.39</v>
      </c>
      <c r="J2120" s="35"/>
      <c r="K2120" s="35"/>
      <c r="L2120" s="35"/>
    </row>
    <row r="2121" spans="1:12">
      <c r="A2121">
        <v>228</v>
      </c>
      <c r="B2121">
        <v>419</v>
      </c>
      <c r="D2121" t="s">
        <v>447</v>
      </c>
      <c r="E2121">
        <v>5.99</v>
      </c>
      <c r="F2121" s="15">
        <f>IF(E2121="no weight",VLOOKUP(D2121,Files!$B$2:$G$234,6,FALSE()),E2121)</f>
        <v>5.99</v>
      </c>
      <c r="G2121" s="13">
        <v>0.00173611111111111</v>
      </c>
      <c r="H2121">
        <v>9</v>
      </c>
      <c r="I2121" s="29">
        <f>Results!$F2121+VLOOKUP(Results!$H2121,'Bead string weights'!$B$2:$E$14,4,FALSE())</f>
        <v>16.83</v>
      </c>
      <c r="J2121" s="35"/>
      <c r="K2121" s="35"/>
      <c r="L2121" s="35"/>
    </row>
    <row r="2122" spans="1:12">
      <c r="A2122">
        <v>228</v>
      </c>
      <c r="B2122">
        <v>419</v>
      </c>
      <c r="D2122" t="s">
        <v>447</v>
      </c>
      <c r="E2122">
        <v>5.99</v>
      </c>
      <c r="F2122" s="15">
        <f>IF(E2122="no weight",VLOOKUP(D2122,Files!$B$2:$G$234,6,FALSE()),E2122)</f>
        <v>5.99</v>
      </c>
      <c r="G2122" s="13">
        <v>0.00174768518518519</v>
      </c>
      <c r="H2122">
        <v>2</v>
      </c>
      <c r="I2122" s="29">
        <f>Results!$F2122+VLOOKUP(Results!$H2122,'Bead string weights'!$B$2:$E$14,4,FALSE())</f>
        <v>9.18215</v>
      </c>
      <c r="J2122" s="35"/>
      <c r="K2122" s="35"/>
      <c r="L2122" s="35"/>
    </row>
    <row r="2123" spans="1:12">
      <c r="A2123">
        <v>229</v>
      </c>
      <c r="B2123">
        <v>403</v>
      </c>
      <c r="D2123" t="s">
        <v>442</v>
      </c>
      <c r="E2123">
        <v>5.51</v>
      </c>
      <c r="F2123" s="15">
        <f>IF(E2123="no weight",VLOOKUP(D2123,Files!$B$2:$G$234,6,FALSE()),E2123)</f>
        <v>5.51</v>
      </c>
      <c r="G2123" s="13">
        <v>0.000115740740740741</v>
      </c>
      <c r="H2123">
        <v>8</v>
      </c>
      <c r="I2123" s="29">
        <f>Results!$F2123+VLOOKUP(Results!$H2123,'Bead string weights'!$B$2:$E$14,4,FALSE())</f>
        <v>14.91</v>
      </c>
      <c r="J2123" s="35"/>
      <c r="K2123" s="35"/>
      <c r="L2123" s="35"/>
    </row>
    <row r="2124" spans="1:12">
      <c r="A2124">
        <v>229</v>
      </c>
      <c r="B2124">
        <v>403</v>
      </c>
      <c r="D2124" t="s">
        <v>442</v>
      </c>
      <c r="E2124">
        <v>5.51</v>
      </c>
      <c r="F2124" s="15">
        <f>IF(E2124="no weight",VLOOKUP(D2124,Files!$B$2:$G$234,6,FALSE()),E2124)</f>
        <v>5.51</v>
      </c>
      <c r="G2124" s="13">
        <v>0.000127314814814815</v>
      </c>
      <c r="H2124">
        <v>2</v>
      </c>
      <c r="I2124" s="29">
        <f>Results!$F2124+VLOOKUP(Results!$H2124,'Bead string weights'!$B$2:$E$14,4,FALSE())</f>
        <v>8.70215</v>
      </c>
      <c r="J2124" s="35"/>
      <c r="K2124" s="35"/>
      <c r="L2124" s="35"/>
    </row>
    <row r="2125" spans="1:12">
      <c r="A2125">
        <v>229</v>
      </c>
      <c r="B2125">
        <v>403</v>
      </c>
      <c r="D2125" t="s">
        <v>442</v>
      </c>
      <c r="E2125">
        <v>5.51</v>
      </c>
      <c r="F2125" s="15">
        <f>IF(E2125="no weight",VLOOKUP(D2125,Files!$B$2:$G$234,6,FALSE()),E2125)</f>
        <v>5.51</v>
      </c>
      <c r="G2125" s="13">
        <v>0.000138888888888889</v>
      </c>
      <c r="H2125">
        <v>2</v>
      </c>
      <c r="I2125" s="29">
        <f>Results!$F2125+VLOOKUP(Results!$H2125,'Bead string weights'!$B$2:$E$14,4,FALSE())</f>
        <v>8.70215</v>
      </c>
      <c r="J2125" s="18"/>
      <c r="K2125" s="18"/>
      <c r="L2125" s="18"/>
    </row>
    <row r="2126" spans="1:12">
      <c r="A2126">
        <v>229</v>
      </c>
      <c r="B2126">
        <v>403</v>
      </c>
      <c r="D2126" t="s">
        <v>442</v>
      </c>
      <c r="E2126">
        <v>5.51</v>
      </c>
      <c r="F2126" s="15">
        <f>IF(E2126="no weight",VLOOKUP(D2126,Files!$B$2:$G$234,6,FALSE()),E2126)</f>
        <v>5.51</v>
      </c>
      <c r="G2126" s="13">
        <v>0.000150462962962963</v>
      </c>
      <c r="H2126">
        <v>3</v>
      </c>
      <c r="I2126" s="29">
        <f>Results!$F2126+VLOOKUP(Results!$H2126,'Bead string weights'!$B$2:$E$14,4,FALSE())</f>
        <v>8.8431</v>
      </c>
      <c r="J2126" s="35"/>
      <c r="K2126" s="35"/>
      <c r="L2126" s="35"/>
    </row>
    <row r="2127" spans="1:12">
      <c r="A2127">
        <v>229</v>
      </c>
      <c r="B2127">
        <v>403</v>
      </c>
      <c r="D2127" t="s">
        <v>442</v>
      </c>
      <c r="E2127">
        <v>5.51</v>
      </c>
      <c r="F2127" s="15">
        <f>IF(E2127="no weight",VLOOKUP(D2127,Files!$B$2:$G$234,6,FALSE()),E2127)</f>
        <v>5.51</v>
      </c>
      <c r="G2127" s="13">
        <v>0.000393518518518519</v>
      </c>
      <c r="H2127">
        <v>7</v>
      </c>
      <c r="I2127" s="29">
        <f>Results!$F2127+VLOOKUP(Results!$H2127,'Bead string weights'!$B$2:$E$14,4,FALSE())</f>
        <v>14.545</v>
      </c>
      <c r="J2127" s="35"/>
      <c r="K2127" s="35"/>
      <c r="L2127" s="35"/>
    </row>
    <row r="2128" spans="1:12">
      <c r="A2128">
        <v>229</v>
      </c>
      <c r="B2128">
        <v>403</v>
      </c>
      <c r="D2128" t="s">
        <v>442</v>
      </c>
      <c r="E2128">
        <v>5.51</v>
      </c>
      <c r="F2128" s="15">
        <f>IF(E2128="no weight",VLOOKUP(D2128,Files!$B$2:$G$234,6,FALSE()),E2128)</f>
        <v>5.51</v>
      </c>
      <c r="G2128" s="13">
        <v>0.000428240740740741</v>
      </c>
      <c r="H2128">
        <v>4</v>
      </c>
      <c r="I2128" s="29">
        <f>Results!$F2128+VLOOKUP(Results!$H2128,'Bead string weights'!$B$2:$E$14,4,FALSE())</f>
        <v>10.27105</v>
      </c>
      <c r="J2128" s="35"/>
      <c r="K2128" s="35"/>
      <c r="L2128" s="35"/>
    </row>
    <row r="2129" spans="1:12">
      <c r="A2129">
        <v>229</v>
      </c>
      <c r="B2129">
        <v>403</v>
      </c>
      <c r="D2129" t="s">
        <v>442</v>
      </c>
      <c r="E2129">
        <v>5.51</v>
      </c>
      <c r="F2129" s="15">
        <f>IF(E2129="no weight",VLOOKUP(D2129,Files!$B$2:$G$234,6,FALSE()),E2129)</f>
        <v>5.51</v>
      </c>
      <c r="G2129" s="13">
        <v>0.000439814814814815</v>
      </c>
      <c r="H2129">
        <v>4</v>
      </c>
      <c r="I2129" s="29">
        <f>Results!$F2129+VLOOKUP(Results!$H2129,'Bead string weights'!$B$2:$E$14,4,FALSE())</f>
        <v>10.27105</v>
      </c>
      <c r="J2129" s="35"/>
      <c r="K2129" s="35"/>
      <c r="L2129" s="35"/>
    </row>
    <row r="2130" spans="1:12">
      <c r="A2130">
        <v>229</v>
      </c>
      <c r="B2130">
        <v>403</v>
      </c>
      <c r="D2130" t="s">
        <v>442</v>
      </c>
      <c r="E2130">
        <v>5.51</v>
      </c>
      <c r="F2130" s="15">
        <f>IF(E2130="no weight",VLOOKUP(D2130,Files!$B$2:$G$234,6,FALSE()),E2130)</f>
        <v>5.51</v>
      </c>
      <c r="G2130" s="13">
        <v>0.000451388888888889</v>
      </c>
      <c r="H2130">
        <v>4</v>
      </c>
      <c r="I2130" s="29">
        <f>Results!$F2130+VLOOKUP(Results!$H2130,'Bead string weights'!$B$2:$E$14,4,FALSE())</f>
        <v>10.27105</v>
      </c>
      <c r="J2130" s="35"/>
      <c r="K2130" s="35"/>
      <c r="L2130" s="35"/>
    </row>
    <row r="2131" spans="1:12">
      <c r="A2131">
        <v>229</v>
      </c>
      <c r="B2131">
        <v>403</v>
      </c>
      <c r="D2131" t="s">
        <v>442</v>
      </c>
      <c r="E2131">
        <v>5.51</v>
      </c>
      <c r="F2131" s="15">
        <f>IF(E2131="no weight",VLOOKUP(D2131,Files!$B$2:$G$234,6,FALSE()),E2131)</f>
        <v>5.51</v>
      </c>
      <c r="G2131" s="13">
        <v>0.000462962962962963</v>
      </c>
      <c r="H2131">
        <v>4</v>
      </c>
      <c r="I2131" s="29">
        <f>Results!$F2131+VLOOKUP(Results!$H2131,'Bead string weights'!$B$2:$E$14,4,FALSE())</f>
        <v>10.27105</v>
      </c>
      <c r="J2131" s="35"/>
      <c r="K2131" s="35"/>
      <c r="L2131" s="35"/>
    </row>
    <row r="2132" spans="1:12">
      <c r="A2132">
        <v>229</v>
      </c>
      <c r="B2132">
        <v>403</v>
      </c>
      <c r="D2132" t="s">
        <v>442</v>
      </c>
      <c r="E2132">
        <v>5.51</v>
      </c>
      <c r="F2132" s="15">
        <f>IF(E2132="no weight",VLOOKUP(D2132,Files!$B$2:$G$234,6,FALSE()),E2132)</f>
        <v>5.51</v>
      </c>
      <c r="G2132" s="13">
        <v>0.000486111111111111</v>
      </c>
      <c r="H2132">
        <v>5</v>
      </c>
      <c r="I2132" s="29">
        <f>Results!$F2132+VLOOKUP(Results!$H2132,'Bead string weights'!$B$2:$E$14,4,FALSE())</f>
        <v>11.945</v>
      </c>
      <c r="J2132" s="35"/>
      <c r="K2132" s="35"/>
      <c r="L2132" s="35"/>
    </row>
    <row r="2133" spans="1:12">
      <c r="A2133">
        <v>229</v>
      </c>
      <c r="B2133">
        <v>403</v>
      </c>
      <c r="D2133" t="s">
        <v>442</v>
      </c>
      <c r="E2133">
        <v>5.51</v>
      </c>
      <c r="F2133" s="15">
        <f>IF(E2133="no weight",VLOOKUP(D2133,Files!$B$2:$G$234,6,FALSE()),E2133)</f>
        <v>5.51</v>
      </c>
      <c r="G2133" s="13">
        <v>0.000497685185185185</v>
      </c>
      <c r="H2133">
        <v>4</v>
      </c>
      <c r="I2133" s="29">
        <f>Results!$F2133+VLOOKUP(Results!$H2133,'Bead string weights'!$B$2:$E$14,4,FALSE())</f>
        <v>10.27105</v>
      </c>
      <c r="J2133" s="35"/>
      <c r="K2133" s="35"/>
      <c r="L2133" s="35"/>
    </row>
    <row r="2134" spans="1:12">
      <c r="A2134">
        <v>229</v>
      </c>
      <c r="B2134">
        <v>403</v>
      </c>
      <c r="D2134" t="s">
        <v>442</v>
      </c>
      <c r="E2134">
        <v>5.51</v>
      </c>
      <c r="F2134" s="15">
        <f>IF(E2134="no weight",VLOOKUP(D2134,Files!$B$2:$G$234,6,FALSE()),E2134)</f>
        <v>5.51</v>
      </c>
      <c r="G2134" s="13">
        <v>0.000509259259259259</v>
      </c>
      <c r="H2134">
        <v>4</v>
      </c>
      <c r="I2134" s="29">
        <f>Results!$F2134+VLOOKUP(Results!$H2134,'Bead string weights'!$B$2:$E$14,4,FALSE())</f>
        <v>10.27105</v>
      </c>
      <c r="J2134" s="35"/>
      <c r="K2134" s="35"/>
      <c r="L2134" s="35"/>
    </row>
    <row r="2135" spans="1:12">
      <c r="A2135">
        <v>229</v>
      </c>
      <c r="B2135">
        <v>403</v>
      </c>
      <c r="D2135" t="s">
        <v>442</v>
      </c>
      <c r="E2135">
        <v>5.51</v>
      </c>
      <c r="F2135" s="15">
        <f>IF(E2135="no weight",VLOOKUP(D2135,Files!$B$2:$G$234,6,FALSE()),E2135)</f>
        <v>5.51</v>
      </c>
      <c r="G2135" s="13">
        <v>0.000532407407407407</v>
      </c>
      <c r="H2135">
        <v>4</v>
      </c>
      <c r="I2135" s="29">
        <f>Results!$F2135+VLOOKUP(Results!$H2135,'Bead string weights'!$B$2:$E$14,4,FALSE())</f>
        <v>10.27105</v>
      </c>
      <c r="J2135" s="35"/>
      <c r="K2135" s="35"/>
      <c r="L2135" s="35"/>
    </row>
    <row r="2136" spans="1:12">
      <c r="A2136">
        <v>229</v>
      </c>
      <c r="B2136">
        <v>403</v>
      </c>
      <c r="D2136" t="s">
        <v>442</v>
      </c>
      <c r="E2136">
        <v>5.51</v>
      </c>
      <c r="F2136" s="15">
        <f>IF(E2136="no weight",VLOOKUP(D2136,Files!$B$2:$G$234,6,FALSE()),E2136)</f>
        <v>5.51</v>
      </c>
      <c r="G2136" s="13">
        <v>0.000578703703703704</v>
      </c>
      <c r="H2136">
        <v>7</v>
      </c>
      <c r="I2136" s="29">
        <f>Results!$F2136+VLOOKUP(Results!$H2136,'Bead string weights'!$B$2:$E$14,4,FALSE())</f>
        <v>14.545</v>
      </c>
      <c r="J2136" s="35"/>
      <c r="K2136" s="35"/>
      <c r="L2136" s="35"/>
    </row>
    <row r="2137" spans="1:12">
      <c r="A2137">
        <v>229</v>
      </c>
      <c r="B2137">
        <v>403</v>
      </c>
      <c r="D2137" t="s">
        <v>442</v>
      </c>
      <c r="E2137">
        <v>5.51</v>
      </c>
      <c r="F2137" s="15">
        <f>IF(E2137="no weight",VLOOKUP(D2137,Files!$B$2:$G$234,6,FALSE()),E2137)</f>
        <v>5.51</v>
      </c>
      <c r="G2137" s="13">
        <v>0.000810185185185185</v>
      </c>
      <c r="H2137">
        <v>7</v>
      </c>
      <c r="I2137" s="29">
        <f>Results!$F2137+VLOOKUP(Results!$H2137,'Bead string weights'!$B$2:$E$14,4,FALSE())</f>
        <v>14.545</v>
      </c>
      <c r="J2137" s="35"/>
      <c r="K2137" s="35"/>
      <c r="L2137" s="35"/>
    </row>
    <row r="2138" spans="1:12">
      <c r="A2138">
        <v>229</v>
      </c>
      <c r="B2138">
        <v>403</v>
      </c>
      <c r="D2138" t="s">
        <v>442</v>
      </c>
      <c r="E2138">
        <v>5.51</v>
      </c>
      <c r="F2138" s="15">
        <f>IF(E2138="no weight",VLOOKUP(D2138,Files!$B$2:$G$234,6,FALSE()),E2138)</f>
        <v>5.51</v>
      </c>
      <c r="G2138" s="13">
        <v>0.000844907407407407</v>
      </c>
      <c r="H2138">
        <v>3</v>
      </c>
      <c r="I2138" s="29">
        <f>Results!$F2138+VLOOKUP(Results!$H2138,'Bead string weights'!$B$2:$E$14,4,FALSE())</f>
        <v>8.8431</v>
      </c>
      <c r="J2138" s="35"/>
      <c r="K2138" s="35"/>
      <c r="L2138" s="35"/>
    </row>
    <row r="2139" spans="1:12">
      <c r="A2139">
        <v>229</v>
      </c>
      <c r="B2139">
        <v>403</v>
      </c>
      <c r="D2139" t="s">
        <v>442</v>
      </c>
      <c r="E2139">
        <v>5.51</v>
      </c>
      <c r="F2139" s="15">
        <f>IF(E2139="no weight",VLOOKUP(D2139,Files!$B$2:$G$234,6,FALSE()),E2139)</f>
        <v>5.51</v>
      </c>
      <c r="G2139" s="13">
        <v>0.000868055555555556</v>
      </c>
      <c r="H2139">
        <v>4</v>
      </c>
      <c r="I2139" s="29">
        <f>Results!$F2139+VLOOKUP(Results!$H2139,'Bead string weights'!$B$2:$E$14,4,FALSE())</f>
        <v>10.27105</v>
      </c>
      <c r="J2139" s="35"/>
      <c r="K2139" s="35"/>
      <c r="L2139" s="35"/>
    </row>
    <row r="2140" spans="1:12">
      <c r="A2140">
        <v>229</v>
      </c>
      <c r="B2140">
        <v>403</v>
      </c>
      <c r="D2140" t="s">
        <v>442</v>
      </c>
      <c r="E2140">
        <v>5.51</v>
      </c>
      <c r="F2140" s="15">
        <f>IF(E2140="no weight",VLOOKUP(D2140,Files!$B$2:$G$234,6,FALSE()),E2140)</f>
        <v>5.51</v>
      </c>
      <c r="G2140" s="13">
        <v>0.00087962962962963</v>
      </c>
      <c r="H2140">
        <v>4</v>
      </c>
      <c r="I2140" s="29">
        <f>Results!$F2140+VLOOKUP(Results!$H2140,'Bead string weights'!$B$2:$E$14,4,FALSE())</f>
        <v>10.27105</v>
      </c>
      <c r="J2140" s="35"/>
      <c r="K2140" s="35"/>
      <c r="L2140" s="35"/>
    </row>
    <row r="2141" spans="1:12">
      <c r="A2141">
        <v>229</v>
      </c>
      <c r="B2141">
        <v>403</v>
      </c>
      <c r="D2141" t="s">
        <v>442</v>
      </c>
      <c r="E2141">
        <v>5.51</v>
      </c>
      <c r="F2141" s="15">
        <f>IF(E2141="no weight",VLOOKUP(D2141,Files!$B$2:$G$234,6,FALSE()),E2141)</f>
        <v>5.51</v>
      </c>
      <c r="G2141" s="13">
        <v>0.000891203703703704</v>
      </c>
      <c r="H2141">
        <v>4</v>
      </c>
      <c r="I2141" s="29">
        <f>Results!$F2141+VLOOKUP(Results!$H2141,'Bead string weights'!$B$2:$E$14,4,FALSE())</f>
        <v>10.27105</v>
      </c>
      <c r="J2141" s="35"/>
      <c r="K2141" s="35"/>
      <c r="L2141" s="35"/>
    </row>
    <row r="2142" spans="1:12">
      <c r="A2142">
        <v>230</v>
      </c>
      <c r="B2142">
        <v>400</v>
      </c>
      <c r="D2142" t="s">
        <v>451</v>
      </c>
      <c r="E2142">
        <v>6.97</v>
      </c>
      <c r="F2142" s="15">
        <f>IF(E2142="no weight",VLOOKUP(D2142,Files!$B$2:$G$234,6,FALSE()),E2142)</f>
        <v>6.97</v>
      </c>
      <c r="G2142" s="13">
        <v>5.78703703703704e-5</v>
      </c>
      <c r="H2142">
        <v>7</v>
      </c>
      <c r="I2142" s="29">
        <f>Results!$F2142+VLOOKUP(Results!$H2142,'Bead string weights'!$B$2:$E$14,4,FALSE())</f>
        <v>16.005</v>
      </c>
      <c r="J2142" s="35"/>
      <c r="K2142" s="35"/>
      <c r="L2142" s="35"/>
    </row>
    <row r="2143" spans="1:12">
      <c r="A2143">
        <v>230</v>
      </c>
      <c r="B2143">
        <v>400</v>
      </c>
      <c r="D2143" t="s">
        <v>451</v>
      </c>
      <c r="E2143">
        <v>6.97</v>
      </c>
      <c r="F2143" s="15">
        <f>IF(E2143="no weight",VLOOKUP(D2143,Files!$B$2:$G$234,6,FALSE()),E2143)</f>
        <v>6.97</v>
      </c>
      <c r="G2143" s="13">
        <v>8.10185185185185e-5</v>
      </c>
      <c r="H2143">
        <v>4</v>
      </c>
      <c r="I2143" s="29">
        <f>Results!$F2143+VLOOKUP(Results!$H2143,'Bead string weights'!$B$2:$E$14,4,FALSE())</f>
        <v>11.73105</v>
      </c>
      <c r="J2143" s="35"/>
      <c r="K2143" s="35"/>
      <c r="L2143" s="35"/>
    </row>
    <row r="2144" spans="1:12">
      <c r="A2144">
        <v>230</v>
      </c>
      <c r="B2144">
        <v>400</v>
      </c>
      <c r="D2144" t="s">
        <v>451</v>
      </c>
      <c r="E2144">
        <v>6.97</v>
      </c>
      <c r="F2144" s="15">
        <f>IF(E2144="no weight",VLOOKUP(D2144,Files!$B$2:$G$234,6,FALSE()),E2144)</f>
        <v>6.97</v>
      </c>
      <c r="G2144" s="13">
        <v>9.25925925925926e-5</v>
      </c>
      <c r="H2144">
        <v>6</v>
      </c>
      <c r="I2144" s="29">
        <f>Results!$F2144+VLOOKUP(Results!$H2144,'Bead string weights'!$B$2:$E$14,4,FALSE())</f>
        <v>14.435</v>
      </c>
      <c r="J2144" s="35"/>
      <c r="K2144" s="35"/>
      <c r="L2144" s="35"/>
    </row>
    <row r="2145" spans="1:12">
      <c r="A2145">
        <v>230</v>
      </c>
      <c r="B2145">
        <v>400</v>
      </c>
      <c r="D2145" t="s">
        <v>451</v>
      </c>
      <c r="E2145">
        <v>6.97</v>
      </c>
      <c r="F2145" s="15">
        <f>IF(E2145="no weight",VLOOKUP(D2145,Files!$B$2:$G$234,6,FALSE()),E2145)</f>
        <v>6.97</v>
      </c>
      <c r="G2145" s="13">
        <v>0.000439814814814815</v>
      </c>
      <c r="H2145">
        <v>7</v>
      </c>
      <c r="I2145" s="29">
        <f>Results!$F2145+VLOOKUP(Results!$H2145,'Bead string weights'!$B$2:$E$14,4,FALSE())</f>
        <v>16.005</v>
      </c>
      <c r="J2145" s="35"/>
      <c r="K2145" s="35"/>
      <c r="L2145" s="35"/>
    </row>
    <row r="2146" spans="1:12">
      <c r="A2146">
        <v>230</v>
      </c>
      <c r="B2146">
        <v>400</v>
      </c>
      <c r="D2146" t="s">
        <v>451</v>
      </c>
      <c r="E2146">
        <v>6.97</v>
      </c>
      <c r="F2146" s="15">
        <f>IF(E2146="no weight",VLOOKUP(D2146,Files!$B$2:$G$234,6,FALSE()),E2146)</f>
        <v>6.97</v>
      </c>
      <c r="G2146" s="13">
        <v>0.000451388888888889</v>
      </c>
      <c r="H2146">
        <v>3</v>
      </c>
      <c r="I2146" s="29">
        <f>Results!$F2146+VLOOKUP(Results!$H2146,'Bead string weights'!$B$2:$E$14,4,FALSE())</f>
        <v>10.3031</v>
      </c>
      <c r="J2146" s="35"/>
      <c r="K2146" s="35"/>
      <c r="L2146" s="35"/>
    </row>
    <row r="2147" spans="1:12">
      <c r="A2147">
        <v>230</v>
      </c>
      <c r="B2147">
        <v>400</v>
      </c>
      <c r="D2147" t="s">
        <v>451</v>
      </c>
      <c r="E2147">
        <v>6.97</v>
      </c>
      <c r="F2147" s="15">
        <f>IF(E2147="no weight",VLOOKUP(D2147,Files!$B$2:$G$234,6,FALSE()),E2147)</f>
        <v>6.97</v>
      </c>
      <c r="G2147" s="13">
        <v>0.000810185185185185</v>
      </c>
      <c r="H2147">
        <v>9</v>
      </c>
      <c r="I2147" s="29">
        <f>Results!$F2147+VLOOKUP(Results!$H2147,'Bead string weights'!$B$2:$E$14,4,FALSE())</f>
        <v>17.81</v>
      </c>
      <c r="J2147" s="35"/>
      <c r="K2147" s="35"/>
      <c r="L2147" s="35"/>
    </row>
    <row r="2148" spans="1:12">
      <c r="A2148">
        <v>230</v>
      </c>
      <c r="B2148">
        <v>400</v>
      </c>
      <c r="D2148" t="s">
        <v>451</v>
      </c>
      <c r="E2148">
        <v>6.97</v>
      </c>
      <c r="F2148" s="15">
        <f>IF(E2148="no weight",VLOOKUP(D2148,Files!$B$2:$G$234,6,FALSE()),E2148)</f>
        <v>6.97</v>
      </c>
      <c r="G2148" s="13">
        <v>0.00114583333333333</v>
      </c>
      <c r="H2148">
        <v>5</v>
      </c>
      <c r="I2148" s="29">
        <f>Results!$F2148+VLOOKUP(Results!$H2148,'Bead string weights'!$B$2:$E$14,4,FALSE())</f>
        <v>13.405</v>
      </c>
      <c r="J2148" s="35"/>
      <c r="K2148" s="35"/>
      <c r="L2148" s="35"/>
    </row>
    <row r="2149" spans="1:12">
      <c r="A2149">
        <v>230</v>
      </c>
      <c r="B2149">
        <v>400</v>
      </c>
      <c r="D2149" t="s">
        <v>451</v>
      </c>
      <c r="E2149">
        <v>6.97</v>
      </c>
      <c r="F2149" s="15">
        <f>IF(E2149="no weight",VLOOKUP(D2149,Files!$B$2:$G$234,6,FALSE()),E2149)</f>
        <v>6.97</v>
      </c>
      <c r="G2149" s="13">
        <v>0.00128472222222222</v>
      </c>
      <c r="H2149">
        <v>9</v>
      </c>
      <c r="I2149" s="29">
        <f>Results!$F2149+VLOOKUP(Results!$H2149,'Bead string weights'!$B$2:$E$14,4,FALSE())</f>
        <v>17.81</v>
      </c>
      <c r="J2149" s="35"/>
      <c r="K2149" s="35"/>
      <c r="L2149" s="35"/>
    </row>
    <row r="2150" spans="1:12">
      <c r="A2150">
        <v>230</v>
      </c>
      <c r="B2150">
        <v>400</v>
      </c>
      <c r="D2150" t="s">
        <v>451</v>
      </c>
      <c r="E2150">
        <v>6.97</v>
      </c>
      <c r="F2150" s="15">
        <f>IF(E2150="no weight",VLOOKUP(D2150,Files!$B$2:$G$234,6,FALSE()),E2150)</f>
        <v>6.97</v>
      </c>
      <c r="G2150" s="13">
        <v>0.0012962962962963</v>
      </c>
      <c r="H2150">
        <v>3</v>
      </c>
      <c r="I2150" s="29">
        <f>Results!$F2150+VLOOKUP(Results!$H2150,'Bead string weights'!$B$2:$E$14,4,FALSE())</f>
        <v>10.3031</v>
      </c>
      <c r="J2150" s="35"/>
      <c r="K2150" s="35"/>
      <c r="L2150" s="35"/>
    </row>
    <row r="2151" spans="1:12">
      <c r="A2151">
        <v>230</v>
      </c>
      <c r="B2151">
        <v>400</v>
      </c>
      <c r="D2151" t="s">
        <v>451</v>
      </c>
      <c r="E2151">
        <v>6.97</v>
      </c>
      <c r="F2151" s="15">
        <f>IF(E2151="no weight",VLOOKUP(D2151,Files!$B$2:$G$234,6,FALSE()),E2151)</f>
        <v>6.97</v>
      </c>
      <c r="G2151" s="13">
        <v>0.00130787037037037</v>
      </c>
      <c r="H2151">
        <v>5</v>
      </c>
      <c r="I2151" s="29">
        <f>Results!$F2151+VLOOKUP(Results!$H2151,'Bead string weights'!$B$2:$E$14,4,FALSE())</f>
        <v>13.405</v>
      </c>
      <c r="J2151" s="35"/>
      <c r="K2151" s="35"/>
      <c r="L2151" s="35"/>
    </row>
    <row r="2152" spans="1:12">
      <c r="A2152">
        <v>231</v>
      </c>
      <c r="B2152">
        <v>423</v>
      </c>
      <c r="D2152" t="s">
        <v>457</v>
      </c>
      <c r="E2152">
        <v>6.5</v>
      </c>
      <c r="F2152" s="15">
        <f>IF(E2152="no weight",VLOOKUP(D2152,Files!$B$2:$G$234,6,FALSE()),E2152)</f>
        <v>6.5</v>
      </c>
      <c r="G2152" s="13">
        <v>0.000381944444444444</v>
      </c>
      <c r="H2152">
        <v>6</v>
      </c>
      <c r="I2152" s="29">
        <f>Results!$F2152+VLOOKUP(Results!$H2152,'Bead string weights'!$B$2:$E$14,4,FALSE())</f>
        <v>13.965</v>
      </c>
      <c r="J2152" s="35"/>
      <c r="K2152" s="35"/>
      <c r="L2152" s="35"/>
    </row>
    <row r="2153" spans="1:12">
      <c r="A2153">
        <v>231</v>
      </c>
      <c r="B2153">
        <v>423</v>
      </c>
      <c r="D2153" t="s">
        <v>457</v>
      </c>
      <c r="E2153">
        <v>6.5</v>
      </c>
      <c r="F2153" s="15">
        <f>IF(E2153="no weight",VLOOKUP(D2153,Files!$B$2:$G$234,6,FALSE()),E2153)</f>
        <v>6.5</v>
      </c>
      <c r="G2153" s="13">
        <v>0.000393518518518519</v>
      </c>
      <c r="H2153">
        <v>7</v>
      </c>
      <c r="I2153" s="29">
        <f>Results!$F2153+VLOOKUP(Results!$H2153,'Bead string weights'!$B$2:$E$14,4,FALSE())</f>
        <v>15.535</v>
      </c>
      <c r="J2153" s="35"/>
      <c r="K2153" s="35"/>
      <c r="L2153" s="35"/>
    </row>
    <row r="2154" spans="1:12">
      <c r="A2154">
        <v>231</v>
      </c>
      <c r="B2154">
        <v>423</v>
      </c>
      <c r="D2154" t="s">
        <v>457</v>
      </c>
      <c r="E2154">
        <v>6.5</v>
      </c>
      <c r="F2154" s="15">
        <f>IF(E2154="no weight",VLOOKUP(D2154,Files!$B$2:$G$234,6,FALSE()),E2154)</f>
        <v>6.5</v>
      </c>
      <c r="G2154" s="13">
        <v>0.000763888888888889</v>
      </c>
      <c r="H2154">
        <v>6</v>
      </c>
      <c r="I2154" s="29">
        <f>Results!$F2154+VLOOKUP(Results!$H2154,'Bead string weights'!$B$2:$E$14,4,FALSE())</f>
        <v>13.965</v>
      </c>
      <c r="J2154" s="35"/>
      <c r="K2154" s="35"/>
      <c r="L2154" s="35"/>
    </row>
    <row r="2155" spans="1:12">
      <c r="A2155">
        <v>231</v>
      </c>
      <c r="B2155">
        <v>423</v>
      </c>
      <c r="D2155" t="s">
        <v>457</v>
      </c>
      <c r="E2155">
        <v>6.5</v>
      </c>
      <c r="F2155" s="15">
        <f>IF(E2155="no weight",VLOOKUP(D2155,Files!$B$2:$G$234,6,FALSE()),E2155)</f>
        <v>6.5</v>
      </c>
      <c r="G2155" s="13">
        <v>0.000775462962962963</v>
      </c>
      <c r="H2155">
        <v>7</v>
      </c>
      <c r="I2155" s="29">
        <f>Results!$F2155+VLOOKUP(Results!$H2155,'Bead string weights'!$B$2:$E$14,4,FALSE())</f>
        <v>15.535</v>
      </c>
      <c r="J2155" s="35"/>
      <c r="K2155" s="35"/>
      <c r="L2155" s="35"/>
    </row>
    <row r="2156" spans="1:12">
      <c r="A2156">
        <v>231</v>
      </c>
      <c r="B2156">
        <v>423</v>
      </c>
      <c r="D2156" t="s">
        <v>457</v>
      </c>
      <c r="E2156">
        <v>6.5</v>
      </c>
      <c r="F2156" s="15">
        <f>IF(E2156="no weight",VLOOKUP(D2156,Files!$B$2:$G$234,6,FALSE()),E2156)</f>
        <v>6.5</v>
      </c>
      <c r="G2156" s="13">
        <v>0.00133101851851852</v>
      </c>
      <c r="H2156">
        <v>6</v>
      </c>
      <c r="I2156" s="29">
        <f>Results!$F2156+VLOOKUP(Results!$H2156,'Bead string weights'!$B$2:$E$14,4,FALSE())</f>
        <v>13.965</v>
      </c>
      <c r="J2156" s="35"/>
      <c r="K2156" s="35"/>
      <c r="L2156" s="35"/>
    </row>
    <row r="2157" spans="1:12">
      <c r="A2157">
        <v>231</v>
      </c>
      <c r="B2157">
        <v>423</v>
      </c>
      <c r="D2157" t="s">
        <v>457</v>
      </c>
      <c r="E2157">
        <v>6.5</v>
      </c>
      <c r="F2157" s="15">
        <f>IF(E2157="no weight",VLOOKUP(D2157,Files!$B$2:$G$234,6,FALSE()),E2157)</f>
        <v>6.5</v>
      </c>
      <c r="G2157" s="13">
        <v>0.00134259259259259</v>
      </c>
      <c r="H2157">
        <v>6</v>
      </c>
      <c r="I2157" s="29">
        <f>Results!$F2157+VLOOKUP(Results!$H2157,'Bead string weights'!$B$2:$E$14,4,FALSE())</f>
        <v>13.965</v>
      </c>
      <c r="J2157" s="35"/>
      <c r="K2157" s="35"/>
      <c r="L2157" s="35"/>
    </row>
    <row r="2158" spans="1:12">
      <c r="A2158">
        <v>231</v>
      </c>
      <c r="B2158">
        <v>423</v>
      </c>
      <c r="D2158" t="s">
        <v>457</v>
      </c>
      <c r="E2158">
        <v>6.5</v>
      </c>
      <c r="F2158" s="15">
        <f>IF(E2158="no weight",VLOOKUP(D2158,Files!$B$2:$G$234,6,FALSE()),E2158)</f>
        <v>6.5</v>
      </c>
      <c r="G2158" s="13">
        <v>0.00146990740740741</v>
      </c>
      <c r="H2158">
        <v>7</v>
      </c>
      <c r="I2158" s="29">
        <f>Results!$F2158+VLOOKUP(Results!$H2158,'Bead string weights'!$B$2:$E$14,4,FALSE())</f>
        <v>15.535</v>
      </c>
      <c r="J2158" s="35"/>
      <c r="K2158" s="35"/>
      <c r="L2158" s="35"/>
    </row>
    <row r="2159" spans="1:12">
      <c r="A2159">
        <v>231</v>
      </c>
      <c r="B2159">
        <v>423</v>
      </c>
      <c r="D2159" t="s">
        <v>457</v>
      </c>
      <c r="E2159">
        <v>6.5</v>
      </c>
      <c r="F2159" s="15">
        <f>IF(E2159="no weight",VLOOKUP(D2159,Files!$B$2:$G$234,6,FALSE()),E2159)</f>
        <v>6.5</v>
      </c>
      <c r="G2159" s="13">
        <v>0.00148148148148148</v>
      </c>
      <c r="H2159">
        <v>7</v>
      </c>
      <c r="I2159" s="29">
        <f>Results!$F2159+VLOOKUP(Results!$H2159,'Bead string weights'!$B$2:$E$14,4,FALSE())</f>
        <v>15.535</v>
      </c>
      <c r="J2159" s="35"/>
      <c r="K2159" s="35"/>
      <c r="L2159" s="35"/>
    </row>
    <row r="2160" spans="1:12">
      <c r="A2160">
        <v>231</v>
      </c>
      <c r="B2160">
        <v>423</v>
      </c>
      <c r="D2160" t="s">
        <v>457</v>
      </c>
      <c r="E2160">
        <v>6.5</v>
      </c>
      <c r="F2160" s="15">
        <f>IF(E2160="no weight",VLOOKUP(D2160,Files!$B$2:$G$234,6,FALSE()),E2160)</f>
        <v>6.5</v>
      </c>
      <c r="G2160" s="13">
        <v>0.00165509259259259</v>
      </c>
      <c r="H2160">
        <v>6</v>
      </c>
      <c r="I2160" s="29">
        <f>Results!$F2160+VLOOKUP(Results!$H2160,'Bead string weights'!$B$2:$E$14,4,FALSE())</f>
        <v>13.965</v>
      </c>
      <c r="J2160" s="35"/>
      <c r="K2160" s="35"/>
      <c r="L2160" s="35"/>
    </row>
    <row r="2161" spans="1:12">
      <c r="A2161">
        <v>231</v>
      </c>
      <c r="B2161">
        <v>423</v>
      </c>
      <c r="D2161" t="s">
        <v>457</v>
      </c>
      <c r="E2161">
        <v>6.5</v>
      </c>
      <c r="F2161" s="15">
        <f>IF(E2161="no weight",VLOOKUP(D2161,Files!$B$2:$G$234,6,FALSE()),E2161)</f>
        <v>6.5</v>
      </c>
      <c r="G2161" s="13">
        <v>0.00166666666666667</v>
      </c>
      <c r="H2161">
        <v>6</v>
      </c>
      <c r="I2161" s="29">
        <f>Results!$F2161+VLOOKUP(Results!$H2161,'Bead string weights'!$B$2:$E$14,4,FALSE())</f>
        <v>13.965</v>
      </c>
      <c r="J2161" s="35"/>
      <c r="K2161" s="35"/>
      <c r="L2161" s="35"/>
    </row>
    <row r="2162" spans="1:12">
      <c r="A2162">
        <v>231</v>
      </c>
      <c r="B2162">
        <v>423</v>
      </c>
      <c r="D2162" t="s">
        <v>457</v>
      </c>
      <c r="E2162">
        <v>6.5</v>
      </c>
      <c r="F2162" s="15">
        <f>IF(E2162="no weight",VLOOKUP(D2162,Files!$B$2:$G$234,6,FALSE()),E2162)</f>
        <v>6.5</v>
      </c>
      <c r="G2162" s="13">
        <v>0.0018287037037037</v>
      </c>
      <c r="H2162">
        <v>7</v>
      </c>
      <c r="I2162" s="29">
        <f>Results!$F2162+VLOOKUP(Results!$H2162,'Bead string weights'!$B$2:$E$14,4,FALSE())</f>
        <v>15.535</v>
      </c>
      <c r="J2162" s="35"/>
      <c r="K2162" s="35"/>
      <c r="L2162" s="35"/>
    </row>
    <row r="2163" spans="1:12">
      <c r="A2163">
        <v>231</v>
      </c>
      <c r="B2163">
        <v>423</v>
      </c>
      <c r="D2163" t="s">
        <v>457</v>
      </c>
      <c r="E2163">
        <v>6.5</v>
      </c>
      <c r="F2163" s="15">
        <f>IF(E2163="no weight",VLOOKUP(D2163,Files!$B$2:$G$234,6,FALSE()),E2163)</f>
        <v>6.5</v>
      </c>
      <c r="G2163" s="13">
        <v>0.00184027777777778</v>
      </c>
      <c r="H2163">
        <v>4</v>
      </c>
      <c r="I2163" s="29">
        <f>Results!$F2163+VLOOKUP(Results!$H2163,'Bead string weights'!$B$2:$E$14,4,FALSE())</f>
        <v>11.26105</v>
      </c>
      <c r="J2163" s="35"/>
      <c r="K2163" s="35"/>
      <c r="L2163" s="35"/>
    </row>
    <row r="2164" spans="1:12">
      <c r="A2164">
        <v>231</v>
      </c>
      <c r="B2164">
        <v>423</v>
      </c>
      <c r="D2164" t="s">
        <v>457</v>
      </c>
      <c r="E2164">
        <v>6.5</v>
      </c>
      <c r="F2164" s="15">
        <f>IF(E2164="no weight",VLOOKUP(D2164,Files!$B$2:$G$234,6,FALSE()),E2164)</f>
        <v>6.5</v>
      </c>
      <c r="G2164" s="13">
        <v>0.00185185185185185</v>
      </c>
      <c r="H2164">
        <v>6</v>
      </c>
      <c r="I2164" s="29">
        <f>Results!$F2164+VLOOKUP(Results!$H2164,'Bead string weights'!$B$2:$E$14,4,FALSE())</f>
        <v>13.965</v>
      </c>
      <c r="J2164" s="35"/>
      <c r="K2164" s="35"/>
      <c r="L2164" s="35"/>
    </row>
    <row r="2165" spans="1:12">
      <c r="A2165">
        <v>232</v>
      </c>
      <c r="B2165">
        <v>424</v>
      </c>
      <c r="D2165" t="s">
        <v>459</v>
      </c>
      <c r="E2165">
        <v>6.19</v>
      </c>
      <c r="F2165" s="15">
        <f>IF(E2165="no weight",VLOOKUP(D2165,Files!$B$2:$G$234,6,FALSE()),E2165)</f>
        <v>6.19</v>
      </c>
      <c r="G2165" s="13">
        <v>0.000185185185185185</v>
      </c>
      <c r="H2165">
        <v>7</v>
      </c>
      <c r="I2165" s="29">
        <f>Results!$F2165+VLOOKUP(Results!$H2165,'Bead string weights'!$B$2:$E$14,4,FALSE())</f>
        <v>15.225</v>
      </c>
      <c r="J2165" s="35"/>
      <c r="K2165" s="35"/>
      <c r="L2165" s="35"/>
    </row>
    <row r="2166" spans="1:12">
      <c r="A2166">
        <v>232</v>
      </c>
      <c r="B2166">
        <v>424</v>
      </c>
      <c r="D2166" t="s">
        <v>459</v>
      </c>
      <c r="E2166">
        <v>6.19</v>
      </c>
      <c r="F2166" s="15">
        <f>IF(E2166="no weight",VLOOKUP(D2166,Files!$B$2:$G$234,6,FALSE()),E2166)</f>
        <v>6.19</v>
      </c>
      <c r="G2166" s="13">
        <v>0.000208333333333333</v>
      </c>
      <c r="H2166">
        <v>4</v>
      </c>
      <c r="I2166" s="29">
        <f>Results!$F2166+VLOOKUP(Results!$H2166,'Bead string weights'!$B$2:$E$14,4,FALSE())</f>
        <v>10.95105</v>
      </c>
      <c r="J2166" s="35"/>
      <c r="K2166" s="35"/>
      <c r="L2166" s="35"/>
    </row>
    <row r="2167" spans="1:12">
      <c r="A2167">
        <v>232</v>
      </c>
      <c r="B2167">
        <v>424</v>
      </c>
      <c r="D2167" t="s">
        <v>459</v>
      </c>
      <c r="E2167">
        <v>6.19</v>
      </c>
      <c r="F2167" s="15">
        <f>IF(E2167="no weight",VLOOKUP(D2167,Files!$B$2:$G$234,6,FALSE()),E2167)</f>
        <v>6.19</v>
      </c>
      <c r="G2167" s="13">
        <v>0.000358796296296296</v>
      </c>
      <c r="H2167">
        <v>7</v>
      </c>
      <c r="I2167" s="29">
        <f>Results!$F2167+VLOOKUP(Results!$H2167,'Bead string weights'!$B$2:$E$14,4,FALSE())</f>
        <v>15.225</v>
      </c>
      <c r="J2167" s="35"/>
      <c r="K2167" s="35"/>
      <c r="L2167" s="35"/>
    </row>
    <row r="2168" spans="1:12">
      <c r="A2168">
        <v>232</v>
      </c>
      <c r="B2168">
        <v>424</v>
      </c>
      <c r="D2168" t="s">
        <v>459</v>
      </c>
      <c r="E2168">
        <v>6.19</v>
      </c>
      <c r="F2168" s="15">
        <f>IF(E2168="no weight",VLOOKUP(D2168,Files!$B$2:$G$234,6,FALSE()),E2168)</f>
        <v>6.19</v>
      </c>
      <c r="G2168" s="13">
        <v>0.000520833333333333</v>
      </c>
      <c r="H2168">
        <v>7</v>
      </c>
      <c r="I2168" s="29">
        <f>Results!$F2168+VLOOKUP(Results!$H2168,'Bead string weights'!$B$2:$E$14,4,FALSE())</f>
        <v>15.225</v>
      </c>
      <c r="J2168" s="35"/>
      <c r="K2168" s="35"/>
      <c r="L2168" s="35"/>
    </row>
    <row r="2169" spans="1:12">
      <c r="A2169">
        <v>232</v>
      </c>
      <c r="B2169">
        <v>424</v>
      </c>
      <c r="D2169" t="s">
        <v>459</v>
      </c>
      <c r="E2169">
        <v>6.19</v>
      </c>
      <c r="F2169" s="15">
        <f>IF(E2169="no weight",VLOOKUP(D2169,Files!$B$2:$G$234,6,FALSE()),E2169)</f>
        <v>6.19</v>
      </c>
      <c r="G2169" s="13">
        <v>0.000543981481481481</v>
      </c>
      <c r="H2169">
        <v>5</v>
      </c>
      <c r="I2169" s="29">
        <f>Results!$F2169+VLOOKUP(Results!$H2169,'Bead string weights'!$B$2:$E$14,4,FALSE())</f>
        <v>12.625</v>
      </c>
      <c r="J2169" s="35"/>
      <c r="K2169" s="35"/>
      <c r="L2169" s="35"/>
    </row>
    <row r="2170" spans="1:12">
      <c r="A2170">
        <v>232</v>
      </c>
      <c r="B2170">
        <v>424</v>
      </c>
      <c r="D2170" t="s">
        <v>459</v>
      </c>
      <c r="E2170">
        <v>6.19</v>
      </c>
      <c r="F2170" s="15">
        <f>IF(E2170="no weight",VLOOKUP(D2170,Files!$B$2:$G$234,6,FALSE()),E2170)</f>
        <v>6.19</v>
      </c>
      <c r="G2170" s="13">
        <v>0.000706018518518518</v>
      </c>
      <c r="H2170">
        <v>9</v>
      </c>
      <c r="I2170" s="29">
        <f>Results!$F2170+VLOOKUP(Results!$H2170,'Bead string weights'!$B$2:$E$14,4,FALSE())</f>
        <v>17.03</v>
      </c>
      <c r="J2170" s="35"/>
      <c r="K2170" s="35"/>
      <c r="L2170" s="35"/>
    </row>
    <row r="2171" spans="1:12">
      <c r="A2171">
        <v>232</v>
      </c>
      <c r="B2171">
        <v>424</v>
      </c>
      <c r="D2171" t="s">
        <v>459</v>
      </c>
      <c r="E2171">
        <v>6.19</v>
      </c>
      <c r="F2171" s="15">
        <f>IF(E2171="no weight",VLOOKUP(D2171,Files!$B$2:$G$234,6,FALSE()),E2171)</f>
        <v>6.19</v>
      </c>
      <c r="G2171" s="13">
        <v>0.000868055555555556</v>
      </c>
      <c r="H2171">
        <v>8</v>
      </c>
      <c r="I2171" s="29">
        <f>Results!$F2171+VLOOKUP(Results!$H2171,'Bead string weights'!$B$2:$E$14,4,FALSE())</f>
        <v>15.59</v>
      </c>
      <c r="J2171" s="35"/>
      <c r="K2171" s="35"/>
      <c r="L2171" s="35"/>
    </row>
    <row r="2172" spans="1:12">
      <c r="A2172">
        <v>232</v>
      </c>
      <c r="B2172">
        <v>424</v>
      </c>
      <c r="D2172" t="s">
        <v>459</v>
      </c>
      <c r="E2172">
        <v>6.19</v>
      </c>
      <c r="F2172" s="15">
        <f>IF(E2172="no weight",VLOOKUP(D2172,Files!$B$2:$G$234,6,FALSE()),E2172)</f>
        <v>6.19</v>
      </c>
      <c r="G2172" s="13">
        <v>0.00087962962962963</v>
      </c>
      <c r="H2172">
        <v>4</v>
      </c>
      <c r="I2172" s="29">
        <f>Results!$F2172+VLOOKUP(Results!$H2172,'Bead string weights'!$B$2:$E$14,4,FALSE())</f>
        <v>10.95105</v>
      </c>
      <c r="J2172" s="35"/>
      <c r="K2172" s="35"/>
      <c r="L2172" s="35"/>
    </row>
    <row r="2173" spans="1:12">
      <c r="A2173">
        <v>232</v>
      </c>
      <c r="B2173">
        <v>424</v>
      </c>
      <c r="D2173" t="s">
        <v>459</v>
      </c>
      <c r="E2173">
        <v>6.19</v>
      </c>
      <c r="F2173" s="15">
        <f>IF(E2173="no weight",VLOOKUP(D2173,Files!$B$2:$G$234,6,FALSE()),E2173)</f>
        <v>6.19</v>
      </c>
      <c r="G2173" s="13">
        <v>0.00103009259259259</v>
      </c>
      <c r="H2173">
        <v>9</v>
      </c>
      <c r="I2173" s="29">
        <f>Results!$F2173+VLOOKUP(Results!$H2173,'Bead string weights'!$B$2:$E$14,4,FALSE())</f>
        <v>17.03</v>
      </c>
      <c r="J2173" s="35"/>
      <c r="K2173" s="35"/>
      <c r="L2173" s="35"/>
    </row>
    <row r="2174" spans="1:12">
      <c r="A2174">
        <v>232</v>
      </c>
      <c r="B2174">
        <v>424</v>
      </c>
      <c r="D2174" t="s">
        <v>459</v>
      </c>
      <c r="E2174">
        <v>6.19</v>
      </c>
      <c r="F2174" s="15">
        <f>IF(E2174="no weight",VLOOKUP(D2174,Files!$B$2:$G$234,6,FALSE()),E2174)</f>
        <v>6.19</v>
      </c>
      <c r="G2174" s="13">
        <v>0.00104166666666667</v>
      </c>
      <c r="H2174">
        <v>5</v>
      </c>
      <c r="I2174" s="29">
        <f>Results!$F2174+VLOOKUP(Results!$H2174,'Bead string weights'!$B$2:$E$14,4,FALSE())</f>
        <v>12.625</v>
      </c>
      <c r="J2174" s="35"/>
      <c r="K2174" s="35"/>
      <c r="L2174" s="35"/>
    </row>
    <row r="2175" spans="1:12">
      <c r="A2175">
        <v>233</v>
      </c>
      <c r="B2175">
        <v>397</v>
      </c>
      <c r="D2175" t="s">
        <v>463</v>
      </c>
      <c r="E2175">
        <v>5.78</v>
      </c>
      <c r="F2175" s="15">
        <f>IF(E2175="no weight",VLOOKUP(D2175,Files!$B$2:$G$234,6,FALSE()),E2175)</f>
        <v>5.78</v>
      </c>
      <c r="G2175" s="13">
        <v>0.000497685185185185</v>
      </c>
      <c r="H2175">
        <v>5</v>
      </c>
      <c r="I2175" s="29">
        <f>Results!$F2175+VLOOKUP(Results!$H2175,'Bead string weights'!$B$2:$E$14,4,FALSE())</f>
        <v>12.215</v>
      </c>
      <c r="J2175" s="35"/>
      <c r="K2175" s="35"/>
      <c r="L2175" s="35"/>
    </row>
    <row r="2176" spans="1:12">
      <c r="A2176">
        <v>233</v>
      </c>
      <c r="B2176">
        <v>397</v>
      </c>
      <c r="D2176" t="s">
        <v>463</v>
      </c>
      <c r="E2176">
        <v>5.78</v>
      </c>
      <c r="F2176" s="15">
        <f>IF(E2176="no weight",VLOOKUP(D2176,Files!$B$2:$G$234,6,FALSE()),E2176)</f>
        <v>5.78</v>
      </c>
      <c r="G2176" s="13">
        <v>0.000821759259259259</v>
      </c>
      <c r="H2176">
        <v>7</v>
      </c>
      <c r="I2176" s="29">
        <f>Results!$F2176+VLOOKUP(Results!$H2176,'Bead string weights'!$B$2:$E$14,4,FALSE())</f>
        <v>14.815</v>
      </c>
      <c r="J2176" s="35"/>
      <c r="K2176" s="35"/>
      <c r="L2176" s="35"/>
    </row>
    <row r="2177" spans="1:12">
      <c r="A2177">
        <v>233</v>
      </c>
      <c r="B2177">
        <v>397</v>
      </c>
      <c r="D2177" t="s">
        <v>463</v>
      </c>
      <c r="E2177">
        <v>5.78</v>
      </c>
      <c r="F2177" s="15">
        <f>IF(E2177="no weight",VLOOKUP(D2177,Files!$B$2:$G$234,6,FALSE()),E2177)</f>
        <v>5.78</v>
      </c>
      <c r="G2177" s="13">
        <v>0.000833333333333333</v>
      </c>
      <c r="H2177">
        <v>5</v>
      </c>
      <c r="I2177" s="29">
        <f>Results!$F2177+VLOOKUP(Results!$H2177,'Bead string weights'!$B$2:$E$14,4,FALSE())</f>
        <v>12.215</v>
      </c>
      <c r="J2177" s="35"/>
      <c r="K2177" s="35"/>
      <c r="L2177" s="35"/>
    </row>
    <row r="2178" spans="1:12">
      <c r="A2178">
        <v>233</v>
      </c>
      <c r="B2178">
        <v>397</v>
      </c>
      <c r="D2178" t="s">
        <v>463</v>
      </c>
      <c r="E2178">
        <v>5.78</v>
      </c>
      <c r="F2178" s="15">
        <f>IF(E2178="no weight",VLOOKUP(D2178,Files!$B$2:$G$234,6,FALSE()),E2178)</f>
        <v>5.78</v>
      </c>
      <c r="G2178" s="13">
        <v>0.000856481481481482</v>
      </c>
      <c r="H2178">
        <v>3</v>
      </c>
      <c r="I2178" s="29">
        <f>Results!$F2178+VLOOKUP(Results!$H2178,'Bead string weights'!$B$2:$E$14,4,FALSE())</f>
        <v>9.1131</v>
      </c>
      <c r="J2178" s="35"/>
      <c r="K2178" s="35"/>
      <c r="L2178" s="35"/>
    </row>
    <row r="2179" spans="1:12">
      <c r="A2179">
        <v>233</v>
      </c>
      <c r="B2179">
        <v>397</v>
      </c>
      <c r="D2179" t="s">
        <v>463</v>
      </c>
      <c r="E2179">
        <v>5.78</v>
      </c>
      <c r="F2179" s="15">
        <f>IF(E2179="no weight",VLOOKUP(D2179,Files!$B$2:$G$234,6,FALSE()),E2179)</f>
        <v>5.78</v>
      </c>
      <c r="G2179" s="13">
        <v>0.00107638888888889</v>
      </c>
      <c r="H2179">
        <v>7</v>
      </c>
      <c r="I2179" s="29">
        <f>Results!$F2179+VLOOKUP(Results!$H2179,'Bead string weights'!$B$2:$E$14,4,FALSE())</f>
        <v>14.815</v>
      </c>
      <c r="J2179" s="35"/>
      <c r="K2179" s="35"/>
      <c r="L2179" s="35"/>
    </row>
    <row r="2180" spans="1:12">
      <c r="A2180">
        <v>233</v>
      </c>
      <c r="B2180">
        <v>397</v>
      </c>
      <c r="D2180" t="s">
        <v>463</v>
      </c>
      <c r="E2180">
        <v>5.78</v>
      </c>
      <c r="F2180" s="15">
        <f>IF(E2180="no weight",VLOOKUP(D2180,Files!$B$2:$G$234,6,FALSE()),E2180)</f>
        <v>5.78</v>
      </c>
      <c r="G2180" s="13">
        <v>0.0012962962962963</v>
      </c>
      <c r="H2180">
        <v>7</v>
      </c>
      <c r="I2180" s="29">
        <f>Results!$F2180+VLOOKUP(Results!$H2180,'Bead string weights'!$B$2:$E$14,4,FALSE())</f>
        <v>14.815</v>
      </c>
      <c r="J2180" s="35"/>
      <c r="K2180" s="35"/>
      <c r="L2180" s="35"/>
    </row>
    <row r="2181" spans="1:12">
      <c r="A2181">
        <v>233</v>
      </c>
      <c r="B2181">
        <v>397</v>
      </c>
      <c r="D2181" t="s">
        <v>463</v>
      </c>
      <c r="E2181">
        <v>5.78</v>
      </c>
      <c r="F2181" s="15">
        <f>IF(E2181="no weight",VLOOKUP(D2181,Files!$B$2:$G$234,6,FALSE()),E2181)</f>
        <v>5.78</v>
      </c>
      <c r="G2181" s="13">
        <v>0.00146990740740741</v>
      </c>
      <c r="H2181">
        <v>8</v>
      </c>
      <c r="I2181" s="29">
        <f>Results!$F2181+VLOOKUP(Results!$H2181,'Bead string weights'!$B$2:$E$14,4,FALSE())</f>
        <v>15.18</v>
      </c>
      <c r="J2181" s="35"/>
      <c r="K2181" s="35"/>
      <c r="L2181" s="35"/>
    </row>
    <row r="2182" spans="1:12">
      <c r="A2182">
        <v>233</v>
      </c>
      <c r="B2182">
        <v>397</v>
      </c>
      <c r="D2182" t="s">
        <v>463</v>
      </c>
      <c r="E2182">
        <v>5.78</v>
      </c>
      <c r="F2182" s="15">
        <f>IF(E2182="no weight",VLOOKUP(D2182,Files!$B$2:$G$234,6,FALSE()),E2182)</f>
        <v>5.78</v>
      </c>
      <c r="G2182" s="13">
        <v>0.00148148148148148</v>
      </c>
      <c r="H2182">
        <v>4</v>
      </c>
      <c r="I2182" s="29">
        <f>Results!$F2182+VLOOKUP(Results!$H2182,'Bead string weights'!$B$2:$E$14,4,FALSE())</f>
        <v>10.54105</v>
      </c>
      <c r="J2182" s="35"/>
      <c r="K2182" s="35"/>
      <c r="L2182" s="35"/>
    </row>
    <row r="2183" spans="1:12">
      <c r="A2183">
        <v>234</v>
      </c>
      <c r="B2183">
        <v>413</v>
      </c>
      <c r="D2183" t="s">
        <v>477</v>
      </c>
      <c r="E2183">
        <v>6.68</v>
      </c>
      <c r="F2183" s="15">
        <f>IF(E2183="no weight",VLOOKUP(D2183,Files!$B$2:$G$234,6,FALSE()),E2183)</f>
        <v>6.68</v>
      </c>
      <c r="G2183" s="13">
        <v>0.000162037037037037</v>
      </c>
      <c r="H2183">
        <v>7</v>
      </c>
      <c r="I2183" s="29">
        <f>Results!$F2183+VLOOKUP(Results!$H2183,'Bead string weights'!$B$2:$E$14,4,FALSE())</f>
        <v>15.715</v>
      </c>
      <c r="J2183" s="35"/>
      <c r="K2183" s="35"/>
      <c r="L2183" s="35"/>
    </row>
    <row r="2184" spans="1:12">
      <c r="A2184">
        <v>234</v>
      </c>
      <c r="B2184">
        <v>413</v>
      </c>
      <c r="D2184" t="s">
        <v>477</v>
      </c>
      <c r="E2184">
        <v>6.68</v>
      </c>
      <c r="F2184" s="15">
        <f>IF(E2184="no weight",VLOOKUP(D2184,Files!$B$2:$G$234,6,FALSE()),E2184)</f>
        <v>6.68</v>
      </c>
      <c r="G2184" s="13">
        <v>0.000173611111111111</v>
      </c>
      <c r="H2184">
        <v>6</v>
      </c>
      <c r="I2184" s="29">
        <f>Results!$F2184+VLOOKUP(Results!$H2184,'Bead string weights'!$B$2:$E$14,4,FALSE())</f>
        <v>14.145</v>
      </c>
      <c r="J2184" s="35"/>
      <c r="K2184" s="35"/>
      <c r="L2184" s="35"/>
    </row>
    <row r="2185" spans="1:12">
      <c r="A2185">
        <v>234</v>
      </c>
      <c r="B2185">
        <v>413</v>
      </c>
      <c r="D2185" t="s">
        <v>477</v>
      </c>
      <c r="E2185">
        <v>6.68</v>
      </c>
      <c r="F2185" s="15">
        <f>IF(E2185="no weight",VLOOKUP(D2185,Files!$B$2:$G$234,6,FALSE()),E2185)</f>
        <v>6.68</v>
      </c>
      <c r="G2185" s="13">
        <v>0.000208333333333333</v>
      </c>
      <c r="H2185">
        <v>9</v>
      </c>
      <c r="I2185" s="29">
        <f>Results!$F2185+VLOOKUP(Results!$H2185,'Bead string weights'!$B$2:$E$14,4,FALSE())</f>
        <v>17.52</v>
      </c>
      <c r="J2185" s="35"/>
      <c r="K2185" s="35"/>
      <c r="L2185" s="35"/>
    </row>
    <row r="2186" spans="1:12">
      <c r="A2186">
        <v>234</v>
      </c>
      <c r="B2186">
        <v>413</v>
      </c>
      <c r="D2186" t="s">
        <v>477</v>
      </c>
      <c r="E2186">
        <v>6.68</v>
      </c>
      <c r="F2186" s="15">
        <f>IF(E2186="no weight",VLOOKUP(D2186,Files!$B$2:$G$234,6,FALSE()),E2186)</f>
        <v>6.68</v>
      </c>
      <c r="G2186" s="13">
        <v>0.000219907407407407</v>
      </c>
      <c r="H2186">
        <v>7</v>
      </c>
      <c r="I2186" s="29">
        <f>Results!$F2186+VLOOKUP(Results!$H2186,'Bead string weights'!$B$2:$E$14,4,FALSE())</f>
        <v>15.715</v>
      </c>
      <c r="J2186" s="35"/>
      <c r="K2186" s="35"/>
      <c r="L2186" s="35"/>
    </row>
    <row r="2187" spans="1:12">
      <c r="A2187">
        <v>234</v>
      </c>
      <c r="B2187">
        <v>413</v>
      </c>
      <c r="D2187" t="s">
        <v>477</v>
      </c>
      <c r="E2187">
        <v>6.68</v>
      </c>
      <c r="F2187" s="15">
        <f>IF(E2187="no weight",VLOOKUP(D2187,Files!$B$2:$G$234,6,FALSE()),E2187)</f>
        <v>6.68</v>
      </c>
      <c r="G2187" s="13">
        <v>0.00025462962962963</v>
      </c>
      <c r="H2187">
        <v>8</v>
      </c>
      <c r="I2187" s="29">
        <f>Results!$F2187+VLOOKUP(Results!$H2187,'Bead string weights'!$B$2:$E$14,4,FALSE())</f>
        <v>16.08</v>
      </c>
      <c r="J2187" s="35"/>
      <c r="K2187" s="35"/>
      <c r="L2187" s="35"/>
    </row>
    <row r="2188" spans="1:12">
      <c r="A2188">
        <v>234</v>
      </c>
      <c r="B2188">
        <v>413</v>
      </c>
      <c r="D2188" t="s">
        <v>477</v>
      </c>
      <c r="E2188">
        <v>6.68</v>
      </c>
      <c r="F2188" s="15">
        <f>IF(E2188="no weight",VLOOKUP(D2188,Files!$B$2:$G$234,6,FALSE()),E2188)</f>
        <v>6.68</v>
      </c>
      <c r="G2188" s="13">
        <v>0.000277777777777778</v>
      </c>
      <c r="H2188">
        <v>9</v>
      </c>
      <c r="I2188" s="29">
        <f>Results!$F2188+VLOOKUP(Results!$H2188,'Bead string weights'!$B$2:$E$14,4,FALSE())</f>
        <v>17.52</v>
      </c>
      <c r="J2188" s="35"/>
      <c r="K2188" s="35"/>
      <c r="L2188" s="35"/>
    </row>
    <row r="2189" spans="1:12">
      <c r="A2189">
        <v>234</v>
      </c>
      <c r="B2189">
        <v>413</v>
      </c>
      <c r="D2189" t="s">
        <v>477</v>
      </c>
      <c r="E2189">
        <v>6.68</v>
      </c>
      <c r="F2189" s="15">
        <f>IF(E2189="no weight",VLOOKUP(D2189,Files!$B$2:$G$234,6,FALSE()),E2189)</f>
        <v>6.68</v>
      </c>
      <c r="G2189" s="13">
        <v>0.000300925925925926</v>
      </c>
      <c r="H2189">
        <v>8</v>
      </c>
      <c r="I2189" s="29">
        <f>Results!$F2189+VLOOKUP(Results!$H2189,'Bead string weights'!$B$2:$E$14,4,FALSE())</f>
        <v>16.08</v>
      </c>
      <c r="J2189" s="35"/>
      <c r="K2189" s="35"/>
      <c r="L2189" s="35"/>
    </row>
    <row r="2190" spans="1:12">
      <c r="A2190">
        <v>234</v>
      </c>
      <c r="B2190">
        <v>413</v>
      </c>
      <c r="D2190" t="s">
        <v>477</v>
      </c>
      <c r="E2190">
        <v>6.68</v>
      </c>
      <c r="F2190" s="15">
        <f>IF(E2190="no weight",VLOOKUP(D2190,Files!$B$2:$G$234,6,FALSE()),E2190)</f>
        <v>6.68</v>
      </c>
      <c r="G2190" s="13">
        <v>0.000335648148148148</v>
      </c>
      <c r="H2190">
        <v>7</v>
      </c>
      <c r="I2190" s="29">
        <f>Results!$F2190+VLOOKUP(Results!$H2190,'Bead string weights'!$B$2:$E$14,4,FALSE())</f>
        <v>15.715</v>
      </c>
      <c r="J2190" s="35"/>
      <c r="K2190" s="35"/>
      <c r="L2190" s="35"/>
    </row>
    <row r="2191" spans="1:12">
      <c r="A2191">
        <v>234</v>
      </c>
      <c r="B2191">
        <v>413</v>
      </c>
      <c r="D2191" t="s">
        <v>477</v>
      </c>
      <c r="E2191">
        <v>6.68</v>
      </c>
      <c r="F2191" s="15">
        <f>IF(E2191="no weight",VLOOKUP(D2191,Files!$B$2:$G$234,6,FALSE()),E2191)</f>
        <v>6.68</v>
      </c>
      <c r="G2191" s="13">
        <v>0.000358796296296296</v>
      </c>
      <c r="H2191">
        <v>9</v>
      </c>
      <c r="I2191" s="29">
        <f>Results!$F2191+VLOOKUP(Results!$H2191,'Bead string weights'!$B$2:$E$14,4,FALSE())</f>
        <v>17.52</v>
      </c>
      <c r="J2191" s="35"/>
      <c r="K2191" s="35"/>
      <c r="L2191" s="35"/>
    </row>
    <row r="2192" spans="1:12">
      <c r="A2192">
        <v>234</v>
      </c>
      <c r="B2192">
        <v>413</v>
      </c>
      <c r="D2192" t="s">
        <v>477</v>
      </c>
      <c r="E2192">
        <v>6.68</v>
      </c>
      <c r="F2192" s="15">
        <f>IF(E2192="no weight",VLOOKUP(D2192,Files!$B$2:$G$234,6,FALSE()),E2192)</f>
        <v>6.68</v>
      </c>
      <c r="G2192" s="13">
        <v>0.000381944444444444</v>
      </c>
      <c r="H2192">
        <v>6</v>
      </c>
      <c r="I2192" s="29">
        <f>Results!$F2192+VLOOKUP(Results!$H2192,'Bead string weights'!$B$2:$E$14,4,FALSE())</f>
        <v>14.145</v>
      </c>
      <c r="J2192" s="35"/>
      <c r="K2192" s="35"/>
      <c r="L2192" s="35"/>
    </row>
    <row r="2193" spans="1:12">
      <c r="A2193">
        <v>235</v>
      </c>
      <c r="B2193">
        <v>422</v>
      </c>
      <c r="D2193" t="s">
        <v>455</v>
      </c>
      <c r="E2193">
        <v>6.17</v>
      </c>
      <c r="F2193" s="15">
        <f>IF(E2193="no weight",VLOOKUP(D2193,Files!$B$2:$G$234,6,FALSE()),E2193)</f>
        <v>6.17</v>
      </c>
      <c r="G2193" s="13">
        <v>0.00056712962962963</v>
      </c>
      <c r="H2193">
        <v>8</v>
      </c>
      <c r="I2193" s="29">
        <f>Results!$F2193+VLOOKUP(Results!$H2193,'Bead string weights'!$B$2:$E$14,4,FALSE())</f>
        <v>15.57</v>
      </c>
      <c r="J2193" s="35"/>
      <c r="K2193" s="35"/>
      <c r="L2193" s="35"/>
    </row>
    <row r="2194" spans="1:12">
      <c r="A2194">
        <v>235</v>
      </c>
      <c r="B2194">
        <v>422</v>
      </c>
      <c r="D2194" t="s">
        <v>455</v>
      </c>
      <c r="E2194">
        <v>6.17</v>
      </c>
      <c r="F2194" s="15">
        <f>IF(E2194="no weight",VLOOKUP(D2194,Files!$B$2:$G$234,6,FALSE()),E2194)</f>
        <v>6.17</v>
      </c>
      <c r="G2194" s="13">
        <v>0.000578703703703704</v>
      </c>
      <c r="H2194">
        <v>3</v>
      </c>
      <c r="I2194" s="29">
        <f>Results!$F2194+VLOOKUP(Results!$H2194,'Bead string weights'!$B$2:$E$14,4,FALSE())</f>
        <v>9.5031</v>
      </c>
      <c r="J2194" s="35"/>
      <c r="K2194" s="35"/>
      <c r="L2194" s="35"/>
    </row>
    <row r="2195" spans="1:12">
      <c r="A2195">
        <v>235</v>
      </c>
      <c r="B2195">
        <v>422</v>
      </c>
      <c r="D2195" t="s">
        <v>455</v>
      </c>
      <c r="E2195">
        <v>6.17</v>
      </c>
      <c r="F2195" s="15">
        <f>IF(E2195="no weight",VLOOKUP(D2195,Files!$B$2:$G$234,6,FALSE()),E2195)</f>
        <v>6.17</v>
      </c>
      <c r="G2195" s="13">
        <v>0.000625</v>
      </c>
      <c r="H2195">
        <v>7</v>
      </c>
      <c r="I2195" s="29">
        <f>Results!$F2195+VLOOKUP(Results!$H2195,'Bead string weights'!$B$2:$E$14,4,FALSE())</f>
        <v>15.205</v>
      </c>
      <c r="J2195" s="35"/>
      <c r="K2195" s="35"/>
      <c r="L2195" s="35"/>
    </row>
    <row r="2196" spans="1:12">
      <c r="A2196">
        <v>235</v>
      </c>
      <c r="B2196">
        <v>422</v>
      </c>
      <c r="D2196" t="s">
        <v>455</v>
      </c>
      <c r="E2196">
        <v>6.17</v>
      </c>
      <c r="F2196" s="15">
        <f>IF(E2196="no weight",VLOOKUP(D2196,Files!$B$2:$G$234,6,FALSE()),E2196)</f>
        <v>6.17</v>
      </c>
      <c r="G2196" s="13">
        <v>0.00068287037037037</v>
      </c>
      <c r="H2196">
        <v>9</v>
      </c>
      <c r="I2196" s="29">
        <f>Results!$F2196+VLOOKUP(Results!$H2196,'Bead string weights'!$B$2:$E$14,4,FALSE())</f>
        <v>17.01</v>
      </c>
      <c r="J2196" s="35"/>
      <c r="K2196" s="35"/>
      <c r="L2196" s="35"/>
    </row>
    <row r="2197" spans="1:12">
      <c r="A2197">
        <v>235</v>
      </c>
      <c r="B2197">
        <v>422</v>
      </c>
      <c r="D2197" t="s">
        <v>455</v>
      </c>
      <c r="E2197">
        <v>6.17</v>
      </c>
      <c r="F2197" s="15">
        <f>IF(E2197="no weight",VLOOKUP(D2197,Files!$B$2:$G$234,6,FALSE()),E2197)</f>
        <v>6.17</v>
      </c>
      <c r="G2197" s="13">
        <v>0.000717592592592593</v>
      </c>
      <c r="H2197">
        <v>3</v>
      </c>
      <c r="I2197" s="29">
        <f>Results!$F2197+VLOOKUP(Results!$H2197,'Bead string weights'!$B$2:$E$14,4,FALSE())</f>
        <v>9.5031</v>
      </c>
      <c r="J2197" s="35"/>
      <c r="K2197" s="35"/>
      <c r="L2197" s="35"/>
    </row>
    <row r="2198" spans="1:12">
      <c r="A2198">
        <v>235</v>
      </c>
      <c r="B2198">
        <v>422</v>
      </c>
      <c r="D2198" t="s">
        <v>455</v>
      </c>
      <c r="E2198">
        <v>6.17</v>
      </c>
      <c r="F2198" s="15">
        <f>IF(E2198="no weight",VLOOKUP(D2198,Files!$B$2:$G$234,6,FALSE()),E2198)</f>
        <v>6.17</v>
      </c>
      <c r="G2198" s="13">
        <v>0.000763888888888889</v>
      </c>
      <c r="H2198">
        <v>7</v>
      </c>
      <c r="I2198" s="29">
        <f>Results!$F2198+VLOOKUP(Results!$H2198,'Bead string weights'!$B$2:$E$14,4,FALSE())</f>
        <v>15.205</v>
      </c>
      <c r="J2198" s="35"/>
      <c r="K2198" s="35"/>
      <c r="L2198" s="35"/>
    </row>
    <row r="2199" spans="1:12">
      <c r="A2199">
        <v>235</v>
      </c>
      <c r="B2199">
        <v>422</v>
      </c>
      <c r="D2199" t="s">
        <v>455</v>
      </c>
      <c r="E2199">
        <v>6.17</v>
      </c>
      <c r="F2199" s="15">
        <f>IF(E2199="no weight",VLOOKUP(D2199,Files!$B$2:$G$234,6,FALSE()),E2199)</f>
        <v>6.17</v>
      </c>
      <c r="G2199" s="13">
        <v>0.000775462962962963</v>
      </c>
      <c r="H2199">
        <v>4</v>
      </c>
      <c r="I2199" s="29">
        <f>Results!$F2199+VLOOKUP(Results!$H2199,'Bead string weights'!$B$2:$E$14,4,FALSE())</f>
        <v>10.93105</v>
      </c>
      <c r="J2199" s="35"/>
      <c r="K2199" s="35"/>
      <c r="L2199" s="35"/>
    </row>
    <row r="2200" spans="1:12">
      <c r="A2200">
        <v>235</v>
      </c>
      <c r="B2200">
        <v>422</v>
      </c>
      <c r="D2200" t="s">
        <v>455</v>
      </c>
      <c r="E2200">
        <v>6.17</v>
      </c>
      <c r="F2200" s="15">
        <f>IF(E2200="no weight",VLOOKUP(D2200,Files!$B$2:$G$234,6,FALSE()),E2200)</f>
        <v>6.17</v>
      </c>
      <c r="G2200" s="13">
        <v>0.00103009259259259</v>
      </c>
      <c r="H2200">
        <v>7</v>
      </c>
      <c r="I2200" s="29">
        <f>Results!$F2200+VLOOKUP(Results!$H2200,'Bead string weights'!$B$2:$E$14,4,FALSE())</f>
        <v>15.205</v>
      </c>
      <c r="J2200" s="35"/>
      <c r="K2200" s="35"/>
      <c r="L2200" s="35"/>
    </row>
    <row r="2201" spans="1:12">
      <c r="A2201">
        <v>235</v>
      </c>
      <c r="B2201">
        <v>422</v>
      </c>
      <c r="D2201" t="s">
        <v>455</v>
      </c>
      <c r="E2201">
        <v>6.17</v>
      </c>
      <c r="F2201" s="15">
        <f>IF(E2201="no weight",VLOOKUP(D2201,Files!$B$2:$G$234,6,FALSE()),E2201)</f>
        <v>6.17</v>
      </c>
      <c r="G2201" s="13">
        <v>0.00105324074074074</v>
      </c>
      <c r="H2201">
        <v>3</v>
      </c>
      <c r="I2201" s="29">
        <f>Results!$F2201+VLOOKUP(Results!$H2201,'Bead string weights'!$B$2:$E$14,4,FALSE())</f>
        <v>9.5031</v>
      </c>
      <c r="J2201" s="35"/>
      <c r="K2201" s="35"/>
      <c r="L2201" s="35"/>
    </row>
    <row r="2202" spans="1:12">
      <c r="A2202">
        <v>235</v>
      </c>
      <c r="B2202">
        <v>422</v>
      </c>
      <c r="D2202" t="s">
        <v>455</v>
      </c>
      <c r="E2202">
        <v>6.17</v>
      </c>
      <c r="F2202" s="15">
        <f>IF(E2202="no weight",VLOOKUP(D2202,Files!$B$2:$G$234,6,FALSE()),E2202)</f>
        <v>6.17</v>
      </c>
      <c r="G2202" s="13">
        <v>0.00109953703703704</v>
      </c>
      <c r="H2202">
        <v>7</v>
      </c>
      <c r="I2202" s="29">
        <f>Results!$F2202+VLOOKUP(Results!$H2202,'Bead string weights'!$B$2:$E$14,4,FALSE())</f>
        <v>15.205</v>
      </c>
      <c r="J2202" s="35"/>
      <c r="K2202" s="35"/>
      <c r="L2202" s="35"/>
    </row>
    <row r="2203" spans="1:12">
      <c r="A2203">
        <v>236</v>
      </c>
      <c r="B2203">
        <v>432</v>
      </c>
      <c r="D2203" t="s">
        <v>482</v>
      </c>
      <c r="E2203">
        <v>6.11</v>
      </c>
      <c r="F2203" s="15">
        <f>IF(E2203="no weight",VLOOKUP(D2203,Files!$B$2:$G$234,6,FALSE()),E2203)</f>
        <v>6.11</v>
      </c>
      <c r="G2203" s="13">
        <v>0.000127314814814815</v>
      </c>
      <c r="H2203">
        <v>9</v>
      </c>
      <c r="I2203" s="29">
        <f>Results!$F2203+VLOOKUP(Results!$H2203,'Bead string weights'!$B$2:$E$14,4,FALSE())</f>
        <v>16.95</v>
      </c>
      <c r="J2203" s="35"/>
      <c r="K2203" s="35"/>
      <c r="L2203" s="35"/>
    </row>
    <row r="2204" spans="1:12">
      <c r="A2204">
        <v>236</v>
      </c>
      <c r="B2204">
        <v>432</v>
      </c>
      <c r="D2204" t="s">
        <v>482</v>
      </c>
      <c r="E2204">
        <v>6.11</v>
      </c>
      <c r="F2204" s="15">
        <f>IF(E2204="no weight",VLOOKUP(D2204,Files!$B$2:$G$234,6,FALSE()),E2204)</f>
        <v>6.11</v>
      </c>
      <c r="G2204" s="13">
        <v>0.000162037037037037</v>
      </c>
      <c r="H2204">
        <v>8</v>
      </c>
      <c r="I2204" s="29">
        <f>Results!$F2204+VLOOKUP(Results!$H2204,'Bead string weights'!$B$2:$E$14,4,FALSE())</f>
        <v>15.51</v>
      </c>
      <c r="J2204" s="35"/>
      <c r="K2204" s="35"/>
      <c r="L2204" s="35"/>
    </row>
    <row r="2205" spans="1:12">
      <c r="A2205">
        <v>236</v>
      </c>
      <c r="B2205">
        <v>432</v>
      </c>
      <c r="D2205" t="s">
        <v>482</v>
      </c>
      <c r="E2205">
        <v>6.11</v>
      </c>
      <c r="F2205" s="15">
        <f>IF(E2205="no weight",VLOOKUP(D2205,Files!$B$2:$G$234,6,FALSE()),E2205)</f>
        <v>6.11</v>
      </c>
      <c r="G2205" s="13">
        <v>0.000173611111111111</v>
      </c>
      <c r="H2205">
        <v>4</v>
      </c>
      <c r="I2205" s="29">
        <f>Results!$F2205+VLOOKUP(Results!$H2205,'Bead string weights'!$B$2:$E$14,4,FALSE())</f>
        <v>10.87105</v>
      </c>
      <c r="J2205" s="35"/>
      <c r="K2205" s="35"/>
      <c r="L2205" s="35"/>
    </row>
    <row r="2206" spans="1:12">
      <c r="A2206">
        <v>236</v>
      </c>
      <c r="B2206">
        <v>432</v>
      </c>
      <c r="D2206" t="s">
        <v>482</v>
      </c>
      <c r="E2206">
        <v>6.11</v>
      </c>
      <c r="F2206" s="15">
        <f>IF(E2206="no weight",VLOOKUP(D2206,Files!$B$2:$G$234,6,FALSE()),E2206)</f>
        <v>6.11</v>
      </c>
      <c r="G2206" s="13">
        <v>0.0131944444444444</v>
      </c>
      <c r="H2206">
        <v>9</v>
      </c>
      <c r="I2206" s="29">
        <f>Results!$F2206+VLOOKUP(Results!$H2206,'Bead string weights'!$B$2:$E$14,4,FALSE())</f>
        <v>16.95</v>
      </c>
      <c r="J2206" s="35"/>
      <c r="K2206" s="35"/>
      <c r="L2206" s="35"/>
    </row>
    <row r="2207" spans="1:12">
      <c r="A2207">
        <v>236</v>
      </c>
      <c r="B2207">
        <v>432</v>
      </c>
      <c r="D2207" t="s">
        <v>482</v>
      </c>
      <c r="E2207">
        <v>6.11</v>
      </c>
      <c r="F2207" s="15">
        <f>IF(E2207="no weight",VLOOKUP(D2207,Files!$B$2:$G$234,6,FALSE()),E2207)</f>
        <v>6.11</v>
      </c>
      <c r="G2207" s="13">
        <v>0.000231481481481481</v>
      </c>
      <c r="H2207">
        <v>3</v>
      </c>
      <c r="I2207" s="29">
        <f>Results!$F2207+VLOOKUP(Results!$H2207,'Bead string weights'!$B$2:$E$14,4,FALSE())</f>
        <v>9.4431</v>
      </c>
      <c r="J2207" s="35"/>
      <c r="K2207" s="35"/>
      <c r="L2207" s="35"/>
    </row>
    <row r="2208" spans="1:12">
      <c r="A2208">
        <v>236</v>
      </c>
      <c r="B2208">
        <v>432</v>
      </c>
      <c r="D2208" t="s">
        <v>482</v>
      </c>
      <c r="E2208">
        <v>6.11</v>
      </c>
      <c r="F2208" s="15">
        <f>IF(E2208="no weight",VLOOKUP(D2208,Files!$B$2:$G$234,6,FALSE()),E2208)</f>
        <v>6.11</v>
      </c>
      <c r="G2208" s="13">
        <v>0.000358796296296296</v>
      </c>
      <c r="H2208">
        <v>9</v>
      </c>
      <c r="I2208" s="29">
        <f>Results!$F2208+VLOOKUP(Results!$H2208,'Bead string weights'!$B$2:$E$14,4,FALSE())</f>
        <v>16.95</v>
      </c>
      <c r="J2208" s="35"/>
      <c r="K2208" s="35"/>
      <c r="L2208" s="35"/>
    </row>
    <row r="2209" spans="1:12">
      <c r="A2209">
        <v>236</v>
      </c>
      <c r="B2209">
        <v>432</v>
      </c>
      <c r="D2209" t="s">
        <v>482</v>
      </c>
      <c r="E2209">
        <v>6.11</v>
      </c>
      <c r="F2209" s="15">
        <f>IF(E2209="no weight",VLOOKUP(D2209,Files!$B$2:$G$234,6,FALSE()),E2209)</f>
        <v>6.11</v>
      </c>
      <c r="G2209" s="13">
        <v>0.000393518518518519</v>
      </c>
      <c r="H2209">
        <v>6</v>
      </c>
      <c r="I2209" s="29">
        <f>Results!$F2209+VLOOKUP(Results!$H2209,'Bead string weights'!$B$2:$E$14,4,FALSE())</f>
        <v>13.575</v>
      </c>
      <c r="J2209" s="35"/>
      <c r="K2209" s="35"/>
      <c r="L2209" s="35"/>
    </row>
    <row r="2210" spans="1:12">
      <c r="A2210">
        <v>236</v>
      </c>
      <c r="B2210">
        <v>432</v>
      </c>
      <c r="D2210" t="s">
        <v>482</v>
      </c>
      <c r="E2210">
        <v>6.11</v>
      </c>
      <c r="F2210" s="15">
        <f>IF(E2210="no weight",VLOOKUP(D2210,Files!$B$2:$G$234,6,FALSE()),E2210)</f>
        <v>6.11</v>
      </c>
      <c r="G2210" s="13">
        <v>0.000405092592592593</v>
      </c>
      <c r="H2210">
        <v>4</v>
      </c>
      <c r="I2210" s="29">
        <f>Results!$F2210+VLOOKUP(Results!$H2210,'Bead string weights'!$B$2:$E$14,4,FALSE())</f>
        <v>10.87105</v>
      </c>
      <c r="J2210" s="35"/>
      <c r="K2210" s="35"/>
      <c r="L2210" s="35"/>
    </row>
    <row r="2211" spans="1:12">
      <c r="A2211">
        <v>236</v>
      </c>
      <c r="B2211">
        <v>432</v>
      </c>
      <c r="D2211" t="s">
        <v>482</v>
      </c>
      <c r="E2211">
        <v>6.11</v>
      </c>
      <c r="F2211" s="15">
        <f>IF(E2211="no weight",VLOOKUP(D2211,Files!$B$2:$G$234,6,FALSE()),E2211)</f>
        <v>6.11</v>
      </c>
      <c r="G2211" s="13">
        <v>0.000497685185185185</v>
      </c>
      <c r="H2211">
        <v>10</v>
      </c>
      <c r="I2211" s="29">
        <f>Results!$F2211+VLOOKUP(Results!$H2211,'Bead string weights'!$B$2:$E$14,4,FALSE())</f>
        <v>18.19</v>
      </c>
      <c r="J2211" s="35"/>
      <c r="K2211" s="35"/>
      <c r="L2211" s="35"/>
    </row>
    <row r="2212" spans="1:12">
      <c r="A2212">
        <v>236</v>
      </c>
      <c r="B2212">
        <v>432</v>
      </c>
      <c r="D2212" t="s">
        <v>482</v>
      </c>
      <c r="E2212">
        <v>6.11</v>
      </c>
      <c r="F2212" s="15">
        <f>IF(E2212="no weight",VLOOKUP(D2212,Files!$B$2:$G$234,6,FALSE()),E2212)</f>
        <v>6.11</v>
      </c>
      <c r="G2212" s="13">
        <v>0.000509259259259259</v>
      </c>
      <c r="H2212">
        <v>4</v>
      </c>
      <c r="I2212" s="29">
        <f>Results!$F2212+VLOOKUP(Results!$H2212,'Bead string weights'!$B$2:$E$14,4,FALSE())</f>
        <v>10.87105</v>
      </c>
      <c r="J2212" s="35"/>
      <c r="K2212" s="35"/>
      <c r="L2212" s="35"/>
    </row>
    <row r="2213" spans="1:12">
      <c r="A2213">
        <v>236</v>
      </c>
      <c r="B2213">
        <v>432</v>
      </c>
      <c r="D2213" t="s">
        <v>482</v>
      </c>
      <c r="E2213">
        <v>6.11</v>
      </c>
      <c r="F2213" s="15">
        <f>IF(E2213="no weight",VLOOKUP(D2213,Files!$B$2:$G$234,6,FALSE()),E2213)</f>
        <v>6.11</v>
      </c>
      <c r="G2213" s="13">
        <v>0.000648148148148148</v>
      </c>
      <c r="H2213">
        <v>9</v>
      </c>
      <c r="I2213" s="29">
        <f>Results!$F2213+VLOOKUP(Results!$H2213,'Bead string weights'!$B$2:$E$14,4,FALSE())</f>
        <v>16.95</v>
      </c>
      <c r="J2213" s="35"/>
      <c r="K2213" s="35"/>
      <c r="L2213" s="35"/>
    </row>
    <row r="2214" spans="1:12">
      <c r="A2214">
        <v>236</v>
      </c>
      <c r="B2214">
        <v>432</v>
      </c>
      <c r="D2214" t="s">
        <v>482</v>
      </c>
      <c r="E2214">
        <v>6.11</v>
      </c>
      <c r="F2214" s="15">
        <f>IF(E2214="no weight",VLOOKUP(D2214,Files!$B$2:$G$234,6,FALSE()),E2214)</f>
        <v>6.11</v>
      </c>
      <c r="G2214" s="13">
        <v>0.000671296296296296</v>
      </c>
      <c r="H2214">
        <v>4</v>
      </c>
      <c r="I2214" s="29">
        <f>Results!$F2214+VLOOKUP(Results!$H2214,'Bead string weights'!$B$2:$E$14,4,FALSE())</f>
        <v>10.87105</v>
      </c>
      <c r="J2214" s="35"/>
      <c r="K2214" s="35"/>
      <c r="L2214" s="35"/>
    </row>
    <row r="2215" spans="1:12">
      <c r="A2215">
        <v>236</v>
      </c>
      <c r="B2215">
        <v>432</v>
      </c>
      <c r="D2215" t="s">
        <v>482</v>
      </c>
      <c r="E2215">
        <v>6.11</v>
      </c>
      <c r="F2215" s="15">
        <f>IF(E2215="no weight",VLOOKUP(D2215,Files!$B$2:$G$234,6,FALSE()),E2215)</f>
        <v>6.11</v>
      </c>
      <c r="G2215" s="13">
        <v>0.000763888888888889</v>
      </c>
      <c r="H2215">
        <v>10</v>
      </c>
      <c r="I2215" s="29">
        <f>Results!$F2215+VLOOKUP(Results!$H2215,'Bead string weights'!$B$2:$E$14,4,FALSE())</f>
        <v>18.19</v>
      </c>
      <c r="J2215" s="35"/>
      <c r="K2215" s="35"/>
      <c r="L2215" s="35"/>
    </row>
    <row r="2216" spans="1:12">
      <c r="A2216">
        <v>237</v>
      </c>
      <c r="B2216">
        <v>433</v>
      </c>
      <c r="D2216" t="s">
        <v>485</v>
      </c>
      <c r="E2216">
        <v>5.68</v>
      </c>
      <c r="F2216" s="15">
        <f>IF(E2216="no weight",VLOOKUP(D2216,Files!$B$2:$G$234,6,FALSE()),E2216)</f>
        <v>5.68</v>
      </c>
      <c r="G2216" s="13">
        <v>0.000706018518518518</v>
      </c>
      <c r="H2216">
        <v>8</v>
      </c>
      <c r="I2216" s="29">
        <f>Results!$F2216+VLOOKUP(Results!$H2216,'Bead string weights'!$B$2:$E$14,4,FALSE())</f>
        <v>15.08</v>
      </c>
      <c r="J2216" s="35"/>
      <c r="K2216" s="35"/>
      <c r="L2216" s="35"/>
    </row>
    <row r="2217" spans="1:12">
      <c r="A2217">
        <v>237</v>
      </c>
      <c r="B2217">
        <v>433</v>
      </c>
      <c r="D2217" t="s">
        <v>485</v>
      </c>
      <c r="E2217">
        <v>5.68</v>
      </c>
      <c r="F2217" s="15">
        <f>IF(E2217="no weight",VLOOKUP(D2217,Files!$B$2:$G$234,6,FALSE()),E2217)</f>
        <v>5.68</v>
      </c>
      <c r="G2217" s="13">
        <v>0.000717592592592593</v>
      </c>
      <c r="H2217">
        <v>3</v>
      </c>
      <c r="I2217" s="29">
        <f>Results!$F2217+VLOOKUP(Results!$H2217,'Bead string weights'!$B$2:$E$14,4,FALSE())</f>
        <v>9.0131</v>
      </c>
      <c r="J2217" s="35"/>
      <c r="K2217" s="35"/>
      <c r="L2217" s="35"/>
    </row>
    <row r="2218" spans="1:12">
      <c r="A2218">
        <v>237</v>
      </c>
      <c r="B2218">
        <v>433</v>
      </c>
      <c r="D2218" t="s">
        <v>485</v>
      </c>
      <c r="E2218">
        <v>5.68</v>
      </c>
      <c r="F2218" s="15">
        <f>IF(E2218="no weight",VLOOKUP(D2218,Files!$B$2:$G$234,6,FALSE()),E2218)</f>
        <v>5.68</v>
      </c>
      <c r="G2218" s="13">
        <v>0.000740740740740741</v>
      </c>
      <c r="H2218">
        <v>7</v>
      </c>
      <c r="I2218" s="29">
        <f>Results!$F2218+VLOOKUP(Results!$H2218,'Bead string weights'!$B$2:$E$14,4,FALSE())</f>
        <v>14.715</v>
      </c>
      <c r="J2218" s="35"/>
      <c r="K2218" s="35"/>
      <c r="L2218" s="35"/>
    </row>
    <row r="2219" spans="1:12">
      <c r="A2219">
        <v>237</v>
      </c>
      <c r="B2219">
        <v>433</v>
      </c>
      <c r="D2219" t="s">
        <v>485</v>
      </c>
      <c r="E2219">
        <v>5.68</v>
      </c>
      <c r="F2219" s="15">
        <f>IF(E2219="no weight",VLOOKUP(D2219,Files!$B$2:$G$234,6,FALSE()),E2219)</f>
        <v>5.68</v>
      </c>
      <c r="G2219" s="13">
        <v>0.000763888888888889</v>
      </c>
      <c r="H2219">
        <v>5</v>
      </c>
      <c r="I2219" s="29">
        <f>Results!$F2219+VLOOKUP(Results!$H2219,'Bead string weights'!$B$2:$E$14,4,FALSE())</f>
        <v>12.115</v>
      </c>
      <c r="J2219" s="35"/>
      <c r="K2219" s="35"/>
      <c r="L2219" s="35"/>
    </row>
    <row r="2220" spans="1:12">
      <c r="A2220">
        <v>237</v>
      </c>
      <c r="B2220">
        <v>433</v>
      </c>
      <c r="D2220" t="s">
        <v>485</v>
      </c>
      <c r="E2220">
        <v>5.68</v>
      </c>
      <c r="F2220" s="15">
        <f>IF(E2220="no weight",VLOOKUP(D2220,Files!$B$2:$G$234,6,FALSE()),E2220)</f>
        <v>5.68</v>
      </c>
      <c r="G2220" s="13">
        <v>0.000856481481481482</v>
      </c>
      <c r="H2220">
        <v>10</v>
      </c>
      <c r="I2220" s="29">
        <f>Results!$F2220+VLOOKUP(Results!$H2220,'Bead string weights'!$B$2:$E$14,4,FALSE())</f>
        <v>17.76</v>
      </c>
      <c r="J2220" s="35"/>
      <c r="K2220" s="35"/>
      <c r="L2220" s="35"/>
    </row>
    <row r="2221" spans="1:12">
      <c r="A2221">
        <v>237</v>
      </c>
      <c r="B2221">
        <v>433</v>
      </c>
      <c r="D2221" t="s">
        <v>485</v>
      </c>
      <c r="E2221">
        <v>5.68</v>
      </c>
      <c r="F2221" s="15">
        <f>IF(E2221="no weight",VLOOKUP(D2221,Files!$B$2:$G$234,6,FALSE()),E2221)</f>
        <v>5.68</v>
      </c>
      <c r="G2221" s="13">
        <v>0.000891203703703704</v>
      </c>
      <c r="H2221">
        <v>4</v>
      </c>
      <c r="I2221" s="29">
        <f>Results!$F2221+VLOOKUP(Results!$H2221,'Bead string weights'!$B$2:$E$14,4,FALSE())</f>
        <v>10.44105</v>
      </c>
      <c r="J2221" s="35"/>
      <c r="K2221" s="35"/>
      <c r="L2221" s="35"/>
    </row>
    <row r="2222" spans="1:12">
      <c r="A2222">
        <v>237</v>
      </c>
      <c r="B2222">
        <v>433</v>
      </c>
      <c r="D2222" t="s">
        <v>485</v>
      </c>
      <c r="E2222">
        <v>5.68</v>
      </c>
      <c r="F2222" s="15">
        <f>IF(E2222="no weight",VLOOKUP(D2222,Files!$B$2:$G$234,6,FALSE()),E2222)</f>
        <v>5.68</v>
      </c>
      <c r="G2222" s="13">
        <v>0.00101851851851852</v>
      </c>
      <c r="H2222">
        <v>9</v>
      </c>
      <c r="I2222" s="29">
        <f>Results!$F2222+VLOOKUP(Results!$H2222,'Bead string weights'!$B$2:$E$14,4,FALSE())</f>
        <v>16.52</v>
      </c>
      <c r="J2222" s="35"/>
      <c r="K2222" s="35"/>
      <c r="L2222" s="35"/>
    </row>
    <row r="2223" spans="1:12">
      <c r="A2223">
        <v>237</v>
      </c>
      <c r="B2223">
        <v>433</v>
      </c>
      <c r="D2223" t="s">
        <v>485</v>
      </c>
      <c r="E2223">
        <v>5.68</v>
      </c>
      <c r="F2223" s="15">
        <f>IF(E2223="no weight",VLOOKUP(D2223,Files!$B$2:$G$234,6,FALSE()),E2223)</f>
        <v>5.68</v>
      </c>
      <c r="G2223" s="13">
        <v>0.00112268518518519</v>
      </c>
      <c r="H2223">
        <v>10</v>
      </c>
      <c r="I2223" s="29">
        <f>Results!$F2223+VLOOKUP(Results!$H2223,'Bead string weights'!$B$2:$E$14,4,FALSE())</f>
        <v>17.76</v>
      </c>
      <c r="J2223" s="35"/>
      <c r="K2223" s="35"/>
      <c r="L2223" s="35"/>
    </row>
    <row r="2224" spans="1:12">
      <c r="A2224">
        <v>237</v>
      </c>
      <c r="B2224">
        <v>433</v>
      </c>
      <c r="D2224" t="s">
        <v>485</v>
      </c>
      <c r="E2224">
        <v>5.68</v>
      </c>
      <c r="F2224" s="15">
        <f>IF(E2224="no weight",VLOOKUP(D2224,Files!$B$2:$G$234,6,FALSE()),E2224)</f>
        <v>5.68</v>
      </c>
      <c r="G2224" s="13">
        <v>0.00123842592592593</v>
      </c>
      <c r="H2224">
        <v>7</v>
      </c>
      <c r="I2224" s="29">
        <f>Results!$F2224+VLOOKUP(Results!$H2224,'Bead string weights'!$B$2:$E$14,4,FALSE())</f>
        <v>14.715</v>
      </c>
      <c r="J2224" s="18"/>
      <c r="K2224" s="18"/>
      <c r="L2224" s="18"/>
    </row>
    <row r="2225" spans="1:12">
      <c r="A2225">
        <v>238</v>
      </c>
      <c r="B2225">
        <v>435</v>
      </c>
      <c r="D2225" t="s">
        <v>491</v>
      </c>
      <c r="E2225">
        <v>6.32</v>
      </c>
      <c r="F2225" s="15">
        <f>IF(E2225="no weight",VLOOKUP(D2225,Files!$B$2:$G$234,6,FALSE()),E2225)</f>
        <v>6.32</v>
      </c>
      <c r="G2225" s="13">
        <v>2.31481481481481e-5</v>
      </c>
      <c r="H2225">
        <v>8</v>
      </c>
      <c r="I2225" s="29">
        <f>Results!$F2225+VLOOKUP(Results!$H2225,'Bead string weights'!$B$2:$E$14,4,FALSE())</f>
        <v>15.72</v>
      </c>
      <c r="J2225" s="35"/>
      <c r="K2225" s="35"/>
      <c r="L2225" s="35"/>
    </row>
    <row r="2226" spans="1:12">
      <c r="A2226">
        <v>238</v>
      </c>
      <c r="B2226">
        <v>435</v>
      </c>
      <c r="D2226" t="s">
        <v>491</v>
      </c>
      <c r="E2226">
        <v>6.32</v>
      </c>
      <c r="F2226" s="15">
        <f>IF(E2226="no weight",VLOOKUP(D2226,Files!$B$2:$G$234,6,FALSE()),E2226)</f>
        <v>6.32</v>
      </c>
      <c r="G2226" s="13">
        <v>4.62962962962963e-5</v>
      </c>
      <c r="H2226">
        <v>7</v>
      </c>
      <c r="I2226" s="29">
        <f>Results!$F2226+VLOOKUP(Results!$H2226,'Bead string weights'!$B$2:$E$14,4,FALSE())</f>
        <v>15.355</v>
      </c>
      <c r="J2226" s="35"/>
      <c r="K2226" s="35"/>
      <c r="L2226" s="35"/>
    </row>
    <row r="2227" spans="1:12">
      <c r="A2227">
        <v>238</v>
      </c>
      <c r="B2227">
        <v>435</v>
      </c>
      <c r="D2227" t="s">
        <v>491</v>
      </c>
      <c r="E2227">
        <v>6.32</v>
      </c>
      <c r="F2227" s="15">
        <f>IF(E2227="no weight",VLOOKUP(D2227,Files!$B$2:$G$234,6,FALSE()),E2227)</f>
        <v>6.32</v>
      </c>
      <c r="G2227" s="13">
        <v>5.78703703703704e-5</v>
      </c>
      <c r="H2227">
        <v>3</v>
      </c>
      <c r="I2227" s="29">
        <f>Results!$F2227+VLOOKUP(Results!$H2227,'Bead string weights'!$B$2:$E$14,4,FALSE())</f>
        <v>9.6531</v>
      </c>
      <c r="J2227" s="35"/>
      <c r="K2227" s="35"/>
      <c r="L2227" s="35"/>
    </row>
    <row r="2228" spans="1:12">
      <c r="A2228">
        <v>238</v>
      </c>
      <c r="B2228">
        <v>435</v>
      </c>
      <c r="D2228" t="s">
        <v>491</v>
      </c>
      <c r="E2228">
        <v>6.32</v>
      </c>
      <c r="F2228" s="15">
        <f>IF(E2228="no weight",VLOOKUP(D2228,Files!$B$2:$G$234,6,FALSE()),E2228)</f>
        <v>6.32</v>
      </c>
      <c r="G2228" s="13">
        <v>6.94444444444444e-5</v>
      </c>
      <c r="H2228">
        <v>4</v>
      </c>
      <c r="I2228" s="29">
        <f>Results!$F2228+VLOOKUP(Results!$H2228,'Bead string weights'!$B$2:$E$14,4,FALSE())</f>
        <v>11.08105</v>
      </c>
      <c r="J2228" s="35"/>
      <c r="K2228" s="35"/>
      <c r="L2228" s="35"/>
    </row>
    <row r="2229" spans="1:12">
      <c r="A2229">
        <v>238</v>
      </c>
      <c r="B2229">
        <v>435</v>
      </c>
      <c r="D2229" t="s">
        <v>491</v>
      </c>
      <c r="E2229">
        <v>6.32</v>
      </c>
      <c r="F2229" s="15">
        <f>IF(E2229="no weight",VLOOKUP(D2229,Files!$B$2:$G$234,6,FALSE()),E2229)</f>
        <v>6.32</v>
      </c>
      <c r="G2229" s="13">
        <v>0.000173611111111111</v>
      </c>
      <c r="H2229">
        <v>6</v>
      </c>
      <c r="I2229" s="29">
        <f>Results!$F2229+VLOOKUP(Results!$H2229,'Bead string weights'!$B$2:$E$14,4,FALSE())</f>
        <v>13.785</v>
      </c>
      <c r="J2229" s="35"/>
      <c r="K2229" s="35"/>
      <c r="L2229" s="35"/>
    </row>
    <row r="2230" spans="1:12">
      <c r="A2230">
        <v>238</v>
      </c>
      <c r="B2230">
        <v>435</v>
      </c>
      <c r="D2230" t="s">
        <v>491</v>
      </c>
      <c r="E2230">
        <v>6.32</v>
      </c>
      <c r="F2230" s="15">
        <f>IF(E2230="no weight",VLOOKUP(D2230,Files!$B$2:$G$234,6,FALSE()),E2230)</f>
        <v>6.32</v>
      </c>
      <c r="G2230" s="13">
        <v>0.000173611111111111</v>
      </c>
      <c r="H2230">
        <v>7</v>
      </c>
      <c r="I2230" s="29">
        <f>Results!$F2230+VLOOKUP(Results!$H2230,'Bead string weights'!$B$2:$E$14,4,FALSE())</f>
        <v>15.355</v>
      </c>
      <c r="J2230" s="35"/>
      <c r="K2230" s="35"/>
      <c r="L2230" s="35"/>
    </row>
    <row r="2231" spans="1:12">
      <c r="A2231">
        <v>238</v>
      </c>
      <c r="B2231">
        <v>435</v>
      </c>
      <c r="D2231" t="s">
        <v>491</v>
      </c>
      <c r="E2231">
        <v>6.32</v>
      </c>
      <c r="F2231" s="15">
        <f>IF(E2231="no weight",VLOOKUP(D2231,Files!$B$2:$G$234,6,FALSE()),E2231)</f>
        <v>6.32</v>
      </c>
      <c r="G2231" s="13">
        <v>0.000439814814814815</v>
      </c>
      <c r="H2231">
        <v>10</v>
      </c>
      <c r="I2231" s="29">
        <f>Results!$F2231+VLOOKUP(Results!$H2231,'Bead string weights'!$B$2:$E$14,4,FALSE())</f>
        <v>18.4</v>
      </c>
      <c r="J2231" s="35"/>
      <c r="K2231" s="35"/>
      <c r="L2231" s="35"/>
    </row>
    <row r="2232" spans="1:12">
      <c r="A2232">
        <v>238</v>
      </c>
      <c r="B2232">
        <v>435</v>
      </c>
      <c r="D2232" t="s">
        <v>491</v>
      </c>
      <c r="E2232">
        <v>6.32</v>
      </c>
      <c r="F2232" s="15">
        <f>IF(E2232="no weight",VLOOKUP(D2232,Files!$B$2:$G$234,6,FALSE()),E2232)</f>
        <v>6.32</v>
      </c>
      <c r="G2232" s="13">
        <v>0.000462962962962963</v>
      </c>
      <c r="H2232">
        <v>3</v>
      </c>
      <c r="I2232" s="29">
        <f>Results!$F2232+VLOOKUP(Results!$H2232,'Bead string weights'!$B$2:$E$14,4,FALSE())</f>
        <v>9.6531</v>
      </c>
      <c r="J2232" s="35"/>
      <c r="K2232" s="35"/>
      <c r="L2232" s="35"/>
    </row>
    <row r="2233" spans="1:12">
      <c r="A2233">
        <v>238</v>
      </c>
      <c r="B2233">
        <v>435</v>
      </c>
      <c r="D2233" t="s">
        <v>491</v>
      </c>
      <c r="E2233">
        <v>6.32</v>
      </c>
      <c r="F2233" s="15">
        <f>IF(E2233="no weight",VLOOKUP(D2233,Files!$B$2:$G$234,6,FALSE()),E2233)</f>
        <v>6.32</v>
      </c>
      <c r="G2233" s="13">
        <v>0.000555555555555556</v>
      </c>
      <c r="H2233">
        <v>9</v>
      </c>
      <c r="I2233" s="29">
        <f>Results!$F2233+VLOOKUP(Results!$H2233,'Bead string weights'!$B$2:$E$14,4,FALSE())</f>
        <v>17.16</v>
      </c>
      <c r="J2233" s="35"/>
      <c r="K2233" s="35"/>
      <c r="L2233" s="35"/>
    </row>
    <row r="2234" spans="1:12">
      <c r="A2234">
        <v>238</v>
      </c>
      <c r="B2234">
        <v>435</v>
      </c>
      <c r="D2234" t="s">
        <v>491</v>
      </c>
      <c r="E2234">
        <v>6.32</v>
      </c>
      <c r="F2234" s="15">
        <f>IF(E2234="no weight",VLOOKUP(D2234,Files!$B$2:$G$234,6,FALSE()),E2234)</f>
        <v>6.32</v>
      </c>
      <c r="G2234" s="13">
        <v>0.000648148148148148</v>
      </c>
      <c r="H2234">
        <v>5</v>
      </c>
      <c r="I2234" s="29">
        <f>Results!$F2234+VLOOKUP(Results!$H2234,'Bead string weights'!$B$2:$E$14,4,FALSE())</f>
        <v>12.755</v>
      </c>
      <c r="J2234" s="35"/>
      <c r="K2234" s="35"/>
      <c r="L2234" s="35"/>
    </row>
    <row r="2235" spans="1:12">
      <c r="A2235">
        <v>238</v>
      </c>
      <c r="B2235">
        <v>435</v>
      </c>
      <c r="D2235" t="s">
        <v>491</v>
      </c>
      <c r="E2235">
        <v>6.32</v>
      </c>
      <c r="F2235" s="15">
        <f>IF(E2235="no weight",VLOOKUP(D2235,Files!$B$2:$G$234,6,FALSE()),E2235)</f>
        <v>6.32</v>
      </c>
      <c r="G2235" s="13">
        <v>0.000659722222222222</v>
      </c>
      <c r="H2235">
        <v>5</v>
      </c>
      <c r="I2235" s="29">
        <f>Results!$F2235+VLOOKUP(Results!$H2235,'Bead string weights'!$B$2:$E$14,4,FALSE())</f>
        <v>12.755</v>
      </c>
      <c r="J2235" s="35"/>
      <c r="K2235" s="35"/>
      <c r="L2235" s="35"/>
    </row>
    <row r="2236" spans="1:12">
      <c r="A2236">
        <v>238</v>
      </c>
      <c r="B2236">
        <v>435</v>
      </c>
      <c r="D2236" t="s">
        <v>491</v>
      </c>
      <c r="E2236">
        <v>6.32</v>
      </c>
      <c r="F2236" s="15">
        <f>IF(E2236="no weight",VLOOKUP(D2236,Files!$B$2:$G$234,6,FALSE()),E2236)</f>
        <v>6.32</v>
      </c>
      <c r="G2236" s="13">
        <v>0.000972222222222222</v>
      </c>
      <c r="H2236">
        <v>4</v>
      </c>
      <c r="I2236" s="29">
        <f>Results!$F2236+VLOOKUP(Results!$H2236,'Bead string weights'!$B$2:$E$14,4,FALSE())</f>
        <v>11.08105</v>
      </c>
      <c r="J2236" s="35"/>
      <c r="K2236" s="35"/>
      <c r="L2236" s="35"/>
    </row>
    <row r="2237" spans="1:12">
      <c r="A2237">
        <v>238</v>
      </c>
      <c r="B2237">
        <v>435</v>
      </c>
      <c r="D2237" t="s">
        <v>491</v>
      </c>
      <c r="E2237">
        <v>6.32</v>
      </c>
      <c r="F2237" s="15">
        <f>IF(E2237="no weight",VLOOKUP(D2237,Files!$B$2:$G$234,6,FALSE()),E2237)</f>
        <v>6.32</v>
      </c>
      <c r="G2237" s="13">
        <v>0.00106481481481481</v>
      </c>
      <c r="H2237">
        <v>10</v>
      </c>
      <c r="I2237" s="29">
        <f>Results!$F2237+VLOOKUP(Results!$H2237,'Bead string weights'!$B$2:$E$14,4,FALSE())</f>
        <v>18.4</v>
      </c>
      <c r="J2237" s="35"/>
      <c r="K2237" s="35"/>
      <c r="L2237" s="35"/>
    </row>
    <row r="2238" spans="1:12">
      <c r="A2238">
        <v>238</v>
      </c>
      <c r="B2238">
        <v>435</v>
      </c>
      <c r="D2238" t="s">
        <v>491</v>
      </c>
      <c r="E2238">
        <v>6.32</v>
      </c>
      <c r="F2238" s="15">
        <f>IF(E2238="no weight",VLOOKUP(D2238,Files!$B$2:$G$234,6,FALSE()),E2238)</f>
        <v>6.32</v>
      </c>
      <c r="G2238" s="13">
        <v>0.00108796296296296</v>
      </c>
      <c r="H2238">
        <v>6</v>
      </c>
      <c r="I2238" s="29">
        <f>Results!$F2238+VLOOKUP(Results!$H2238,'Bead string weights'!$B$2:$E$14,4,FALSE())</f>
        <v>13.785</v>
      </c>
      <c r="J2238" s="35"/>
      <c r="K2238" s="35"/>
      <c r="L2238" s="35"/>
    </row>
    <row r="2239" spans="1:12">
      <c r="A2239">
        <v>238</v>
      </c>
      <c r="B2239">
        <v>435</v>
      </c>
      <c r="D2239" t="s">
        <v>491</v>
      </c>
      <c r="E2239">
        <v>6.32</v>
      </c>
      <c r="F2239" s="15">
        <f>IF(E2239="no weight",VLOOKUP(D2239,Files!$B$2:$G$234,6,FALSE()),E2239)</f>
        <v>6.32</v>
      </c>
      <c r="G2239" s="13">
        <v>0.00109953703703704</v>
      </c>
      <c r="H2239">
        <v>8</v>
      </c>
      <c r="I2239" s="29">
        <f>Results!$F2239+VLOOKUP(Results!$H2239,'Bead string weights'!$B$2:$E$14,4,FALSE())</f>
        <v>15.72</v>
      </c>
      <c r="J2239" s="35"/>
      <c r="K2239" s="35"/>
      <c r="L2239" s="35"/>
    </row>
    <row r="2240" spans="1:12">
      <c r="A2240">
        <v>238</v>
      </c>
      <c r="B2240">
        <v>435</v>
      </c>
      <c r="D2240" t="s">
        <v>491</v>
      </c>
      <c r="E2240">
        <v>6.32</v>
      </c>
      <c r="F2240" s="15">
        <f>IF(E2240="no weight",VLOOKUP(D2240,Files!$B$2:$G$234,6,FALSE()),E2240)</f>
        <v>6.32</v>
      </c>
      <c r="G2240" s="13">
        <v>0.00113425925925926</v>
      </c>
      <c r="H2240">
        <v>4</v>
      </c>
      <c r="I2240" s="29">
        <f>Results!$F2240+VLOOKUP(Results!$H2240,'Bead string weights'!$B$2:$E$14,4,FALSE())</f>
        <v>11.08105</v>
      </c>
      <c r="J2240" s="35"/>
      <c r="K2240" s="35"/>
      <c r="L2240" s="35"/>
    </row>
    <row r="2241" spans="1:12">
      <c r="A2241">
        <v>239</v>
      </c>
      <c r="B2241">
        <v>437</v>
      </c>
      <c r="D2241" t="s">
        <v>493</v>
      </c>
      <c r="E2241">
        <v>5.58</v>
      </c>
      <c r="F2241" s="15">
        <f>IF(E2241="no weight",VLOOKUP(D2241,Files!$B$2:$G$234,6,FALSE()),E2241)</f>
        <v>5.58</v>
      </c>
      <c r="G2241" s="13">
        <v>0.000173611111111111</v>
      </c>
      <c r="H2241">
        <v>5</v>
      </c>
      <c r="I2241" s="29">
        <f>Results!$F2241+VLOOKUP(Results!$H2241,'Bead string weights'!$B$2:$E$14,4,FALSE())</f>
        <v>12.015</v>
      </c>
      <c r="J2241" s="35"/>
      <c r="K2241" s="35"/>
      <c r="L2241" s="35"/>
    </row>
    <row r="2242" spans="1:12">
      <c r="A2242">
        <v>239</v>
      </c>
      <c r="B2242">
        <v>437</v>
      </c>
      <c r="D2242" t="s">
        <v>493</v>
      </c>
      <c r="E2242">
        <v>5.58</v>
      </c>
      <c r="F2242" s="15">
        <f>IF(E2242="no weight",VLOOKUP(D2242,Files!$B$2:$G$234,6,FALSE()),E2242)</f>
        <v>5.58</v>
      </c>
      <c r="G2242" s="13">
        <v>0.000474537037037037</v>
      </c>
      <c r="H2242">
        <v>4</v>
      </c>
      <c r="I2242" s="29">
        <f>Results!$F2242+VLOOKUP(Results!$H2242,'Bead string weights'!$B$2:$E$14,4,FALSE())</f>
        <v>10.34105</v>
      </c>
      <c r="J2242" s="35"/>
      <c r="K2242" s="35"/>
      <c r="L2242" s="35"/>
    </row>
    <row r="2243" spans="1:12">
      <c r="A2243">
        <v>239</v>
      </c>
      <c r="B2243">
        <v>437</v>
      </c>
      <c r="D2243" t="s">
        <v>493</v>
      </c>
      <c r="E2243">
        <v>5.58</v>
      </c>
      <c r="F2243" s="15">
        <f>IF(E2243="no weight",VLOOKUP(D2243,Files!$B$2:$G$234,6,FALSE()),E2243)</f>
        <v>5.58</v>
      </c>
      <c r="G2243" s="13">
        <v>0.00134259259259259</v>
      </c>
      <c r="H2243">
        <v>3</v>
      </c>
      <c r="I2243" s="29">
        <f>Results!$F2243+VLOOKUP(Results!$H2243,'Bead string weights'!$B$2:$E$14,4,FALSE())</f>
        <v>8.9131</v>
      </c>
      <c r="J2243" s="35"/>
      <c r="K2243" s="35"/>
      <c r="L2243" s="35"/>
    </row>
    <row r="2244" spans="1:12">
      <c r="A2244">
        <v>239</v>
      </c>
      <c r="B2244">
        <v>437</v>
      </c>
      <c r="D2244" t="s">
        <v>493</v>
      </c>
      <c r="E2244">
        <v>5.58</v>
      </c>
      <c r="F2244" s="15">
        <f>IF(E2244="no weight",VLOOKUP(D2244,Files!$B$2:$G$234,6,FALSE()),E2244)</f>
        <v>5.58</v>
      </c>
      <c r="G2244" s="13">
        <v>0.00136574074074074</v>
      </c>
      <c r="H2244">
        <v>2</v>
      </c>
      <c r="I2244" s="29">
        <f>Results!$F2244+VLOOKUP(Results!$H2244,'Bead string weights'!$B$2:$E$14,4,FALSE())</f>
        <v>8.77215</v>
      </c>
      <c r="J2244" s="35"/>
      <c r="K2244" s="35"/>
      <c r="L2244" s="35"/>
    </row>
    <row r="2245" spans="1:12">
      <c r="A2245">
        <v>239</v>
      </c>
      <c r="B2245">
        <v>437</v>
      </c>
      <c r="D2245" t="s">
        <v>493</v>
      </c>
      <c r="E2245">
        <v>5.58</v>
      </c>
      <c r="F2245" s="15">
        <f>IF(E2245="no weight",VLOOKUP(D2245,Files!$B$2:$G$234,6,FALSE()),E2245)</f>
        <v>5.58</v>
      </c>
      <c r="G2245" s="13">
        <v>0.00152777777777778</v>
      </c>
      <c r="H2245">
        <v>8</v>
      </c>
      <c r="I2245" s="29">
        <f>Results!$F2245+VLOOKUP(Results!$H2245,'Bead string weights'!$B$2:$E$14,4,FALSE())</f>
        <v>14.98</v>
      </c>
      <c r="J2245" s="35"/>
      <c r="K2245" s="35"/>
      <c r="L2245" s="35"/>
    </row>
    <row r="2246" spans="1:12">
      <c r="A2246">
        <v>239</v>
      </c>
      <c r="B2246">
        <v>437</v>
      </c>
      <c r="D2246" t="s">
        <v>493</v>
      </c>
      <c r="E2246">
        <v>5.58</v>
      </c>
      <c r="F2246" s="15">
        <f>IF(E2246="no weight",VLOOKUP(D2246,Files!$B$2:$G$234,6,FALSE()),E2246)</f>
        <v>5.58</v>
      </c>
      <c r="G2246" s="13">
        <v>0.00162037037037037</v>
      </c>
      <c r="H2246">
        <v>8</v>
      </c>
      <c r="I2246" s="29">
        <f>Results!$F2246+VLOOKUP(Results!$H2246,'Bead string weights'!$B$2:$E$14,4,FALSE())</f>
        <v>14.98</v>
      </c>
      <c r="J2246" s="35"/>
      <c r="K2246" s="35"/>
      <c r="L2246" s="35"/>
    </row>
    <row r="2247" spans="1:12">
      <c r="A2247">
        <v>239</v>
      </c>
      <c r="B2247">
        <v>437</v>
      </c>
      <c r="D2247" t="s">
        <v>493</v>
      </c>
      <c r="E2247">
        <v>5.58</v>
      </c>
      <c r="F2247" s="15">
        <f>IF(E2247="no weight",VLOOKUP(D2247,Files!$B$2:$G$234,6,FALSE()),E2247)</f>
        <v>5.58</v>
      </c>
      <c r="G2247" s="13">
        <v>0.00163194444444444</v>
      </c>
      <c r="H2247">
        <v>2</v>
      </c>
      <c r="I2247" s="29">
        <f>Results!$F2247+VLOOKUP(Results!$H2247,'Bead string weights'!$B$2:$E$14,4,FALSE())</f>
        <v>8.77215</v>
      </c>
      <c r="J2247" s="35"/>
      <c r="K2247" s="35"/>
      <c r="L2247" s="35"/>
    </row>
    <row r="2248" spans="1:12">
      <c r="A2248">
        <v>240</v>
      </c>
      <c r="B2248">
        <v>438</v>
      </c>
      <c r="D2248" t="s">
        <v>495</v>
      </c>
      <c r="E2248">
        <v>5.91</v>
      </c>
      <c r="F2248" s="15">
        <f>IF(E2248="no weight",VLOOKUP(D2248,Files!$B$2:$G$234,6,FALSE()),E2248)</f>
        <v>5.91</v>
      </c>
      <c r="G2248" s="13">
        <v>0.000474537037037037</v>
      </c>
      <c r="H2248">
        <v>5</v>
      </c>
      <c r="I2248" s="29">
        <f>Results!$F2248+VLOOKUP(Results!$H2248,'Bead string weights'!$B$2:$E$14,4,FALSE())</f>
        <v>12.345</v>
      </c>
      <c r="J2248" s="35"/>
      <c r="K2248" s="35"/>
      <c r="L2248" s="35"/>
    </row>
    <row r="2249" spans="1:12">
      <c r="A2249">
        <v>240</v>
      </c>
      <c r="B2249">
        <v>438</v>
      </c>
      <c r="D2249" t="s">
        <v>495</v>
      </c>
      <c r="E2249">
        <v>5.91</v>
      </c>
      <c r="F2249" s="15">
        <f>IF(E2249="no weight",VLOOKUP(D2249,Files!$B$2:$G$234,6,FALSE()),E2249)</f>
        <v>5.91</v>
      </c>
      <c r="G2249" s="13">
        <v>0.000590277777777778</v>
      </c>
      <c r="H2249">
        <v>5</v>
      </c>
      <c r="I2249" s="29">
        <f>Results!$F2249+VLOOKUP(Results!$H2249,'Bead string weights'!$B$2:$E$14,4,FALSE())</f>
        <v>12.345</v>
      </c>
      <c r="J2249" s="35"/>
      <c r="K2249" s="35"/>
      <c r="L2249" s="35"/>
    </row>
    <row r="2250" spans="1:12">
      <c r="A2250">
        <v>240</v>
      </c>
      <c r="B2250">
        <v>438</v>
      </c>
      <c r="D2250" t="s">
        <v>495</v>
      </c>
      <c r="E2250">
        <v>5.91</v>
      </c>
      <c r="F2250" s="15">
        <f>IF(E2250="no weight",VLOOKUP(D2250,Files!$B$2:$G$234,6,FALSE()),E2250)</f>
        <v>5.91</v>
      </c>
      <c r="G2250" s="13">
        <v>0.000601851851851852</v>
      </c>
      <c r="H2250">
        <v>3</v>
      </c>
      <c r="I2250" s="29">
        <f>Results!$F2250+VLOOKUP(Results!$H2250,'Bead string weights'!$B$2:$E$14,4,FALSE())</f>
        <v>9.2431</v>
      </c>
      <c r="J2250" s="35"/>
      <c r="K2250" s="35"/>
      <c r="L2250" s="35"/>
    </row>
    <row r="2251" spans="1:12">
      <c r="A2251">
        <v>240</v>
      </c>
      <c r="B2251">
        <v>438</v>
      </c>
      <c r="D2251" t="s">
        <v>495</v>
      </c>
      <c r="E2251">
        <v>5.91</v>
      </c>
      <c r="F2251" s="15">
        <f>IF(E2251="no weight",VLOOKUP(D2251,Files!$B$2:$G$234,6,FALSE()),E2251)</f>
        <v>5.91</v>
      </c>
      <c r="G2251" s="13">
        <v>0.00068287037037037</v>
      </c>
      <c r="H2251">
        <v>6</v>
      </c>
      <c r="I2251" s="29">
        <f>Results!$F2251+VLOOKUP(Results!$H2251,'Bead string weights'!$B$2:$E$14,4,FALSE())</f>
        <v>13.375</v>
      </c>
      <c r="J2251" s="35"/>
      <c r="K2251" s="35"/>
      <c r="L2251" s="35"/>
    </row>
    <row r="2252" spans="1:12">
      <c r="A2252">
        <v>240</v>
      </c>
      <c r="B2252">
        <v>438</v>
      </c>
      <c r="D2252" t="s">
        <v>495</v>
      </c>
      <c r="E2252">
        <v>5.91</v>
      </c>
      <c r="F2252" s="15">
        <f>IF(E2252="no weight",VLOOKUP(D2252,Files!$B$2:$G$234,6,FALSE()),E2252)</f>
        <v>5.91</v>
      </c>
      <c r="G2252" s="13">
        <v>0.000844907407407407</v>
      </c>
      <c r="H2252">
        <v>7</v>
      </c>
      <c r="I2252" s="29">
        <f>Results!$F2252+VLOOKUP(Results!$H2252,'Bead string weights'!$B$2:$E$14,4,FALSE())</f>
        <v>14.945</v>
      </c>
      <c r="J2252" s="35"/>
      <c r="K2252" s="35"/>
      <c r="L2252" s="35"/>
    </row>
    <row r="2253" spans="1:12">
      <c r="A2253">
        <v>240</v>
      </c>
      <c r="B2253">
        <v>438</v>
      </c>
      <c r="D2253" t="s">
        <v>495</v>
      </c>
      <c r="E2253">
        <v>5.91</v>
      </c>
      <c r="F2253" s="15">
        <f>IF(E2253="no weight",VLOOKUP(D2253,Files!$B$2:$G$234,6,FALSE()),E2253)</f>
        <v>5.91</v>
      </c>
      <c r="G2253" s="13">
        <v>0.00104166666666667</v>
      </c>
      <c r="H2253">
        <v>7</v>
      </c>
      <c r="I2253" s="29">
        <f>Results!$F2253+VLOOKUP(Results!$H2253,'Bead string weights'!$B$2:$E$14,4,FALSE())</f>
        <v>14.945</v>
      </c>
      <c r="J2253" s="35"/>
      <c r="K2253" s="35"/>
      <c r="L2253" s="35"/>
    </row>
    <row r="2254" spans="1:12">
      <c r="A2254">
        <v>240</v>
      </c>
      <c r="B2254">
        <v>438</v>
      </c>
      <c r="D2254" t="s">
        <v>495</v>
      </c>
      <c r="E2254">
        <v>5.91</v>
      </c>
      <c r="F2254" s="15">
        <f>IF(E2254="no weight",VLOOKUP(D2254,Files!$B$2:$G$234,6,FALSE()),E2254)</f>
        <v>5.91</v>
      </c>
      <c r="G2254" s="13">
        <v>0.00108796296296296</v>
      </c>
      <c r="H2254">
        <v>6</v>
      </c>
      <c r="I2254" s="29">
        <f>Results!$F2254+VLOOKUP(Results!$H2254,'Bead string weights'!$B$2:$E$14,4,FALSE())</f>
        <v>13.375</v>
      </c>
      <c r="J2254" s="35"/>
      <c r="K2254" s="35"/>
      <c r="L2254" s="35"/>
    </row>
    <row r="2255" spans="1:12">
      <c r="A2255">
        <v>240</v>
      </c>
      <c r="B2255">
        <v>438</v>
      </c>
      <c r="D2255" t="s">
        <v>495</v>
      </c>
      <c r="E2255">
        <v>5.91</v>
      </c>
      <c r="F2255" s="15">
        <f>IF(E2255="no weight",VLOOKUP(D2255,Files!$B$2:$G$234,6,FALSE()),E2255)</f>
        <v>5.91</v>
      </c>
      <c r="G2255" s="13">
        <v>0.00111111111111111</v>
      </c>
      <c r="H2255">
        <v>3</v>
      </c>
      <c r="I2255" s="29">
        <f>Results!$F2255+VLOOKUP(Results!$H2255,'Bead string weights'!$B$2:$E$14,4,FALSE())</f>
        <v>9.2431</v>
      </c>
      <c r="J2255" s="35"/>
      <c r="K2255" s="35"/>
      <c r="L2255" s="35"/>
    </row>
    <row r="2256" spans="1:12">
      <c r="A2256">
        <v>240</v>
      </c>
      <c r="B2256">
        <v>438</v>
      </c>
      <c r="D2256" t="s">
        <v>495</v>
      </c>
      <c r="E2256">
        <v>5.91</v>
      </c>
      <c r="F2256" s="15">
        <f>IF(E2256="no weight",VLOOKUP(D2256,Files!$B$2:$G$234,6,FALSE()),E2256)</f>
        <v>5.91</v>
      </c>
      <c r="G2256" s="13">
        <v>0.00119212962962963</v>
      </c>
      <c r="H2256">
        <v>7</v>
      </c>
      <c r="I2256" s="29">
        <f>Results!$F2256+VLOOKUP(Results!$H2256,'Bead string weights'!$B$2:$E$14,4,FALSE())</f>
        <v>14.945</v>
      </c>
      <c r="J2256" s="35"/>
      <c r="K2256" s="35"/>
      <c r="L2256" s="35"/>
    </row>
    <row r="2257" spans="1:12">
      <c r="A2257">
        <v>240</v>
      </c>
      <c r="B2257">
        <v>438</v>
      </c>
      <c r="D2257" t="s">
        <v>495</v>
      </c>
      <c r="E2257">
        <v>5.91</v>
      </c>
      <c r="F2257" s="15">
        <f>IF(E2257="no weight",VLOOKUP(D2257,Files!$B$2:$G$234,6,FALSE()),E2257)</f>
        <v>5.91</v>
      </c>
      <c r="G2257" s="13">
        <v>0.0012962962962963</v>
      </c>
      <c r="H2257">
        <v>6</v>
      </c>
      <c r="I2257" s="29">
        <f>Results!$F2257+VLOOKUP(Results!$H2257,'Bead string weights'!$B$2:$E$14,4,FALSE())</f>
        <v>13.375</v>
      </c>
      <c r="J2257" s="35"/>
      <c r="K2257" s="35"/>
      <c r="L2257" s="35"/>
    </row>
    <row r="2258" spans="1:12">
      <c r="A2258">
        <v>241</v>
      </c>
      <c r="B2258">
        <v>446</v>
      </c>
      <c r="D2258" t="s">
        <v>511</v>
      </c>
      <c r="E2258">
        <v>6.29</v>
      </c>
      <c r="F2258" s="15">
        <f>IF(E2258="no weight",VLOOKUP(D2258,Files!$B$2:$G$234,6,FALSE()),E2258)</f>
        <v>6.29</v>
      </c>
      <c r="G2258" s="13">
        <v>0.000219907407407407</v>
      </c>
      <c r="H2258">
        <v>6</v>
      </c>
      <c r="I2258" s="29">
        <f>Results!$F2258+VLOOKUP(Results!$H2258,'Bead string weights'!$B$2:$E$14,4,FALSE())</f>
        <v>13.755</v>
      </c>
      <c r="J2258" s="35"/>
      <c r="K2258" s="35"/>
      <c r="L2258" s="35"/>
    </row>
    <row r="2259" spans="1:12">
      <c r="A2259">
        <v>241</v>
      </c>
      <c r="B2259">
        <v>446</v>
      </c>
      <c r="D2259" t="s">
        <v>511</v>
      </c>
      <c r="E2259">
        <v>6.29</v>
      </c>
      <c r="F2259" s="15">
        <f>IF(E2259="no weight",VLOOKUP(D2259,Files!$B$2:$G$234,6,FALSE()),E2259)</f>
        <v>6.29</v>
      </c>
      <c r="G2259" s="13">
        <v>0.000243055555555556</v>
      </c>
      <c r="H2259">
        <v>4</v>
      </c>
      <c r="I2259" s="29">
        <f>Results!$F2259+VLOOKUP(Results!$H2259,'Bead string weights'!$B$2:$E$14,4,FALSE())</f>
        <v>11.05105</v>
      </c>
      <c r="J2259" s="35"/>
      <c r="K2259" s="35"/>
      <c r="L2259" s="35"/>
    </row>
    <row r="2260" spans="1:12">
      <c r="A2260">
        <v>241</v>
      </c>
      <c r="B2260">
        <v>446</v>
      </c>
      <c r="D2260" t="s">
        <v>511</v>
      </c>
      <c r="E2260">
        <v>6.29</v>
      </c>
      <c r="F2260" s="15">
        <f>IF(E2260="no weight",VLOOKUP(D2260,Files!$B$2:$G$234,6,FALSE()),E2260)</f>
        <v>6.29</v>
      </c>
      <c r="G2260" s="13">
        <v>0.0003125</v>
      </c>
      <c r="H2260">
        <v>5</v>
      </c>
      <c r="I2260" s="29">
        <f>Results!$F2260+VLOOKUP(Results!$H2260,'Bead string weights'!$B$2:$E$14,4,FALSE())</f>
        <v>12.725</v>
      </c>
      <c r="J2260" s="35"/>
      <c r="K2260" s="35"/>
      <c r="L2260" s="35"/>
    </row>
    <row r="2261" spans="1:12">
      <c r="A2261">
        <v>241</v>
      </c>
      <c r="B2261">
        <v>446</v>
      </c>
      <c r="D2261" t="s">
        <v>511</v>
      </c>
      <c r="E2261">
        <v>6.29</v>
      </c>
      <c r="F2261" s="15">
        <f>IF(E2261="no weight",VLOOKUP(D2261,Files!$B$2:$G$234,6,FALSE()),E2261)</f>
        <v>6.29</v>
      </c>
      <c r="G2261" s="13">
        <v>0.000324074074074074</v>
      </c>
      <c r="H2261">
        <v>4</v>
      </c>
      <c r="I2261" s="29">
        <f>Results!$F2261+VLOOKUP(Results!$H2261,'Bead string weights'!$B$2:$E$14,4,FALSE())</f>
        <v>11.05105</v>
      </c>
      <c r="J2261" s="35"/>
      <c r="K2261" s="35"/>
      <c r="L2261" s="35"/>
    </row>
    <row r="2262" spans="1:12">
      <c r="A2262">
        <v>241</v>
      </c>
      <c r="B2262">
        <v>446</v>
      </c>
      <c r="D2262" t="s">
        <v>511</v>
      </c>
      <c r="E2262">
        <v>6.29</v>
      </c>
      <c r="F2262" s="15">
        <f>IF(E2262="no weight",VLOOKUP(D2262,Files!$B$2:$G$234,6,FALSE()),E2262)</f>
        <v>6.29</v>
      </c>
      <c r="G2262" s="13">
        <v>0.000347222222222222</v>
      </c>
      <c r="H2262">
        <v>5</v>
      </c>
      <c r="I2262" s="29">
        <f>Results!$F2262+VLOOKUP(Results!$H2262,'Bead string weights'!$B$2:$E$14,4,FALSE())</f>
        <v>12.725</v>
      </c>
      <c r="J2262" s="35"/>
      <c r="K2262" s="35"/>
      <c r="L2262" s="35"/>
    </row>
    <row r="2263" spans="1:12">
      <c r="A2263">
        <v>241</v>
      </c>
      <c r="B2263">
        <v>446</v>
      </c>
      <c r="D2263" t="s">
        <v>511</v>
      </c>
      <c r="E2263">
        <v>6.29</v>
      </c>
      <c r="F2263" s="15">
        <f>IF(E2263="no weight",VLOOKUP(D2263,Files!$B$2:$G$234,6,FALSE()),E2263)</f>
        <v>6.29</v>
      </c>
      <c r="G2263" s="13">
        <v>0.000439814814814815</v>
      </c>
      <c r="H2263">
        <v>7</v>
      </c>
      <c r="I2263" s="29">
        <f>Results!$F2263+VLOOKUP(Results!$H2263,'Bead string weights'!$B$2:$E$14,4,FALSE())</f>
        <v>15.325</v>
      </c>
      <c r="J2263" s="35"/>
      <c r="K2263" s="35"/>
      <c r="L2263" s="35"/>
    </row>
    <row r="2264" spans="1:12">
      <c r="A2264">
        <v>241</v>
      </c>
      <c r="B2264">
        <v>446</v>
      </c>
      <c r="D2264" t="s">
        <v>511</v>
      </c>
      <c r="E2264">
        <v>6.29</v>
      </c>
      <c r="F2264" s="15">
        <f>IF(E2264="no weight",VLOOKUP(D2264,Files!$B$2:$G$234,6,FALSE()),E2264)</f>
        <v>6.29</v>
      </c>
      <c r="G2264" s="13">
        <v>0.000451388888888889</v>
      </c>
      <c r="H2264">
        <v>6</v>
      </c>
      <c r="I2264" s="29">
        <f>Results!$F2264+VLOOKUP(Results!$H2264,'Bead string weights'!$B$2:$E$14,4,FALSE())</f>
        <v>13.755</v>
      </c>
      <c r="J2264" s="35"/>
      <c r="K2264" s="35"/>
      <c r="L2264" s="35"/>
    </row>
    <row r="2265" spans="1:12">
      <c r="A2265">
        <v>241</v>
      </c>
      <c r="B2265">
        <v>446</v>
      </c>
      <c r="D2265" t="s">
        <v>511</v>
      </c>
      <c r="E2265">
        <v>6.29</v>
      </c>
      <c r="F2265" s="15">
        <f>IF(E2265="no weight",VLOOKUP(D2265,Files!$B$2:$G$234,6,FALSE()),E2265)</f>
        <v>6.29</v>
      </c>
      <c r="G2265" s="13">
        <v>0.000532407407407407</v>
      </c>
      <c r="H2265">
        <v>7</v>
      </c>
      <c r="I2265" s="29">
        <f>Results!$F2265+VLOOKUP(Results!$H2265,'Bead string weights'!$B$2:$E$14,4,FALSE())</f>
        <v>15.325</v>
      </c>
      <c r="J2265" s="35"/>
      <c r="K2265" s="35"/>
      <c r="L2265" s="35"/>
    </row>
    <row r="2266" spans="1:12">
      <c r="A2266">
        <v>241</v>
      </c>
      <c r="B2266">
        <v>446</v>
      </c>
      <c r="D2266" t="s">
        <v>511</v>
      </c>
      <c r="E2266">
        <v>6.29</v>
      </c>
      <c r="F2266" s="15">
        <f>IF(E2266="no weight",VLOOKUP(D2266,Files!$B$2:$G$234,6,FALSE()),E2266)</f>
        <v>6.29</v>
      </c>
      <c r="G2266" s="13">
        <v>0.000625</v>
      </c>
      <c r="H2266">
        <v>6</v>
      </c>
      <c r="I2266" s="29">
        <f>Results!$F2266+VLOOKUP(Results!$H2266,'Bead string weights'!$B$2:$E$14,4,FALSE())</f>
        <v>13.755</v>
      </c>
      <c r="J2266" s="35"/>
      <c r="K2266" s="35"/>
      <c r="L2266" s="35"/>
    </row>
    <row r="2267" spans="1:12">
      <c r="A2267">
        <v>241</v>
      </c>
      <c r="B2267">
        <v>446</v>
      </c>
      <c r="D2267" t="s">
        <v>511</v>
      </c>
      <c r="E2267">
        <v>6.29</v>
      </c>
      <c r="F2267" s="15">
        <f>IF(E2267="no weight",VLOOKUP(D2267,Files!$B$2:$G$234,6,FALSE()),E2267)</f>
        <v>6.29</v>
      </c>
      <c r="G2267" s="13">
        <v>0.000636574074074074</v>
      </c>
      <c r="H2267">
        <v>6</v>
      </c>
      <c r="I2267" s="29">
        <f>Results!$F2267+VLOOKUP(Results!$H2267,'Bead string weights'!$B$2:$E$14,4,FALSE())</f>
        <v>13.755</v>
      </c>
      <c r="J2267" s="35"/>
      <c r="K2267" s="35"/>
      <c r="L2267" s="35"/>
    </row>
    <row r="2268" spans="1:12">
      <c r="A2268">
        <v>241</v>
      </c>
      <c r="B2268">
        <v>446</v>
      </c>
      <c r="D2268" t="s">
        <v>511</v>
      </c>
      <c r="E2268">
        <v>6.29</v>
      </c>
      <c r="F2268" s="15">
        <f>IF(E2268="no weight",VLOOKUP(D2268,Files!$B$2:$G$234,6,FALSE()),E2268)</f>
        <v>6.29</v>
      </c>
      <c r="G2268" s="13">
        <v>0.000740740740740741</v>
      </c>
      <c r="H2268">
        <v>8</v>
      </c>
      <c r="I2268" s="29">
        <f>Results!$F2268+VLOOKUP(Results!$H2268,'Bead string weights'!$B$2:$E$14,4,FALSE())</f>
        <v>15.69</v>
      </c>
      <c r="J2268" s="35"/>
      <c r="K2268" s="35"/>
      <c r="L2268" s="35"/>
    </row>
    <row r="2269" spans="1:12">
      <c r="A2269">
        <v>241</v>
      </c>
      <c r="B2269">
        <v>446</v>
      </c>
      <c r="D2269" t="s">
        <v>511</v>
      </c>
      <c r="E2269">
        <v>6.29</v>
      </c>
      <c r="F2269" s="15">
        <f>IF(E2269="no weight",VLOOKUP(D2269,Files!$B$2:$G$234,6,FALSE()),E2269)</f>
        <v>6.29</v>
      </c>
      <c r="G2269" s="13">
        <v>0.000763888888888889</v>
      </c>
      <c r="H2269">
        <v>7</v>
      </c>
      <c r="I2269" s="29">
        <f>Results!$F2269+VLOOKUP(Results!$H2269,'Bead string weights'!$B$2:$E$14,4,FALSE())</f>
        <v>15.325</v>
      </c>
      <c r="J2269" s="35"/>
      <c r="K2269" s="35"/>
      <c r="L2269" s="35"/>
    </row>
    <row r="2270" spans="1:12">
      <c r="A2270">
        <v>242</v>
      </c>
      <c r="B2270">
        <v>444</v>
      </c>
      <c r="D2270" t="s">
        <v>507</v>
      </c>
      <c r="E2270">
        <v>6.19</v>
      </c>
      <c r="F2270" s="15">
        <f>IF(E2270="no weight",VLOOKUP(D2270,Files!$B$2:$G$234,6,FALSE()),E2270)</f>
        <v>6.19</v>
      </c>
      <c r="G2270" s="13">
        <v>0.0003125</v>
      </c>
      <c r="H2270">
        <v>7</v>
      </c>
      <c r="I2270" s="29">
        <f>Results!$F2270+VLOOKUP(Results!$H2270,'Bead string weights'!$B$2:$E$14,4,FALSE())</f>
        <v>15.225</v>
      </c>
      <c r="J2270" s="35"/>
      <c r="K2270" s="35"/>
      <c r="L2270" s="35"/>
    </row>
    <row r="2271" spans="1:12">
      <c r="A2271">
        <v>242</v>
      </c>
      <c r="B2271">
        <v>444</v>
      </c>
      <c r="D2271" t="s">
        <v>507</v>
      </c>
      <c r="E2271">
        <v>6.19</v>
      </c>
      <c r="F2271" s="15">
        <f>IF(E2271="no weight",VLOOKUP(D2271,Files!$B$2:$G$234,6,FALSE()),E2271)</f>
        <v>6.19</v>
      </c>
      <c r="G2271" s="13">
        <v>0.000497685185185185</v>
      </c>
      <c r="H2271">
        <v>8</v>
      </c>
      <c r="I2271" s="29">
        <f>Results!$F2271+VLOOKUP(Results!$H2271,'Bead string weights'!$B$2:$E$14,4,FALSE())</f>
        <v>15.59</v>
      </c>
      <c r="J2271" s="35"/>
      <c r="K2271" s="35"/>
      <c r="L2271" s="35"/>
    </row>
    <row r="2272" spans="1:12">
      <c r="A2272">
        <v>242</v>
      </c>
      <c r="B2272">
        <v>444</v>
      </c>
      <c r="D2272" t="s">
        <v>507</v>
      </c>
      <c r="E2272">
        <v>6.19</v>
      </c>
      <c r="F2272" s="15">
        <f>IF(E2272="no weight",VLOOKUP(D2272,Files!$B$2:$G$234,6,FALSE()),E2272)</f>
        <v>6.19</v>
      </c>
      <c r="G2272" s="13">
        <v>0.000532407407407407</v>
      </c>
      <c r="H2272">
        <v>7</v>
      </c>
      <c r="I2272" s="29">
        <f>Results!$F2272+VLOOKUP(Results!$H2272,'Bead string weights'!$B$2:$E$14,4,FALSE())</f>
        <v>15.225</v>
      </c>
      <c r="J2272" s="35"/>
      <c r="K2272" s="35"/>
      <c r="L2272" s="35"/>
    </row>
    <row r="2273" spans="1:12">
      <c r="A2273">
        <v>242</v>
      </c>
      <c r="B2273">
        <v>444</v>
      </c>
      <c r="D2273" t="s">
        <v>507</v>
      </c>
      <c r="E2273">
        <v>6.19</v>
      </c>
      <c r="F2273" s="15">
        <f>IF(E2273="no weight",VLOOKUP(D2273,Files!$B$2:$G$234,6,FALSE()),E2273)</f>
        <v>6.19</v>
      </c>
      <c r="G2273" s="13">
        <v>0.000555555555555556</v>
      </c>
      <c r="H2273">
        <v>7</v>
      </c>
      <c r="I2273" s="29">
        <f>Results!$F2273+VLOOKUP(Results!$H2273,'Bead string weights'!$B$2:$E$14,4,FALSE())</f>
        <v>15.225</v>
      </c>
      <c r="J2273" s="35"/>
      <c r="K2273" s="35"/>
      <c r="L2273" s="35"/>
    </row>
    <row r="2274" spans="1:12">
      <c r="A2274">
        <v>242</v>
      </c>
      <c r="B2274">
        <v>444</v>
      </c>
      <c r="D2274" t="s">
        <v>507</v>
      </c>
      <c r="E2274">
        <v>6.19</v>
      </c>
      <c r="F2274" s="15">
        <f>IF(E2274="no weight",VLOOKUP(D2274,Files!$B$2:$G$234,6,FALSE()),E2274)</f>
        <v>6.19</v>
      </c>
      <c r="G2274" s="13">
        <v>0.000868055555555556</v>
      </c>
      <c r="H2274">
        <v>8</v>
      </c>
      <c r="I2274" s="29">
        <f>Results!$F2274+VLOOKUP(Results!$H2274,'Bead string weights'!$B$2:$E$14,4,FALSE())</f>
        <v>15.59</v>
      </c>
      <c r="J2274" s="35"/>
      <c r="K2274" s="35"/>
      <c r="L2274" s="35"/>
    </row>
    <row r="2275" spans="1:12">
      <c r="A2275">
        <v>242</v>
      </c>
      <c r="B2275">
        <v>444</v>
      </c>
      <c r="D2275" t="s">
        <v>507</v>
      </c>
      <c r="E2275">
        <v>6.19</v>
      </c>
      <c r="F2275" s="15">
        <f>IF(E2275="no weight",VLOOKUP(D2275,Files!$B$2:$G$234,6,FALSE()),E2275)</f>
        <v>6.19</v>
      </c>
      <c r="G2275" s="13">
        <v>0.00087962962962963</v>
      </c>
      <c r="H2275">
        <v>7</v>
      </c>
      <c r="I2275" s="29">
        <f>Results!$F2275+VLOOKUP(Results!$H2275,'Bead string weights'!$B$2:$E$14,4,FALSE())</f>
        <v>15.225</v>
      </c>
      <c r="J2275" s="35"/>
      <c r="K2275" s="35"/>
      <c r="L2275" s="35"/>
    </row>
    <row r="2276" spans="1:12">
      <c r="A2276">
        <v>242</v>
      </c>
      <c r="B2276">
        <v>444</v>
      </c>
      <c r="D2276" t="s">
        <v>507</v>
      </c>
      <c r="E2276">
        <v>6.19</v>
      </c>
      <c r="F2276" s="15">
        <f>IF(E2276="no weight",VLOOKUP(D2276,Files!$B$2:$G$234,6,FALSE()),E2276)</f>
        <v>6.19</v>
      </c>
      <c r="G2276" s="13">
        <v>0.00105324074074074</v>
      </c>
      <c r="H2276">
        <v>8</v>
      </c>
      <c r="I2276" s="29">
        <f>Results!$F2276+VLOOKUP(Results!$H2276,'Bead string weights'!$B$2:$E$14,4,FALSE())</f>
        <v>15.59</v>
      </c>
      <c r="J2276" s="35"/>
      <c r="K2276" s="35"/>
      <c r="L2276" s="35"/>
    </row>
    <row r="2277" spans="1:12">
      <c r="A2277">
        <v>242</v>
      </c>
      <c r="B2277">
        <v>444</v>
      </c>
      <c r="D2277" t="s">
        <v>507</v>
      </c>
      <c r="E2277">
        <v>6.19</v>
      </c>
      <c r="F2277" s="15">
        <f>IF(E2277="no weight",VLOOKUP(D2277,Files!$B$2:$G$234,6,FALSE()),E2277)</f>
        <v>6.19</v>
      </c>
      <c r="G2277" s="13">
        <v>0.00106481481481481</v>
      </c>
      <c r="H2277">
        <v>8</v>
      </c>
      <c r="I2277" s="29">
        <f>Results!$F2277+VLOOKUP(Results!$H2277,'Bead string weights'!$B$2:$E$14,4,FALSE())</f>
        <v>15.59</v>
      </c>
      <c r="J2277" s="35"/>
      <c r="K2277" s="35"/>
      <c r="L2277" s="35"/>
    </row>
    <row r="2278" spans="1:12">
      <c r="A2278">
        <v>242</v>
      </c>
      <c r="B2278">
        <v>444</v>
      </c>
      <c r="D2278" t="s">
        <v>507</v>
      </c>
      <c r="E2278">
        <v>6.19</v>
      </c>
      <c r="F2278" s="15">
        <f>IF(E2278="no weight",VLOOKUP(D2278,Files!$B$2:$G$234,6,FALSE()),E2278)</f>
        <v>6.19</v>
      </c>
      <c r="G2278" s="13">
        <v>0.00126157407407407</v>
      </c>
      <c r="H2278">
        <v>8</v>
      </c>
      <c r="I2278" s="29">
        <f>Results!$F2278+VLOOKUP(Results!$H2278,'Bead string weights'!$B$2:$E$14,4,FALSE())</f>
        <v>15.59</v>
      </c>
      <c r="J2278" s="35"/>
      <c r="K2278" s="35"/>
      <c r="L2278" s="35"/>
    </row>
    <row r="2279" spans="1:12">
      <c r="A2279">
        <v>243</v>
      </c>
      <c r="B2279">
        <v>448</v>
      </c>
      <c r="D2279" t="s">
        <v>519</v>
      </c>
      <c r="E2279">
        <v>5.4</v>
      </c>
      <c r="F2279" s="15">
        <f>IF(E2279="no weight",VLOOKUP(D2279,Files!$B$2:$G$234,6,FALSE()),E2279)</f>
        <v>5.4</v>
      </c>
      <c r="G2279" s="13">
        <v>0.000115740740740741</v>
      </c>
      <c r="H2279">
        <v>4</v>
      </c>
      <c r="I2279" s="29">
        <f>Results!$F2279+VLOOKUP(Results!$H2279,'Bead string weights'!$B$2:$E$14,4,FALSE())</f>
        <v>10.16105</v>
      </c>
      <c r="J2279" s="35"/>
      <c r="K2279" s="35"/>
      <c r="L2279" s="35"/>
    </row>
    <row r="2280" spans="1:12">
      <c r="A2280">
        <v>243</v>
      </c>
      <c r="B2280">
        <v>448</v>
      </c>
      <c r="D2280" t="s">
        <v>519</v>
      </c>
      <c r="E2280">
        <v>5.4</v>
      </c>
      <c r="F2280" s="15">
        <f>IF(E2280="no weight",VLOOKUP(D2280,Files!$B$2:$G$234,6,FALSE()),E2280)</f>
        <v>5.4</v>
      </c>
      <c r="G2280" s="13">
        <v>0.000138888888888889</v>
      </c>
      <c r="H2280">
        <v>2</v>
      </c>
      <c r="I2280" s="29">
        <f>Results!$F2280+VLOOKUP(Results!$H2280,'Bead string weights'!$B$2:$E$14,4,FALSE())</f>
        <v>8.59215</v>
      </c>
      <c r="J2280" s="35"/>
      <c r="K2280" s="35"/>
      <c r="L2280" s="35"/>
    </row>
    <row r="2281" spans="1:12">
      <c r="A2281">
        <v>243</v>
      </c>
      <c r="B2281">
        <v>448</v>
      </c>
      <c r="D2281" t="s">
        <v>519</v>
      </c>
      <c r="E2281">
        <v>5.4</v>
      </c>
      <c r="F2281" s="15">
        <f>IF(E2281="no weight",VLOOKUP(D2281,Files!$B$2:$G$234,6,FALSE()),E2281)</f>
        <v>5.4</v>
      </c>
      <c r="G2281" s="13">
        <v>0.000208333333333333</v>
      </c>
      <c r="H2281">
        <v>6</v>
      </c>
      <c r="I2281" s="29">
        <f>Results!$F2281+VLOOKUP(Results!$H2281,'Bead string weights'!$B$2:$E$14,4,FALSE())</f>
        <v>12.865</v>
      </c>
      <c r="J2281" s="35"/>
      <c r="K2281" s="35"/>
      <c r="L2281" s="35"/>
    </row>
    <row r="2282" spans="1:12">
      <c r="A2282">
        <v>243</v>
      </c>
      <c r="B2282">
        <v>448</v>
      </c>
      <c r="D2282" t="s">
        <v>519</v>
      </c>
      <c r="E2282">
        <v>5.4</v>
      </c>
      <c r="F2282" s="15">
        <f>IF(E2282="no weight",VLOOKUP(D2282,Files!$B$2:$G$234,6,FALSE()),E2282)</f>
        <v>5.4</v>
      </c>
      <c r="G2282" s="13">
        <v>0.0145833333333333</v>
      </c>
      <c r="H2282">
        <v>4</v>
      </c>
      <c r="I2282" s="29">
        <f>Results!$F2282+VLOOKUP(Results!$H2282,'Bead string weights'!$B$2:$E$14,4,FALSE())</f>
        <v>10.16105</v>
      </c>
      <c r="J2282" s="35"/>
      <c r="K2282" s="35"/>
      <c r="L2282" s="35"/>
    </row>
    <row r="2283" spans="1:12">
      <c r="A2283">
        <v>243</v>
      </c>
      <c r="B2283">
        <v>448</v>
      </c>
      <c r="D2283" t="s">
        <v>519</v>
      </c>
      <c r="E2283">
        <v>5.4</v>
      </c>
      <c r="F2283" s="15">
        <f>IF(E2283="no weight",VLOOKUP(D2283,Files!$B$2:$G$234,6,FALSE()),E2283)</f>
        <v>5.4</v>
      </c>
      <c r="G2283" s="13">
        <v>0.000324074074074074</v>
      </c>
      <c r="H2283">
        <v>4</v>
      </c>
      <c r="I2283" s="29">
        <f>Results!$F2283+VLOOKUP(Results!$H2283,'Bead string weights'!$B$2:$E$14,4,FALSE())</f>
        <v>10.16105</v>
      </c>
      <c r="J2283" s="35"/>
      <c r="K2283" s="35"/>
      <c r="L2283" s="35"/>
    </row>
    <row r="2284" spans="1:12">
      <c r="A2284">
        <v>243</v>
      </c>
      <c r="B2284">
        <v>448</v>
      </c>
      <c r="D2284" t="s">
        <v>519</v>
      </c>
      <c r="E2284">
        <v>5.4</v>
      </c>
      <c r="F2284" s="15">
        <f>IF(E2284="no weight",VLOOKUP(D2284,Files!$B$2:$G$234,6,FALSE()),E2284)</f>
        <v>5.4</v>
      </c>
      <c r="G2284" s="13">
        <v>0.000532407407407407</v>
      </c>
      <c r="H2284">
        <v>6</v>
      </c>
      <c r="I2284" s="29">
        <f>Results!$F2284+VLOOKUP(Results!$H2284,'Bead string weights'!$B$2:$E$14,4,FALSE())</f>
        <v>12.865</v>
      </c>
      <c r="J2284" s="35"/>
      <c r="K2284" s="35"/>
      <c r="L2284" s="35"/>
    </row>
    <row r="2285" spans="1:12">
      <c r="A2285">
        <v>243</v>
      </c>
      <c r="B2285">
        <v>448</v>
      </c>
      <c r="D2285" t="s">
        <v>519</v>
      </c>
      <c r="E2285">
        <v>5.4</v>
      </c>
      <c r="F2285" s="15">
        <f>IF(E2285="no weight",VLOOKUP(D2285,Files!$B$2:$G$234,6,FALSE()),E2285)</f>
        <v>5.4</v>
      </c>
      <c r="G2285" s="13">
        <v>0.000625</v>
      </c>
      <c r="H2285">
        <v>6</v>
      </c>
      <c r="I2285" s="29">
        <f>Results!$F2285+VLOOKUP(Results!$H2285,'Bead string weights'!$B$2:$E$14,4,FALSE())</f>
        <v>12.865</v>
      </c>
      <c r="J2285" s="35"/>
      <c r="K2285" s="35"/>
      <c r="L2285" s="35"/>
    </row>
    <row r="2286" spans="1:12">
      <c r="A2286">
        <v>243</v>
      </c>
      <c r="B2286">
        <v>448</v>
      </c>
      <c r="D2286" t="s">
        <v>519</v>
      </c>
      <c r="E2286">
        <v>5.4</v>
      </c>
      <c r="F2286" s="15">
        <f>IF(E2286="no weight",VLOOKUP(D2286,Files!$B$2:$G$234,6,FALSE()),E2286)</f>
        <v>5.4</v>
      </c>
      <c r="G2286" s="13">
        <v>0.000717592592592593</v>
      </c>
      <c r="H2286">
        <v>7</v>
      </c>
      <c r="I2286" s="29">
        <f>Results!$F2286+VLOOKUP(Results!$H2286,'Bead string weights'!$B$2:$E$14,4,FALSE())</f>
        <v>14.435</v>
      </c>
      <c r="J2286" s="35"/>
      <c r="K2286" s="35"/>
      <c r="L2286" s="35"/>
    </row>
    <row r="2287" spans="1:12">
      <c r="A2287">
        <v>243</v>
      </c>
      <c r="B2287">
        <v>448</v>
      </c>
      <c r="D2287" t="s">
        <v>519</v>
      </c>
      <c r="E2287">
        <v>5.4</v>
      </c>
      <c r="F2287" s="15">
        <f>IF(E2287="no weight",VLOOKUP(D2287,Files!$B$2:$G$234,6,FALSE()),E2287)</f>
        <v>5.4</v>
      </c>
      <c r="G2287" s="13">
        <v>0.000868055555555556</v>
      </c>
      <c r="H2287">
        <v>7</v>
      </c>
      <c r="I2287" s="29">
        <f>Results!$F2287+VLOOKUP(Results!$H2287,'Bead string weights'!$B$2:$E$14,4,FALSE())</f>
        <v>14.435</v>
      </c>
      <c r="J2287" s="35"/>
      <c r="K2287" s="35"/>
      <c r="L2287" s="35"/>
    </row>
    <row r="2288" spans="1:12">
      <c r="A2288">
        <v>243</v>
      </c>
      <c r="B2288">
        <v>448</v>
      </c>
      <c r="D2288" t="s">
        <v>519</v>
      </c>
      <c r="E2288">
        <v>5.4</v>
      </c>
      <c r="F2288" s="15">
        <f>IF(E2288="no weight",VLOOKUP(D2288,Files!$B$2:$G$234,6,FALSE()),E2288)</f>
        <v>5.4</v>
      </c>
      <c r="G2288" s="13">
        <v>0.00107638888888889</v>
      </c>
      <c r="H2288">
        <v>7</v>
      </c>
      <c r="I2288" s="29">
        <f>Results!$F2288+VLOOKUP(Results!$H2288,'Bead string weights'!$B$2:$E$14,4,FALSE())</f>
        <v>14.435</v>
      </c>
      <c r="J2288" s="35"/>
      <c r="K2288" s="35"/>
      <c r="L2288" s="35"/>
    </row>
    <row r="2289" spans="1:12">
      <c r="A2289">
        <v>243</v>
      </c>
      <c r="B2289">
        <v>448</v>
      </c>
      <c r="D2289" t="s">
        <v>519</v>
      </c>
      <c r="E2289">
        <v>5.4</v>
      </c>
      <c r="F2289" s="15">
        <f>IF(E2289="no weight",VLOOKUP(D2289,Files!$B$2:$G$234,6,FALSE()),E2289)</f>
        <v>5.4</v>
      </c>
      <c r="G2289" s="13">
        <v>0.00116898148148148</v>
      </c>
      <c r="H2289">
        <v>6</v>
      </c>
      <c r="I2289" s="29">
        <f>Results!$F2289+VLOOKUP(Results!$H2289,'Bead string weights'!$B$2:$E$14,4,FALSE())</f>
        <v>12.865</v>
      </c>
      <c r="J2289" s="35"/>
      <c r="K2289" s="35"/>
      <c r="L2289" s="35"/>
    </row>
    <row r="2290" spans="1:12">
      <c r="A2290">
        <v>244</v>
      </c>
      <c r="B2290">
        <v>449</v>
      </c>
      <c r="D2290" t="s">
        <v>515</v>
      </c>
      <c r="E2290">
        <v>5.66</v>
      </c>
      <c r="F2290" s="15">
        <f>IF(E2290="no weight",VLOOKUP(D2290,Files!$B$2:$G$234,6,FALSE()),E2290)</f>
        <v>5.66</v>
      </c>
      <c r="G2290" s="13">
        <v>2.31481481481481e-5</v>
      </c>
      <c r="H2290">
        <v>6</v>
      </c>
      <c r="I2290" s="29">
        <f>Results!$F2290+VLOOKUP(Results!$H2290,'Bead string weights'!$B$2:$E$14,4,FALSE())</f>
        <v>13.125</v>
      </c>
      <c r="J2290" s="35"/>
      <c r="K2290" s="35"/>
      <c r="L2290" s="35"/>
    </row>
    <row r="2291" spans="1:12">
      <c r="A2291">
        <v>244</v>
      </c>
      <c r="B2291">
        <v>449</v>
      </c>
      <c r="D2291" t="s">
        <v>515</v>
      </c>
      <c r="E2291">
        <v>5.66</v>
      </c>
      <c r="F2291" s="15">
        <f>IF(E2291="no weight",VLOOKUP(D2291,Files!$B$2:$G$234,6,FALSE()),E2291)</f>
        <v>5.66</v>
      </c>
      <c r="G2291" s="13">
        <v>5.78703703703704e-5</v>
      </c>
      <c r="H2291">
        <v>6</v>
      </c>
      <c r="I2291" s="29">
        <f>Results!$F2291+VLOOKUP(Results!$H2291,'Bead string weights'!$B$2:$E$14,4,FALSE())</f>
        <v>13.125</v>
      </c>
      <c r="J2291" s="35"/>
      <c r="K2291" s="35"/>
      <c r="L2291" s="35"/>
    </row>
    <row r="2292" spans="1:12">
      <c r="A2292">
        <v>244</v>
      </c>
      <c r="B2292">
        <v>449</v>
      </c>
      <c r="D2292" t="s">
        <v>515</v>
      </c>
      <c r="E2292">
        <v>5.66</v>
      </c>
      <c r="F2292" s="15">
        <f>IF(E2292="no weight",VLOOKUP(D2292,Files!$B$2:$G$234,6,FALSE()),E2292)</f>
        <v>5.66</v>
      </c>
      <c r="G2292" s="13">
        <v>0.000173611111111111</v>
      </c>
      <c r="H2292">
        <v>4</v>
      </c>
      <c r="I2292" s="29">
        <f>Results!$F2292+VLOOKUP(Results!$H2292,'Bead string weights'!$B$2:$E$14,4,FALSE())</f>
        <v>10.42105</v>
      </c>
      <c r="J2292" s="35"/>
      <c r="K2292" s="35"/>
      <c r="L2292" s="35"/>
    </row>
    <row r="2293" spans="1:12">
      <c r="A2293">
        <v>244</v>
      </c>
      <c r="B2293">
        <v>449</v>
      </c>
      <c r="D2293" t="s">
        <v>515</v>
      </c>
      <c r="E2293">
        <v>5.66</v>
      </c>
      <c r="F2293" s="15">
        <f>IF(E2293="no weight",VLOOKUP(D2293,Files!$B$2:$G$234,6,FALSE()),E2293)</f>
        <v>5.66</v>
      </c>
      <c r="G2293" s="13">
        <v>0.000266203703703704</v>
      </c>
      <c r="H2293">
        <v>6</v>
      </c>
      <c r="I2293" s="29">
        <f>Results!$F2293+VLOOKUP(Results!$H2293,'Bead string weights'!$B$2:$E$14,4,FALSE())</f>
        <v>13.125</v>
      </c>
      <c r="J2293" s="35"/>
      <c r="K2293" s="35"/>
      <c r="L2293" s="35"/>
    </row>
    <row r="2294" spans="1:12">
      <c r="A2294">
        <v>244</v>
      </c>
      <c r="B2294">
        <v>449</v>
      </c>
      <c r="D2294" t="s">
        <v>515</v>
      </c>
      <c r="E2294">
        <v>5.66</v>
      </c>
      <c r="F2294" s="15">
        <f>IF(E2294="no weight",VLOOKUP(D2294,Files!$B$2:$G$234,6,FALSE()),E2294)</f>
        <v>5.66</v>
      </c>
      <c r="G2294" s="13">
        <v>0.000601851851851852</v>
      </c>
      <c r="H2294">
        <v>6</v>
      </c>
      <c r="I2294" s="29">
        <f>Results!$F2294+VLOOKUP(Results!$H2294,'Bead string weights'!$B$2:$E$14,4,FALSE())</f>
        <v>13.125</v>
      </c>
      <c r="J2294" s="35"/>
      <c r="K2294" s="35"/>
      <c r="L2294" s="35"/>
    </row>
    <row r="2295" spans="1:12">
      <c r="A2295">
        <v>244</v>
      </c>
      <c r="B2295">
        <v>449</v>
      </c>
      <c r="D2295" t="s">
        <v>515</v>
      </c>
      <c r="E2295">
        <v>5.66</v>
      </c>
      <c r="F2295" s="15">
        <f>IF(E2295="no weight",VLOOKUP(D2295,Files!$B$2:$G$234,6,FALSE()),E2295)</f>
        <v>5.66</v>
      </c>
      <c r="G2295" s="13">
        <v>0.000972222222222222</v>
      </c>
      <c r="H2295">
        <v>8</v>
      </c>
      <c r="I2295" s="29">
        <f>Results!$F2295+VLOOKUP(Results!$H2295,'Bead string weights'!$B$2:$E$14,4,FALSE())</f>
        <v>15.06</v>
      </c>
      <c r="J2295" s="35"/>
      <c r="K2295" s="35"/>
      <c r="L2295" s="35"/>
    </row>
    <row r="2296" spans="1:12">
      <c r="A2296">
        <v>244</v>
      </c>
      <c r="B2296">
        <v>449</v>
      </c>
      <c r="D2296" t="s">
        <v>515</v>
      </c>
      <c r="E2296">
        <v>5.66</v>
      </c>
      <c r="F2296" s="15">
        <f>IF(E2296="no weight",VLOOKUP(D2296,Files!$B$2:$G$234,6,FALSE()),E2296)</f>
        <v>5.66</v>
      </c>
      <c r="G2296" s="13">
        <v>0.00099537037037037</v>
      </c>
      <c r="H2296">
        <v>6</v>
      </c>
      <c r="I2296" s="29">
        <f>Results!$F2296+VLOOKUP(Results!$H2296,'Bead string weights'!$B$2:$E$14,4,FALSE())</f>
        <v>13.125</v>
      </c>
      <c r="J2296" s="35"/>
      <c r="K2296" s="35"/>
      <c r="L2296" s="35"/>
    </row>
    <row r="2297" spans="1:12">
      <c r="A2297">
        <v>244</v>
      </c>
      <c r="B2297">
        <v>449</v>
      </c>
      <c r="D2297" t="s">
        <v>515</v>
      </c>
      <c r="E2297">
        <v>5.66</v>
      </c>
      <c r="F2297" s="15">
        <f>IF(E2297="no weight",VLOOKUP(D2297,Files!$B$2:$G$234,6,FALSE()),E2297)</f>
        <v>5.66</v>
      </c>
      <c r="G2297" s="13">
        <v>0.00130787037037037</v>
      </c>
      <c r="H2297">
        <v>5</v>
      </c>
      <c r="I2297" s="29">
        <f>Results!$F2297+VLOOKUP(Results!$H2297,'Bead string weights'!$B$2:$E$14,4,FALSE())</f>
        <v>12.095</v>
      </c>
      <c r="J2297" s="35"/>
      <c r="K2297" s="35"/>
      <c r="L2297" s="35"/>
    </row>
    <row r="2298" spans="1:12">
      <c r="A2298">
        <v>244</v>
      </c>
      <c r="B2298">
        <v>449</v>
      </c>
      <c r="D2298" t="s">
        <v>515</v>
      </c>
      <c r="E2298">
        <v>5.66</v>
      </c>
      <c r="F2298" s="15">
        <f>IF(E2298="no weight",VLOOKUP(D2298,Files!$B$2:$G$234,6,FALSE()),E2298)</f>
        <v>5.66</v>
      </c>
      <c r="G2298" s="13">
        <v>0.00140046296296296</v>
      </c>
      <c r="H2298">
        <v>8</v>
      </c>
      <c r="I2298" s="29">
        <f>Results!$F2298+VLOOKUP(Results!$H2298,'Bead string weights'!$B$2:$E$14,4,FALSE())</f>
        <v>15.06</v>
      </c>
      <c r="J2298" s="35"/>
      <c r="K2298" s="35"/>
      <c r="L2298" s="35"/>
    </row>
    <row r="2299" spans="1:12">
      <c r="A2299">
        <v>244</v>
      </c>
      <c r="B2299">
        <v>449</v>
      </c>
      <c r="D2299" t="s">
        <v>515</v>
      </c>
      <c r="E2299">
        <v>5.66</v>
      </c>
      <c r="F2299" s="15">
        <f>IF(E2299="no weight",VLOOKUP(D2299,Files!$B$2:$G$234,6,FALSE()),E2299)</f>
        <v>5.66</v>
      </c>
      <c r="G2299" s="13">
        <v>0.00158564814814815</v>
      </c>
      <c r="H2299">
        <v>7</v>
      </c>
      <c r="I2299" s="29">
        <f>Results!$F2299+VLOOKUP(Results!$H2299,'Bead string weights'!$B$2:$E$14,4,FALSE())</f>
        <v>14.695</v>
      </c>
      <c r="J2299" s="35"/>
      <c r="K2299" s="35"/>
      <c r="L2299" s="35"/>
    </row>
  </sheetData>
  <pageMargins left="0.7" right="0.7" top="0.75" bottom="0.75" header="0.511805555555555" footer="0.511805555555555"/>
  <pageSetup paperSize="1" firstPageNumber="0" orientation="portrait" useFirstPageNumber="true" horizontalDpi="300" verticalDpi="300"/>
  <headerFooter/>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workbookViewId="0">
      <selection activeCell="C27" sqref="C27"/>
    </sheetView>
  </sheetViews>
  <sheetFormatPr defaultColWidth="9" defaultRowHeight="15" outlineLevelCol="7"/>
  <cols>
    <col min="1" max="1" width="8.75238095238095" customWidth="true"/>
    <col min="2" max="2" width="9.12380952380952" customWidth="true"/>
    <col min="3" max="4" width="10.247619047619" customWidth="true"/>
    <col min="5" max="5" width="14.752380952381" customWidth="true"/>
    <col min="6" max="1025" width="8.75238095238095" customWidth="true"/>
  </cols>
  <sheetData>
    <row r="1" spans="1:8">
      <c r="A1" t="s">
        <v>1012</v>
      </c>
      <c r="B1" t="s">
        <v>1013</v>
      </c>
      <c r="C1" t="s">
        <v>1014</v>
      </c>
      <c r="D1" t="s">
        <v>1015</v>
      </c>
      <c r="E1" t="s">
        <v>1016</v>
      </c>
      <c r="F1" t="s">
        <v>1017</v>
      </c>
      <c r="G1" t="s">
        <v>1018</v>
      </c>
      <c r="H1" t="s">
        <v>1019</v>
      </c>
    </row>
    <row r="2" spans="1:8">
      <c r="A2" t="s">
        <v>1020</v>
      </c>
      <c r="B2">
        <v>1</v>
      </c>
      <c r="C2">
        <v>1.95061</v>
      </c>
      <c r="E2">
        <v>1.95061</v>
      </c>
      <c r="F2" t="s">
        <v>1021</v>
      </c>
      <c r="G2">
        <v>1.81</v>
      </c>
      <c r="H2">
        <v>1.98</v>
      </c>
    </row>
    <row r="3" spans="1:8">
      <c r="A3" t="s">
        <v>1022</v>
      </c>
      <c r="B3">
        <v>2</v>
      </c>
      <c r="C3">
        <v>3.1843</v>
      </c>
      <c r="D3">
        <v>3.2</v>
      </c>
      <c r="E3">
        <v>3.19215</v>
      </c>
      <c r="F3" t="s">
        <v>1023</v>
      </c>
      <c r="G3">
        <v>2.91</v>
      </c>
      <c r="H3">
        <v>2.82</v>
      </c>
    </row>
    <row r="4" spans="1:8">
      <c r="A4" t="s">
        <v>1024</v>
      </c>
      <c r="B4">
        <v>3</v>
      </c>
      <c r="C4">
        <v>3.3187</v>
      </c>
      <c r="D4">
        <v>3.3475</v>
      </c>
      <c r="E4">
        <v>3.3331</v>
      </c>
      <c r="F4" t="s">
        <v>1025</v>
      </c>
      <c r="G4">
        <v>3.96</v>
      </c>
      <c r="H4">
        <v>3.97</v>
      </c>
    </row>
    <row r="5" spans="1:8">
      <c r="A5" t="s">
        <v>1026</v>
      </c>
      <c r="B5">
        <v>4</v>
      </c>
      <c r="C5">
        <v>4.6791</v>
      </c>
      <c r="D5">
        <v>4.843</v>
      </c>
      <c r="E5">
        <v>4.76105</v>
      </c>
      <c r="F5" t="s">
        <v>1027</v>
      </c>
      <c r="G5">
        <v>5.14</v>
      </c>
      <c r="H5">
        <v>5</v>
      </c>
    </row>
    <row r="6" spans="1:8">
      <c r="A6" t="s">
        <v>1028</v>
      </c>
      <c r="B6">
        <v>5</v>
      </c>
      <c r="C6">
        <v>6.34</v>
      </c>
      <c r="D6">
        <v>6.53</v>
      </c>
      <c r="E6">
        <v>6.435</v>
      </c>
      <c r="F6" t="s">
        <v>1029</v>
      </c>
      <c r="G6">
        <v>5.78</v>
      </c>
      <c r="H6">
        <v>5.85</v>
      </c>
    </row>
    <row r="7" spans="1:8">
      <c r="A7" t="s">
        <v>1030</v>
      </c>
      <c r="B7">
        <v>6</v>
      </c>
      <c r="C7">
        <v>7.46</v>
      </c>
      <c r="D7">
        <v>7.47</v>
      </c>
      <c r="E7">
        <v>7.465</v>
      </c>
      <c r="F7" t="s">
        <v>1031</v>
      </c>
      <c r="G7">
        <v>6.73</v>
      </c>
      <c r="H7">
        <v>7.26</v>
      </c>
    </row>
    <row r="8" spans="1:8">
      <c r="A8" t="s">
        <v>1032</v>
      </c>
      <c r="B8">
        <v>7</v>
      </c>
      <c r="C8">
        <v>9.02</v>
      </c>
      <c r="D8">
        <v>9.05</v>
      </c>
      <c r="E8">
        <v>9.035</v>
      </c>
      <c r="F8" t="s">
        <v>1033</v>
      </c>
      <c r="G8">
        <v>8.05</v>
      </c>
      <c r="H8">
        <v>8.02</v>
      </c>
    </row>
    <row r="9" spans="1:8">
      <c r="A9" t="s">
        <v>1034</v>
      </c>
      <c r="B9">
        <v>8</v>
      </c>
      <c r="C9">
        <v>9.4</v>
      </c>
      <c r="E9">
        <v>9.4</v>
      </c>
      <c r="F9" t="s">
        <v>1035</v>
      </c>
      <c r="G9">
        <v>9.72</v>
      </c>
      <c r="H9">
        <v>9.28</v>
      </c>
    </row>
    <row r="10" spans="1:8">
      <c r="A10" t="s">
        <v>1036</v>
      </c>
      <c r="B10">
        <v>9</v>
      </c>
      <c r="C10">
        <v>10.84</v>
      </c>
      <c r="E10">
        <v>10.84</v>
      </c>
      <c r="F10" t="s">
        <v>1037</v>
      </c>
      <c r="G10">
        <v>10.27</v>
      </c>
      <c r="H10">
        <v>10.05</v>
      </c>
    </row>
    <row r="11" spans="1:8">
      <c r="A11" t="s">
        <v>1024</v>
      </c>
      <c r="B11">
        <v>10</v>
      </c>
      <c r="C11">
        <v>12.08</v>
      </c>
      <c r="E11">
        <v>12.08</v>
      </c>
      <c r="F11" t="s">
        <v>1025</v>
      </c>
      <c r="G11">
        <v>11.48</v>
      </c>
      <c r="H11">
        <v>11.67</v>
      </c>
    </row>
    <row r="12" spans="1:8">
      <c r="A12" t="s">
        <v>1030</v>
      </c>
      <c r="B12">
        <v>11</v>
      </c>
      <c r="C12">
        <v>12.72</v>
      </c>
      <c r="E12">
        <v>12.72</v>
      </c>
      <c r="F12" t="s">
        <v>1031</v>
      </c>
      <c r="G12">
        <v>12.41</v>
      </c>
      <c r="H12">
        <v>12.47</v>
      </c>
    </row>
    <row r="13" spans="1:8">
      <c r="A13" t="s">
        <v>1038</v>
      </c>
      <c r="B13">
        <v>12</v>
      </c>
      <c r="C13">
        <v>14.17</v>
      </c>
      <c r="E13">
        <v>14.17</v>
      </c>
      <c r="F13" t="s">
        <v>1039</v>
      </c>
      <c r="G13">
        <v>13.66</v>
      </c>
      <c r="H13">
        <v>13.8</v>
      </c>
    </row>
    <row r="14" spans="1:8">
      <c r="A14" t="s">
        <v>1040</v>
      </c>
      <c r="B14">
        <v>13</v>
      </c>
      <c r="C14">
        <v>15</v>
      </c>
      <c r="E14">
        <v>15</v>
      </c>
      <c r="F14" t="s">
        <v>1041</v>
      </c>
      <c r="G14">
        <v>14.64</v>
      </c>
      <c r="H14">
        <v>14.65</v>
      </c>
    </row>
  </sheetData>
  <pageMargins left="0.7" right="0.7" top="0.75" bottom="0.75" header="0.511805555555555" footer="0.511805555555555"/>
  <pageSetup paperSize="1"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55"/>
  <sheetViews>
    <sheetView topLeftCell="A41" workbookViewId="0">
      <selection activeCell="A1" sqref="A1"/>
    </sheetView>
  </sheetViews>
  <sheetFormatPr defaultColWidth="9" defaultRowHeight="15" outlineLevelCol="4"/>
  <sheetData>
    <row r="1" spans="1:5">
      <c r="A1" s="1" t="s">
        <v>1042</v>
      </c>
      <c r="B1" s="1" t="s">
        <v>1043</v>
      </c>
      <c r="C1" s="1" t="s">
        <v>3</v>
      </c>
      <c r="D1" s="1" t="s">
        <v>10</v>
      </c>
      <c r="E1" s="1" t="s">
        <v>529</v>
      </c>
    </row>
    <row r="2" spans="1:5">
      <c r="A2" s="2">
        <v>40311</v>
      </c>
      <c r="B2" s="3">
        <v>1</v>
      </c>
      <c r="C2" s="4" t="s">
        <v>1044</v>
      </c>
      <c r="D2" s="5" t="str">
        <f t="shared" ref="D2:D65" si="0">CONCATENATE(B2,"-",YEAR(A2),MONTH(A2),DAY(A2))</f>
        <v>1-2010513</v>
      </c>
      <c r="E2" s="7">
        <v>7.62</v>
      </c>
    </row>
    <row r="3" spans="1:5">
      <c r="A3" s="2">
        <v>40311</v>
      </c>
      <c r="B3" s="3">
        <v>2</v>
      </c>
      <c r="C3" s="4" t="s">
        <v>1045</v>
      </c>
      <c r="D3" s="5" t="str">
        <f t="shared" si="0"/>
        <v>2-2010513</v>
      </c>
      <c r="E3" s="7">
        <v>6.07</v>
      </c>
    </row>
    <row r="4" spans="1:5">
      <c r="A4" s="2">
        <v>40311</v>
      </c>
      <c r="B4" s="3">
        <v>3</v>
      </c>
      <c r="C4" s="4" t="s">
        <v>1046</v>
      </c>
      <c r="D4" s="5" t="str">
        <f t="shared" si="0"/>
        <v>3-2010513</v>
      </c>
      <c r="E4" s="6"/>
    </row>
    <row r="5" spans="1:5">
      <c r="A5" s="2">
        <v>40311</v>
      </c>
      <c r="B5" s="3">
        <v>4</v>
      </c>
      <c r="C5" s="4" t="s">
        <v>1047</v>
      </c>
      <c r="D5" s="5" t="str">
        <f t="shared" si="0"/>
        <v>4-2010513</v>
      </c>
      <c r="E5" s="7">
        <v>5.97</v>
      </c>
    </row>
    <row r="6" spans="1:5">
      <c r="A6" s="2">
        <v>40311</v>
      </c>
      <c r="B6" s="3">
        <v>5</v>
      </c>
      <c r="C6" s="4" t="s">
        <v>1048</v>
      </c>
      <c r="D6" s="5" t="str">
        <f t="shared" si="0"/>
        <v>5-2010513</v>
      </c>
      <c r="E6" s="7">
        <v>5.92</v>
      </c>
    </row>
    <row r="7" spans="1:5">
      <c r="A7" s="2">
        <v>40311</v>
      </c>
      <c r="B7" s="3">
        <v>6</v>
      </c>
      <c r="C7" s="4" t="s">
        <v>1049</v>
      </c>
      <c r="D7" s="5" t="str">
        <f t="shared" si="0"/>
        <v>6-2010513</v>
      </c>
      <c r="E7" s="7">
        <v>5.97</v>
      </c>
    </row>
    <row r="8" spans="1:5">
      <c r="A8" s="2">
        <v>40311</v>
      </c>
      <c r="B8" s="3">
        <v>7</v>
      </c>
      <c r="C8" s="4" t="s">
        <v>1050</v>
      </c>
      <c r="D8" s="5" t="str">
        <f t="shared" si="0"/>
        <v>7-2010513</v>
      </c>
      <c r="E8" s="7">
        <v>5.82</v>
      </c>
    </row>
    <row r="9" spans="1:5">
      <c r="A9" s="2">
        <v>40311</v>
      </c>
      <c r="B9" s="3">
        <v>8</v>
      </c>
      <c r="C9" s="4" t="s">
        <v>1051</v>
      </c>
      <c r="D9" s="5" t="str">
        <f t="shared" si="0"/>
        <v>8-2010513</v>
      </c>
      <c r="E9" s="7">
        <v>5.97</v>
      </c>
    </row>
    <row r="10" spans="1:5">
      <c r="A10" s="2">
        <v>40311</v>
      </c>
      <c r="B10" s="3">
        <v>9</v>
      </c>
      <c r="C10" s="4" t="s">
        <v>1052</v>
      </c>
      <c r="D10" s="5" t="str">
        <f t="shared" si="0"/>
        <v>9-2010513</v>
      </c>
      <c r="E10" s="7">
        <v>5.97</v>
      </c>
    </row>
    <row r="11" spans="1:5">
      <c r="A11" s="2">
        <v>40312</v>
      </c>
      <c r="B11" s="3">
        <v>10</v>
      </c>
      <c r="C11" s="4" t="s">
        <v>1053</v>
      </c>
      <c r="D11" s="5" t="str">
        <f t="shared" si="0"/>
        <v>10-2010514</v>
      </c>
      <c r="E11" s="7">
        <v>5.7</v>
      </c>
    </row>
    <row r="12" spans="1:5">
      <c r="A12" s="2">
        <v>40312</v>
      </c>
      <c r="B12" s="3">
        <v>11</v>
      </c>
      <c r="C12" s="4" t="s">
        <v>1054</v>
      </c>
      <c r="D12" s="5" t="str">
        <f t="shared" si="0"/>
        <v>11-2010514</v>
      </c>
      <c r="E12" s="7">
        <v>6.15</v>
      </c>
    </row>
    <row r="13" spans="1:5">
      <c r="A13" s="2">
        <v>40312</v>
      </c>
      <c r="B13" s="3">
        <v>12</v>
      </c>
      <c r="C13" s="4" t="s">
        <v>1055</v>
      </c>
      <c r="D13" s="5" t="str">
        <f t="shared" si="0"/>
        <v>12-2010514</v>
      </c>
      <c r="E13" s="7">
        <v>5.75</v>
      </c>
    </row>
    <row r="14" spans="1:5">
      <c r="A14" s="2">
        <v>40313</v>
      </c>
      <c r="B14" s="3">
        <v>13</v>
      </c>
      <c r="C14" s="4" t="s">
        <v>1056</v>
      </c>
      <c r="D14" s="5" t="str">
        <f t="shared" si="0"/>
        <v>13-2010515</v>
      </c>
      <c r="E14" s="7">
        <v>6.4</v>
      </c>
    </row>
    <row r="15" spans="1:5">
      <c r="A15" s="2">
        <v>40313</v>
      </c>
      <c r="B15" s="3">
        <v>14</v>
      </c>
      <c r="C15" s="4" t="s">
        <v>1057</v>
      </c>
      <c r="D15" s="5" t="str">
        <f t="shared" si="0"/>
        <v>14-2010515</v>
      </c>
      <c r="E15" s="7">
        <v>5.85</v>
      </c>
    </row>
    <row r="16" spans="1:5">
      <c r="A16" s="2">
        <v>40313</v>
      </c>
      <c r="B16" s="3">
        <v>15</v>
      </c>
      <c r="C16" s="4" t="s">
        <v>1058</v>
      </c>
      <c r="D16" s="5" t="str">
        <f t="shared" si="0"/>
        <v>15-2010515</v>
      </c>
      <c r="E16" s="7">
        <v>5.7</v>
      </c>
    </row>
    <row r="17" spans="1:5">
      <c r="A17" s="2">
        <v>40313</v>
      </c>
      <c r="B17" s="3">
        <v>9</v>
      </c>
      <c r="C17" s="4" t="s">
        <v>1052</v>
      </c>
      <c r="D17" s="5" t="str">
        <f t="shared" si="0"/>
        <v>9-2010515</v>
      </c>
      <c r="E17" s="7">
        <v>5.75</v>
      </c>
    </row>
    <row r="18" spans="1:5">
      <c r="A18" s="2">
        <v>40313</v>
      </c>
      <c r="B18" s="3">
        <v>3</v>
      </c>
      <c r="C18" s="4" t="s">
        <v>1046</v>
      </c>
      <c r="D18" s="5" t="str">
        <f t="shared" si="0"/>
        <v>3-2010515</v>
      </c>
      <c r="E18" s="7">
        <v>6.35</v>
      </c>
    </row>
    <row r="19" spans="1:5">
      <c r="A19" s="2">
        <v>40313</v>
      </c>
      <c r="B19" s="3">
        <v>11</v>
      </c>
      <c r="C19" s="4" t="s">
        <v>1054</v>
      </c>
      <c r="D19" s="5" t="str">
        <f t="shared" si="0"/>
        <v>11-2010515</v>
      </c>
      <c r="E19" s="7">
        <v>6</v>
      </c>
    </row>
    <row r="20" spans="1:5">
      <c r="A20" s="2">
        <v>40313</v>
      </c>
      <c r="B20" s="3">
        <v>2</v>
      </c>
      <c r="C20" s="4" t="s">
        <v>1045</v>
      </c>
      <c r="D20" s="5" t="str">
        <f t="shared" si="0"/>
        <v>2-2010515</v>
      </c>
      <c r="E20" s="7">
        <v>6</v>
      </c>
    </row>
    <row r="21" spans="1:5">
      <c r="A21" s="2">
        <v>40313</v>
      </c>
      <c r="B21" s="3">
        <v>6</v>
      </c>
      <c r="C21" s="4" t="s">
        <v>1049</v>
      </c>
      <c r="D21" s="5" t="str">
        <f t="shared" si="0"/>
        <v>6-2010515</v>
      </c>
      <c r="E21" s="7">
        <v>6.25</v>
      </c>
    </row>
    <row r="22" spans="1:5">
      <c r="A22" s="2">
        <v>40313</v>
      </c>
      <c r="B22" s="3">
        <v>7</v>
      </c>
      <c r="C22" s="4" t="s">
        <v>1050</v>
      </c>
      <c r="D22" s="5" t="str">
        <f t="shared" si="0"/>
        <v>7-2010515</v>
      </c>
      <c r="E22" s="7">
        <v>6.1</v>
      </c>
    </row>
    <row r="23" spans="1:5">
      <c r="A23" s="2">
        <v>40314</v>
      </c>
      <c r="B23" s="3">
        <v>14</v>
      </c>
      <c r="C23" s="4" t="s">
        <v>1057</v>
      </c>
      <c r="D23" s="5" t="str">
        <f t="shared" si="0"/>
        <v>14-2010516</v>
      </c>
      <c r="E23" s="7">
        <v>6.2</v>
      </c>
    </row>
    <row r="24" spans="1:5">
      <c r="A24" s="2">
        <v>40314</v>
      </c>
      <c r="B24" s="3">
        <v>4</v>
      </c>
      <c r="C24" s="4" t="s">
        <v>1047</v>
      </c>
      <c r="D24" s="5" t="str">
        <f t="shared" si="0"/>
        <v>4-2010516</v>
      </c>
      <c r="E24" s="7">
        <v>5.95</v>
      </c>
    </row>
    <row r="25" spans="1:5">
      <c r="A25" s="2">
        <v>40314</v>
      </c>
      <c r="B25" s="3">
        <v>12</v>
      </c>
      <c r="C25" s="4" t="s">
        <v>1055</v>
      </c>
      <c r="D25" s="5" t="str">
        <f t="shared" si="0"/>
        <v>12-2010516</v>
      </c>
      <c r="E25" s="7">
        <v>6.5</v>
      </c>
    </row>
    <row r="26" spans="1:5">
      <c r="A26" s="2">
        <v>40315</v>
      </c>
      <c r="B26" s="3">
        <v>9</v>
      </c>
      <c r="C26" s="4" t="s">
        <v>1052</v>
      </c>
      <c r="D26" s="5" t="str">
        <f t="shared" si="0"/>
        <v>9-2010517</v>
      </c>
      <c r="E26" s="7">
        <v>6.35</v>
      </c>
    </row>
    <row r="27" spans="1:5">
      <c r="A27" s="2">
        <v>40315</v>
      </c>
      <c r="B27" s="3">
        <v>8</v>
      </c>
      <c r="C27" s="4" t="s">
        <v>1051</v>
      </c>
      <c r="D27" s="5" t="str">
        <f t="shared" si="0"/>
        <v>8-2010517</v>
      </c>
      <c r="E27" s="7">
        <v>6.1</v>
      </c>
    </row>
    <row r="28" spans="1:5">
      <c r="A28" s="2">
        <v>40320</v>
      </c>
      <c r="B28" s="3">
        <v>16</v>
      </c>
      <c r="C28" s="4" t="s">
        <v>1059</v>
      </c>
      <c r="D28" s="5" t="str">
        <f t="shared" si="0"/>
        <v>16-2010522</v>
      </c>
      <c r="E28" s="7">
        <v>6</v>
      </c>
    </row>
    <row r="29" spans="1:5">
      <c r="A29" s="2">
        <v>40321</v>
      </c>
      <c r="B29" s="3">
        <v>17</v>
      </c>
      <c r="C29" s="4" t="s">
        <v>1060</v>
      </c>
      <c r="D29" s="5" t="str">
        <f t="shared" si="0"/>
        <v>17-2010523</v>
      </c>
      <c r="E29" s="7">
        <v>6.25</v>
      </c>
    </row>
    <row r="30" spans="1:5">
      <c r="A30" s="2">
        <v>40321</v>
      </c>
      <c r="B30" s="3">
        <v>18</v>
      </c>
      <c r="C30" s="4" t="s">
        <v>1061</v>
      </c>
      <c r="D30" s="5" t="str">
        <f t="shared" si="0"/>
        <v>18-2010523</v>
      </c>
      <c r="E30" s="7">
        <v>5.85</v>
      </c>
    </row>
    <row r="31" spans="1:5">
      <c r="A31" s="2">
        <v>40321</v>
      </c>
      <c r="B31" s="3">
        <v>19</v>
      </c>
      <c r="C31" s="4" t="s">
        <v>1062</v>
      </c>
      <c r="D31" s="5" t="str">
        <f t="shared" si="0"/>
        <v>19-2010523</v>
      </c>
      <c r="E31" s="7">
        <v>6.3</v>
      </c>
    </row>
    <row r="32" spans="1:5">
      <c r="A32" s="2">
        <v>40321</v>
      </c>
      <c r="B32" s="3">
        <v>20</v>
      </c>
      <c r="C32" s="4" t="s">
        <v>1063</v>
      </c>
      <c r="D32" s="5" t="str">
        <f t="shared" si="0"/>
        <v>20-2010523</v>
      </c>
      <c r="E32" s="7">
        <v>5.8</v>
      </c>
    </row>
    <row r="33" spans="1:5">
      <c r="A33" s="2">
        <v>40321</v>
      </c>
      <c r="B33" s="3">
        <v>21</v>
      </c>
      <c r="C33" s="4" t="s">
        <v>1064</v>
      </c>
      <c r="D33" s="5" t="str">
        <f t="shared" si="0"/>
        <v>21-2010523</v>
      </c>
      <c r="E33" s="7">
        <v>5.75</v>
      </c>
    </row>
    <row r="34" spans="1:5">
      <c r="A34" s="2">
        <v>40321</v>
      </c>
      <c r="B34" s="3">
        <v>22</v>
      </c>
      <c r="C34" s="4" t="s">
        <v>1065</v>
      </c>
      <c r="D34" s="5" t="str">
        <f t="shared" si="0"/>
        <v>22-2010523</v>
      </c>
      <c r="E34" s="7">
        <v>5.8</v>
      </c>
    </row>
    <row r="35" spans="1:5">
      <c r="A35" s="2">
        <v>40322</v>
      </c>
      <c r="B35" s="3">
        <v>23</v>
      </c>
      <c r="C35" s="4" t="s">
        <v>1066</v>
      </c>
      <c r="D35" s="5" t="str">
        <f t="shared" si="0"/>
        <v>23-2010524</v>
      </c>
      <c r="E35" s="7">
        <v>5.7</v>
      </c>
    </row>
    <row r="36" spans="1:5">
      <c r="A36" s="2">
        <v>40322</v>
      </c>
      <c r="B36" s="3">
        <v>24</v>
      </c>
      <c r="C36" s="4" t="s">
        <v>1067</v>
      </c>
      <c r="D36" s="5" t="str">
        <f t="shared" si="0"/>
        <v>24-2010524</v>
      </c>
      <c r="E36" s="7">
        <v>6.05</v>
      </c>
    </row>
    <row r="37" spans="1:5">
      <c r="A37" s="2">
        <v>40322</v>
      </c>
      <c r="B37" s="3">
        <v>25</v>
      </c>
      <c r="C37" s="4" t="s">
        <v>1068</v>
      </c>
      <c r="D37" s="5" t="str">
        <f t="shared" si="0"/>
        <v>25-2010524</v>
      </c>
      <c r="E37" s="7">
        <v>5.65</v>
      </c>
    </row>
    <row r="38" spans="1:5">
      <c r="A38" s="2">
        <v>40322</v>
      </c>
      <c r="B38" s="3">
        <v>26</v>
      </c>
      <c r="C38" s="4" t="s">
        <v>1069</v>
      </c>
      <c r="D38" s="5" t="str">
        <f t="shared" si="0"/>
        <v>26-2010524</v>
      </c>
      <c r="E38" s="6"/>
    </row>
    <row r="39" spans="1:5">
      <c r="A39" s="2">
        <v>40322</v>
      </c>
      <c r="B39" s="3">
        <v>27</v>
      </c>
      <c r="C39" s="4" t="s">
        <v>1070</v>
      </c>
      <c r="D39" s="5" t="str">
        <f t="shared" si="0"/>
        <v>27-2010524</v>
      </c>
      <c r="E39" s="7">
        <v>5.75</v>
      </c>
    </row>
    <row r="40" spans="1:5">
      <c r="A40" s="2">
        <v>40322</v>
      </c>
      <c r="B40" s="3">
        <v>28</v>
      </c>
      <c r="C40" s="4" t="s">
        <v>1071</v>
      </c>
      <c r="D40" s="5" t="str">
        <f t="shared" si="0"/>
        <v>28-2010524</v>
      </c>
      <c r="E40" s="7">
        <v>5.7</v>
      </c>
    </row>
    <row r="41" spans="1:5">
      <c r="A41" s="2">
        <v>40322</v>
      </c>
      <c r="B41" s="3">
        <v>18</v>
      </c>
      <c r="C41" s="4" t="s">
        <v>1061</v>
      </c>
      <c r="D41" s="5" t="str">
        <f t="shared" si="0"/>
        <v>18-2010524</v>
      </c>
      <c r="E41" s="7">
        <v>6.45</v>
      </c>
    </row>
    <row r="42" spans="1:5">
      <c r="A42" s="2">
        <v>40322</v>
      </c>
      <c r="B42" s="3">
        <v>19</v>
      </c>
      <c r="C42" s="4" t="s">
        <v>1062</v>
      </c>
      <c r="D42" s="5" t="str">
        <f t="shared" si="0"/>
        <v>19-2010524</v>
      </c>
      <c r="E42" s="7">
        <v>6.4</v>
      </c>
    </row>
    <row r="43" spans="1:5">
      <c r="A43" s="2">
        <v>40323</v>
      </c>
      <c r="B43" s="3">
        <v>29</v>
      </c>
      <c r="C43" s="4" t="s">
        <v>1072</v>
      </c>
      <c r="D43" s="5" t="str">
        <f t="shared" si="0"/>
        <v>29-2010525</v>
      </c>
      <c r="E43" s="7">
        <v>6.35</v>
      </c>
    </row>
    <row r="44" spans="1:5">
      <c r="A44" s="2">
        <v>40324</v>
      </c>
      <c r="B44" s="3">
        <v>23</v>
      </c>
      <c r="C44" s="4" t="s">
        <v>1066</v>
      </c>
      <c r="D44" s="5" t="str">
        <f t="shared" si="0"/>
        <v>23-2010526</v>
      </c>
      <c r="E44" s="7">
        <v>5.9</v>
      </c>
    </row>
    <row r="45" spans="1:5">
      <c r="A45" s="2">
        <v>40324</v>
      </c>
      <c r="B45" s="3">
        <v>21</v>
      </c>
      <c r="C45" s="4" t="s">
        <v>1064</v>
      </c>
      <c r="D45" s="5" t="str">
        <f t="shared" si="0"/>
        <v>21-2010526</v>
      </c>
      <c r="E45" s="7">
        <v>6.9</v>
      </c>
    </row>
    <row r="46" spans="1:5">
      <c r="A46" s="2">
        <v>40324</v>
      </c>
      <c r="B46" s="3">
        <v>27</v>
      </c>
      <c r="C46" s="4" t="s">
        <v>1070</v>
      </c>
      <c r="D46" s="5" t="str">
        <f t="shared" si="0"/>
        <v>27-2010526</v>
      </c>
      <c r="E46" s="7">
        <v>6.7</v>
      </c>
    </row>
    <row r="47" spans="1:5">
      <c r="A47" s="2">
        <v>40325</v>
      </c>
      <c r="B47" s="3">
        <v>30</v>
      </c>
      <c r="C47" s="4" t="s">
        <v>1073</v>
      </c>
      <c r="D47" s="5" t="str">
        <f t="shared" si="0"/>
        <v>30-2010527</v>
      </c>
      <c r="E47" s="7">
        <v>6.8</v>
      </c>
    </row>
    <row r="48" spans="1:5">
      <c r="A48" s="2">
        <v>40666</v>
      </c>
      <c r="B48" s="3">
        <v>130</v>
      </c>
      <c r="C48" s="4" t="s">
        <v>1074</v>
      </c>
      <c r="D48" s="5" t="str">
        <f t="shared" si="0"/>
        <v>130-201153</v>
      </c>
      <c r="E48" s="7">
        <v>5.9</v>
      </c>
    </row>
    <row r="49" spans="1:5">
      <c r="A49" s="2">
        <v>40682</v>
      </c>
      <c r="B49" s="3">
        <v>31</v>
      </c>
      <c r="C49" s="4" t="s">
        <v>1075</v>
      </c>
      <c r="D49" s="5" t="str">
        <f t="shared" si="0"/>
        <v>31-2011519</v>
      </c>
      <c r="E49" s="7">
        <v>6</v>
      </c>
    </row>
    <row r="50" spans="1:5">
      <c r="A50" s="2">
        <v>40682</v>
      </c>
      <c r="B50" s="3">
        <v>32</v>
      </c>
      <c r="C50" s="4" t="s">
        <v>1076</v>
      </c>
      <c r="D50" s="5" t="str">
        <f t="shared" si="0"/>
        <v>32-2011519</v>
      </c>
      <c r="E50" s="7">
        <v>6.34</v>
      </c>
    </row>
    <row r="51" spans="1:5">
      <c r="A51" s="2">
        <v>40682</v>
      </c>
      <c r="B51" s="3">
        <v>33</v>
      </c>
      <c r="C51" s="4" t="s">
        <v>1077</v>
      </c>
      <c r="D51" s="5" t="str">
        <f t="shared" si="0"/>
        <v>33-2011519</v>
      </c>
      <c r="E51" s="7">
        <v>6.55</v>
      </c>
    </row>
    <row r="52" spans="1:5">
      <c r="A52" s="2">
        <v>40682</v>
      </c>
      <c r="B52" s="3">
        <v>6</v>
      </c>
      <c r="C52" s="4" t="s">
        <v>1049</v>
      </c>
      <c r="D52" s="5" t="str">
        <f t="shared" si="0"/>
        <v>6-2011519</v>
      </c>
      <c r="E52" s="7">
        <v>5.79</v>
      </c>
    </row>
    <row r="53" spans="1:5">
      <c r="A53" s="2">
        <v>40682</v>
      </c>
      <c r="B53" s="3">
        <v>14</v>
      </c>
      <c r="C53" s="4" t="s">
        <v>1057</v>
      </c>
      <c r="D53" s="5" t="str">
        <f t="shared" si="0"/>
        <v>14-2011519</v>
      </c>
      <c r="E53" s="7">
        <v>5.82</v>
      </c>
    </row>
    <row r="54" spans="1:5">
      <c r="A54" s="2">
        <v>40683</v>
      </c>
      <c r="B54" s="3">
        <v>34</v>
      </c>
      <c r="C54" s="4" t="s">
        <v>1078</v>
      </c>
      <c r="D54" s="5" t="str">
        <f t="shared" si="0"/>
        <v>34-2011520</v>
      </c>
      <c r="E54" s="7">
        <v>5.77</v>
      </c>
    </row>
    <row r="55" spans="1:5">
      <c r="A55" s="2">
        <v>40683</v>
      </c>
      <c r="B55" s="3">
        <v>35</v>
      </c>
      <c r="C55" s="4" t="s">
        <v>1079</v>
      </c>
      <c r="D55" s="5" t="str">
        <f t="shared" si="0"/>
        <v>35-2011520</v>
      </c>
      <c r="E55" s="7">
        <v>6.21</v>
      </c>
    </row>
    <row r="56" spans="1:5">
      <c r="A56" s="2">
        <v>40683</v>
      </c>
      <c r="B56" s="3">
        <v>36</v>
      </c>
      <c r="C56" s="4" t="s">
        <v>1080</v>
      </c>
      <c r="D56" s="5" t="str">
        <f t="shared" si="0"/>
        <v>36-2011520</v>
      </c>
      <c r="E56" s="7">
        <v>5.58</v>
      </c>
    </row>
    <row r="57" spans="1:5">
      <c r="A57" s="2">
        <v>40683</v>
      </c>
      <c r="B57" s="3">
        <v>0</v>
      </c>
      <c r="C57" s="6"/>
      <c r="D57" s="5" t="str">
        <f t="shared" si="0"/>
        <v>0-2011520</v>
      </c>
      <c r="E57" s="7">
        <v>6</v>
      </c>
    </row>
    <row r="58" spans="1:5">
      <c r="A58" s="2">
        <v>40683</v>
      </c>
      <c r="B58" s="3">
        <v>32</v>
      </c>
      <c r="C58" s="4" t="s">
        <v>1076</v>
      </c>
      <c r="D58" s="5" t="str">
        <f t="shared" si="0"/>
        <v>32-2011520</v>
      </c>
      <c r="E58" s="6"/>
    </row>
    <row r="59" spans="1:5">
      <c r="A59" s="2">
        <v>40683</v>
      </c>
      <c r="B59" s="3">
        <v>9</v>
      </c>
      <c r="C59" s="4" t="s">
        <v>1052</v>
      </c>
      <c r="D59" s="5" t="str">
        <f t="shared" si="0"/>
        <v>9-2011520</v>
      </c>
      <c r="E59" s="7">
        <v>5.48</v>
      </c>
    </row>
    <row r="60" spans="1:5">
      <c r="A60" s="2">
        <v>40683</v>
      </c>
      <c r="B60" s="3">
        <v>18</v>
      </c>
      <c r="C60" s="4" t="s">
        <v>1061</v>
      </c>
      <c r="D60" s="5" t="str">
        <f t="shared" si="0"/>
        <v>18-2011520</v>
      </c>
      <c r="E60" s="7">
        <v>6.52</v>
      </c>
    </row>
    <row r="61" spans="1:5">
      <c r="A61" s="2">
        <v>40683</v>
      </c>
      <c r="B61" s="3">
        <v>11</v>
      </c>
      <c r="C61" s="4" t="s">
        <v>1054</v>
      </c>
      <c r="D61" s="5" t="str">
        <f t="shared" si="0"/>
        <v>11-2011520</v>
      </c>
      <c r="E61" s="7">
        <v>6.82</v>
      </c>
    </row>
    <row r="62" spans="1:5">
      <c r="A62" s="2">
        <v>40683</v>
      </c>
      <c r="B62" s="3">
        <v>37</v>
      </c>
      <c r="C62" s="4" t="s">
        <v>1081</v>
      </c>
      <c r="D62" s="5" t="str">
        <f t="shared" si="0"/>
        <v>37-2011520</v>
      </c>
      <c r="E62" s="7">
        <v>6.09</v>
      </c>
    </row>
    <row r="63" spans="1:5">
      <c r="A63" s="2">
        <v>40683</v>
      </c>
      <c r="B63" s="3">
        <v>0</v>
      </c>
      <c r="C63" s="6"/>
      <c r="D63" s="5" t="str">
        <f t="shared" si="0"/>
        <v>0-2011520</v>
      </c>
      <c r="E63" s="6"/>
    </row>
    <row r="64" spans="1:5">
      <c r="A64" s="2">
        <v>40684</v>
      </c>
      <c r="B64" s="3">
        <v>38</v>
      </c>
      <c r="C64" s="4" t="s">
        <v>1082</v>
      </c>
      <c r="D64" s="5" t="str">
        <f t="shared" si="0"/>
        <v>38-2011521</v>
      </c>
      <c r="E64" s="7">
        <v>6.09</v>
      </c>
    </row>
    <row r="65" spans="1:5">
      <c r="A65" s="2">
        <v>40684</v>
      </c>
      <c r="B65" s="3">
        <v>0</v>
      </c>
      <c r="C65" s="6"/>
      <c r="D65" s="5" t="str">
        <f t="shared" si="0"/>
        <v>0-2011521</v>
      </c>
      <c r="E65" s="7">
        <v>5.098</v>
      </c>
    </row>
    <row r="66" spans="1:5">
      <c r="A66" s="2">
        <v>40684</v>
      </c>
      <c r="B66" s="3">
        <v>32</v>
      </c>
      <c r="C66" s="4" t="s">
        <v>1076</v>
      </c>
      <c r="D66" s="5" t="str">
        <f t="shared" ref="D66:D129" si="1">CONCATENATE(B66,"-",YEAR(A66),MONTH(A66),DAY(A66))</f>
        <v>32-2011521</v>
      </c>
      <c r="E66" s="6"/>
    </row>
    <row r="67" spans="1:5">
      <c r="A67" s="2">
        <v>40684</v>
      </c>
      <c r="B67" s="3">
        <v>39</v>
      </c>
      <c r="C67" s="4" t="s">
        <v>1083</v>
      </c>
      <c r="D67" s="5" t="str">
        <f t="shared" si="1"/>
        <v>39-2011521</v>
      </c>
      <c r="E67" s="7">
        <v>6.24</v>
      </c>
    </row>
    <row r="68" spans="1:5">
      <c r="A68" s="2">
        <v>40684</v>
      </c>
      <c r="B68" s="3">
        <v>40</v>
      </c>
      <c r="C68" s="4" t="s">
        <v>1084</v>
      </c>
      <c r="D68" s="5" t="str">
        <f t="shared" si="1"/>
        <v>40-2011521</v>
      </c>
      <c r="E68" s="7">
        <v>6.55</v>
      </c>
    </row>
    <row r="69" spans="1:5">
      <c r="A69" s="2">
        <v>40684</v>
      </c>
      <c r="B69" s="3">
        <v>8</v>
      </c>
      <c r="C69" s="4" t="s">
        <v>1051</v>
      </c>
      <c r="D69" s="5" t="str">
        <f t="shared" si="1"/>
        <v>8-2011521</v>
      </c>
      <c r="E69" s="7">
        <v>6.18</v>
      </c>
    </row>
    <row r="70" spans="1:5">
      <c r="A70" s="2">
        <v>40684</v>
      </c>
      <c r="B70" s="3">
        <v>32</v>
      </c>
      <c r="C70" s="4" t="s">
        <v>1076</v>
      </c>
      <c r="D70" s="5" t="str">
        <f t="shared" si="1"/>
        <v>32-2011521</v>
      </c>
      <c r="E70" s="6"/>
    </row>
    <row r="71" spans="1:5">
      <c r="A71" s="2">
        <v>40684</v>
      </c>
      <c r="B71" s="3">
        <v>18</v>
      </c>
      <c r="C71" s="4" t="s">
        <v>1061</v>
      </c>
      <c r="D71" s="5" t="str">
        <f t="shared" si="1"/>
        <v>18-2011521</v>
      </c>
      <c r="E71" s="6"/>
    </row>
    <row r="72" spans="1:5">
      <c r="A72" s="2">
        <v>40684</v>
      </c>
      <c r="B72" s="3">
        <v>6</v>
      </c>
      <c r="C72" s="4" t="s">
        <v>1049</v>
      </c>
      <c r="D72" s="5" t="str">
        <f t="shared" si="1"/>
        <v>6-2011521</v>
      </c>
      <c r="E72" s="6"/>
    </row>
    <row r="73" spans="1:5">
      <c r="A73" s="2">
        <v>40684</v>
      </c>
      <c r="B73" s="3">
        <v>41</v>
      </c>
      <c r="C73" s="4" t="s">
        <v>1085</v>
      </c>
      <c r="D73" s="5" t="str">
        <f t="shared" si="1"/>
        <v>41-2011521</v>
      </c>
      <c r="E73" s="7">
        <v>5.93</v>
      </c>
    </row>
    <row r="74" spans="1:5">
      <c r="A74" s="2">
        <v>40685</v>
      </c>
      <c r="B74" s="3">
        <v>9</v>
      </c>
      <c r="C74" s="4" t="s">
        <v>1052</v>
      </c>
      <c r="D74" s="5" t="str">
        <f t="shared" si="1"/>
        <v>9-2011522</v>
      </c>
      <c r="E74" s="6"/>
    </row>
    <row r="75" spans="1:5">
      <c r="A75" s="2">
        <v>40685</v>
      </c>
      <c r="B75" s="3">
        <v>14</v>
      </c>
      <c r="C75" s="4" t="s">
        <v>1057</v>
      </c>
      <c r="D75" s="5" t="str">
        <f t="shared" si="1"/>
        <v>14-2011522</v>
      </c>
      <c r="E75" s="6"/>
    </row>
    <row r="76" spans="1:5">
      <c r="A76" s="2">
        <v>40685</v>
      </c>
      <c r="B76" s="3">
        <v>18</v>
      </c>
      <c r="C76" s="4" t="s">
        <v>1061</v>
      </c>
      <c r="D76" s="5" t="str">
        <f t="shared" si="1"/>
        <v>18-2011522</v>
      </c>
      <c r="E76" s="6"/>
    </row>
    <row r="77" spans="1:5">
      <c r="A77" s="2">
        <v>40685</v>
      </c>
      <c r="B77" s="3">
        <v>15</v>
      </c>
      <c r="C77" s="4" t="s">
        <v>1058</v>
      </c>
      <c r="D77" s="5" t="str">
        <f t="shared" si="1"/>
        <v>15-2011522</v>
      </c>
      <c r="E77" s="7">
        <v>6.08</v>
      </c>
    </row>
    <row r="78" spans="1:5">
      <c r="A78" s="2">
        <v>40687</v>
      </c>
      <c r="B78" s="3">
        <v>33</v>
      </c>
      <c r="C78" s="4" t="s">
        <v>1077</v>
      </c>
      <c r="D78" s="5" t="str">
        <f t="shared" si="1"/>
        <v>33-2011524</v>
      </c>
      <c r="E78" s="6"/>
    </row>
    <row r="79" spans="1:5">
      <c r="A79" s="2">
        <v>40687</v>
      </c>
      <c r="B79" s="3">
        <v>32</v>
      </c>
      <c r="C79" s="4" t="s">
        <v>1076</v>
      </c>
      <c r="D79" s="5" t="str">
        <f t="shared" si="1"/>
        <v>32-2011524</v>
      </c>
      <c r="E79" s="6"/>
    </row>
    <row r="80" spans="1:5">
      <c r="A80" s="2">
        <v>40687</v>
      </c>
      <c r="B80" s="3">
        <v>38</v>
      </c>
      <c r="C80" s="4" t="s">
        <v>1082</v>
      </c>
      <c r="D80" s="5" t="str">
        <f t="shared" si="1"/>
        <v>38-2011524</v>
      </c>
      <c r="E80" s="6"/>
    </row>
    <row r="81" spans="1:5">
      <c r="A81" s="2">
        <v>40687</v>
      </c>
      <c r="B81" s="3">
        <v>40</v>
      </c>
      <c r="C81" s="4" t="s">
        <v>1084</v>
      </c>
      <c r="D81" s="5" t="str">
        <f t="shared" si="1"/>
        <v>40-2011524</v>
      </c>
      <c r="E81" s="6"/>
    </row>
    <row r="82" spans="1:5">
      <c r="A82" s="2">
        <v>40688</v>
      </c>
      <c r="B82" s="3">
        <v>21</v>
      </c>
      <c r="C82" s="4" t="s">
        <v>1064</v>
      </c>
      <c r="D82" s="5" t="str">
        <f t="shared" si="1"/>
        <v>21-2011525</v>
      </c>
      <c r="E82" s="6"/>
    </row>
    <row r="83" spans="1:5">
      <c r="A83" s="2">
        <v>40688</v>
      </c>
      <c r="B83" s="3">
        <v>42</v>
      </c>
      <c r="C83" s="4" t="s">
        <v>1086</v>
      </c>
      <c r="D83" s="5" t="str">
        <f t="shared" si="1"/>
        <v>42-2011525</v>
      </c>
      <c r="E83" s="7">
        <v>7.23</v>
      </c>
    </row>
    <row r="84" spans="1:5">
      <c r="A84" s="2">
        <v>40689</v>
      </c>
      <c r="B84" s="3">
        <v>43</v>
      </c>
      <c r="C84" s="4" t="s">
        <v>1087</v>
      </c>
      <c r="D84" s="5" t="str">
        <f t="shared" si="1"/>
        <v>43-2011526</v>
      </c>
      <c r="E84" s="7">
        <v>6.69</v>
      </c>
    </row>
    <row r="85" spans="1:5">
      <c r="A85" s="2">
        <v>40689</v>
      </c>
      <c r="B85" s="3">
        <v>19</v>
      </c>
      <c r="C85" s="4" t="s">
        <v>1062</v>
      </c>
      <c r="D85" s="5" t="str">
        <f t="shared" si="1"/>
        <v>19-2011526</v>
      </c>
      <c r="E85" s="6"/>
    </row>
    <row r="86" spans="1:5">
      <c r="A86" s="2">
        <v>40689</v>
      </c>
      <c r="B86" s="3">
        <v>44</v>
      </c>
      <c r="C86" s="4" t="s">
        <v>1088</v>
      </c>
      <c r="D86" s="5" t="str">
        <f t="shared" si="1"/>
        <v>44-2011526</v>
      </c>
      <c r="E86" s="7">
        <v>6.49</v>
      </c>
    </row>
    <row r="87" spans="1:5">
      <c r="A87" s="2">
        <v>40689</v>
      </c>
      <c r="B87" s="3">
        <v>45</v>
      </c>
      <c r="C87" s="4" t="s">
        <v>1089</v>
      </c>
      <c r="D87" s="5" t="str">
        <f t="shared" si="1"/>
        <v>45-2011526</v>
      </c>
      <c r="E87" s="7">
        <v>6.68</v>
      </c>
    </row>
    <row r="88" spans="1:5">
      <c r="A88" s="2">
        <v>40689</v>
      </c>
      <c r="B88" s="3">
        <v>46</v>
      </c>
      <c r="C88" s="4" t="s">
        <v>1090</v>
      </c>
      <c r="D88" s="5" t="str">
        <f t="shared" si="1"/>
        <v>46-2011526</v>
      </c>
      <c r="E88" s="7">
        <v>6.35</v>
      </c>
    </row>
    <row r="89" spans="1:5">
      <c r="A89" s="2">
        <v>40690</v>
      </c>
      <c r="B89" s="3">
        <v>47</v>
      </c>
      <c r="C89" s="4" t="s">
        <v>1091</v>
      </c>
      <c r="D89" s="5" t="str">
        <f t="shared" si="1"/>
        <v>47-2011527</v>
      </c>
      <c r="E89" s="7">
        <v>6.15</v>
      </c>
    </row>
    <row r="90" spans="1:5">
      <c r="A90" s="2">
        <v>40691</v>
      </c>
      <c r="B90" s="3">
        <v>48</v>
      </c>
      <c r="C90" s="4" t="s">
        <v>1092</v>
      </c>
      <c r="D90" s="5" t="str">
        <f t="shared" si="1"/>
        <v>48-2011528</v>
      </c>
      <c r="E90" s="7">
        <v>5.5</v>
      </c>
    </row>
    <row r="91" spans="1:5">
      <c r="A91" s="2">
        <v>40691</v>
      </c>
      <c r="B91" s="3">
        <v>31</v>
      </c>
      <c r="C91" s="4" t="s">
        <v>1075</v>
      </c>
      <c r="D91" s="5" t="str">
        <f t="shared" si="1"/>
        <v>31-2011528</v>
      </c>
      <c r="E91" s="7">
        <v>6.33</v>
      </c>
    </row>
    <row r="92" spans="1:5">
      <c r="A92" s="2">
        <v>40691</v>
      </c>
      <c r="B92" s="3">
        <v>49</v>
      </c>
      <c r="C92" s="4" t="s">
        <v>1093</v>
      </c>
      <c r="D92" s="5" t="str">
        <f t="shared" si="1"/>
        <v>49-2011528</v>
      </c>
      <c r="E92" s="7">
        <v>6.78</v>
      </c>
    </row>
    <row r="93" spans="1:5">
      <c r="A93" s="2">
        <v>40694</v>
      </c>
      <c r="B93" s="3">
        <v>50</v>
      </c>
      <c r="C93" s="4" t="s">
        <v>1094</v>
      </c>
      <c r="D93" s="5" t="str">
        <f t="shared" si="1"/>
        <v>50-2011531</v>
      </c>
      <c r="E93" s="7">
        <v>5.87</v>
      </c>
    </row>
    <row r="94" spans="1:5">
      <c r="A94" s="2">
        <v>40694</v>
      </c>
      <c r="B94" s="3">
        <v>42</v>
      </c>
      <c r="C94" s="4" t="s">
        <v>1086</v>
      </c>
      <c r="D94" s="5" t="str">
        <f t="shared" si="1"/>
        <v>42-2011531</v>
      </c>
      <c r="E94" s="6"/>
    </row>
    <row r="95" spans="1:5">
      <c r="A95" s="2">
        <v>40694</v>
      </c>
      <c r="B95" s="3">
        <v>49</v>
      </c>
      <c r="C95" s="4" t="s">
        <v>1093</v>
      </c>
      <c r="D95" s="5" t="str">
        <f t="shared" si="1"/>
        <v>49-2011531</v>
      </c>
      <c r="E95" s="7">
        <v>7.4</v>
      </c>
    </row>
    <row r="96" spans="1:5">
      <c r="A96" s="2">
        <v>40694</v>
      </c>
      <c r="B96" s="3">
        <v>51</v>
      </c>
      <c r="C96" s="4" t="s">
        <v>1095</v>
      </c>
      <c r="D96" s="5" t="str">
        <f t="shared" si="1"/>
        <v>51-2011531</v>
      </c>
      <c r="E96" s="7">
        <v>6.62</v>
      </c>
    </row>
    <row r="97" spans="1:5">
      <c r="A97" s="2">
        <v>40695</v>
      </c>
      <c r="B97" s="3">
        <v>52</v>
      </c>
      <c r="C97" s="4" t="s">
        <v>1096</v>
      </c>
      <c r="D97" s="5" t="str">
        <f t="shared" si="1"/>
        <v>52-201161</v>
      </c>
      <c r="E97" s="7">
        <v>6.49</v>
      </c>
    </row>
    <row r="98" spans="1:5">
      <c r="A98" s="2">
        <v>40698</v>
      </c>
      <c r="B98" s="3">
        <v>53</v>
      </c>
      <c r="C98" s="4" t="s">
        <v>1097</v>
      </c>
      <c r="D98" s="5" t="str">
        <f t="shared" si="1"/>
        <v>53-201164</v>
      </c>
      <c r="E98" s="7">
        <v>5.72</v>
      </c>
    </row>
    <row r="99" spans="1:5">
      <c r="A99" s="2">
        <v>40698</v>
      </c>
      <c r="B99" s="3">
        <v>36</v>
      </c>
      <c r="C99" s="4" t="s">
        <v>1080</v>
      </c>
      <c r="D99" s="5" t="str">
        <f t="shared" si="1"/>
        <v>36-201164</v>
      </c>
      <c r="E99" s="6"/>
    </row>
    <row r="100" spans="1:5">
      <c r="A100" s="2">
        <v>40698</v>
      </c>
      <c r="B100" s="3">
        <v>33</v>
      </c>
      <c r="C100" s="4" t="s">
        <v>1077</v>
      </c>
      <c r="D100" s="5" t="str">
        <f t="shared" si="1"/>
        <v>33-201164</v>
      </c>
      <c r="E100" s="6"/>
    </row>
    <row r="101" spans="1:5">
      <c r="A101" s="2">
        <v>40698</v>
      </c>
      <c r="B101" s="3">
        <v>54</v>
      </c>
      <c r="C101" s="4" t="s">
        <v>1098</v>
      </c>
      <c r="D101" s="5" t="str">
        <f t="shared" si="1"/>
        <v>54-201164</v>
      </c>
      <c r="E101" s="7">
        <v>5.83</v>
      </c>
    </row>
    <row r="102" spans="1:5">
      <c r="A102" s="2">
        <v>40698</v>
      </c>
      <c r="B102" s="3">
        <v>55</v>
      </c>
      <c r="C102" s="4" t="s">
        <v>1099</v>
      </c>
      <c r="D102" s="5" t="str">
        <f t="shared" si="1"/>
        <v>55-201164</v>
      </c>
      <c r="E102" s="7">
        <v>6.93</v>
      </c>
    </row>
    <row r="103" spans="1:5">
      <c r="A103" s="2">
        <v>40699</v>
      </c>
      <c r="B103" s="3">
        <v>56</v>
      </c>
      <c r="C103" s="4" t="s">
        <v>1100</v>
      </c>
      <c r="D103" s="5" t="str">
        <f t="shared" si="1"/>
        <v>56-201165</v>
      </c>
      <c r="E103" s="7">
        <v>5.86</v>
      </c>
    </row>
    <row r="104" spans="1:5">
      <c r="A104" s="2">
        <v>40699</v>
      </c>
      <c r="B104" s="3">
        <v>38</v>
      </c>
      <c r="C104" s="4" t="s">
        <v>1082</v>
      </c>
      <c r="D104" s="5" t="str">
        <f t="shared" si="1"/>
        <v>38-201165</v>
      </c>
      <c r="E104" s="6"/>
    </row>
    <row r="105" spans="1:5">
      <c r="A105" s="2">
        <v>40699</v>
      </c>
      <c r="B105" s="3">
        <v>57</v>
      </c>
      <c r="C105" s="4" t="s">
        <v>1101</v>
      </c>
      <c r="D105" s="5" t="str">
        <f t="shared" si="1"/>
        <v>57-201165</v>
      </c>
      <c r="E105" s="7">
        <v>5.69</v>
      </c>
    </row>
    <row r="106" spans="1:5">
      <c r="A106" s="2">
        <v>40699</v>
      </c>
      <c r="B106" s="3">
        <v>58</v>
      </c>
      <c r="C106" s="4" t="s">
        <v>1102</v>
      </c>
      <c r="D106" s="5" t="str">
        <f t="shared" si="1"/>
        <v>58-201165</v>
      </c>
      <c r="E106" s="7">
        <v>5.89</v>
      </c>
    </row>
    <row r="107" spans="1:5">
      <c r="A107" s="2">
        <v>40700</v>
      </c>
      <c r="B107" s="3">
        <v>9</v>
      </c>
      <c r="C107" s="4" t="s">
        <v>1052</v>
      </c>
      <c r="D107" s="5" t="str">
        <f t="shared" si="1"/>
        <v>9-201166</v>
      </c>
      <c r="E107" s="6"/>
    </row>
    <row r="108" spans="1:5">
      <c r="A108" s="2">
        <v>40700</v>
      </c>
      <c r="B108" s="3">
        <v>33</v>
      </c>
      <c r="C108" s="4" t="s">
        <v>1077</v>
      </c>
      <c r="D108" s="5" t="str">
        <f t="shared" si="1"/>
        <v>33-201166</v>
      </c>
      <c r="E108" s="6"/>
    </row>
    <row r="109" spans="1:5">
      <c r="A109" s="2">
        <v>40700</v>
      </c>
      <c r="B109" s="3">
        <v>59</v>
      </c>
      <c r="C109" s="4" t="s">
        <v>1103</v>
      </c>
      <c r="D109" s="5" t="str">
        <f t="shared" si="1"/>
        <v>59-201166</v>
      </c>
      <c r="E109" s="7">
        <v>6.25</v>
      </c>
    </row>
    <row r="110" spans="1:5">
      <c r="A110" s="2">
        <v>40702</v>
      </c>
      <c r="B110" s="3">
        <v>36</v>
      </c>
      <c r="C110" s="4" t="s">
        <v>1080</v>
      </c>
      <c r="D110" s="5" t="str">
        <f t="shared" si="1"/>
        <v>36-201168</v>
      </c>
      <c r="E110" s="6"/>
    </row>
    <row r="111" spans="1:5">
      <c r="A111" s="2">
        <v>40701</v>
      </c>
      <c r="B111" s="3">
        <v>14</v>
      </c>
      <c r="C111" s="4" t="s">
        <v>1057</v>
      </c>
      <c r="D111" s="5" t="str">
        <f t="shared" si="1"/>
        <v>14-201167</v>
      </c>
      <c r="E111" s="6"/>
    </row>
    <row r="112" spans="1:5">
      <c r="A112" s="2">
        <v>40701</v>
      </c>
      <c r="B112" s="3">
        <v>53</v>
      </c>
      <c r="C112" s="4" t="s">
        <v>1097</v>
      </c>
      <c r="D112" s="5" t="str">
        <f t="shared" si="1"/>
        <v>53-201167</v>
      </c>
      <c r="E112" s="6"/>
    </row>
    <row r="113" spans="1:5">
      <c r="A113" s="2">
        <v>40701</v>
      </c>
      <c r="B113" s="3">
        <v>35</v>
      </c>
      <c r="C113" s="4" t="s">
        <v>1079</v>
      </c>
      <c r="D113" s="5" t="str">
        <f t="shared" si="1"/>
        <v>35-201167</v>
      </c>
      <c r="E113" s="6"/>
    </row>
    <row r="114" spans="1:5">
      <c r="A114" s="2">
        <v>40703</v>
      </c>
      <c r="B114" s="3">
        <v>53</v>
      </c>
      <c r="C114" s="4" t="s">
        <v>1097</v>
      </c>
      <c r="D114" s="5" t="str">
        <f t="shared" si="1"/>
        <v>53-201169</v>
      </c>
      <c r="E114" s="6"/>
    </row>
    <row r="115" spans="1:5">
      <c r="A115" s="2">
        <v>40703</v>
      </c>
      <c r="B115" s="3">
        <v>60</v>
      </c>
      <c r="C115" s="4" t="s">
        <v>1104</v>
      </c>
      <c r="D115" s="5" t="str">
        <f t="shared" si="1"/>
        <v>60-201169</v>
      </c>
      <c r="E115" s="7">
        <v>7.16</v>
      </c>
    </row>
    <row r="116" spans="1:5">
      <c r="A116" s="2">
        <v>40708</v>
      </c>
      <c r="B116" s="3">
        <v>21</v>
      </c>
      <c r="C116" s="4" t="s">
        <v>1064</v>
      </c>
      <c r="D116" s="5" t="str">
        <f t="shared" si="1"/>
        <v>21-2011614</v>
      </c>
      <c r="E116" s="6"/>
    </row>
    <row r="117" spans="1:5">
      <c r="A117" s="2">
        <v>40708</v>
      </c>
      <c r="B117" s="3">
        <v>61</v>
      </c>
      <c r="C117" s="4" t="s">
        <v>1105</v>
      </c>
      <c r="D117" s="5" t="str">
        <f t="shared" si="1"/>
        <v>61-2011614</v>
      </c>
      <c r="E117" s="7">
        <v>6.06</v>
      </c>
    </row>
    <row r="118" spans="1:5">
      <c r="A118" s="2">
        <v>40708</v>
      </c>
      <c r="B118" s="3">
        <v>45</v>
      </c>
      <c r="C118" s="4" t="s">
        <v>1089</v>
      </c>
      <c r="D118" s="5" t="str">
        <f t="shared" si="1"/>
        <v>45-2011614</v>
      </c>
      <c r="E118" s="6"/>
    </row>
    <row r="119" spans="1:5">
      <c r="A119" s="2">
        <v>40708</v>
      </c>
      <c r="B119" s="3">
        <v>19</v>
      </c>
      <c r="C119" s="4" t="s">
        <v>1062</v>
      </c>
      <c r="D119" s="5" t="str">
        <f t="shared" si="1"/>
        <v>19-2011614</v>
      </c>
      <c r="E119" s="7">
        <v>6.4</v>
      </c>
    </row>
    <row r="120" spans="1:5">
      <c r="A120" s="2">
        <v>40708</v>
      </c>
      <c r="B120" s="3">
        <v>62</v>
      </c>
      <c r="C120" s="4" t="s">
        <v>1106</v>
      </c>
      <c r="D120" s="5" t="str">
        <f t="shared" si="1"/>
        <v>62-2011614</v>
      </c>
      <c r="E120" s="7">
        <v>5.93</v>
      </c>
    </row>
    <row r="121" spans="1:5">
      <c r="A121" s="2">
        <v>40708</v>
      </c>
      <c r="B121" s="3">
        <v>41</v>
      </c>
      <c r="C121" s="4" t="s">
        <v>1085</v>
      </c>
      <c r="D121" s="5" t="str">
        <f t="shared" si="1"/>
        <v>41-2011614</v>
      </c>
      <c r="E121" s="7">
        <v>5.61</v>
      </c>
    </row>
    <row r="122" spans="1:5">
      <c r="A122" s="2">
        <v>40708</v>
      </c>
      <c r="B122" s="3">
        <v>47</v>
      </c>
      <c r="C122" s="4" t="s">
        <v>1091</v>
      </c>
      <c r="D122" s="5" t="str">
        <f t="shared" si="1"/>
        <v>47-2011614</v>
      </c>
      <c r="E122" s="7">
        <v>5.87</v>
      </c>
    </row>
    <row r="123" spans="1:5">
      <c r="A123" s="2">
        <v>40708</v>
      </c>
      <c r="B123" s="3">
        <v>24</v>
      </c>
      <c r="C123" s="4" t="s">
        <v>1067</v>
      </c>
      <c r="D123" s="5" t="str">
        <f t="shared" si="1"/>
        <v>24-2011614</v>
      </c>
      <c r="E123" s="7">
        <v>5.9</v>
      </c>
    </row>
    <row r="124" spans="1:5">
      <c r="A124" s="2">
        <v>40709</v>
      </c>
      <c r="B124" s="3">
        <v>61</v>
      </c>
      <c r="C124" s="4" t="s">
        <v>1105</v>
      </c>
      <c r="D124" s="5" t="str">
        <f t="shared" si="1"/>
        <v>61-2011615</v>
      </c>
      <c r="E124" s="6"/>
    </row>
    <row r="125" spans="1:5">
      <c r="A125" s="2">
        <v>40709</v>
      </c>
      <c r="B125" s="3">
        <v>45</v>
      </c>
      <c r="C125" s="4" t="s">
        <v>1089</v>
      </c>
      <c r="D125" s="5" t="str">
        <f t="shared" si="1"/>
        <v>45-2011615</v>
      </c>
      <c r="E125" s="7">
        <v>6.2</v>
      </c>
    </row>
    <row r="126" spans="1:5">
      <c r="A126" s="2">
        <v>40709</v>
      </c>
      <c r="B126" s="3">
        <v>44</v>
      </c>
      <c r="C126" s="4" t="s">
        <v>1088</v>
      </c>
      <c r="D126" s="5" t="str">
        <f t="shared" si="1"/>
        <v>44-2011615</v>
      </c>
      <c r="E126" s="6"/>
    </row>
    <row r="127" spans="1:5">
      <c r="A127" s="2">
        <v>40729</v>
      </c>
      <c r="B127" s="3">
        <v>26</v>
      </c>
      <c r="C127" s="4" t="s">
        <v>1069</v>
      </c>
      <c r="D127" s="5" t="str">
        <f t="shared" si="1"/>
        <v>26-201175</v>
      </c>
      <c r="E127" s="7">
        <v>6.02</v>
      </c>
    </row>
    <row r="128" spans="1:5">
      <c r="A128" s="2">
        <v>40730</v>
      </c>
      <c r="B128" s="3">
        <v>63</v>
      </c>
      <c r="C128" s="4" t="s">
        <v>1107</v>
      </c>
      <c r="D128" s="5" t="str">
        <f t="shared" si="1"/>
        <v>63-201176</v>
      </c>
      <c r="E128" s="7">
        <v>6.6</v>
      </c>
    </row>
    <row r="129" spans="1:5">
      <c r="A129" s="2">
        <v>40730</v>
      </c>
      <c r="B129" s="3">
        <v>23</v>
      </c>
      <c r="C129" s="4" t="s">
        <v>1066</v>
      </c>
      <c r="D129" s="5" t="str">
        <f t="shared" si="1"/>
        <v>23-201176</v>
      </c>
      <c r="E129" s="7">
        <v>5.81</v>
      </c>
    </row>
    <row r="130" spans="1:5">
      <c r="A130" s="2">
        <v>40730</v>
      </c>
      <c r="B130" s="3">
        <v>64</v>
      </c>
      <c r="C130" s="4" t="s">
        <v>1108</v>
      </c>
      <c r="D130" s="5" t="str">
        <f t="shared" ref="D130:D193" si="2">CONCATENATE(B130,"-",YEAR(A130),MONTH(A130),DAY(A130))</f>
        <v>64-201176</v>
      </c>
      <c r="E130" s="7">
        <v>6.68</v>
      </c>
    </row>
    <row r="131" spans="1:5">
      <c r="A131" s="2">
        <v>40731</v>
      </c>
      <c r="B131" s="3">
        <v>23</v>
      </c>
      <c r="C131" s="4" t="s">
        <v>1066</v>
      </c>
      <c r="D131" s="5" t="str">
        <f t="shared" si="2"/>
        <v>23-201177</v>
      </c>
      <c r="E131" s="6"/>
    </row>
    <row r="132" spans="1:5">
      <c r="A132" s="2">
        <v>40732</v>
      </c>
      <c r="B132" s="3">
        <v>63</v>
      </c>
      <c r="C132" s="4" t="s">
        <v>1107</v>
      </c>
      <c r="D132" s="5" t="str">
        <f t="shared" si="2"/>
        <v>63-201178</v>
      </c>
      <c r="E132" s="6"/>
    </row>
    <row r="133" spans="1:5">
      <c r="A133" s="2">
        <v>40732</v>
      </c>
      <c r="B133" s="3">
        <v>65</v>
      </c>
      <c r="C133" s="4" t="s">
        <v>1109</v>
      </c>
      <c r="D133" s="5" t="str">
        <f t="shared" si="2"/>
        <v>65-201178</v>
      </c>
      <c r="E133" s="7">
        <v>6.65</v>
      </c>
    </row>
    <row r="134" spans="1:5">
      <c r="A134" s="2">
        <v>40732</v>
      </c>
      <c r="B134" s="3">
        <v>66</v>
      </c>
      <c r="C134" s="4" t="s">
        <v>1110</v>
      </c>
      <c r="D134" s="5" t="str">
        <f t="shared" si="2"/>
        <v>66-201178</v>
      </c>
      <c r="E134" s="7">
        <v>5.93</v>
      </c>
    </row>
    <row r="135" spans="1:5">
      <c r="A135" s="2">
        <v>40732</v>
      </c>
      <c r="B135" s="3">
        <v>67</v>
      </c>
      <c r="C135" s="4" t="s">
        <v>1111</v>
      </c>
      <c r="D135" s="5" t="str">
        <f t="shared" si="2"/>
        <v>67-201178</v>
      </c>
      <c r="E135" s="7">
        <v>5.83</v>
      </c>
    </row>
    <row r="136" spans="1:5">
      <c r="A136" s="2">
        <v>40732</v>
      </c>
      <c r="B136" s="3">
        <v>68</v>
      </c>
      <c r="C136" s="4" t="s">
        <v>1112</v>
      </c>
      <c r="D136" s="5" t="str">
        <f t="shared" si="2"/>
        <v>68-201178</v>
      </c>
      <c r="E136" s="7">
        <v>6.19</v>
      </c>
    </row>
    <row r="137" spans="1:5">
      <c r="A137" s="2">
        <v>40732</v>
      </c>
      <c r="B137" s="3">
        <v>23</v>
      </c>
      <c r="C137" s="4" t="s">
        <v>1066</v>
      </c>
      <c r="D137" s="5" t="str">
        <f t="shared" si="2"/>
        <v>23-201178</v>
      </c>
      <c r="E137" s="6"/>
    </row>
    <row r="138" spans="1:5">
      <c r="A138" s="2">
        <v>40735</v>
      </c>
      <c r="B138" s="3">
        <v>23</v>
      </c>
      <c r="C138" s="4" t="s">
        <v>1066</v>
      </c>
      <c r="D138" s="5" t="str">
        <f t="shared" si="2"/>
        <v>23-2011711</v>
      </c>
      <c r="E138" s="6"/>
    </row>
    <row r="139" spans="1:5">
      <c r="A139" s="2">
        <v>40735</v>
      </c>
      <c r="B139" s="3">
        <v>69</v>
      </c>
      <c r="C139" s="4" t="s">
        <v>1113</v>
      </c>
      <c r="D139" s="5" t="str">
        <f t="shared" si="2"/>
        <v>69-2011711</v>
      </c>
      <c r="E139" s="7">
        <v>6.35</v>
      </c>
    </row>
    <row r="140" spans="1:5">
      <c r="A140" s="2">
        <v>40735</v>
      </c>
      <c r="B140" s="3">
        <v>70</v>
      </c>
      <c r="C140" s="4" t="s">
        <v>1114</v>
      </c>
      <c r="D140" s="5" t="str">
        <f t="shared" si="2"/>
        <v>70-2011711</v>
      </c>
      <c r="E140" s="7">
        <v>5.7</v>
      </c>
    </row>
    <row r="141" spans="1:5">
      <c r="A141" s="2">
        <v>40736</v>
      </c>
      <c r="B141" s="3">
        <v>66</v>
      </c>
      <c r="C141" s="4" t="s">
        <v>1110</v>
      </c>
      <c r="D141" s="5" t="str">
        <f t="shared" si="2"/>
        <v>66-2011712</v>
      </c>
      <c r="E141" s="6"/>
    </row>
    <row r="142" spans="1:5">
      <c r="A142" s="2">
        <v>40738</v>
      </c>
      <c r="B142" s="3">
        <v>71</v>
      </c>
      <c r="C142" s="4" t="s">
        <v>1115</v>
      </c>
      <c r="D142" s="5" t="str">
        <f t="shared" si="2"/>
        <v>71-2011714</v>
      </c>
      <c r="E142" s="7">
        <v>5.83</v>
      </c>
    </row>
    <row r="143" spans="1:5">
      <c r="A143" s="2">
        <v>40738</v>
      </c>
      <c r="B143" s="3">
        <v>23</v>
      </c>
      <c r="C143" s="4" t="s">
        <v>1066</v>
      </c>
      <c r="D143" s="5" t="str">
        <f t="shared" si="2"/>
        <v>23-2011714</v>
      </c>
      <c r="E143" s="6"/>
    </row>
    <row r="144" spans="1:5">
      <c r="A144" s="2">
        <v>40738</v>
      </c>
      <c r="B144" s="3">
        <v>72</v>
      </c>
      <c r="C144" s="4" t="s">
        <v>1116</v>
      </c>
      <c r="D144" s="5" t="str">
        <f t="shared" si="2"/>
        <v>72-2011714</v>
      </c>
      <c r="E144" s="7">
        <v>6.02</v>
      </c>
    </row>
    <row r="145" spans="1:5">
      <c r="A145" s="2">
        <v>40738</v>
      </c>
      <c r="B145" s="3">
        <v>73</v>
      </c>
      <c r="C145" s="4" t="s">
        <v>1117</v>
      </c>
      <c r="D145" s="5" t="str">
        <f t="shared" si="2"/>
        <v>73-2011714</v>
      </c>
      <c r="E145" s="7">
        <v>6.31</v>
      </c>
    </row>
    <row r="146" spans="1:5">
      <c r="A146" s="2">
        <v>40738</v>
      </c>
      <c r="B146" s="3">
        <v>74</v>
      </c>
      <c r="C146" s="4" t="s">
        <v>1118</v>
      </c>
      <c r="D146" s="5" t="str">
        <f t="shared" si="2"/>
        <v>74-2011714</v>
      </c>
      <c r="E146" s="7">
        <v>6.1</v>
      </c>
    </row>
    <row r="147" spans="1:5">
      <c r="A147" s="2">
        <v>40738</v>
      </c>
      <c r="B147" s="3">
        <v>75</v>
      </c>
      <c r="C147" s="4" t="s">
        <v>1119</v>
      </c>
      <c r="D147" s="5" t="str">
        <f t="shared" si="2"/>
        <v>75-2011714</v>
      </c>
      <c r="E147" s="7">
        <v>6.07</v>
      </c>
    </row>
    <row r="148" spans="1:5">
      <c r="A148" s="2">
        <v>40738</v>
      </c>
      <c r="B148" s="3">
        <v>76</v>
      </c>
      <c r="C148" s="4" t="s">
        <v>1120</v>
      </c>
      <c r="D148" s="5" t="str">
        <f t="shared" si="2"/>
        <v>76-2011714</v>
      </c>
      <c r="E148" s="7">
        <v>5.54</v>
      </c>
    </row>
    <row r="149" spans="1:5">
      <c r="A149" s="2">
        <v>40739</v>
      </c>
      <c r="B149" s="3">
        <v>64</v>
      </c>
      <c r="C149" s="4" t="s">
        <v>1108</v>
      </c>
      <c r="D149" s="5" t="str">
        <f t="shared" si="2"/>
        <v>64-2011715</v>
      </c>
      <c r="E149" s="6"/>
    </row>
    <row r="150" spans="1:5">
      <c r="A150" s="2">
        <v>40739</v>
      </c>
      <c r="B150" s="3">
        <v>77</v>
      </c>
      <c r="C150" s="4" t="s">
        <v>1121</v>
      </c>
      <c r="D150" s="5" t="str">
        <f t="shared" si="2"/>
        <v>77-2011715</v>
      </c>
      <c r="E150" s="7">
        <v>5.68</v>
      </c>
    </row>
    <row r="151" spans="1:5">
      <c r="A151" s="2">
        <v>40739</v>
      </c>
      <c r="B151" s="3">
        <v>78</v>
      </c>
      <c r="C151" s="4" t="s">
        <v>1122</v>
      </c>
      <c r="D151" s="5" t="str">
        <f t="shared" si="2"/>
        <v>78-2011715</v>
      </c>
      <c r="E151" s="7">
        <v>5.9</v>
      </c>
    </row>
    <row r="152" spans="1:5">
      <c r="A152" s="2">
        <v>40740</v>
      </c>
      <c r="B152" s="3">
        <v>79</v>
      </c>
      <c r="C152" s="4" t="s">
        <v>1123</v>
      </c>
      <c r="D152" s="5" t="str">
        <f t="shared" si="2"/>
        <v>79-2011716</v>
      </c>
      <c r="E152" s="7">
        <v>5.05</v>
      </c>
    </row>
    <row r="153" spans="1:5">
      <c r="A153" s="2">
        <v>40741</v>
      </c>
      <c r="B153" s="3">
        <v>72</v>
      </c>
      <c r="C153" s="4" t="s">
        <v>1116</v>
      </c>
      <c r="D153" s="5" t="str">
        <f t="shared" si="2"/>
        <v>72-2011717</v>
      </c>
      <c r="E153" s="6"/>
    </row>
    <row r="154" spans="1:5">
      <c r="A154" s="2">
        <v>40743</v>
      </c>
      <c r="B154" s="3">
        <v>80</v>
      </c>
      <c r="C154" s="4" t="s">
        <v>1124</v>
      </c>
      <c r="D154" s="5" t="str">
        <f t="shared" si="2"/>
        <v>80-2011719</v>
      </c>
      <c r="E154" s="7">
        <v>6.65</v>
      </c>
    </row>
    <row r="155" spans="1:5">
      <c r="A155" s="2">
        <v>40743</v>
      </c>
      <c r="B155" s="3">
        <v>71</v>
      </c>
      <c r="C155" s="4" t="s">
        <v>1115</v>
      </c>
      <c r="D155" s="5" t="str">
        <f t="shared" si="2"/>
        <v>71-2011719</v>
      </c>
      <c r="E155" s="6"/>
    </row>
    <row r="156" spans="1:5">
      <c r="A156" s="2">
        <v>40917</v>
      </c>
      <c r="B156" s="3">
        <v>32</v>
      </c>
      <c r="C156" s="4" t="s">
        <v>1125</v>
      </c>
      <c r="D156" s="5" t="str">
        <f t="shared" si="2"/>
        <v>32-201219</v>
      </c>
      <c r="E156" s="7">
        <v>6.09</v>
      </c>
    </row>
    <row r="157" spans="1:5">
      <c r="A157" s="2">
        <v>40917</v>
      </c>
      <c r="B157" s="3">
        <v>56</v>
      </c>
      <c r="C157" s="4" t="s">
        <v>1100</v>
      </c>
      <c r="D157" s="5" t="str">
        <f t="shared" si="2"/>
        <v>56-201219</v>
      </c>
      <c r="E157" s="7">
        <v>5.6</v>
      </c>
    </row>
    <row r="158" spans="1:5">
      <c r="A158" s="2">
        <v>40917</v>
      </c>
      <c r="B158" s="3">
        <v>81</v>
      </c>
      <c r="C158" s="4" t="s">
        <v>1126</v>
      </c>
      <c r="D158" s="5" t="str">
        <f t="shared" si="2"/>
        <v>81-201219</v>
      </c>
      <c r="E158" s="7">
        <v>5.84</v>
      </c>
    </row>
    <row r="159" spans="1:5">
      <c r="A159" s="2">
        <v>40917</v>
      </c>
      <c r="B159" s="3">
        <v>54</v>
      </c>
      <c r="C159" s="4" t="s">
        <v>1098</v>
      </c>
      <c r="D159" s="5" t="str">
        <f t="shared" si="2"/>
        <v>54-201219</v>
      </c>
      <c r="E159" s="7">
        <v>6.15</v>
      </c>
    </row>
    <row r="160" spans="1:5">
      <c r="A160" s="2">
        <v>40917</v>
      </c>
      <c r="B160" s="3">
        <v>53</v>
      </c>
      <c r="C160" s="4" t="s">
        <v>1097</v>
      </c>
      <c r="D160" s="5" t="str">
        <f t="shared" si="2"/>
        <v>53-201219</v>
      </c>
      <c r="E160" s="7">
        <v>5.75</v>
      </c>
    </row>
    <row r="161" spans="1:5">
      <c r="A161" s="2">
        <v>40917</v>
      </c>
      <c r="B161" s="3">
        <v>60</v>
      </c>
      <c r="C161" s="4" t="s">
        <v>1104</v>
      </c>
      <c r="D161" s="5" t="str">
        <f t="shared" si="2"/>
        <v>60-201219</v>
      </c>
      <c r="E161" s="7">
        <v>6.06</v>
      </c>
    </row>
    <row r="162" spans="1:5">
      <c r="A162" s="2">
        <v>40918</v>
      </c>
      <c r="B162" s="3">
        <v>82</v>
      </c>
      <c r="C162" s="4" t="s">
        <v>1127</v>
      </c>
      <c r="D162" s="5" t="str">
        <f t="shared" si="2"/>
        <v>82-2012110</v>
      </c>
      <c r="E162" s="7">
        <v>6.11</v>
      </c>
    </row>
    <row r="163" spans="1:5">
      <c r="A163" s="2">
        <v>40918</v>
      </c>
      <c r="B163" s="3">
        <v>60</v>
      </c>
      <c r="C163" s="4" t="s">
        <v>1104</v>
      </c>
      <c r="D163" s="5" t="str">
        <f t="shared" si="2"/>
        <v>60-2012110</v>
      </c>
      <c r="E163" s="7">
        <v>6.23</v>
      </c>
    </row>
    <row r="164" spans="1:5">
      <c r="A164" s="2">
        <v>40919</v>
      </c>
      <c r="B164" s="3">
        <v>9</v>
      </c>
      <c r="C164" s="4" t="s">
        <v>1052</v>
      </c>
      <c r="D164" s="5" t="str">
        <f t="shared" si="2"/>
        <v>9-2012111</v>
      </c>
      <c r="E164" s="7">
        <v>6.25</v>
      </c>
    </row>
    <row r="165" spans="1:5">
      <c r="A165" s="2">
        <v>40919</v>
      </c>
      <c r="B165" s="3">
        <v>83</v>
      </c>
      <c r="C165" s="4" t="s">
        <v>1128</v>
      </c>
      <c r="D165" s="5" t="str">
        <f t="shared" si="2"/>
        <v>83-2012111</v>
      </c>
      <c r="E165" s="7">
        <v>5.92</v>
      </c>
    </row>
    <row r="166" spans="1:5">
      <c r="A166" s="2">
        <v>40919</v>
      </c>
      <c r="B166" s="3">
        <v>36</v>
      </c>
      <c r="C166" s="4" t="s">
        <v>1080</v>
      </c>
      <c r="D166" s="5" t="str">
        <f t="shared" si="2"/>
        <v>36-2012111</v>
      </c>
      <c r="E166" s="7">
        <v>5.65</v>
      </c>
    </row>
    <row r="167" spans="1:5">
      <c r="A167" s="2">
        <v>40920</v>
      </c>
      <c r="B167" s="3">
        <v>84</v>
      </c>
      <c r="C167" s="4" t="s">
        <v>1129</v>
      </c>
      <c r="D167" s="5" t="str">
        <f t="shared" si="2"/>
        <v>84-2012112</v>
      </c>
      <c r="E167" s="7">
        <v>6.03</v>
      </c>
    </row>
    <row r="168" spans="1:5">
      <c r="A168" s="2">
        <v>40920</v>
      </c>
      <c r="B168" s="3">
        <v>85</v>
      </c>
      <c r="C168" s="4" t="s">
        <v>1130</v>
      </c>
      <c r="D168" s="5" t="str">
        <f t="shared" si="2"/>
        <v>85-2012112</v>
      </c>
      <c r="E168" s="7">
        <v>6.08</v>
      </c>
    </row>
    <row r="169" spans="1:5">
      <c r="A169" s="2">
        <v>40920</v>
      </c>
      <c r="B169" s="3">
        <v>82</v>
      </c>
      <c r="C169" s="4" t="s">
        <v>1127</v>
      </c>
      <c r="D169" s="5" t="str">
        <f t="shared" si="2"/>
        <v>82-2012112</v>
      </c>
      <c r="E169" s="7">
        <v>6.21</v>
      </c>
    </row>
    <row r="170" spans="1:5">
      <c r="A170" s="2">
        <v>40922</v>
      </c>
      <c r="B170" s="3">
        <v>60</v>
      </c>
      <c r="C170" s="4" t="s">
        <v>1104</v>
      </c>
      <c r="D170" s="5" t="str">
        <f t="shared" si="2"/>
        <v>60-2012114</v>
      </c>
      <c r="E170" s="7">
        <v>6.13</v>
      </c>
    </row>
    <row r="171" spans="1:5">
      <c r="A171" s="2">
        <v>40922</v>
      </c>
      <c r="B171" s="3">
        <v>54</v>
      </c>
      <c r="C171" s="4" t="s">
        <v>1098</v>
      </c>
      <c r="D171" s="5" t="str">
        <f t="shared" si="2"/>
        <v>54-2012114</v>
      </c>
      <c r="E171" s="7">
        <v>6.26</v>
      </c>
    </row>
    <row r="172" spans="1:5">
      <c r="A172" s="2">
        <v>40922</v>
      </c>
      <c r="B172" s="3">
        <v>56</v>
      </c>
      <c r="C172" s="4" t="s">
        <v>1100</v>
      </c>
      <c r="D172" s="5" t="str">
        <f t="shared" si="2"/>
        <v>56-2012114</v>
      </c>
      <c r="E172" s="7">
        <v>5.77</v>
      </c>
    </row>
    <row r="173" spans="1:5">
      <c r="A173" s="2">
        <v>40922</v>
      </c>
      <c r="B173" s="3">
        <v>83</v>
      </c>
      <c r="C173" s="4" t="s">
        <v>1128</v>
      </c>
      <c r="D173" s="5" t="str">
        <f t="shared" si="2"/>
        <v>83-2012114</v>
      </c>
      <c r="E173" s="7">
        <v>5.76</v>
      </c>
    </row>
    <row r="174" spans="1:5">
      <c r="A174" s="2">
        <v>40922</v>
      </c>
      <c r="B174" s="3">
        <v>82</v>
      </c>
      <c r="C174" s="4" t="s">
        <v>1127</v>
      </c>
      <c r="D174" s="5" t="str">
        <f t="shared" si="2"/>
        <v>82-2012114</v>
      </c>
      <c r="E174" s="7">
        <v>5.66</v>
      </c>
    </row>
    <row r="175" spans="1:5">
      <c r="A175" s="2">
        <v>40922</v>
      </c>
      <c r="B175" s="3">
        <v>53</v>
      </c>
      <c r="C175" s="4" t="s">
        <v>1097</v>
      </c>
      <c r="D175" s="5" t="str">
        <f t="shared" si="2"/>
        <v>53-2012114</v>
      </c>
      <c r="E175" s="7">
        <v>6.12</v>
      </c>
    </row>
    <row r="176" spans="1:5">
      <c r="A176" s="2">
        <v>40922</v>
      </c>
      <c r="B176" s="3">
        <v>36</v>
      </c>
      <c r="C176" s="4" t="s">
        <v>1080</v>
      </c>
      <c r="D176" s="5" t="str">
        <f t="shared" si="2"/>
        <v>36-2012114</v>
      </c>
      <c r="E176" s="7">
        <v>6.34</v>
      </c>
    </row>
    <row r="177" spans="1:5">
      <c r="A177" s="2">
        <v>40924</v>
      </c>
      <c r="B177" s="3">
        <v>30</v>
      </c>
      <c r="C177" s="4" t="s">
        <v>1073</v>
      </c>
      <c r="D177" s="5" t="str">
        <f t="shared" si="2"/>
        <v>30-2012116</v>
      </c>
      <c r="E177" s="7">
        <v>6.66</v>
      </c>
    </row>
    <row r="178" spans="1:5">
      <c r="A178" s="2">
        <v>40924</v>
      </c>
      <c r="B178" s="3">
        <v>60</v>
      </c>
      <c r="C178" s="4" t="s">
        <v>1104</v>
      </c>
      <c r="D178" s="5" t="str">
        <f t="shared" si="2"/>
        <v>60-2012116</v>
      </c>
      <c r="E178" s="7">
        <v>6.02</v>
      </c>
    </row>
    <row r="179" spans="1:5">
      <c r="A179" s="2">
        <v>40934</v>
      </c>
      <c r="B179" s="3">
        <v>86</v>
      </c>
      <c r="C179" s="4" t="s">
        <v>1131</v>
      </c>
      <c r="D179" s="5" t="str">
        <f t="shared" si="2"/>
        <v>86-2012126</v>
      </c>
      <c r="E179" s="7">
        <v>6.06</v>
      </c>
    </row>
    <row r="180" spans="1:5">
      <c r="A180" s="2">
        <v>40934</v>
      </c>
      <c r="B180" s="3">
        <v>83</v>
      </c>
      <c r="C180" s="4" t="s">
        <v>1128</v>
      </c>
      <c r="D180" s="5" t="str">
        <f t="shared" si="2"/>
        <v>83-2012126</v>
      </c>
      <c r="E180" s="7">
        <v>6.07</v>
      </c>
    </row>
    <row r="181" spans="1:5">
      <c r="A181" s="2">
        <v>40934</v>
      </c>
      <c r="B181" s="3">
        <v>87</v>
      </c>
      <c r="C181" s="4" t="s">
        <v>1132</v>
      </c>
      <c r="D181" s="5" t="str">
        <f t="shared" si="2"/>
        <v>87-2012126</v>
      </c>
      <c r="E181" s="7">
        <v>6.35</v>
      </c>
    </row>
    <row r="182" spans="1:5">
      <c r="A182" s="2">
        <v>40936</v>
      </c>
      <c r="B182" s="3">
        <v>88</v>
      </c>
      <c r="C182" s="4" t="s">
        <v>1133</v>
      </c>
      <c r="D182" s="5" t="str">
        <f t="shared" si="2"/>
        <v>88-2012128</v>
      </c>
      <c r="E182" s="7">
        <v>6.22</v>
      </c>
    </row>
    <row r="183" spans="1:5">
      <c r="A183" s="2">
        <v>40936</v>
      </c>
      <c r="B183" s="3">
        <v>89</v>
      </c>
      <c r="C183" s="4" t="s">
        <v>1134</v>
      </c>
      <c r="D183" s="5" t="str">
        <f t="shared" si="2"/>
        <v>89-2012128</v>
      </c>
      <c r="E183" s="7">
        <v>6.32</v>
      </c>
    </row>
    <row r="184" spans="1:5">
      <c r="A184" s="2">
        <v>40936</v>
      </c>
      <c r="B184" s="3">
        <v>90</v>
      </c>
      <c r="C184" s="4" t="s">
        <v>1135</v>
      </c>
      <c r="D184" s="5" t="str">
        <f t="shared" si="2"/>
        <v>90-2012128</v>
      </c>
      <c r="E184" s="7">
        <v>6.13</v>
      </c>
    </row>
    <row r="185" spans="1:5">
      <c r="A185" s="2">
        <v>40937</v>
      </c>
      <c r="B185" s="3">
        <v>91</v>
      </c>
      <c r="C185" s="4" t="s">
        <v>1136</v>
      </c>
      <c r="D185" s="5" t="str">
        <f t="shared" si="2"/>
        <v>91-2012129</v>
      </c>
      <c r="E185" s="7">
        <v>5.87</v>
      </c>
    </row>
    <row r="186" spans="1:5">
      <c r="A186" s="2">
        <v>40945</v>
      </c>
      <c r="B186" s="3">
        <v>88</v>
      </c>
      <c r="C186" s="4" t="s">
        <v>1133</v>
      </c>
      <c r="D186" s="5" t="str">
        <f t="shared" si="2"/>
        <v>88-201226</v>
      </c>
      <c r="E186" s="7">
        <v>6.43</v>
      </c>
    </row>
    <row r="187" spans="1:5">
      <c r="A187" s="2">
        <v>40945</v>
      </c>
      <c r="B187" s="3">
        <v>24</v>
      </c>
      <c r="C187" s="4" t="s">
        <v>1067</v>
      </c>
      <c r="D187" s="5" t="str">
        <f t="shared" si="2"/>
        <v>24-201226</v>
      </c>
      <c r="E187" s="7">
        <v>5.99</v>
      </c>
    </row>
    <row r="188" spans="1:5">
      <c r="A188" s="2">
        <v>40945</v>
      </c>
      <c r="B188" s="3">
        <v>43</v>
      </c>
      <c r="C188" s="4" t="s">
        <v>1087</v>
      </c>
      <c r="D188" s="5" t="str">
        <f t="shared" si="2"/>
        <v>43-201226</v>
      </c>
      <c r="E188" s="7">
        <v>5.83</v>
      </c>
    </row>
    <row r="189" spans="1:5">
      <c r="A189" s="2">
        <v>40945</v>
      </c>
      <c r="B189" s="3">
        <v>90</v>
      </c>
      <c r="C189" s="4" t="s">
        <v>1135</v>
      </c>
      <c r="D189" s="5" t="str">
        <f t="shared" si="2"/>
        <v>90-201226</v>
      </c>
      <c r="E189" s="6"/>
    </row>
    <row r="190" spans="1:5">
      <c r="A190" s="2">
        <v>40948</v>
      </c>
      <c r="B190" s="3">
        <v>92</v>
      </c>
      <c r="C190" s="4" t="s">
        <v>1137</v>
      </c>
      <c r="D190" s="5" t="str">
        <f t="shared" si="2"/>
        <v>92-201229</v>
      </c>
      <c r="E190" s="7">
        <v>5.93</v>
      </c>
    </row>
    <row r="191" spans="1:5">
      <c r="A191" s="2">
        <v>40948</v>
      </c>
      <c r="B191" s="3">
        <v>24</v>
      </c>
      <c r="C191" s="4" t="s">
        <v>1067</v>
      </c>
      <c r="D191" s="5" t="str">
        <f t="shared" si="2"/>
        <v>24-201229</v>
      </c>
      <c r="E191" s="7">
        <v>5.97</v>
      </c>
    </row>
    <row r="192" spans="1:5">
      <c r="A192" s="2">
        <v>40953</v>
      </c>
      <c r="B192" s="3">
        <v>93</v>
      </c>
      <c r="C192" s="4" t="s">
        <v>1138</v>
      </c>
      <c r="D192" s="5" t="str">
        <f t="shared" si="2"/>
        <v>93-2012214</v>
      </c>
      <c r="E192" s="7">
        <v>5.81</v>
      </c>
    </row>
    <row r="193" spans="1:5">
      <c r="A193" s="2">
        <v>40953</v>
      </c>
      <c r="B193" s="3">
        <v>24</v>
      </c>
      <c r="C193" s="4" t="s">
        <v>1067</v>
      </c>
      <c r="D193" s="5" t="str">
        <f t="shared" si="2"/>
        <v>24-2012214</v>
      </c>
      <c r="E193" s="6"/>
    </row>
    <row r="194" spans="1:5">
      <c r="A194" s="2">
        <v>40956</v>
      </c>
      <c r="B194" s="3">
        <v>60</v>
      </c>
      <c r="C194" s="4" t="s">
        <v>1104</v>
      </c>
      <c r="D194" s="5" t="str">
        <f t="shared" ref="D194:D257" si="3">CONCATENATE(B194,"-",YEAR(A194),MONTH(A194),DAY(A194))</f>
        <v>60-2012217</v>
      </c>
      <c r="E194" s="6"/>
    </row>
    <row r="195" spans="1:5">
      <c r="A195" s="2">
        <v>40956</v>
      </c>
      <c r="B195" s="3">
        <v>94</v>
      </c>
      <c r="C195" s="4" t="s">
        <v>1139</v>
      </c>
      <c r="D195" s="5" t="str">
        <f t="shared" si="3"/>
        <v>94-2012217</v>
      </c>
      <c r="E195" s="7">
        <v>5.69</v>
      </c>
    </row>
    <row r="196" spans="1:5">
      <c r="A196" s="2">
        <v>40956</v>
      </c>
      <c r="B196" s="3">
        <v>95</v>
      </c>
      <c r="C196" s="4" t="s">
        <v>1140</v>
      </c>
      <c r="D196" s="5" t="str">
        <f t="shared" si="3"/>
        <v>95-2012217</v>
      </c>
      <c r="E196" s="7">
        <v>6.24</v>
      </c>
    </row>
    <row r="197" spans="1:5">
      <c r="A197" s="2">
        <v>40960</v>
      </c>
      <c r="B197" s="3">
        <v>96</v>
      </c>
      <c r="C197" s="4" t="s">
        <v>1141</v>
      </c>
      <c r="D197" s="5" t="str">
        <f t="shared" si="3"/>
        <v>96-2012221</v>
      </c>
      <c r="E197" s="7">
        <v>6.39</v>
      </c>
    </row>
    <row r="198" spans="1:5">
      <c r="A198" s="2">
        <v>40960</v>
      </c>
      <c r="B198" s="3">
        <v>97</v>
      </c>
      <c r="C198" s="4" t="s">
        <v>1142</v>
      </c>
      <c r="D198" s="5" t="str">
        <f t="shared" si="3"/>
        <v>97-2012221</v>
      </c>
      <c r="E198" s="7">
        <v>6.57</v>
      </c>
    </row>
    <row r="199" spans="1:5">
      <c r="A199" s="2">
        <v>40960</v>
      </c>
      <c r="B199" s="3">
        <v>98</v>
      </c>
      <c r="C199" s="4" t="s">
        <v>1143</v>
      </c>
      <c r="D199" s="5" t="str">
        <f t="shared" si="3"/>
        <v>98-2012221</v>
      </c>
      <c r="E199" s="7">
        <v>6.26</v>
      </c>
    </row>
    <row r="200" spans="1:5">
      <c r="A200" s="2">
        <v>40960</v>
      </c>
      <c r="B200" s="3">
        <v>99</v>
      </c>
      <c r="C200" s="4" t="s">
        <v>1144</v>
      </c>
      <c r="D200" s="5" t="str">
        <f t="shared" si="3"/>
        <v>99-2012221</v>
      </c>
      <c r="E200" s="7">
        <v>6.13</v>
      </c>
    </row>
    <row r="201" spans="1:5">
      <c r="A201" s="2">
        <v>40967</v>
      </c>
      <c r="B201" s="3">
        <v>72</v>
      </c>
      <c r="C201" s="4" t="s">
        <v>1116</v>
      </c>
      <c r="D201" s="5" t="str">
        <f t="shared" si="3"/>
        <v>72-2012228</v>
      </c>
      <c r="E201" s="7">
        <v>6.21</v>
      </c>
    </row>
    <row r="202" spans="1:5">
      <c r="A202" s="2">
        <v>40967</v>
      </c>
      <c r="B202" s="3">
        <v>100</v>
      </c>
      <c r="C202" s="4" t="s">
        <v>1145</v>
      </c>
      <c r="D202" s="5" t="str">
        <f t="shared" si="3"/>
        <v>100-2012228</v>
      </c>
      <c r="E202" s="7">
        <v>6.2</v>
      </c>
    </row>
    <row r="203" spans="1:5">
      <c r="A203" s="2">
        <v>40967</v>
      </c>
      <c r="B203" s="3">
        <v>70</v>
      </c>
      <c r="C203" s="4" t="s">
        <v>1114</v>
      </c>
      <c r="D203" s="5" t="str">
        <f t="shared" si="3"/>
        <v>70-2012228</v>
      </c>
      <c r="E203" s="7">
        <v>5.66</v>
      </c>
    </row>
    <row r="204" spans="1:5">
      <c r="A204" s="2">
        <v>40967</v>
      </c>
      <c r="B204" s="3">
        <v>101</v>
      </c>
      <c r="C204" s="4" t="s">
        <v>1146</v>
      </c>
      <c r="D204" s="5" t="str">
        <f t="shared" si="3"/>
        <v>101-2012228</v>
      </c>
      <c r="E204" s="7">
        <v>6.03</v>
      </c>
    </row>
    <row r="205" spans="1:5">
      <c r="A205" s="2">
        <v>40969</v>
      </c>
      <c r="B205" s="3">
        <v>102</v>
      </c>
      <c r="C205" s="4" t="s">
        <v>1147</v>
      </c>
      <c r="D205" s="5" t="str">
        <f t="shared" si="3"/>
        <v>102-201231</v>
      </c>
      <c r="E205" s="7">
        <v>6.08</v>
      </c>
    </row>
    <row r="206" spans="1:5">
      <c r="A206" s="2">
        <v>40976</v>
      </c>
      <c r="B206" s="3">
        <v>102</v>
      </c>
      <c r="C206" s="4" t="s">
        <v>1148</v>
      </c>
      <c r="D206" s="5" t="str">
        <f t="shared" si="3"/>
        <v>102-201238</v>
      </c>
      <c r="E206" s="7">
        <v>5.93</v>
      </c>
    </row>
    <row r="207" spans="1:5">
      <c r="A207" s="2">
        <v>40976</v>
      </c>
      <c r="B207" s="3">
        <v>103</v>
      </c>
      <c r="C207" s="4" t="s">
        <v>1149</v>
      </c>
      <c r="D207" s="5" t="str">
        <f t="shared" si="3"/>
        <v>103-201238</v>
      </c>
      <c r="E207" s="7">
        <v>6.45</v>
      </c>
    </row>
    <row r="208" spans="1:5">
      <c r="A208" s="2">
        <v>40976</v>
      </c>
      <c r="B208" s="3">
        <v>104</v>
      </c>
      <c r="C208" s="4" t="s">
        <v>1150</v>
      </c>
      <c r="D208" s="5" t="str">
        <f t="shared" si="3"/>
        <v>104-201238</v>
      </c>
      <c r="E208" s="7">
        <v>6.12</v>
      </c>
    </row>
    <row r="209" spans="1:5">
      <c r="A209" s="2">
        <v>40978</v>
      </c>
      <c r="B209" s="3">
        <v>65</v>
      </c>
      <c r="C209" s="4" t="s">
        <v>1109</v>
      </c>
      <c r="D209" s="5" t="str">
        <f t="shared" si="3"/>
        <v>65-2012310</v>
      </c>
      <c r="E209" s="7">
        <v>6.02</v>
      </c>
    </row>
    <row r="210" spans="1:5">
      <c r="A210" s="2">
        <v>40980</v>
      </c>
      <c r="B210" s="3">
        <v>105</v>
      </c>
      <c r="C210" s="4" t="s">
        <v>1151</v>
      </c>
      <c r="D210" s="5" t="str">
        <f t="shared" si="3"/>
        <v>105-2012312</v>
      </c>
      <c r="E210" s="7">
        <v>6.41</v>
      </c>
    </row>
    <row r="211" spans="1:5">
      <c r="A211" s="2">
        <v>40981</v>
      </c>
      <c r="B211" s="3">
        <v>106</v>
      </c>
      <c r="C211" s="4" t="s">
        <v>1152</v>
      </c>
      <c r="D211" s="5" t="str">
        <f t="shared" si="3"/>
        <v>106-2012313</v>
      </c>
      <c r="E211" s="7">
        <v>6.14</v>
      </c>
    </row>
    <row r="212" spans="1:5">
      <c r="A212" s="2">
        <v>40988</v>
      </c>
      <c r="B212" s="3">
        <v>107</v>
      </c>
      <c r="C212" s="4" t="s">
        <v>1153</v>
      </c>
      <c r="D212" s="5" t="str">
        <f t="shared" si="3"/>
        <v>107-2012320</v>
      </c>
      <c r="E212" s="7">
        <v>5.53</v>
      </c>
    </row>
    <row r="213" spans="1:5">
      <c r="A213" s="2">
        <v>40993</v>
      </c>
      <c r="B213" s="3">
        <v>108</v>
      </c>
      <c r="C213" s="4" t="s">
        <v>1154</v>
      </c>
      <c r="D213" s="5" t="str">
        <f t="shared" si="3"/>
        <v>108-2012325</v>
      </c>
      <c r="E213" s="7">
        <v>6.1</v>
      </c>
    </row>
    <row r="214" spans="1:5">
      <c r="A214" s="2">
        <v>40993</v>
      </c>
      <c r="B214" s="3">
        <v>109</v>
      </c>
      <c r="C214" s="4" t="s">
        <v>1155</v>
      </c>
      <c r="D214" s="5" t="str">
        <f t="shared" si="3"/>
        <v>109-2012325</v>
      </c>
      <c r="E214" s="7">
        <v>5.69</v>
      </c>
    </row>
    <row r="215" spans="1:5">
      <c r="A215" s="2">
        <v>40994</v>
      </c>
      <c r="B215" s="3">
        <v>110</v>
      </c>
      <c r="C215" s="4" t="s">
        <v>1156</v>
      </c>
      <c r="D215" s="5" t="str">
        <f t="shared" si="3"/>
        <v>110-2012326</v>
      </c>
      <c r="E215" s="7">
        <v>6.02</v>
      </c>
    </row>
    <row r="216" spans="1:5">
      <c r="A216" s="2">
        <v>40995</v>
      </c>
      <c r="B216" s="3">
        <v>111</v>
      </c>
      <c r="C216" s="4" t="s">
        <v>1157</v>
      </c>
      <c r="D216" s="5" t="str">
        <f t="shared" si="3"/>
        <v>111-2012327</v>
      </c>
      <c r="E216" s="7">
        <v>5.48</v>
      </c>
    </row>
    <row r="217" spans="1:5">
      <c r="A217" s="2">
        <v>40995</v>
      </c>
      <c r="B217" s="3">
        <v>112</v>
      </c>
      <c r="C217" s="4" t="s">
        <v>1158</v>
      </c>
      <c r="D217" s="5" t="str">
        <f t="shared" si="3"/>
        <v>112-2012327</v>
      </c>
      <c r="E217" s="7">
        <v>6.67</v>
      </c>
    </row>
    <row r="218" spans="1:5">
      <c r="A218" s="2">
        <v>40995</v>
      </c>
      <c r="B218" s="3">
        <v>113</v>
      </c>
      <c r="C218" s="4" t="s">
        <v>1159</v>
      </c>
      <c r="D218" s="5" t="str">
        <f t="shared" si="3"/>
        <v>113-2012327</v>
      </c>
      <c r="E218" s="7">
        <v>5.97</v>
      </c>
    </row>
    <row r="219" spans="1:5">
      <c r="A219" s="2">
        <v>40995</v>
      </c>
      <c r="B219" s="3">
        <v>114</v>
      </c>
      <c r="C219" s="4" t="s">
        <v>1160</v>
      </c>
      <c r="D219" s="5" t="str">
        <f t="shared" si="3"/>
        <v>114-2012327</v>
      </c>
      <c r="E219" s="7">
        <v>5.97</v>
      </c>
    </row>
    <row r="220" spans="1:5">
      <c r="A220" s="2">
        <v>41006</v>
      </c>
      <c r="B220" s="3">
        <v>115</v>
      </c>
      <c r="C220" s="4" t="s">
        <v>1161</v>
      </c>
      <c r="D220" s="5" t="str">
        <f t="shared" si="3"/>
        <v>115-201247</v>
      </c>
      <c r="E220" s="7" t="s">
        <v>804</v>
      </c>
    </row>
    <row r="221" spans="1:5">
      <c r="A221" s="2">
        <v>41008</v>
      </c>
      <c r="B221" s="3">
        <v>116</v>
      </c>
      <c r="C221" s="4" t="s">
        <v>1162</v>
      </c>
      <c r="D221" s="5" t="str">
        <f t="shared" si="3"/>
        <v>116-201249</v>
      </c>
      <c r="E221" s="7">
        <v>5.5</v>
      </c>
    </row>
    <row r="222" spans="1:5">
      <c r="A222" s="2">
        <v>41008</v>
      </c>
      <c r="B222" s="3">
        <v>117</v>
      </c>
      <c r="C222" s="4" t="s">
        <v>1163</v>
      </c>
      <c r="D222" s="5" t="str">
        <f t="shared" si="3"/>
        <v>117-201249</v>
      </c>
      <c r="E222" s="7">
        <v>6.35</v>
      </c>
    </row>
    <row r="223" spans="1:5">
      <c r="A223" s="2">
        <v>41012</v>
      </c>
      <c r="B223" s="3">
        <v>118</v>
      </c>
      <c r="C223" s="4" t="s">
        <v>1164</v>
      </c>
      <c r="D223" s="5" t="str">
        <f t="shared" si="3"/>
        <v>118-2012413</v>
      </c>
      <c r="E223" s="7">
        <v>6.22</v>
      </c>
    </row>
    <row r="224" spans="1:5">
      <c r="A224" s="2">
        <v>41012</v>
      </c>
      <c r="B224" s="3">
        <v>119</v>
      </c>
      <c r="C224" s="4" t="s">
        <v>1165</v>
      </c>
      <c r="D224" s="5" t="str">
        <f t="shared" si="3"/>
        <v>119-2012413</v>
      </c>
      <c r="E224" s="7">
        <v>5.81</v>
      </c>
    </row>
    <row r="225" spans="1:5">
      <c r="A225" s="2">
        <v>41012</v>
      </c>
      <c r="B225" s="3">
        <v>120</v>
      </c>
      <c r="C225" s="4" t="s">
        <v>1166</v>
      </c>
      <c r="D225" s="5" t="str">
        <f t="shared" si="3"/>
        <v>120-2012413</v>
      </c>
      <c r="E225" s="7">
        <v>5.85</v>
      </c>
    </row>
    <row r="226" spans="1:5">
      <c r="A226" s="2">
        <v>41012</v>
      </c>
      <c r="B226" s="3">
        <v>121</v>
      </c>
      <c r="C226" s="4" t="s">
        <v>1167</v>
      </c>
      <c r="D226" s="5" t="str">
        <f t="shared" si="3"/>
        <v>121-2012413</v>
      </c>
      <c r="E226" s="7">
        <v>6.32</v>
      </c>
    </row>
    <row r="227" spans="1:5">
      <c r="A227" s="2">
        <v>41013</v>
      </c>
      <c r="B227" s="3">
        <v>122</v>
      </c>
      <c r="C227" s="4" t="s">
        <v>1168</v>
      </c>
      <c r="D227" s="5" t="str">
        <f t="shared" si="3"/>
        <v>122-2012414</v>
      </c>
      <c r="E227" s="7">
        <v>6.56</v>
      </c>
    </row>
    <row r="228" spans="1:5">
      <c r="A228" s="2">
        <v>41013</v>
      </c>
      <c r="B228" s="3">
        <v>123</v>
      </c>
      <c r="C228" s="4" t="s">
        <v>1169</v>
      </c>
      <c r="D228" s="5" t="str">
        <f t="shared" si="3"/>
        <v>123-2012414</v>
      </c>
      <c r="E228" s="7">
        <v>6.06</v>
      </c>
    </row>
    <row r="229" spans="1:5">
      <c r="A229" s="2">
        <v>41013</v>
      </c>
      <c r="B229" s="3">
        <v>124</v>
      </c>
      <c r="C229" s="4" t="s">
        <v>1170</v>
      </c>
      <c r="D229" s="5" t="str">
        <f t="shared" si="3"/>
        <v>124-2012414</v>
      </c>
      <c r="E229" s="7">
        <v>6.07</v>
      </c>
    </row>
    <row r="230" spans="1:5">
      <c r="A230" s="2">
        <v>41013</v>
      </c>
      <c r="B230" s="3">
        <v>125</v>
      </c>
      <c r="C230" s="4" t="s">
        <v>1171</v>
      </c>
      <c r="D230" s="5" t="str">
        <f t="shared" si="3"/>
        <v>125-2012414</v>
      </c>
      <c r="E230" s="7">
        <v>5.9</v>
      </c>
    </row>
    <row r="231" spans="1:5">
      <c r="A231" s="2">
        <v>41013</v>
      </c>
      <c r="B231" s="3">
        <v>126</v>
      </c>
      <c r="C231" s="4" t="s">
        <v>1172</v>
      </c>
      <c r="D231" s="5" t="str">
        <f t="shared" si="3"/>
        <v>126-2012414</v>
      </c>
      <c r="E231" s="7">
        <v>6.09</v>
      </c>
    </row>
    <row r="232" spans="1:5">
      <c r="A232" s="2">
        <v>41013</v>
      </c>
      <c r="B232" s="3">
        <v>127</v>
      </c>
      <c r="C232" s="4" t="s">
        <v>1173</v>
      </c>
      <c r="D232" s="5" t="str">
        <f t="shared" si="3"/>
        <v>127-2012414</v>
      </c>
      <c r="E232" s="7">
        <v>6.43</v>
      </c>
    </row>
    <row r="233" spans="1:5">
      <c r="A233" s="2">
        <v>41013</v>
      </c>
      <c r="B233" s="3">
        <v>128</v>
      </c>
      <c r="C233" s="4" t="s">
        <v>1174</v>
      </c>
      <c r="D233" s="5" t="str">
        <f t="shared" si="3"/>
        <v>128-2012414</v>
      </c>
      <c r="E233" s="7">
        <v>5.68</v>
      </c>
    </row>
    <row r="234" spans="1:5">
      <c r="A234" s="2">
        <v>41014</v>
      </c>
      <c r="B234" s="3">
        <v>129</v>
      </c>
      <c r="C234" s="4" t="s">
        <v>1175</v>
      </c>
      <c r="D234" s="5" t="str">
        <f t="shared" si="3"/>
        <v>129-2012415</v>
      </c>
      <c r="E234" s="7">
        <v>6.05</v>
      </c>
    </row>
    <row r="235" spans="1:5">
      <c r="A235" s="2">
        <v>41014</v>
      </c>
      <c r="B235" s="3">
        <v>130</v>
      </c>
      <c r="C235" s="4" t="s">
        <v>1074</v>
      </c>
      <c r="D235" s="5" t="str">
        <f t="shared" si="3"/>
        <v>130-2012415</v>
      </c>
      <c r="E235" s="7">
        <v>6.04</v>
      </c>
    </row>
    <row r="236" spans="1:5">
      <c r="A236" s="2">
        <v>41014</v>
      </c>
      <c r="B236" s="3">
        <v>131</v>
      </c>
      <c r="C236" s="4" t="s">
        <v>1176</v>
      </c>
      <c r="D236" s="5" t="str">
        <f t="shared" si="3"/>
        <v>131-2012415</v>
      </c>
      <c r="E236" s="7">
        <v>5.88</v>
      </c>
    </row>
    <row r="237" spans="1:5">
      <c r="A237" s="2">
        <v>41020</v>
      </c>
      <c r="B237" s="3">
        <v>132</v>
      </c>
      <c r="C237" s="4" t="s">
        <v>229</v>
      </c>
      <c r="D237" s="5" t="str">
        <f t="shared" si="3"/>
        <v>132-2012421</v>
      </c>
      <c r="E237" s="7">
        <v>6.4</v>
      </c>
    </row>
    <row r="238" spans="1:5">
      <c r="A238" s="2">
        <v>41020</v>
      </c>
      <c r="B238" s="3">
        <v>133</v>
      </c>
      <c r="C238" s="4" t="s">
        <v>1177</v>
      </c>
      <c r="D238" s="5" t="str">
        <f t="shared" si="3"/>
        <v>133-2012421</v>
      </c>
      <c r="E238" s="7">
        <v>5.98</v>
      </c>
    </row>
    <row r="239" spans="1:5">
      <c r="A239" s="2">
        <v>41020</v>
      </c>
      <c r="B239" s="3">
        <v>134</v>
      </c>
      <c r="C239" s="4" t="s">
        <v>1178</v>
      </c>
      <c r="D239" s="5" t="str">
        <f t="shared" si="3"/>
        <v>134-2012421</v>
      </c>
      <c r="E239" s="7">
        <v>6.7</v>
      </c>
    </row>
    <row r="240" spans="1:5">
      <c r="A240" s="2">
        <v>41020</v>
      </c>
      <c r="B240" s="3">
        <v>135</v>
      </c>
      <c r="C240" s="4" t="s">
        <v>1179</v>
      </c>
      <c r="D240" s="5" t="str">
        <f t="shared" si="3"/>
        <v>135-2012421</v>
      </c>
      <c r="E240" s="7">
        <v>6.27</v>
      </c>
    </row>
    <row r="241" spans="1:5">
      <c r="A241" s="2">
        <v>41020</v>
      </c>
      <c r="B241" s="3">
        <v>136</v>
      </c>
      <c r="C241" s="4" t="s">
        <v>1180</v>
      </c>
      <c r="D241" s="5" t="str">
        <f t="shared" si="3"/>
        <v>136-2012421</v>
      </c>
      <c r="E241" s="7">
        <v>6.14</v>
      </c>
    </row>
    <row r="242" spans="1:5">
      <c r="A242" s="2">
        <v>41020</v>
      </c>
      <c r="B242" s="3">
        <v>137</v>
      </c>
      <c r="C242" s="4" t="s">
        <v>1181</v>
      </c>
      <c r="D242" s="5" t="str">
        <f t="shared" si="3"/>
        <v>137-2012421</v>
      </c>
      <c r="E242" s="7">
        <v>6.46</v>
      </c>
    </row>
    <row r="243" spans="1:5">
      <c r="A243" s="2">
        <v>41021</v>
      </c>
      <c r="B243" s="3">
        <v>138</v>
      </c>
      <c r="C243" s="4" t="s">
        <v>1182</v>
      </c>
      <c r="D243" s="5" t="str">
        <f t="shared" si="3"/>
        <v>138-2012422</v>
      </c>
      <c r="E243" s="7">
        <v>6.05</v>
      </c>
    </row>
    <row r="244" spans="1:5">
      <c r="A244" s="2">
        <v>41025</v>
      </c>
      <c r="B244" s="3">
        <v>139</v>
      </c>
      <c r="C244" s="4" t="s">
        <v>1183</v>
      </c>
      <c r="D244" s="5" t="str">
        <f t="shared" si="3"/>
        <v>139-2012426</v>
      </c>
      <c r="E244" s="6"/>
    </row>
    <row r="245" spans="1:5">
      <c r="A245" s="2">
        <v>41022</v>
      </c>
      <c r="B245" s="3">
        <v>140</v>
      </c>
      <c r="C245" s="4" t="s">
        <v>1184</v>
      </c>
      <c r="D245" s="5" t="str">
        <f t="shared" si="3"/>
        <v>140-2012423</v>
      </c>
      <c r="E245" s="7">
        <v>5.86</v>
      </c>
    </row>
    <row r="246" spans="1:5">
      <c r="A246" s="2">
        <v>41027</v>
      </c>
      <c r="B246" s="3">
        <v>54</v>
      </c>
      <c r="C246" s="4" t="s">
        <v>1098</v>
      </c>
      <c r="D246" s="5" t="str">
        <f t="shared" si="3"/>
        <v>54-2012428</v>
      </c>
      <c r="E246" s="7">
        <v>6.75</v>
      </c>
    </row>
    <row r="247" spans="1:5">
      <c r="A247" s="2">
        <v>41027</v>
      </c>
      <c r="B247" s="3">
        <v>141</v>
      </c>
      <c r="C247" s="4" t="s">
        <v>1185</v>
      </c>
      <c r="D247" s="5" t="str">
        <f t="shared" si="3"/>
        <v>141-2012428</v>
      </c>
      <c r="E247" s="7">
        <v>6.11</v>
      </c>
    </row>
    <row r="248" spans="1:5">
      <c r="A248" s="2">
        <v>41027</v>
      </c>
      <c r="B248" s="3">
        <v>83</v>
      </c>
      <c r="C248" s="4" t="s">
        <v>1128</v>
      </c>
      <c r="D248" s="5" t="str">
        <f t="shared" si="3"/>
        <v>83-2012428</v>
      </c>
      <c r="E248" s="6"/>
    </row>
    <row r="249" spans="1:5">
      <c r="A249" s="2">
        <v>41027</v>
      </c>
      <c r="B249" s="3">
        <v>95</v>
      </c>
      <c r="C249" s="4" t="s">
        <v>1186</v>
      </c>
      <c r="D249" s="5" t="str">
        <f t="shared" si="3"/>
        <v>95-2012428</v>
      </c>
      <c r="E249" s="7">
        <v>5.57</v>
      </c>
    </row>
    <row r="250" spans="1:5">
      <c r="A250" s="2">
        <v>41027</v>
      </c>
      <c r="B250" s="3">
        <v>142</v>
      </c>
      <c r="C250" s="4" t="s">
        <v>1187</v>
      </c>
      <c r="D250" s="5" t="str">
        <f t="shared" si="3"/>
        <v>142-2012428</v>
      </c>
      <c r="E250" s="7">
        <v>5.93</v>
      </c>
    </row>
    <row r="251" spans="1:5">
      <c r="A251" s="2">
        <v>41027</v>
      </c>
      <c r="B251" s="3">
        <v>143</v>
      </c>
      <c r="C251" s="4" t="s">
        <v>341</v>
      </c>
      <c r="D251" s="5" t="str">
        <f t="shared" si="3"/>
        <v>143-2012428</v>
      </c>
      <c r="E251" s="7">
        <v>5.8</v>
      </c>
    </row>
    <row r="252" spans="1:5">
      <c r="A252" s="2">
        <v>41027</v>
      </c>
      <c r="B252" s="3">
        <v>36</v>
      </c>
      <c r="C252" s="4" t="s">
        <v>329</v>
      </c>
      <c r="D252" s="5" t="str">
        <f t="shared" si="3"/>
        <v>36-2012428</v>
      </c>
      <c r="E252" s="7">
        <v>5.96</v>
      </c>
    </row>
    <row r="253" spans="1:5">
      <c r="A253" s="2">
        <v>41027</v>
      </c>
      <c r="B253" s="3">
        <v>133</v>
      </c>
      <c r="C253" s="4" t="s">
        <v>1177</v>
      </c>
      <c r="D253" s="5" t="str">
        <f t="shared" si="3"/>
        <v>133-2012428</v>
      </c>
      <c r="E253" s="7">
        <v>6.02</v>
      </c>
    </row>
    <row r="254" spans="1:5">
      <c r="A254" s="2">
        <v>41027</v>
      </c>
      <c r="B254" s="3">
        <v>144</v>
      </c>
      <c r="C254" s="4" t="s">
        <v>1188</v>
      </c>
      <c r="D254" s="5" t="str">
        <f t="shared" si="3"/>
        <v>144-2012428</v>
      </c>
      <c r="E254" s="7">
        <v>6.15</v>
      </c>
    </row>
    <row r="255" spans="1:5">
      <c r="A255" s="2">
        <v>41027</v>
      </c>
      <c r="B255" s="3">
        <v>86</v>
      </c>
      <c r="C255" s="4" t="s">
        <v>1131</v>
      </c>
      <c r="D255" s="5" t="str">
        <f t="shared" si="3"/>
        <v>86-2012428</v>
      </c>
      <c r="E255" s="6"/>
    </row>
    <row r="256" spans="1:5">
      <c r="A256" s="2">
        <v>41027</v>
      </c>
      <c r="B256" s="3">
        <v>151</v>
      </c>
      <c r="C256" s="4" t="s">
        <v>1189</v>
      </c>
      <c r="D256" s="5" t="str">
        <f t="shared" si="3"/>
        <v>151-2012428</v>
      </c>
      <c r="E256" s="7">
        <v>6.04</v>
      </c>
    </row>
    <row r="257" spans="1:5">
      <c r="A257" s="2">
        <v>41027</v>
      </c>
      <c r="B257" s="3">
        <v>152</v>
      </c>
      <c r="C257" s="4" t="s">
        <v>1190</v>
      </c>
      <c r="D257" s="5" t="str">
        <f t="shared" si="3"/>
        <v>152-2012428</v>
      </c>
      <c r="E257" s="7">
        <v>6.45</v>
      </c>
    </row>
    <row r="258" spans="1:5">
      <c r="A258" s="2">
        <v>41028</v>
      </c>
      <c r="B258" s="3">
        <v>82</v>
      </c>
      <c r="C258" s="4" t="s">
        <v>1127</v>
      </c>
      <c r="D258" s="5" t="str">
        <f t="shared" ref="D258:D321" si="4">CONCATENATE(B258,"-",YEAR(A258),MONTH(A258),DAY(A258))</f>
        <v>82-2012429</v>
      </c>
      <c r="E258" s="6"/>
    </row>
    <row r="259" spans="1:5">
      <c r="A259" s="2">
        <v>41028</v>
      </c>
      <c r="B259" s="3">
        <v>145</v>
      </c>
      <c r="C259" s="4" t="s">
        <v>1191</v>
      </c>
      <c r="D259" s="5" t="str">
        <f t="shared" si="4"/>
        <v>145-2012429</v>
      </c>
      <c r="E259" s="7">
        <v>5.65</v>
      </c>
    </row>
    <row r="260" spans="1:5">
      <c r="A260" s="2">
        <v>41028</v>
      </c>
      <c r="B260" s="3">
        <v>9</v>
      </c>
      <c r="C260" s="4" t="s">
        <v>1052</v>
      </c>
      <c r="D260" s="5" t="str">
        <f t="shared" si="4"/>
        <v>9-2012429</v>
      </c>
      <c r="E260" s="6"/>
    </row>
    <row r="261" spans="1:5">
      <c r="A261" s="2">
        <v>41028</v>
      </c>
      <c r="B261" s="3">
        <v>146</v>
      </c>
      <c r="C261" s="4" t="s">
        <v>1192</v>
      </c>
      <c r="D261" s="5" t="str">
        <f t="shared" si="4"/>
        <v>146-2012429</v>
      </c>
      <c r="E261" s="7">
        <v>6.54</v>
      </c>
    </row>
    <row r="262" spans="1:5">
      <c r="A262" s="2">
        <v>41030</v>
      </c>
      <c r="B262" s="3">
        <v>147</v>
      </c>
      <c r="C262" s="4" t="s">
        <v>1193</v>
      </c>
      <c r="D262" s="5" t="str">
        <f t="shared" si="4"/>
        <v>147-201251</v>
      </c>
      <c r="E262" s="7">
        <v>5.89</v>
      </c>
    </row>
    <row r="263" spans="1:5">
      <c r="A263" s="2">
        <v>41030</v>
      </c>
      <c r="B263" s="3">
        <v>142</v>
      </c>
      <c r="C263" s="4" t="s">
        <v>1187</v>
      </c>
      <c r="D263" s="5" t="str">
        <f t="shared" si="4"/>
        <v>142-201251</v>
      </c>
      <c r="E263" s="6"/>
    </row>
    <row r="264" spans="1:5">
      <c r="A264" s="2">
        <v>41030</v>
      </c>
      <c r="B264" s="3">
        <v>83</v>
      </c>
      <c r="C264" s="4" t="s">
        <v>1128</v>
      </c>
      <c r="D264" s="5" t="str">
        <f t="shared" si="4"/>
        <v>83-201251</v>
      </c>
      <c r="E264" s="6"/>
    </row>
    <row r="265" spans="1:5">
      <c r="A265" s="2">
        <v>41030</v>
      </c>
      <c r="B265" s="3">
        <v>148</v>
      </c>
      <c r="C265" s="4" t="s">
        <v>1194</v>
      </c>
      <c r="D265" s="5" t="str">
        <f t="shared" si="4"/>
        <v>148-201251</v>
      </c>
      <c r="E265" s="7">
        <v>6.18</v>
      </c>
    </row>
    <row r="266" spans="1:5">
      <c r="A266" s="2">
        <v>41032</v>
      </c>
      <c r="B266" s="3">
        <v>143</v>
      </c>
      <c r="C266" s="4" t="s">
        <v>341</v>
      </c>
      <c r="D266" s="5" t="str">
        <f t="shared" si="4"/>
        <v>143-201253</v>
      </c>
      <c r="E266" s="6"/>
    </row>
    <row r="267" spans="1:5">
      <c r="A267" s="2">
        <v>41032</v>
      </c>
      <c r="B267" s="3">
        <v>149</v>
      </c>
      <c r="C267" s="4" t="s">
        <v>1195</v>
      </c>
      <c r="D267" s="5" t="str">
        <f t="shared" si="4"/>
        <v>149-201253</v>
      </c>
      <c r="E267" s="7">
        <v>6.15</v>
      </c>
    </row>
    <row r="268" spans="1:5">
      <c r="A268" s="2">
        <v>41032</v>
      </c>
      <c r="B268" s="3">
        <v>32</v>
      </c>
      <c r="C268" s="4" t="s">
        <v>1125</v>
      </c>
      <c r="D268" s="5" t="str">
        <f t="shared" si="4"/>
        <v>32-201253</v>
      </c>
      <c r="E268" s="6"/>
    </row>
    <row r="269" spans="1:5">
      <c r="A269" s="2">
        <v>41032</v>
      </c>
      <c r="B269" s="3">
        <v>150</v>
      </c>
      <c r="C269" s="4" t="s">
        <v>1196</v>
      </c>
      <c r="D269" s="5" t="str">
        <f t="shared" si="4"/>
        <v>150-201253</v>
      </c>
      <c r="E269" s="7">
        <v>6.24</v>
      </c>
    </row>
    <row r="270" spans="1:5">
      <c r="A270" s="2">
        <v>41032</v>
      </c>
      <c r="B270" s="3">
        <v>86</v>
      </c>
      <c r="C270" s="4" t="s">
        <v>1131</v>
      </c>
      <c r="D270" s="5" t="str">
        <f t="shared" si="4"/>
        <v>86-201253</v>
      </c>
      <c r="E270" s="6"/>
    </row>
    <row r="271" spans="1:5">
      <c r="A271" s="2">
        <v>41034</v>
      </c>
      <c r="B271" s="3">
        <v>54</v>
      </c>
      <c r="C271" s="4" t="s">
        <v>1098</v>
      </c>
      <c r="D271" s="5" t="str">
        <f t="shared" si="4"/>
        <v>54-201255</v>
      </c>
      <c r="E271" s="6"/>
    </row>
    <row r="272" spans="1:5">
      <c r="A272" s="2">
        <v>41034</v>
      </c>
      <c r="B272" s="3">
        <v>147</v>
      </c>
      <c r="C272" s="4" t="s">
        <v>1193</v>
      </c>
      <c r="D272" s="5" t="str">
        <f t="shared" si="4"/>
        <v>147-201255</v>
      </c>
      <c r="E272" s="6"/>
    </row>
    <row r="273" spans="1:5">
      <c r="A273" s="2">
        <v>41034</v>
      </c>
      <c r="B273" s="3">
        <v>82</v>
      </c>
      <c r="C273" s="4" t="s">
        <v>1127</v>
      </c>
      <c r="D273" s="5" t="str">
        <f t="shared" si="4"/>
        <v>82-201255</v>
      </c>
      <c r="E273" s="6"/>
    </row>
    <row r="274" spans="1:5">
      <c r="A274" s="2">
        <v>41034</v>
      </c>
      <c r="B274" s="3">
        <v>148</v>
      </c>
      <c r="C274" s="4" t="s">
        <v>1194</v>
      </c>
      <c r="D274" s="5" t="str">
        <f t="shared" si="4"/>
        <v>148-201255</v>
      </c>
      <c r="E274" s="6"/>
    </row>
    <row r="275" spans="1:5">
      <c r="A275" s="2">
        <v>41035</v>
      </c>
      <c r="B275" s="3">
        <v>36</v>
      </c>
      <c r="C275" s="4" t="s">
        <v>329</v>
      </c>
      <c r="D275" s="5" t="str">
        <f t="shared" si="4"/>
        <v>36-201256</v>
      </c>
      <c r="E275" s="6"/>
    </row>
    <row r="276" spans="1:5">
      <c r="A276" s="2">
        <v>41036</v>
      </c>
      <c r="B276" s="3">
        <v>82</v>
      </c>
      <c r="C276" s="4" t="s">
        <v>1127</v>
      </c>
      <c r="D276" s="5" t="str">
        <f t="shared" si="4"/>
        <v>82-201257</v>
      </c>
      <c r="E276" s="6"/>
    </row>
    <row r="277" spans="1:5">
      <c r="A277" s="2">
        <v>41036</v>
      </c>
      <c r="B277" s="3">
        <v>95</v>
      </c>
      <c r="C277" s="4" t="s">
        <v>1186</v>
      </c>
      <c r="D277" s="5" t="str">
        <f t="shared" si="4"/>
        <v>95-201257</v>
      </c>
      <c r="E277" s="6"/>
    </row>
    <row r="278" spans="1:5">
      <c r="A278" s="2">
        <v>41036</v>
      </c>
      <c r="B278" s="3">
        <v>142</v>
      </c>
      <c r="C278" s="4" t="s">
        <v>1187</v>
      </c>
      <c r="D278" s="5" t="str">
        <f t="shared" si="4"/>
        <v>142-201257</v>
      </c>
      <c r="E278" s="6"/>
    </row>
    <row r="279" spans="1:5">
      <c r="A279" s="2">
        <v>41038</v>
      </c>
      <c r="B279" s="3">
        <v>144</v>
      </c>
      <c r="C279" s="4" t="s">
        <v>1188</v>
      </c>
      <c r="D279" s="5" t="str">
        <f t="shared" si="4"/>
        <v>144-201259</v>
      </c>
      <c r="E279" s="6"/>
    </row>
    <row r="280" spans="1:5">
      <c r="A280" s="2">
        <v>41038</v>
      </c>
      <c r="B280" s="3">
        <v>146</v>
      </c>
      <c r="C280" s="4" t="s">
        <v>1192</v>
      </c>
      <c r="D280" s="5" t="str">
        <f t="shared" si="4"/>
        <v>146-201259</v>
      </c>
      <c r="E280" s="6"/>
    </row>
    <row r="281" spans="1:5">
      <c r="A281" s="2">
        <v>41038</v>
      </c>
      <c r="B281" s="3">
        <v>24</v>
      </c>
      <c r="C281" s="4" t="s">
        <v>1067</v>
      </c>
      <c r="D281" s="5" t="str">
        <f t="shared" si="4"/>
        <v>24-201259</v>
      </c>
      <c r="E281" s="6"/>
    </row>
    <row r="282" spans="1:5">
      <c r="A282" s="2">
        <v>41038</v>
      </c>
      <c r="B282" s="3">
        <v>135</v>
      </c>
      <c r="C282" s="4" t="s">
        <v>1179</v>
      </c>
      <c r="D282" s="5" t="str">
        <f t="shared" si="4"/>
        <v>135-201259</v>
      </c>
      <c r="E282" s="6"/>
    </row>
    <row r="283" spans="1:5">
      <c r="A283" s="2">
        <v>41038</v>
      </c>
      <c r="B283" s="3">
        <v>153</v>
      </c>
      <c r="C283" s="4" t="s">
        <v>1197</v>
      </c>
      <c r="D283" s="5" t="str">
        <f t="shared" si="4"/>
        <v>153-201259</v>
      </c>
      <c r="E283" s="7">
        <v>5.75</v>
      </c>
    </row>
    <row r="284" spans="1:5">
      <c r="A284" s="2">
        <v>41038</v>
      </c>
      <c r="B284" s="3">
        <v>88</v>
      </c>
      <c r="C284" s="4" t="s">
        <v>1198</v>
      </c>
      <c r="D284" s="5" t="str">
        <f t="shared" si="4"/>
        <v>88-201259</v>
      </c>
      <c r="E284" s="6"/>
    </row>
    <row r="285" spans="1:5">
      <c r="A285" s="2">
        <v>41052</v>
      </c>
      <c r="B285" s="3">
        <v>144</v>
      </c>
      <c r="C285" s="4" t="s">
        <v>1188</v>
      </c>
      <c r="D285" s="5" t="str">
        <f t="shared" si="4"/>
        <v>144-2012523</v>
      </c>
      <c r="E285" s="6"/>
    </row>
    <row r="286" spans="1:5">
      <c r="A286" s="2">
        <v>41052</v>
      </c>
      <c r="B286" s="3">
        <v>146</v>
      </c>
      <c r="C286" s="4" t="s">
        <v>1192</v>
      </c>
      <c r="D286" s="5" t="str">
        <f t="shared" si="4"/>
        <v>146-2012523</v>
      </c>
      <c r="E286" s="6"/>
    </row>
    <row r="287" spans="1:5">
      <c r="A287" s="2">
        <v>41052</v>
      </c>
      <c r="B287" s="3">
        <v>24</v>
      </c>
      <c r="C287" s="4" t="s">
        <v>1199</v>
      </c>
      <c r="D287" s="5" t="str">
        <f t="shared" si="4"/>
        <v>24-2012523</v>
      </c>
      <c r="E287" s="6"/>
    </row>
    <row r="288" spans="1:5">
      <c r="A288" s="2">
        <v>41052</v>
      </c>
      <c r="B288" s="3">
        <v>154</v>
      </c>
      <c r="C288" s="4" t="s">
        <v>1200</v>
      </c>
      <c r="D288" s="5" t="str">
        <f t="shared" si="4"/>
        <v>154-2012523</v>
      </c>
      <c r="E288" s="7">
        <v>5.71</v>
      </c>
    </row>
    <row r="289" spans="1:5">
      <c r="A289" s="2">
        <v>41052</v>
      </c>
      <c r="B289" s="3">
        <v>141</v>
      </c>
      <c r="C289" s="4" t="s">
        <v>1185</v>
      </c>
      <c r="D289" s="5" t="str">
        <f t="shared" si="4"/>
        <v>141-2012523</v>
      </c>
      <c r="E289" s="6"/>
    </row>
    <row r="290" spans="1:5">
      <c r="A290" s="2">
        <v>41055</v>
      </c>
      <c r="B290" s="3">
        <v>124</v>
      </c>
      <c r="C290" s="4" t="s">
        <v>1170</v>
      </c>
      <c r="D290" s="5" t="str">
        <f t="shared" si="4"/>
        <v>124-2012526</v>
      </c>
      <c r="E290" s="6"/>
    </row>
    <row r="291" spans="1:5">
      <c r="A291" s="2">
        <v>41055</v>
      </c>
      <c r="B291" s="3">
        <v>128</v>
      </c>
      <c r="C291" s="4" t="s">
        <v>1174</v>
      </c>
      <c r="D291" s="5" t="str">
        <f t="shared" si="4"/>
        <v>128-2012526</v>
      </c>
      <c r="E291" s="6"/>
    </row>
    <row r="292" spans="1:5">
      <c r="A292" s="2">
        <v>41055</v>
      </c>
      <c r="B292" s="3">
        <v>155</v>
      </c>
      <c r="C292" s="4" t="s">
        <v>1201</v>
      </c>
      <c r="D292" s="5" t="str">
        <f t="shared" si="4"/>
        <v>155-2012526</v>
      </c>
      <c r="E292" s="7">
        <v>5.99</v>
      </c>
    </row>
    <row r="293" spans="1:5">
      <c r="A293" s="2">
        <v>41055</v>
      </c>
      <c r="B293" s="3">
        <v>131</v>
      </c>
      <c r="C293" s="4" t="s">
        <v>1176</v>
      </c>
      <c r="D293" s="5" t="str">
        <f t="shared" si="4"/>
        <v>131-2012526</v>
      </c>
      <c r="E293" s="6"/>
    </row>
    <row r="294" spans="1:5">
      <c r="A294" s="2">
        <v>41055</v>
      </c>
      <c r="B294" s="3">
        <v>120</v>
      </c>
      <c r="C294" s="4" t="s">
        <v>1166</v>
      </c>
      <c r="D294" s="5" t="str">
        <f t="shared" si="4"/>
        <v>120-2012526</v>
      </c>
      <c r="E294" s="6"/>
    </row>
    <row r="295" spans="1:5">
      <c r="A295" s="2">
        <v>41055</v>
      </c>
      <c r="B295" s="3">
        <v>127</v>
      </c>
      <c r="C295" s="4" t="s">
        <v>1173</v>
      </c>
      <c r="D295" s="5" t="str">
        <f t="shared" si="4"/>
        <v>127-2012526</v>
      </c>
      <c r="E295" s="6"/>
    </row>
    <row r="296" spans="1:5">
      <c r="A296" s="2">
        <v>41055</v>
      </c>
      <c r="B296" s="3">
        <v>156</v>
      </c>
      <c r="C296" s="4" t="s">
        <v>1202</v>
      </c>
      <c r="D296" s="5" t="str">
        <f t="shared" si="4"/>
        <v>156-2012526</v>
      </c>
      <c r="E296" s="7">
        <v>5.92</v>
      </c>
    </row>
    <row r="297" spans="1:5">
      <c r="A297" s="2">
        <v>41055</v>
      </c>
      <c r="B297" s="3">
        <v>118</v>
      </c>
      <c r="C297" s="4" t="s">
        <v>1164</v>
      </c>
      <c r="D297" s="5" t="str">
        <f t="shared" si="4"/>
        <v>118-2012526</v>
      </c>
      <c r="E297" s="6"/>
    </row>
    <row r="298" spans="1:5">
      <c r="A298" s="2">
        <v>41055</v>
      </c>
      <c r="B298" s="3">
        <v>157</v>
      </c>
      <c r="C298" s="4" t="s">
        <v>1203</v>
      </c>
      <c r="D298" s="5" t="str">
        <f t="shared" si="4"/>
        <v>157-2012526</v>
      </c>
      <c r="E298" s="7">
        <v>6.35</v>
      </c>
    </row>
    <row r="299" spans="1:5">
      <c r="A299" s="2">
        <v>41055</v>
      </c>
      <c r="B299" s="3">
        <v>158</v>
      </c>
      <c r="C299" s="4" t="s">
        <v>1204</v>
      </c>
      <c r="D299" s="5" t="str">
        <f t="shared" si="4"/>
        <v>158-2012526</v>
      </c>
      <c r="E299" s="7">
        <v>6.17</v>
      </c>
    </row>
    <row r="300" spans="1:5">
      <c r="A300" s="2">
        <v>41056</v>
      </c>
      <c r="B300" s="3">
        <v>159</v>
      </c>
      <c r="C300" s="8" t="s">
        <v>1205</v>
      </c>
      <c r="D300" s="5" t="str">
        <f t="shared" si="4"/>
        <v>159-2012527</v>
      </c>
      <c r="E300" s="7">
        <v>6.22</v>
      </c>
    </row>
    <row r="301" spans="1:5">
      <c r="A301" s="2">
        <v>41056</v>
      </c>
      <c r="B301" s="8">
        <v>128</v>
      </c>
      <c r="C301" s="8" t="s">
        <v>1174</v>
      </c>
      <c r="D301" s="5" t="str">
        <f t="shared" si="4"/>
        <v>128-2012527</v>
      </c>
      <c r="E301" s="6"/>
    </row>
    <row r="302" spans="1:5">
      <c r="A302" s="2">
        <v>41056</v>
      </c>
      <c r="B302" s="8">
        <v>160</v>
      </c>
      <c r="C302" s="8" t="s">
        <v>1206</v>
      </c>
      <c r="D302" s="5" t="str">
        <f t="shared" si="4"/>
        <v>160-2012527</v>
      </c>
      <c r="E302" s="7">
        <v>6.25</v>
      </c>
    </row>
    <row r="303" spans="1:5">
      <c r="A303" s="2">
        <v>41058</v>
      </c>
      <c r="B303" s="8">
        <v>155</v>
      </c>
      <c r="C303" s="8" t="s">
        <v>1201</v>
      </c>
      <c r="D303" s="5" t="str">
        <f t="shared" si="4"/>
        <v>155-2012529</v>
      </c>
      <c r="E303" s="6"/>
    </row>
    <row r="304" spans="1:5">
      <c r="A304" s="2">
        <v>41058</v>
      </c>
      <c r="B304" s="8">
        <v>128</v>
      </c>
      <c r="C304" s="8" t="s">
        <v>1174</v>
      </c>
      <c r="D304" s="5" t="str">
        <f t="shared" si="4"/>
        <v>128-2012529</v>
      </c>
      <c r="E304" s="6"/>
    </row>
    <row r="305" spans="1:5">
      <c r="A305" s="2">
        <v>41058</v>
      </c>
      <c r="B305" s="8">
        <v>127</v>
      </c>
      <c r="C305" s="8" t="s">
        <v>1173</v>
      </c>
      <c r="D305" s="5" t="str">
        <f t="shared" si="4"/>
        <v>127-2012529</v>
      </c>
      <c r="E305" s="6"/>
    </row>
    <row r="306" spans="1:5">
      <c r="A306" s="2">
        <v>41058</v>
      </c>
      <c r="B306" s="8">
        <v>120</v>
      </c>
      <c r="C306" s="8" t="s">
        <v>1166</v>
      </c>
      <c r="D306" s="5" t="str">
        <f t="shared" si="4"/>
        <v>120-2012529</v>
      </c>
      <c r="E306" s="6"/>
    </row>
    <row r="307" spans="1:5">
      <c r="A307" s="2">
        <v>41058</v>
      </c>
      <c r="B307" s="8">
        <v>126</v>
      </c>
      <c r="C307" s="8" t="s">
        <v>1172</v>
      </c>
      <c r="D307" s="5" t="str">
        <f t="shared" si="4"/>
        <v>126-2012529</v>
      </c>
      <c r="E307" s="6"/>
    </row>
    <row r="308" spans="1:5">
      <c r="A308" s="2">
        <v>41058</v>
      </c>
      <c r="B308" s="8">
        <v>125</v>
      </c>
      <c r="C308" s="8" t="s">
        <v>1171</v>
      </c>
      <c r="D308" s="5" t="str">
        <f t="shared" si="4"/>
        <v>125-2012529</v>
      </c>
      <c r="E308" s="6"/>
    </row>
    <row r="309" spans="1:5">
      <c r="A309" s="2">
        <v>41058</v>
      </c>
      <c r="B309" s="8">
        <v>159</v>
      </c>
      <c r="C309" s="8" t="s">
        <v>1205</v>
      </c>
      <c r="D309" s="5" t="str">
        <f t="shared" si="4"/>
        <v>159-2012529</v>
      </c>
      <c r="E309" s="6"/>
    </row>
    <row r="310" spans="1:5">
      <c r="A310" s="2">
        <v>41061</v>
      </c>
      <c r="B310" s="8">
        <v>161</v>
      </c>
      <c r="C310" s="8" t="s">
        <v>1207</v>
      </c>
      <c r="D310" s="5" t="str">
        <f t="shared" si="4"/>
        <v>161-201261</v>
      </c>
      <c r="E310" s="7">
        <v>6.24</v>
      </c>
    </row>
    <row r="311" spans="1:5">
      <c r="A311" s="2">
        <v>41061</v>
      </c>
      <c r="B311" s="8">
        <v>162</v>
      </c>
      <c r="C311" s="8" t="s">
        <v>1208</v>
      </c>
      <c r="D311" s="5" t="str">
        <f t="shared" si="4"/>
        <v>162-201261</v>
      </c>
      <c r="E311" s="7">
        <v>5.88</v>
      </c>
    </row>
    <row r="312" spans="1:5">
      <c r="A312" s="2">
        <v>41061</v>
      </c>
      <c r="B312" s="8">
        <v>121</v>
      </c>
      <c r="C312" s="8" t="s">
        <v>1167</v>
      </c>
      <c r="D312" s="5" t="str">
        <f t="shared" si="4"/>
        <v>121-201261</v>
      </c>
      <c r="E312" s="6"/>
    </row>
    <row r="313" spans="1:5">
      <c r="A313" s="2">
        <v>41062</v>
      </c>
      <c r="B313" s="8">
        <v>126</v>
      </c>
      <c r="C313" s="8" t="s">
        <v>1172</v>
      </c>
      <c r="D313" s="5" t="str">
        <f t="shared" si="4"/>
        <v>126-201262</v>
      </c>
      <c r="E313" s="6"/>
    </row>
    <row r="314" spans="1:5">
      <c r="A314" s="2">
        <v>41081</v>
      </c>
      <c r="B314" s="8">
        <v>83</v>
      </c>
      <c r="C314" s="8" t="s">
        <v>1128</v>
      </c>
      <c r="D314" s="5" t="str">
        <f t="shared" si="4"/>
        <v>83-2012621</v>
      </c>
      <c r="E314" s="6"/>
    </row>
    <row r="315" spans="1:5">
      <c r="A315" s="2">
        <v>41081</v>
      </c>
      <c r="B315" s="8">
        <v>9</v>
      </c>
      <c r="C315" s="8" t="s">
        <v>1052</v>
      </c>
      <c r="D315" s="5" t="str">
        <f t="shared" si="4"/>
        <v>9-2012621</v>
      </c>
      <c r="E315" s="6"/>
    </row>
    <row r="316" spans="1:5">
      <c r="A316" s="2">
        <v>41081</v>
      </c>
      <c r="B316" s="8">
        <v>82</v>
      </c>
      <c r="C316" s="8" t="s">
        <v>1127</v>
      </c>
      <c r="D316" s="5" t="str">
        <f t="shared" si="4"/>
        <v>82-2012621</v>
      </c>
      <c r="E316" s="6"/>
    </row>
    <row r="317" spans="1:5">
      <c r="A317" s="2">
        <v>41081</v>
      </c>
      <c r="B317" s="8">
        <v>32</v>
      </c>
      <c r="C317" s="8" t="s">
        <v>1125</v>
      </c>
      <c r="D317" s="5" t="str">
        <f t="shared" si="4"/>
        <v>32-2012621</v>
      </c>
      <c r="E317" s="7">
        <v>6.49</v>
      </c>
    </row>
    <row r="318" spans="1:5">
      <c r="A318" s="2">
        <v>41081</v>
      </c>
      <c r="B318" s="8">
        <v>86</v>
      </c>
      <c r="C318" s="8" t="s">
        <v>1131</v>
      </c>
      <c r="D318" s="5" t="str">
        <f t="shared" si="4"/>
        <v>86-2012621</v>
      </c>
      <c r="E318" s="7">
        <v>6.75</v>
      </c>
    </row>
    <row r="319" spans="1:5">
      <c r="A319" s="2">
        <v>41081</v>
      </c>
      <c r="B319" s="8">
        <v>54</v>
      </c>
      <c r="C319" s="8" t="s">
        <v>1098</v>
      </c>
      <c r="D319" s="5" t="str">
        <f t="shared" si="4"/>
        <v>54-2012621</v>
      </c>
      <c r="E319" s="7">
        <v>6.29</v>
      </c>
    </row>
    <row r="320" spans="1:5">
      <c r="A320" s="2">
        <v>41081</v>
      </c>
      <c r="B320" s="8">
        <v>163</v>
      </c>
      <c r="C320" s="8" t="s">
        <v>1209</v>
      </c>
      <c r="D320" s="5" t="str">
        <f t="shared" si="4"/>
        <v>163-2012621</v>
      </c>
      <c r="E320" s="7">
        <v>6.2</v>
      </c>
    </row>
    <row r="321" spans="1:5">
      <c r="A321" s="2">
        <v>41081</v>
      </c>
      <c r="B321" s="8">
        <v>148</v>
      </c>
      <c r="C321" s="8" t="s">
        <v>1194</v>
      </c>
      <c r="D321" s="5" t="str">
        <f t="shared" si="4"/>
        <v>148-2012621</v>
      </c>
      <c r="E321" s="7">
        <v>6.4</v>
      </c>
    </row>
    <row r="322" spans="1:5">
      <c r="A322" s="2">
        <v>41081</v>
      </c>
      <c r="B322" s="8">
        <v>164</v>
      </c>
      <c r="C322" s="8" t="s">
        <v>1210</v>
      </c>
      <c r="D322" s="5" t="str">
        <f t="shared" ref="D322:D385" si="5">CONCATENATE(B322,"-",YEAR(A322),MONTH(A322),DAY(A322))</f>
        <v>164-2012621</v>
      </c>
      <c r="E322" s="7">
        <v>6.23</v>
      </c>
    </row>
    <row r="323" spans="1:5">
      <c r="A323" s="2">
        <v>41081</v>
      </c>
      <c r="B323" s="8">
        <v>165</v>
      </c>
      <c r="C323" s="8" t="s">
        <v>1211</v>
      </c>
      <c r="D323" s="5" t="str">
        <f t="shared" si="5"/>
        <v>165-2012621</v>
      </c>
      <c r="E323" s="7">
        <v>6.33</v>
      </c>
    </row>
    <row r="324" spans="1:5">
      <c r="A324" s="2">
        <v>41081</v>
      </c>
      <c r="B324" s="8">
        <v>166</v>
      </c>
      <c r="C324" s="8" t="s">
        <v>1212</v>
      </c>
      <c r="D324" s="5" t="str">
        <f t="shared" si="5"/>
        <v>166-2012621</v>
      </c>
      <c r="E324" s="7">
        <v>5.76</v>
      </c>
    </row>
    <row r="325" spans="1:5">
      <c r="A325" s="2">
        <v>41081</v>
      </c>
      <c r="B325" s="8">
        <v>151</v>
      </c>
      <c r="C325" s="8" t="s">
        <v>1189</v>
      </c>
      <c r="D325" s="5" t="str">
        <f t="shared" si="5"/>
        <v>151-2012621</v>
      </c>
      <c r="E325" s="7">
        <v>6.02</v>
      </c>
    </row>
    <row r="326" spans="1:5">
      <c r="A326" s="2">
        <v>41081</v>
      </c>
      <c r="B326" s="8">
        <v>167</v>
      </c>
      <c r="C326" s="8" t="s">
        <v>1213</v>
      </c>
      <c r="D326" s="5" t="str">
        <f t="shared" si="5"/>
        <v>167-2012621</v>
      </c>
      <c r="E326" s="7">
        <v>6.23</v>
      </c>
    </row>
    <row r="327" spans="1:5">
      <c r="A327" s="2">
        <v>41081</v>
      </c>
      <c r="B327" s="8">
        <v>168</v>
      </c>
      <c r="C327" s="8" t="s">
        <v>1214</v>
      </c>
      <c r="D327" s="5" t="str">
        <f t="shared" si="5"/>
        <v>168-2012621</v>
      </c>
      <c r="E327" s="7">
        <v>6.45</v>
      </c>
    </row>
    <row r="328" spans="1:5">
      <c r="A328" s="2">
        <v>41081</v>
      </c>
      <c r="B328" s="8">
        <v>152</v>
      </c>
      <c r="C328" s="8" t="s">
        <v>1190</v>
      </c>
      <c r="D328" s="5" t="str">
        <f t="shared" si="5"/>
        <v>152-2012621</v>
      </c>
      <c r="E328" s="7">
        <v>6.14</v>
      </c>
    </row>
    <row r="329" spans="1:5">
      <c r="A329" s="2">
        <v>41081</v>
      </c>
      <c r="B329" s="8">
        <v>143</v>
      </c>
      <c r="C329" s="8" t="s">
        <v>341</v>
      </c>
      <c r="D329" s="5" t="str">
        <f t="shared" si="5"/>
        <v>143-2012621</v>
      </c>
      <c r="E329" s="7">
        <v>6.38</v>
      </c>
    </row>
    <row r="330" spans="1:5">
      <c r="A330" s="2">
        <v>41082</v>
      </c>
      <c r="B330" s="8">
        <v>169</v>
      </c>
      <c r="C330" s="8" t="s">
        <v>1215</v>
      </c>
      <c r="D330" s="5" t="str">
        <f t="shared" si="5"/>
        <v>169-2012622</v>
      </c>
      <c r="E330" s="7">
        <v>6.1</v>
      </c>
    </row>
    <row r="331" spans="1:5">
      <c r="A331" s="2">
        <v>41082</v>
      </c>
      <c r="B331" s="8">
        <v>123</v>
      </c>
      <c r="C331" s="8" t="s">
        <v>1169</v>
      </c>
      <c r="D331" s="5" t="str">
        <f t="shared" si="5"/>
        <v>123-2012622</v>
      </c>
      <c r="E331" s="7">
        <v>6.33</v>
      </c>
    </row>
    <row r="332" spans="1:5">
      <c r="A332" s="2">
        <v>41082</v>
      </c>
      <c r="B332" s="8">
        <v>155</v>
      </c>
      <c r="C332" s="8" t="s">
        <v>1201</v>
      </c>
      <c r="D332" s="5" t="str">
        <f t="shared" si="5"/>
        <v>155-2012622</v>
      </c>
      <c r="E332" s="7">
        <v>6.12</v>
      </c>
    </row>
    <row r="333" spans="1:5">
      <c r="A333" s="2">
        <v>41082</v>
      </c>
      <c r="B333" s="8">
        <v>156</v>
      </c>
      <c r="C333" s="8" t="s">
        <v>1202</v>
      </c>
      <c r="D333" s="5" t="str">
        <f t="shared" si="5"/>
        <v>156-2012622</v>
      </c>
      <c r="E333" s="7">
        <v>5.94</v>
      </c>
    </row>
    <row r="334" spans="1:5">
      <c r="A334" s="2">
        <v>41082</v>
      </c>
      <c r="B334" s="8">
        <v>131</v>
      </c>
      <c r="C334" s="8" t="s">
        <v>1176</v>
      </c>
      <c r="D334" s="5" t="str">
        <f t="shared" si="5"/>
        <v>131-2012622</v>
      </c>
      <c r="E334" s="7">
        <v>5.99</v>
      </c>
    </row>
    <row r="335" spans="1:5">
      <c r="A335" s="2">
        <v>41082</v>
      </c>
      <c r="B335" s="8">
        <v>159</v>
      </c>
      <c r="C335" s="8" t="s">
        <v>1205</v>
      </c>
      <c r="D335" s="5" t="str">
        <f t="shared" si="5"/>
        <v>159-2012622</v>
      </c>
      <c r="E335" s="7">
        <v>6.33</v>
      </c>
    </row>
    <row r="336" spans="1:5">
      <c r="A336" s="2">
        <v>41082</v>
      </c>
      <c r="B336" s="8">
        <v>122</v>
      </c>
      <c r="C336" s="8" t="s">
        <v>1168</v>
      </c>
      <c r="D336" s="5" t="str">
        <f t="shared" si="5"/>
        <v>122-2012622</v>
      </c>
      <c r="E336" s="7">
        <v>5.98</v>
      </c>
    </row>
    <row r="337" spans="1:5">
      <c r="A337" s="2">
        <v>41084</v>
      </c>
      <c r="B337" s="8">
        <v>131</v>
      </c>
      <c r="C337" s="8" t="s">
        <v>1176</v>
      </c>
      <c r="D337" s="5" t="str">
        <f t="shared" si="5"/>
        <v>131-2012624</v>
      </c>
      <c r="E337" s="6"/>
    </row>
    <row r="338" spans="1:5">
      <c r="A338" s="2">
        <v>41084</v>
      </c>
      <c r="B338" s="8">
        <v>169</v>
      </c>
      <c r="C338" s="8" t="s">
        <v>1215</v>
      </c>
      <c r="D338" s="5" t="str">
        <f t="shared" si="5"/>
        <v>169-2012624</v>
      </c>
      <c r="E338" s="7">
        <v>6.36</v>
      </c>
    </row>
    <row r="339" spans="1:5">
      <c r="A339" s="2">
        <v>41084</v>
      </c>
      <c r="B339" s="8">
        <v>170</v>
      </c>
      <c r="C339" s="8" t="s">
        <v>1216</v>
      </c>
      <c r="D339" s="5" t="str">
        <f t="shared" si="5"/>
        <v>170-2012624</v>
      </c>
      <c r="E339" s="7">
        <v>5.64</v>
      </c>
    </row>
    <row r="340" spans="1:5">
      <c r="A340" s="2">
        <v>41084</v>
      </c>
      <c r="B340" s="8">
        <v>128</v>
      </c>
      <c r="C340" s="8" t="s">
        <v>1174</v>
      </c>
      <c r="D340" s="5" t="str">
        <f t="shared" si="5"/>
        <v>128-2012624</v>
      </c>
      <c r="E340" s="7">
        <v>7.15</v>
      </c>
    </row>
    <row r="341" spans="1:5">
      <c r="A341" s="2">
        <v>41084</v>
      </c>
      <c r="B341" s="8">
        <v>171</v>
      </c>
      <c r="C341" s="8" t="s">
        <v>1217</v>
      </c>
      <c r="D341" s="5" t="str">
        <f t="shared" si="5"/>
        <v>171-2012624</v>
      </c>
      <c r="E341" s="7">
        <v>5.74</v>
      </c>
    </row>
    <row r="342" spans="1:5">
      <c r="A342" s="2">
        <v>41084</v>
      </c>
      <c r="B342" s="8">
        <v>172</v>
      </c>
      <c r="C342" s="8" t="s">
        <v>1218</v>
      </c>
      <c r="D342" s="5" t="str">
        <f t="shared" si="5"/>
        <v>172-2012624</v>
      </c>
      <c r="E342" s="7">
        <v>6.18</v>
      </c>
    </row>
    <row r="343" spans="1:5">
      <c r="A343" s="2">
        <v>41085</v>
      </c>
      <c r="B343" s="8">
        <v>110</v>
      </c>
      <c r="C343" s="8" t="s">
        <v>1156</v>
      </c>
      <c r="D343" s="5" t="str">
        <f t="shared" si="5"/>
        <v>110-2012625</v>
      </c>
      <c r="E343" s="7">
        <v>6.87</v>
      </c>
    </row>
    <row r="344" spans="1:5">
      <c r="A344" s="2">
        <v>41085</v>
      </c>
      <c r="B344" s="8">
        <v>115</v>
      </c>
      <c r="C344" s="8" t="s">
        <v>1161</v>
      </c>
      <c r="D344" s="5" t="str">
        <f t="shared" si="5"/>
        <v>115-2012625</v>
      </c>
      <c r="E344" s="7">
        <v>6.58</v>
      </c>
    </row>
    <row r="345" spans="1:5">
      <c r="A345" s="2">
        <v>41085</v>
      </c>
      <c r="B345" s="8">
        <v>108</v>
      </c>
      <c r="C345" s="8" t="s">
        <v>1154</v>
      </c>
      <c r="D345" s="5" t="str">
        <f t="shared" si="5"/>
        <v>108-2012625</v>
      </c>
      <c r="E345" s="7">
        <v>6.32</v>
      </c>
    </row>
    <row r="346" spans="1:5">
      <c r="A346" s="2">
        <v>41085</v>
      </c>
      <c r="B346" s="8">
        <v>173</v>
      </c>
      <c r="C346" s="8" t="s">
        <v>1219</v>
      </c>
      <c r="D346" s="5" t="str">
        <f t="shared" si="5"/>
        <v>173-2012625</v>
      </c>
      <c r="E346" s="7">
        <v>6.09</v>
      </c>
    </row>
    <row r="347" spans="1:5">
      <c r="A347" s="2">
        <v>41085</v>
      </c>
      <c r="B347" s="8">
        <v>112</v>
      </c>
      <c r="C347" s="8" t="s">
        <v>1158</v>
      </c>
      <c r="D347" s="5" t="str">
        <f t="shared" si="5"/>
        <v>112-2012625</v>
      </c>
      <c r="E347" s="7">
        <v>6.71</v>
      </c>
    </row>
    <row r="348" spans="1:5">
      <c r="A348" s="2">
        <v>41085</v>
      </c>
      <c r="B348" s="8">
        <v>117</v>
      </c>
      <c r="C348" s="8" t="s">
        <v>1163</v>
      </c>
      <c r="D348" s="5" t="str">
        <f t="shared" si="5"/>
        <v>117-2012625</v>
      </c>
      <c r="E348" s="7">
        <v>6.06</v>
      </c>
    </row>
    <row r="349" spans="1:5">
      <c r="A349" s="2">
        <v>41085</v>
      </c>
      <c r="B349" s="8">
        <v>174</v>
      </c>
      <c r="C349" s="8" t="s">
        <v>1220</v>
      </c>
      <c r="D349" s="5" t="str">
        <f t="shared" si="5"/>
        <v>174-2012625</v>
      </c>
      <c r="E349" s="7">
        <v>6.54</v>
      </c>
    </row>
    <row r="350" spans="1:5">
      <c r="A350" s="2">
        <v>41085</v>
      </c>
      <c r="B350" s="8">
        <v>175</v>
      </c>
      <c r="C350" s="8" t="s">
        <v>1221</v>
      </c>
      <c r="D350" s="5" t="str">
        <f t="shared" si="5"/>
        <v>175-2012625</v>
      </c>
      <c r="E350" s="7">
        <v>6.13</v>
      </c>
    </row>
    <row r="351" spans="1:5">
      <c r="A351" s="2">
        <v>41085</v>
      </c>
      <c r="B351" s="8">
        <v>160</v>
      </c>
      <c r="C351" s="8" t="s">
        <v>1206</v>
      </c>
      <c r="D351" s="5" t="str">
        <f t="shared" si="5"/>
        <v>160-2012625</v>
      </c>
      <c r="E351" s="7">
        <v>6.13</v>
      </c>
    </row>
    <row r="352" spans="1:5">
      <c r="A352" s="2">
        <v>41303</v>
      </c>
      <c r="B352" s="8">
        <v>176</v>
      </c>
      <c r="C352" s="8" t="s">
        <v>1222</v>
      </c>
      <c r="D352" s="5" t="str">
        <f t="shared" si="5"/>
        <v>176-2013129</v>
      </c>
      <c r="E352" s="7">
        <v>6.01</v>
      </c>
    </row>
    <row r="353" spans="1:5">
      <c r="A353" s="2">
        <v>41303</v>
      </c>
      <c r="B353" s="8">
        <v>95</v>
      </c>
      <c r="C353" s="8" t="s">
        <v>1186</v>
      </c>
      <c r="D353" s="5" t="str">
        <f t="shared" si="5"/>
        <v>95-2013129</v>
      </c>
      <c r="E353" s="7">
        <v>5.94</v>
      </c>
    </row>
    <row r="354" spans="1:5">
      <c r="A354" s="2">
        <v>41303</v>
      </c>
      <c r="B354" s="8">
        <v>143</v>
      </c>
      <c r="C354" s="8" t="s">
        <v>341</v>
      </c>
      <c r="D354" s="5" t="str">
        <f t="shared" si="5"/>
        <v>143-2013129</v>
      </c>
      <c r="E354" s="7">
        <v>6.05</v>
      </c>
    </row>
    <row r="355" spans="1:5">
      <c r="A355" s="2">
        <v>41303</v>
      </c>
      <c r="B355" s="8">
        <v>54</v>
      </c>
      <c r="C355" s="8" t="s">
        <v>1098</v>
      </c>
      <c r="D355" s="5" t="str">
        <f t="shared" si="5"/>
        <v>54-2013129</v>
      </c>
      <c r="E355" s="7">
        <v>6.27</v>
      </c>
    </row>
    <row r="356" spans="1:5">
      <c r="A356" s="2">
        <v>41303</v>
      </c>
      <c r="B356" s="8">
        <v>9</v>
      </c>
      <c r="C356" s="8" t="s">
        <v>1052</v>
      </c>
      <c r="D356" s="5" t="str">
        <f t="shared" si="5"/>
        <v>9-2013129</v>
      </c>
      <c r="E356" s="7">
        <v>5.8</v>
      </c>
    </row>
    <row r="357" spans="1:5">
      <c r="A357" s="2">
        <v>41303</v>
      </c>
      <c r="B357" s="8">
        <v>177</v>
      </c>
      <c r="C357" s="8" t="s">
        <v>1223</v>
      </c>
      <c r="D357" s="5" t="str">
        <f t="shared" si="5"/>
        <v>177-2013129</v>
      </c>
      <c r="E357" s="7">
        <v>6.37</v>
      </c>
    </row>
    <row r="358" spans="1:5">
      <c r="A358" s="2">
        <v>41303</v>
      </c>
      <c r="B358" s="8">
        <v>178</v>
      </c>
      <c r="C358" s="8" t="s">
        <v>1224</v>
      </c>
      <c r="D358" s="5" t="str">
        <f t="shared" si="5"/>
        <v>178-2013129</v>
      </c>
      <c r="E358" s="7">
        <v>6.23</v>
      </c>
    </row>
    <row r="359" spans="1:5">
      <c r="A359" s="2">
        <v>41303</v>
      </c>
      <c r="B359" s="8">
        <v>179</v>
      </c>
      <c r="C359" s="8" t="s">
        <v>1225</v>
      </c>
      <c r="D359" s="5" t="str">
        <f t="shared" si="5"/>
        <v>179-2013129</v>
      </c>
      <c r="E359" s="7">
        <v>6.02</v>
      </c>
    </row>
    <row r="360" spans="1:5">
      <c r="A360" s="2">
        <v>41304</v>
      </c>
      <c r="B360" s="8">
        <v>176</v>
      </c>
      <c r="C360" s="8" t="s">
        <v>1222</v>
      </c>
      <c r="D360" s="5" t="str">
        <f t="shared" si="5"/>
        <v>176-2013130</v>
      </c>
      <c r="E360" s="6"/>
    </row>
    <row r="361" spans="1:5">
      <c r="A361" s="2">
        <v>41304</v>
      </c>
      <c r="B361" s="8">
        <v>148</v>
      </c>
      <c r="C361" s="8" t="s">
        <v>1194</v>
      </c>
      <c r="D361" s="5" t="str">
        <f t="shared" si="5"/>
        <v>148-2013130</v>
      </c>
      <c r="E361" s="7">
        <v>5.81</v>
      </c>
    </row>
    <row r="362" spans="1:5">
      <c r="A362" s="2">
        <v>41304</v>
      </c>
      <c r="B362" s="8">
        <v>180</v>
      </c>
      <c r="C362" s="8" t="s">
        <v>1226</v>
      </c>
      <c r="D362" s="5" t="str">
        <f t="shared" si="5"/>
        <v>180-2013130</v>
      </c>
      <c r="E362" s="7">
        <v>6.52</v>
      </c>
    </row>
    <row r="363" spans="1:5">
      <c r="A363" s="2">
        <v>41306</v>
      </c>
      <c r="B363" s="8">
        <v>148</v>
      </c>
      <c r="C363" s="8" t="s">
        <v>1194</v>
      </c>
      <c r="D363" s="5" t="str">
        <f t="shared" si="5"/>
        <v>148-201321</v>
      </c>
      <c r="E363" s="6"/>
    </row>
    <row r="364" spans="1:5">
      <c r="A364" s="2">
        <v>41306</v>
      </c>
      <c r="B364" s="8">
        <v>176</v>
      </c>
      <c r="C364" s="8" t="s">
        <v>1222</v>
      </c>
      <c r="D364" s="5" t="str">
        <f t="shared" si="5"/>
        <v>176-201321</v>
      </c>
      <c r="E364" s="6"/>
    </row>
    <row r="365" spans="1:5">
      <c r="A365" s="2">
        <v>41306</v>
      </c>
      <c r="B365" s="8">
        <v>181</v>
      </c>
      <c r="C365" s="8" t="s">
        <v>1227</v>
      </c>
      <c r="D365" s="5" t="str">
        <f t="shared" si="5"/>
        <v>181-201321</v>
      </c>
      <c r="E365" s="7">
        <v>6.13</v>
      </c>
    </row>
    <row r="366" spans="1:5">
      <c r="A366" s="2">
        <v>41306</v>
      </c>
      <c r="B366" s="8">
        <v>182</v>
      </c>
      <c r="C366" s="8" t="s">
        <v>1228</v>
      </c>
      <c r="D366" s="5" t="str">
        <f t="shared" si="5"/>
        <v>182-201321</v>
      </c>
      <c r="E366" s="7">
        <v>6.36</v>
      </c>
    </row>
    <row r="367" spans="1:5">
      <c r="A367" s="2">
        <v>41306</v>
      </c>
      <c r="B367" s="8">
        <v>177</v>
      </c>
      <c r="C367" s="8" t="s">
        <v>1223</v>
      </c>
      <c r="D367" s="5" t="str">
        <f t="shared" si="5"/>
        <v>177-201321</v>
      </c>
      <c r="E367" s="6"/>
    </row>
    <row r="368" spans="1:5">
      <c r="A368" s="2">
        <v>41306</v>
      </c>
      <c r="B368" s="8">
        <v>183</v>
      </c>
      <c r="C368" s="8" t="s">
        <v>1229</v>
      </c>
      <c r="D368" s="5" t="str">
        <f t="shared" si="5"/>
        <v>183-201321</v>
      </c>
      <c r="E368" s="7">
        <v>5.94</v>
      </c>
    </row>
    <row r="369" spans="1:5">
      <c r="A369" s="2">
        <v>41306</v>
      </c>
      <c r="B369" s="8">
        <v>36</v>
      </c>
      <c r="C369" s="8" t="s">
        <v>329</v>
      </c>
      <c r="D369" s="5" t="str">
        <f t="shared" si="5"/>
        <v>36-201321</v>
      </c>
      <c r="E369" s="7">
        <v>5.62</v>
      </c>
    </row>
    <row r="370" spans="1:5">
      <c r="A370" s="2">
        <v>41306</v>
      </c>
      <c r="B370" s="8">
        <v>95</v>
      </c>
      <c r="C370" s="8" t="s">
        <v>1186</v>
      </c>
      <c r="D370" s="5" t="str">
        <f t="shared" si="5"/>
        <v>95-201321</v>
      </c>
      <c r="E370" s="7">
        <v>5.92</v>
      </c>
    </row>
    <row r="371" spans="1:5">
      <c r="A371" s="2">
        <v>41306</v>
      </c>
      <c r="B371" s="8">
        <v>9</v>
      </c>
      <c r="C371" s="8" t="s">
        <v>1052</v>
      </c>
      <c r="D371" s="5" t="str">
        <f t="shared" si="5"/>
        <v>9-201321</v>
      </c>
      <c r="E371" s="6"/>
    </row>
    <row r="372" spans="1:5">
      <c r="A372" s="2">
        <v>41308</v>
      </c>
      <c r="B372" s="8">
        <v>177</v>
      </c>
      <c r="C372" s="8" t="s">
        <v>1223</v>
      </c>
      <c r="D372" s="5" t="str">
        <f t="shared" si="5"/>
        <v>177-201323</v>
      </c>
      <c r="E372" s="6"/>
    </row>
    <row r="373" spans="1:5">
      <c r="A373" s="2">
        <v>41308</v>
      </c>
      <c r="B373" s="8">
        <v>152</v>
      </c>
      <c r="C373" s="8" t="s">
        <v>1230</v>
      </c>
      <c r="D373" s="5" t="str">
        <f t="shared" si="5"/>
        <v>152-201323</v>
      </c>
      <c r="E373" s="7">
        <v>6.05</v>
      </c>
    </row>
    <row r="374" spans="1:5">
      <c r="A374" s="2">
        <v>41308</v>
      </c>
      <c r="B374" s="8">
        <v>95</v>
      </c>
      <c r="C374" s="8" t="s">
        <v>1186</v>
      </c>
      <c r="D374" s="5" t="str">
        <f t="shared" si="5"/>
        <v>95-201323</v>
      </c>
      <c r="E374" s="6"/>
    </row>
    <row r="375" spans="1:5">
      <c r="A375" s="2">
        <v>41308</v>
      </c>
      <c r="B375" s="8">
        <v>165</v>
      </c>
      <c r="C375" s="8" t="s">
        <v>1211</v>
      </c>
      <c r="D375" s="5" t="str">
        <f t="shared" si="5"/>
        <v>165-201323</v>
      </c>
      <c r="E375" s="7">
        <v>6.48</v>
      </c>
    </row>
    <row r="376" spans="1:5">
      <c r="A376" s="2">
        <v>41308</v>
      </c>
      <c r="B376" s="8">
        <v>54</v>
      </c>
      <c r="C376" s="8" t="s">
        <v>1098</v>
      </c>
      <c r="D376" s="5" t="str">
        <f t="shared" si="5"/>
        <v>54-201323</v>
      </c>
      <c r="E376" s="6"/>
    </row>
    <row r="377" spans="1:5">
      <c r="A377" s="2">
        <v>41317</v>
      </c>
      <c r="B377" s="8">
        <v>184</v>
      </c>
      <c r="C377" s="8" t="s">
        <v>1231</v>
      </c>
      <c r="D377" s="5" t="str">
        <f t="shared" si="5"/>
        <v>184-2013212</v>
      </c>
      <c r="E377" s="7">
        <v>5.87</v>
      </c>
    </row>
    <row r="378" spans="1:5">
      <c r="A378" s="2">
        <v>41317</v>
      </c>
      <c r="B378" s="8">
        <v>185</v>
      </c>
      <c r="C378" s="8" t="s">
        <v>1232</v>
      </c>
      <c r="D378" s="5" t="str">
        <f t="shared" si="5"/>
        <v>185-2013212</v>
      </c>
      <c r="E378" s="7">
        <v>6.32</v>
      </c>
    </row>
    <row r="379" spans="1:5">
      <c r="A379" s="2">
        <v>41317</v>
      </c>
      <c r="B379" s="8">
        <v>146</v>
      </c>
      <c r="C379" s="8" t="s">
        <v>1192</v>
      </c>
      <c r="D379" s="5" t="str">
        <f t="shared" si="5"/>
        <v>146-2013212</v>
      </c>
      <c r="E379" s="7">
        <v>6.67</v>
      </c>
    </row>
    <row r="380" spans="1:5">
      <c r="A380" s="2">
        <v>41317</v>
      </c>
      <c r="B380" s="8">
        <v>186</v>
      </c>
      <c r="C380" s="8" t="s">
        <v>1233</v>
      </c>
      <c r="D380" s="5" t="str">
        <f t="shared" si="5"/>
        <v>186-2013212</v>
      </c>
      <c r="E380" s="7">
        <v>6.09</v>
      </c>
    </row>
    <row r="381" spans="1:5">
      <c r="A381" s="2">
        <v>41317</v>
      </c>
      <c r="B381" s="8">
        <v>187</v>
      </c>
      <c r="C381" s="8" t="s">
        <v>1234</v>
      </c>
      <c r="D381" s="5" t="str">
        <f t="shared" si="5"/>
        <v>187-2013212</v>
      </c>
      <c r="E381" s="7">
        <v>5.83</v>
      </c>
    </row>
    <row r="382" spans="1:5">
      <c r="A382" s="2">
        <v>41317</v>
      </c>
      <c r="B382" s="8">
        <v>164</v>
      </c>
      <c r="C382" s="8" t="s">
        <v>1210</v>
      </c>
      <c r="D382" s="5" t="str">
        <f t="shared" si="5"/>
        <v>164-2013212</v>
      </c>
      <c r="E382" s="7">
        <v>5.78</v>
      </c>
    </row>
    <row r="383" spans="1:5">
      <c r="A383" s="2">
        <v>41317</v>
      </c>
      <c r="B383" s="8">
        <v>188</v>
      </c>
      <c r="C383" s="8" t="s">
        <v>378</v>
      </c>
      <c r="D383" s="5" t="str">
        <f t="shared" si="5"/>
        <v>188-2013212</v>
      </c>
      <c r="E383" s="7">
        <v>5.8</v>
      </c>
    </row>
    <row r="384" spans="1:5">
      <c r="A384" s="2">
        <v>41317</v>
      </c>
      <c r="B384" s="8">
        <v>189</v>
      </c>
      <c r="C384" s="8" t="s">
        <v>1235</v>
      </c>
      <c r="D384" s="5" t="str">
        <f t="shared" si="5"/>
        <v>189-2013212</v>
      </c>
      <c r="E384" s="7">
        <v>6.22</v>
      </c>
    </row>
    <row r="385" spans="1:5">
      <c r="A385" s="2">
        <v>41317</v>
      </c>
      <c r="B385" s="8">
        <v>190</v>
      </c>
      <c r="C385" s="8" t="s">
        <v>1236</v>
      </c>
      <c r="D385" s="5" t="str">
        <f t="shared" si="5"/>
        <v>190-2013212</v>
      </c>
      <c r="E385" s="7">
        <v>5.65</v>
      </c>
    </row>
    <row r="386" spans="1:5">
      <c r="A386" s="2">
        <v>41317</v>
      </c>
      <c r="B386" s="8">
        <v>144</v>
      </c>
      <c r="C386" s="8" t="s">
        <v>1188</v>
      </c>
      <c r="D386" s="5" t="str">
        <f t="shared" ref="D386:D449" si="6">CONCATENATE(B386,"-",YEAR(A386),MONTH(A386),DAY(A386))</f>
        <v>144-2013212</v>
      </c>
      <c r="E386" s="7">
        <v>6.41</v>
      </c>
    </row>
    <row r="387" spans="1:5">
      <c r="A387" s="2">
        <v>41317</v>
      </c>
      <c r="B387" s="8">
        <v>191</v>
      </c>
      <c r="C387" s="8" t="s">
        <v>1237</v>
      </c>
      <c r="D387" s="5" t="str">
        <f t="shared" si="6"/>
        <v>191-2013212</v>
      </c>
      <c r="E387" s="7">
        <v>5.85</v>
      </c>
    </row>
    <row r="388" spans="1:5">
      <c r="A388" s="2">
        <v>41330</v>
      </c>
      <c r="B388" s="8">
        <v>192</v>
      </c>
      <c r="C388" s="8" t="s">
        <v>1238</v>
      </c>
      <c r="D388" s="5" t="str">
        <f t="shared" si="6"/>
        <v>192-2013225</v>
      </c>
      <c r="E388" s="7">
        <v>5.98</v>
      </c>
    </row>
    <row r="389" spans="1:5">
      <c r="A389" s="2">
        <v>41330</v>
      </c>
      <c r="B389" s="8">
        <v>132</v>
      </c>
      <c r="C389" s="8" t="s">
        <v>229</v>
      </c>
      <c r="D389" s="5" t="str">
        <f t="shared" si="6"/>
        <v>132-2013225</v>
      </c>
      <c r="E389" s="7">
        <v>6.09</v>
      </c>
    </row>
    <row r="390" spans="1:5">
      <c r="A390" s="2">
        <v>41330</v>
      </c>
      <c r="B390" s="8">
        <v>193</v>
      </c>
      <c r="C390" s="8" t="s">
        <v>1239</v>
      </c>
      <c r="D390" s="5" t="str">
        <f t="shared" si="6"/>
        <v>193-2013225</v>
      </c>
      <c r="E390" s="7">
        <v>6.05</v>
      </c>
    </row>
    <row r="391" spans="1:5">
      <c r="A391" s="2">
        <v>41330</v>
      </c>
      <c r="B391" s="8">
        <v>194</v>
      </c>
      <c r="C391" s="6"/>
      <c r="D391" s="5" t="str">
        <f t="shared" si="6"/>
        <v>194-2013225</v>
      </c>
      <c r="E391" s="6"/>
    </row>
    <row r="392" spans="1:5">
      <c r="A392" s="2">
        <v>41331</v>
      </c>
      <c r="B392" s="8">
        <v>195</v>
      </c>
      <c r="C392" s="8" t="s">
        <v>1240</v>
      </c>
      <c r="D392" s="5" t="str">
        <f t="shared" si="6"/>
        <v>195-2013226</v>
      </c>
      <c r="E392" s="7">
        <v>6.08</v>
      </c>
    </row>
    <row r="393" spans="1:5">
      <c r="A393" s="2">
        <v>41331</v>
      </c>
      <c r="B393" s="8">
        <v>192</v>
      </c>
      <c r="C393" s="8" t="s">
        <v>1238</v>
      </c>
      <c r="D393" s="5" t="str">
        <f t="shared" si="6"/>
        <v>192-2013226</v>
      </c>
      <c r="E393" s="6"/>
    </row>
    <row r="394" spans="1:5">
      <c r="A394" s="2">
        <v>41331</v>
      </c>
      <c r="B394" s="8">
        <v>70</v>
      </c>
      <c r="C394" s="8" t="s">
        <v>1114</v>
      </c>
      <c r="D394" s="5" t="str">
        <f t="shared" si="6"/>
        <v>70-2013226</v>
      </c>
      <c r="E394" s="7">
        <v>5.78</v>
      </c>
    </row>
    <row r="395" spans="1:5">
      <c r="A395" s="2">
        <v>41331</v>
      </c>
      <c r="B395" s="8">
        <v>196</v>
      </c>
      <c r="C395" s="8" t="s">
        <v>1241</v>
      </c>
      <c r="D395" s="5" t="str">
        <f t="shared" si="6"/>
        <v>196-2013226</v>
      </c>
      <c r="E395" s="7">
        <v>5.91</v>
      </c>
    </row>
    <row r="396" spans="1:5">
      <c r="A396" s="2">
        <v>41331</v>
      </c>
      <c r="B396" s="8">
        <v>197</v>
      </c>
      <c r="C396" s="8" t="s">
        <v>1242</v>
      </c>
      <c r="D396" s="5" t="str">
        <f t="shared" si="6"/>
        <v>197-2013226</v>
      </c>
      <c r="E396" s="7">
        <v>6.29</v>
      </c>
    </row>
    <row r="397" spans="1:5">
      <c r="A397" s="2">
        <v>41331</v>
      </c>
      <c r="B397" s="8">
        <v>198</v>
      </c>
      <c r="C397" s="8" t="s">
        <v>1243</v>
      </c>
      <c r="D397" s="5" t="str">
        <f t="shared" si="6"/>
        <v>198-2013226</v>
      </c>
      <c r="E397" s="7">
        <v>6.26</v>
      </c>
    </row>
    <row r="398" spans="1:5">
      <c r="A398" s="2">
        <v>41333</v>
      </c>
      <c r="B398" s="8">
        <v>199</v>
      </c>
      <c r="C398" s="8" t="s">
        <v>1244</v>
      </c>
      <c r="D398" s="5" t="str">
        <f t="shared" si="6"/>
        <v>199-2013228</v>
      </c>
      <c r="E398" s="7">
        <v>6.76</v>
      </c>
    </row>
    <row r="399" spans="1:5">
      <c r="A399" s="2">
        <v>41334</v>
      </c>
      <c r="B399" s="8">
        <v>97</v>
      </c>
      <c r="C399" s="8" t="s">
        <v>1245</v>
      </c>
      <c r="D399" s="5" t="str">
        <f t="shared" si="6"/>
        <v>97-201331</v>
      </c>
      <c r="E399" s="7">
        <v>6.57</v>
      </c>
    </row>
    <row r="400" spans="1:5">
      <c r="A400" s="2">
        <v>41334</v>
      </c>
      <c r="B400" s="8">
        <v>200</v>
      </c>
      <c r="C400" s="8" t="s">
        <v>1246</v>
      </c>
      <c r="D400" s="5" t="str">
        <f t="shared" si="6"/>
        <v>200-201331</v>
      </c>
      <c r="E400" s="7">
        <v>6.5</v>
      </c>
    </row>
    <row r="401" spans="1:5">
      <c r="A401" s="2">
        <v>41338</v>
      </c>
      <c r="B401" s="8">
        <v>70</v>
      </c>
      <c r="C401" s="8" t="s">
        <v>1114</v>
      </c>
      <c r="D401" s="5" t="str">
        <f t="shared" si="6"/>
        <v>70-201335</v>
      </c>
      <c r="E401" s="6"/>
    </row>
    <row r="402" spans="1:5">
      <c r="A402" s="2">
        <v>41338</v>
      </c>
      <c r="B402" s="8">
        <v>192</v>
      </c>
      <c r="C402" s="8" t="s">
        <v>1238</v>
      </c>
      <c r="D402" s="5" t="str">
        <f t="shared" si="6"/>
        <v>192-201335</v>
      </c>
      <c r="E402" s="8">
        <v>5.61</v>
      </c>
    </row>
    <row r="403" spans="1:5">
      <c r="A403" s="2">
        <v>41338</v>
      </c>
      <c r="B403" s="8">
        <v>201</v>
      </c>
      <c r="C403" s="8" t="s">
        <v>1247</v>
      </c>
      <c r="D403" s="5" t="str">
        <f t="shared" si="6"/>
        <v>201-201335</v>
      </c>
      <c r="E403" s="8">
        <v>6.05</v>
      </c>
    </row>
    <row r="404" spans="1:5">
      <c r="A404" s="2">
        <v>41343</v>
      </c>
      <c r="B404" s="8">
        <v>198</v>
      </c>
      <c r="C404" s="8" t="s">
        <v>1243</v>
      </c>
      <c r="D404" s="5" t="str">
        <f t="shared" si="6"/>
        <v>198-2013310</v>
      </c>
      <c r="E404" s="8">
        <v>5.74</v>
      </c>
    </row>
    <row r="405" spans="1:5">
      <c r="A405" s="2">
        <v>41345</v>
      </c>
      <c r="B405" s="8">
        <v>179</v>
      </c>
      <c r="C405" s="8" t="s">
        <v>1225</v>
      </c>
      <c r="D405" s="5" t="str">
        <f t="shared" si="6"/>
        <v>179-2013312</v>
      </c>
      <c r="E405" s="8">
        <v>6.16</v>
      </c>
    </row>
    <row r="406" spans="1:5">
      <c r="A406" s="2">
        <v>41345</v>
      </c>
      <c r="B406" s="8">
        <v>177</v>
      </c>
      <c r="C406" s="8" t="s">
        <v>1223</v>
      </c>
      <c r="D406" s="5" t="str">
        <f t="shared" si="6"/>
        <v>177-2013312</v>
      </c>
      <c r="E406" s="8">
        <v>6.52</v>
      </c>
    </row>
    <row r="407" spans="1:5">
      <c r="A407" s="2">
        <v>41345</v>
      </c>
      <c r="B407" s="8">
        <v>147</v>
      </c>
      <c r="C407" s="8" t="s">
        <v>1193</v>
      </c>
      <c r="D407" s="5" t="str">
        <f t="shared" si="6"/>
        <v>147-2013312</v>
      </c>
      <c r="E407" s="8">
        <v>5.97</v>
      </c>
    </row>
    <row r="408" spans="1:5">
      <c r="A408" s="2">
        <v>41345</v>
      </c>
      <c r="B408" s="8">
        <v>180</v>
      </c>
      <c r="C408" s="8" t="s">
        <v>1248</v>
      </c>
      <c r="D408" s="5" t="str">
        <f t="shared" si="6"/>
        <v>180-2013312</v>
      </c>
      <c r="E408" s="8">
        <v>6.29</v>
      </c>
    </row>
    <row r="409" spans="1:5">
      <c r="A409" s="2">
        <v>41345</v>
      </c>
      <c r="B409" s="8">
        <v>202</v>
      </c>
      <c r="C409" s="8" t="s">
        <v>1249</v>
      </c>
      <c r="D409" s="5" t="str">
        <f t="shared" si="6"/>
        <v>202-2013312</v>
      </c>
      <c r="E409" s="8">
        <v>6.83</v>
      </c>
    </row>
    <row r="410" spans="1:5">
      <c r="A410" s="2">
        <v>41345</v>
      </c>
      <c r="B410" s="8">
        <v>203</v>
      </c>
      <c r="C410" s="8" t="s">
        <v>47</v>
      </c>
      <c r="D410" s="5" t="str">
        <f t="shared" si="6"/>
        <v>203-2013312</v>
      </c>
      <c r="E410" s="8">
        <v>4.24</v>
      </c>
    </row>
    <row r="411" spans="1:5">
      <c r="A411" s="2">
        <v>41346</v>
      </c>
      <c r="B411" s="8">
        <v>143</v>
      </c>
      <c r="C411" s="8" t="s">
        <v>341</v>
      </c>
      <c r="D411" s="5" t="str">
        <f t="shared" si="6"/>
        <v>143-2013313</v>
      </c>
      <c r="E411" s="8">
        <v>6.05</v>
      </c>
    </row>
    <row r="412" spans="1:5">
      <c r="A412" s="2">
        <v>41346</v>
      </c>
      <c r="B412" s="8">
        <v>180</v>
      </c>
      <c r="C412" s="8" t="s">
        <v>1248</v>
      </c>
      <c r="D412" s="5" t="str">
        <f t="shared" si="6"/>
        <v>180-2013313</v>
      </c>
      <c r="E412" s="6"/>
    </row>
    <row r="413" spans="1:5">
      <c r="A413" s="2">
        <v>41346</v>
      </c>
      <c r="B413" s="8">
        <v>179</v>
      </c>
      <c r="C413" s="8" t="s">
        <v>1225</v>
      </c>
      <c r="D413" s="5" t="str">
        <f t="shared" si="6"/>
        <v>179-2013313</v>
      </c>
      <c r="E413" s="6"/>
    </row>
    <row r="414" spans="1:5">
      <c r="A414" s="2">
        <v>41346</v>
      </c>
      <c r="B414" s="8">
        <v>165</v>
      </c>
      <c r="C414" s="8" t="s">
        <v>1211</v>
      </c>
      <c r="D414" s="5" t="str">
        <f t="shared" si="6"/>
        <v>165-2013313</v>
      </c>
      <c r="E414" s="8">
        <v>6.64</v>
      </c>
    </row>
    <row r="415" spans="1:5">
      <c r="A415" s="2">
        <v>41346</v>
      </c>
      <c r="B415" s="8">
        <v>9</v>
      </c>
      <c r="C415" s="8" t="s">
        <v>1052</v>
      </c>
      <c r="D415" s="5" t="str">
        <f t="shared" si="6"/>
        <v>9-2013313</v>
      </c>
      <c r="E415" s="8">
        <v>6.1</v>
      </c>
    </row>
    <row r="416" spans="1:5">
      <c r="A416" s="2">
        <v>41346</v>
      </c>
      <c r="B416" s="8">
        <v>176</v>
      </c>
      <c r="C416" s="8" t="s">
        <v>1222</v>
      </c>
      <c r="D416" s="5" t="str">
        <f t="shared" si="6"/>
        <v>176-2013313</v>
      </c>
      <c r="E416" s="8">
        <v>6.24</v>
      </c>
    </row>
    <row r="417" spans="1:5">
      <c r="A417" s="2">
        <v>41346</v>
      </c>
      <c r="B417" s="8">
        <v>54</v>
      </c>
      <c r="C417" s="8" t="s">
        <v>1250</v>
      </c>
      <c r="D417" s="5" t="str">
        <f t="shared" si="6"/>
        <v>54-2013313</v>
      </c>
      <c r="E417" s="8">
        <v>6.07</v>
      </c>
    </row>
    <row r="418" spans="1:5">
      <c r="A418" s="2">
        <v>41346</v>
      </c>
      <c r="B418" s="8">
        <v>204</v>
      </c>
      <c r="C418" s="8" t="s">
        <v>1251</v>
      </c>
      <c r="D418" s="5" t="str">
        <f t="shared" si="6"/>
        <v>204-2013313</v>
      </c>
      <c r="E418" s="8">
        <v>6.8</v>
      </c>
    </row>
    <row r="419" spans="1:5">
      <c r="A419" s="2">
        <v>41347</v>
      </c>
      <c r="B419" s="8">
        <v>148</v>
      </c>
      <c r="C419" s="8" t="s">
        <v>1194</v>
      </c>
      <c r="D419" s="5" t="str">
        <f t="shared" si="6"/>
        <v>148-2013314</v>
      </c>
      <c r="E419" s="8">
        <v>5.91</v>
      </c>
    </row>
    <row r="420" spans="1:5">
      <c r="A420" s="2">
        <v>41347</v>
      </c>
      <c r="B420" s="8">
        <v>178</v>
      </c>
      <c r="C420" s="8" t="s">
        <v>1224</v>
      </c>
      <c r="D420" s="5" t="str">
        <f t="shared" si="6"/>
        <v>178-2013314</v>
      </c>
      <c r="E420" s="8">
        <v>6.33</v>
      </c>
    </row>
    <row r="421" spans="1:5">
      <c r="A421" s="2">
        <v>41347</v>
      </c>
      <c r="B421" s="8">
        <v>180</v>
      </c>
      <c r="C421" s="8" t="s">
        <v>1248</v>
      </c>
      <c r="D421" s="5" t="str">
        <f t="shared" si="6"/>
        <v>180-2013314</v>
      </c>
      <c r="E421" s="6"/>
    </row>
    <row r="422" spans="1:5">
      <c r="A422" s="2">
        <v>41347</v>
      </c>
      <c r="B422" s="8">
        <v>147</v>
      </c>
      <c r="C422" s="8" t="s">
        <v>1193</v>
      </c>
      <c r="D422" s="5" t="str">
        <f t="shared" si="6"/>
        <v>147-2013314</v>
      </c>
      <c r="E422" s="6"/>
    </row>
    <row r="423" spans="1:5">
      <c r="A423" s="2">
        <v>41347</v>
      </c>
      <c r="B423" s="8">
        <v>165</v>
      </c>
      <c r="C423" s="8" t="s">
        <v>1211</v>
      </c>
      <c r="D423" s="5" t="str">
        <f t="shared" si="6"/>
        <v>165-2013314</v>
      </c>
      <c r="E423" s="6"/>
    </row>
    <row r="424" spans="1:5">
      <c r="A424" s="2">
        <v>41348</v>
      </c>
      <c r="B424" s="8">
        <v>180</v>
      </c>
      <c r="C424" s="8" t="s">
        <v>1248</v>
      </c>
      <c r="D424" s="5" t="str">
        <f t="shared" si="6"/>
        <v>180-2013315</v>
      </c>
      <c r="E424" s="6"/>
    </row>
    <row r="425" spans="1:5">
      <c r="A425" s="2">
        <v>41348</v>
      </c>
      <c r="B425" s="8">
        <v>147</v>
      </c>
      <c r="C425" s="8" t="s">
        <v>1193</v>
      </c>
      <c r="D425" s="5" t="str">
        <f t="shared" si="6"/>
        <v>147-2013315</v>
      </c>
      <c r="E425" s="6"/>
    </row>
    <row r="426" spans="1:5">
      <c r="A426" s="2">
        <v>41348</v>
      </c>
      <c r="B426" s="8">
        <v>205</v>
      </c>
      <c r="C426" s="8" t="s">
        <v>1252</v>
      </c>
      <c r="D426" s="5" t="str">
        <f t="shared" si="6"/>
        <v>205-2013315</v>
      </c>
      <c r="E426" s="8">
        <v>6.4</v>
      </c>
    </row>
    <row r="427" spans="1:5">
      <c r="A427" s="2">
        <v>41348</v>
      </c>
      <c r="B427" s="8">
        <v>143</v>
      </c>
      <c r="C427" s="8" t="s">
        <v>341</v>
      </c>
      <c r="D427" s="5" t="str">
        <f t="shared" si="6"/>
        <v>143-2013315</v>
      </c>
      <c r="E427" s="6"/>
    </row>
    <row r="428" spans="1:5">
      <c r="A428" s="2">
        <v>41350</v>
      </c>
      <c r="B428" s="8">
        <v>95</v>
      </c>
      <c r="C428" s="8" t="s">
        <v>1186</v>
      </c>
      <c r="D428" s="5" t="str">
        <f t="shared" si="6"/>
        <v>95-2013317</v>
      </c>
      <c r="E428" s="8">
        <v>5.93</v>
      </c>
    </row>
    <row r="429" spans="1:5">
      <c r="A429" s="2">
        <v>41350</v>
      </c>
      <c r="B429" s="8">
        <v>165</v>
      </c>
      <c r="C429" s="8" t="s">
        <v>1211</v>
      </c>
      <c r="D429" s="5" t="str">
        <f t="shared" si="6"/>
        <v>165-2013317</v>
      </c>
      <c r="E429" s="6"/>
    </row>
    <row r="430" spans="1:5">
      <c r="A430" s="2">
        <v>41350</v>
      </c>
      <c r="B430" s="8">
        <v>36</v>
      </c>
      <c r="C430" s="8" t="s">
        <v>329</v>
      </c>
      <c r="D430" s="5" t="str">
        <f t="shared" si="6"/>
        <v>36-2013317</v>
      </c>
      <c r="E430" s="8">
        <v>5.52</v>
      </c>
    </row>
    <row r="431" spans="1:5">
      <c r="A431" s="2">
        <v>41350</v>
      </c>
      <c r="B431" s="8">
        <v>147</v>
      </c>
      <c r="C431" s="8" t="s">
        <v>1193</v>
      </c>
      <c r="D431" s="5" t="str">
        <f t="shared" si="6"/>
        <v>147-2013317</v>
      </c>
      <c r="E431" s="6"/>
    </row>
    <row r="432" spans="1:5">
      <c r="A432" s="2">
        <v>41352</v>
      </c>
      <c r="B432" s="8">
        <v>206</v>
      </c>
      <c r="C432" s="8" t="s">
        <v>1253</v>
      </c>
      <c r="D432" s="5" t="str">
        <f t="shared" si="6"/>
        <v>206-2013319</v>
      </c>
      <c r="E432" s="8">
        <v>8.01</v>
      </c>
    </row>
    <row r="433" spans="1:5">
      <c r="A433" s="2">
        <v>41354</v>
      </c>
      <c r="B433" s="8">
        <v>207</v>
      </c>
      <c r="C433" s="8" t="s">
        <v>1254</v>
      </c>
      <c r="D433" s="5" t="str">
        <f t="shared" si="6"/>
        <v>207-2013321</v>
      </c>
      <c r="E433" s="8">
        <v>6.69</v>
      </c>
    </row>
    <row r="434" spans="1:5">
      <c r="A434" s="2">
        <v>41357</v>
      </c>
      <c r="B434" s="8">
        <v>208</v>
      </c>
      <c r="C434" s="8" t="s">
        <v>1255</v>
      </c>
      <c r="D434" s="5" t="str">
        <f t="shared" si="6"/>
        <v>208-2013324</v>
      </c>
      <c r="E434" s="8">
        <v>6.48</v>
      </c>
    </row>
    <row r="435" spans="1:5">
      <c r="A435" s="2">
        <v>41357</v>
      </c>
      <c r="B435" s="8">
        <v>209</v>
      </c>
      <c r="C435" s="8" t="s">
        <v>1256</v>
      </c>
      <c r="D435" s="5" t="str">
        <f t="shared" si="6"/>
        <v>209-2013324</v>
      </c>
      <c r="E435" s="8">
        <v>6.48</v>
      </c>
    </row>
    <row r="436" spans="1:5">
      <c r="A436" s="2">
        <v>41357</v>
      </c>
      <c r="B436" s="8">
        <v>210</v>
      </c>
      <c r="C436" s="8" t="s">
        <v>1257</v>
      </c>
      <c r="D436" s="5" t="str">
        <f t="shared" si="6"/>
        <v>210-2013324</v>
      </c>
      <c r="E436" s="8">
        <v>6.76</v>
      </c>
    </row>
    <row r="437" spans="1:5">
      <c r="A437" s="2">
        <v>41357</v>
      </c>
      <c r="B437" s="8">
        <v>174</v>
      </c>
      <c r="C437" s="8" t="s">
        <v>1220</v>
      </c>
      <c r="D437" s="5" t="str">
        <f t="shared" si="6"/>
        <v>174-2013324</v>
      </c>
      <c r="E437" s="8">
        <v>6.47</v>
      </c>
    </row>
    <row r="438" spans="1:5">
      <c r="A438" s="2">
        <v>41358</v>
      </c>
      <c r="B438" s="8">
        <v>209</v>
      </c>
      <c r="C438" s="8" t="s">
        <v>1256</v>
      </c>
      <c r="D438" s="5" t="str">
        <f t="shared" si="6"/>
        <v>209-2013325</v>
      </c>
      <c r="E438" s="8">
        <v>6.18</v>
      </c>
    </row>
    <row r="439" spans="1:5">
      <c r="A439" s="2">
        <v>41358</v>
      </c>
      <c r="B439" s="8">
        <v>115</v>
      </c>
      <c r="C439" s="8" t="s">
        <v>1161</v>
      </c>
      <c r="D439" s="5" t="str">
        <f t="shared" si="6"/>
        <v>115-2013325</v>
      </c>
      <c r="E439" s="8">
        <v>6.07</v>
      </c>
    </row>
    <row r="440" spans="1:5">
      <c r="A440" s="2">
        <v>41358</v>
      </c>
      <c r="B440" s="8">
        <v>211</v>
      </c>
      <c r="C440" s="9" t="s">
        <v>1258</v>
      </c>
      <c r="D440" s="5" t="str">
        <f t="shared" si="6"/>
        <v>211-2013325</v>
      </c>
      <c r="E440" s="8">
        <v>6.29</v>
      </c>
    </row>
    <row r="441" spans="1:5">
      <c r="A441" s="2">
        <v>41358</v>
      </c>
      <c r="B441" s="8">
        <v>108</v>
      </c>
      <c r="C441" s="8" t="s">
        <v>1154</v>
      </c>
      <c r="D441" s="5" t="str">
        <f t="shared" si="6"/>
        <v>108-2013325</v>
      </c>
      <c r="E441" s="8">
        <v>5.44</v>
      </c>
    </row>
    <row r="442" spans="1:5">
      <c r="A442" s="2">
        <v>41362</v>
      </c>
      <c r="B442" s="8">
        <v>117</v>
      </c>
      <c r="C442" s="8" t="s">
        <v>1163</v>
      </c>
      <c r="D442" s="5" t="str">
        <f t="shared" si="6"/>
        <v>117-2013329</v>
      </c>
      <c r="E442" s="8">
        <v>6.4</v>
      </c>
    </row>
    <row r="443" spans="1:5">
      <c r="A443" s="2">
        <v>41362</v>
      </c>
      <c r="B443" s="8">
        <v>211</v>
      </c>
      <c r="C443" s="9" t="s">
        <v>1258</v>
      </c>
      <c r="D443" s="5" t="str">
        <f t="shared" si="6"/>
        <v>211-2013329</v>
      </c>
      <c r="E443" s="8"/>
    </row>
    <row r="444" spans="1:5">
      <c r="A444" s="2">
        <v>41367</v>
      </c>
      <c r="B444" s="8">
        <v>212</v>
      </c>
      <c r="C444" s="8" t="s">
        <v>1259</v>
      </c>
      <c r="D444" s="5" t="str">
        <f t="shared" si="6"/>
        <v>212-201343</v>
      </c>
      <c r="E444" s="8"/>
    </row>
    <row r="445" spans="1:5">
      <c r="A445" s="2">
        <v>41368</v>
      </c>
      <c r="B445" s="8">
        <v>210</v>
      </c>
      <c r="C445" s="8" t="s">
        <v>1257</v>
      </c>
      <c r="D445" s="5" t="str">
        <f t="shared" si="6"/>
        <v>210-201344</v>
      </c>
      <c r="E445" s="8"/>
    </row>
    <row r="446" spans="1:5">
      <c r="A446" s="2">
        <v>41367</v>
      </c>
      <c r="B446" s="8">
        <v>211</v>
      </c>
      <c r="C446" s="9" t="s">
        <v>1258</v>
      </c>
      <c r="D446" s="5" t="str">
        <f t="shared" si="6"/>
        <v>211-201343</v>
      </c>
      <c r="E446" s="8"/>
    </row>
    <row r="447" spans="1:5">
      <c r="A447" s="2">
        <v>41367</v>
      </c>
      <c r="B447" s="8">
        <v>208</v>
      </c>
      <c r="C447" s="8" t="s">
        <v>1255</v>
      </c>
      <c r="D447" s="5" t="str">
        <f t="shared" si="6"/>
        <v>208-201343</v>
      </c>
      <c r="E447" s="8"/>
    </row>
    <row r="448" spans="1:5">
      <c r="A448" s="2">
        <v>41390</v>
      </c>
      <c r="B448" s="8">
        <v>131</v>
      </c>
      <c r="C448" s="8" t="s">
        <v>1176</v>
      </c>
      <c r="D448" s="5" t="str">
        <f t="shared" si="6"/>
        <v>131-2013426</v>
      </c>
      <c r="E448" s="8">
        <v>6.07</v>
      </c>
    </row>
    <row r="449" spans="1:5">
      <c r="A449" s="2">
        <v>41391</v>
      </c>
      <c r="B449" s="8">
        <v>213</v>
      </c>
      <c r="C449" s="8" t="s">
        <v>1260</v>
      </c>
      <c r="D449" s="5" t="str">
        <f t="shared" si="6"/>
        <v>213-2013427</v>
      </c>
      <c r="E449" s="8">
        <v>6.02</v>
      </c>
    </row>
    <row r="450" spans="1:5">
      <c r="A450" s="2">
        <v>41391</v>
      </c>
      <c r="B450" s="8">
        <v>214</v>
      </c>
      <c r="C450" s="8" t="s">
        <v>1261</v>
      </c>
      <c r="D450" s="5" t="str">
        <f t="shared" ref="D450:D513" si="7">CONCATENATE(B450,"-",YEAR(A450),MONTH(A450),DAY(A450))</f>
        <v>214-2013427</v>
      </c>
      <c r="E450" s="8">
        <v>6.18</v>
      </c>
    </row>
    <row r="451" spans="1:5">
      <c r="A451" s="2">
        <v>41392</v>
      </c>
      <c r="B451" s="8">
        <v>131</v>
      </c>
      <c r="C451" s="8" t="s">
        <v>1176</v>
      </c>
      <c r="D451" s="5" t="str">
        <f t="shared" si="7"/>
        <v>131-2013428</v>
      </c>
      <c r="E451" s="8"/>
    </row>
    <row r="452" spans="1:5">
      <c r="A452" s="2">
        <v>41392</v>
      </c>
      <c r="B452" s="8">
        <v>215</v>
      </c>
      <c r="C452" s="8" t="s">
        <v>1262</v>
      </c>
      <c r="D452" s="5" t="str">
        <f t="shared" si="7"/>
        <v>215-2013428</v>
      </c>
      <c r="E452" s="8">
        <v>5.73</v>
      </c>
    </row>
    <row r="453" spans="1:5">
      <c r="A453" s="2">
        <v>41392</v>
      </c>
      <c r="B453" s="8">
        <v>216</v>
      </c>
      <c r="C453" s="8" t="s">
        <v>1263</v>
      </c>
      <c r="D453" s="5" t="str">
        <f t="shared" si="7"/>
        <v>216-2013428</v>
      </c>
      <c r="E453" s="8">
        <v>6.15</v>
      </c>
    </row>
    <row r="454" spans="1:5">
      <c r="A454" s="2">
        <v>41393</v>
      </c>
      <c r="B454" s="8">
        <v>118</v>
      </c>
      <c r="C454" s="8" t="s">
        <v>1164</v>
      </c>
      <c r="D454" s="5" t="str">
        <f t="shared" si="7"/>
        <v>118-2013429</v>
      </c>
      <c r="E454" s="8">
        <v>7.06</v>
      </c>
    </row>
    <row r="455" spans="1:5">
      <c r="A455" s="2">
        <v>41393</v>
      </c>
      <c r="B455" s="8">
        <v>126</v>
      </c>
      <c r="C455" s="8" t="s">
        <v>1172</v>
      </c>
      <c r="D455" s="5" t="str">
        <f t="shared" si="7"/>
        <v>126-2013429</v>
      </c>
      <c r="E455" s="8">
        <v>6.42</v>
      </c>
    </row>
    <row r="456" spans="1:5">
      <c r="A456" s="2">
        <v>41394</v>
      </c>
      <c r="B456" s="8">
        <v>158</v>
      </c>
      <c r="C456" s="8" t="s">
        <v>1204</v>
      </c>
      <c r="D456" s="5" t="str">
        <f t="shared" si="7"/>
        <v>158-2013430</v>
      </c>
      <c r="E456" s="8">
        <v>5.73</v>
      </c>
    </row>
    <row r="457" spans="1:5">
      <c r="A457" s="2">
        <v>41394</v>
      </c>
      <c r="B457" s="8">
        <v>155</v>
      </c>
      <c r="C457" s="8" t="s">
        <v>1201</v>
      </c>
      <c r="D457" s="5" t="str">
        <f t="shared" si="7"/>
        <v>155-2013430</v>
      </c>
      <c r="E457" s="8">
        <v>6.05</v>
      </c>
    </row>
    <row r="458" spans="1:5">
      <c r="A458" s="2">
        <v>41396</v>
      </c>
      <c r="B458" s="8">
        <v>216</v>
      </c>
      <c r="C458" s="8" t="s">
        <v>1263</v>
      </c>
      <c r="D458" s="5" t="str">
        <f t="shared" si="7"/>
        <v>216-201352</v>
      </c>
      <c r="E458" s="8"/>
    </row>
    <row r="459" spans="1:5">
      <c r="A459" s="2">
        <v>41396</v>
      </c>
      <c r="B459" s="8">
        <v>217</v>
      </c>
      <c r="C459" s="8" t="s">
        <v>63</v>
      </c>
      <c r="D459" s="5" t="str">
        <f t="shared" si="7"/>
        <v>217-201352</v>
      </c>
      <c r="E459" s="8">
        <v>5.57</v>
      </c>
    </row>
    <row r="460" spans="1:5">
      <c r="A460" s="2">
        <v>41399</v>
      </c>
      <c r="B460" s="8">
        <v>218</v>
      </c>
      <c r="C460" s="8" t="s">
        <v>1264</v>
      </c>
      <c r="D460" s="5" t="str">
        <f t="shared" si="7"/>
        <v>218-201355</v>
      </c>
      <c r="E460" s="8">
        <v>7.53</v>
      </c>
    </row>
    <row r="461" spans="1:5">
      <c r="A461" s="2">
        <v>41399</v>
      </c>
      <c r="B461" s="8">
        <v>219</v>
      </c>
      <c r="C461" s="8" t="s">
        <v>1265</v>
      </c>
      <c r="D461" s="5" t="str">
        <f t="shared" si="7"/>
        <v>219-201355</v>
      </c>
      <c r="E461" s="8">
        <v>5.85</v>
      </c>
    </row>
    <row r="462" spans="1:5">
      <c r="A462" s="2">
        <v>41400</v>
      </c>
      <c r="B462" s="8">
        <v>162</v>
      </c>
      <c r="C462" s="8" t="s">
        <v>1208</v>
      </c>
      <c r="D462" s="5" t="str">
        <f t="shared" si="7"/>
        <v>162-201356</v>
      </c>
      <c r="E462" s="8">
        <v>5.8</v>
      </c>
    </row>
    <row r="463" spans="1:5">
      <c r="A463" s="2">
        <v>41401</v>
      </c>
      <c r="B463" s="8">
        <v>217</v>
      </c>
      <c r="C463" s="8" t="s">
        <v>63</v>
      </c>
      <c r="D463" s="5" t="str">
        <f t="shared" si="7"/>
        <v>217-201357</v>
      </c>
      <c r="E463" s="8"/>
    </row>
    <row r="464" spans="1:5">
      <c r="A464" s="2">
        <v>41397</v>
      </c>
      <c r="B464" s="8">
        <v>220</v>
      </c>
      <c r="C464" s="8" t="s">
        <v>1266</v>
      </c>
      <c r="D464" s="5" t="str">
        <f t="shared" si="7"/>
        <v>220-201353</v>
      </c>
      <c r="E464" s="8">
        <v>5.8</v>
      </c>
    </row>
    <row r="465" spans="1:5">
      <c r="A465" s="2">
        <v>41399</v>
      </c>
      <c r="B465" s="8">
        <v>221</v>
      </c>
      <c r="C465" s="8" t="s">
        <v>1267</v>
      </c>
      <c r="D465" s="5" t="str">
        <f t="shared" si="7"/>
        <v>221-201355</v>
      </c>
      <c r="E465" s="8"/>
    </row>
    <row r="466" spans="1:5">
      <c r="A466" s="2">
        <v>41403</v>
      </c>
      <c r="B466" s="8">
        <v>216</v>
      </c>
      <c r="C466" s="8" t="s">
        <v>1263</v>
      </c>
      <c r="D466" s="5" t="str">
        <f t="shared" si="7"/>
        <v>216-201359</v>
      </c>
      <c r="E466" s="8"/>
    </row>
    <row r="467" spans="1:5">
      <c r="A467" s="2">
        <v>41404</v>
      </c>
      <c r="B467" s="8">
        <v>124</v>
      </c>
      <c r="C467" s="8" t="s">
        <v>1170</v>
      </c>
      <c r="D467" s="5" t="str">
        <f t="shared" si="7"/>
        <v>124-2013510</v>
      </c>
      <c r="E467" s="8">
        <v>6.4</v>
      </c>
    </row>
    <row r="468" spans="1:5">
      <c r="A468" s="2">
        <v>41409</v>
      </c>
      <c r="B468" s="8">
        <v>143</v>
      </c>
      <c r="C468" s="8" t="s">
        <v>341</v>
      </c>
      <c r="D468" s="5" t="str">
        <f t="shared" si="7"/>
        <v>143-2013515</v>
      </c>
      <c r="E468" s="8">
        <v>6.56</v>
      </c>
    </row>
    <row r="469" spans="1:5">
      <c r="A469" s="2">
        <v>41409</v>
      </c>
      <c r="B469" s="8">
        <v>222</v>
      </c>
      <c r="C469" s="8" t="s">
        <v>1268</v>
      </c>
      <c r="D469" s="5" t="str">
        <f t="shared" si="7"/>
        <v>222-2013515</v>
      </c>
      <c r="E469" s="8">
        <v>6.12</v>
      </c>
    </row>
    <row r="470" spans="1:5">
      <c r="A470" s="2">
        <v>41409</v>
      </c>
      <c r="B470" s="8">
        <v>176</v>
      </c>
      <c r="C470" s="8" t="s">
        <v>1222</v>
      </c>
      <c r="D470" s="5" t="str">
        <f t="shared" si="7"/>
        <v>176-2013515</v>
      </c>
      <c r="E470" s="8">
        <v>5.98</v>
      </c>
    </row>
    <row r="471" spans="1:5">
      <c r="A471" s="2">
        <v>41409</v>
      </c>
      <c r="B471" s="8">
        <v>223</v>
      </c>
      <c r="C471" s="8" t="s">
        <v>1269</v>
      </c>
      <c r="D471" s="5" t="str">
        <f t="shared" si="7"/>
        <v>223-2013515</v>
      </c>
      <c r="E471" s="8">
        <v>5.88</v>
      </c>
    </row>
    <row r="472" spans="1:5">
      <c r="A472" s="2">
        <v>41409</v>
      </c>
      <c r="B472" s="8">
        <v>224</v>
      </c>
      <c r="C472" s="8" t="s">
        <v>1270</v>
      </c>
      <c r="D472" s="5" t="str">
        <f t="shared" si="7"/>
        <v>224-2013515</v>
      </c>
      <c r="E472" s="8">
        <v>6.03</v>
      </c>
    </row>
    <row r="473" spans="1:5">
      <c r="A473" s="2">
        <v>41409</v>
      </c>
      <c r="B473" s="8">
        <v>225</v>
      </c>
      <c r="C473" s="8" t="s">
        <v>1271</v>
      </c>
      <c r="D473" s="5" t="str">
        <f t="shared" si="7"/>
        <v>225-2013515</v>
      </c>
      <c r="E473" s="8">
        <v>6.13</v>
      </c>
    </row>
    <row r="474" spans="1:5">
      <c r="A474" s="2">
        <v>41411</v>
      </c>
      <c r="B474" s="8">
        <v>226</v>
      </c>
      <c r="C474" s="8" t="s">
        <v>1272</v>
      </c>
      <c r="D474" s="5" t="str">
        <f t="shared" si="7"/>
        <v>226-2013517</v>
      </c>
      <c r="E474" s="8">
        <v>5.41</v>
      </c>
    </row>
    <row r="475" spans="1:5">
      <c r="A475" s="2">
        <v>41412</v>
      </c>
      <c r="B475" s="8">
        <v>227</v>
      </c>
      <c r="C475" s="8" t="s">
        <v>206</v>
      </c>
      <c r="D475" s="5" t="str">
        <f t="shared" si="7"/>
        <v>227-2013518</v>
      </c>
      <c r="E475" s="8">
        <v>6.35</v>
      </c>
    </row>
    <row r="476" spans="1:5">
      <c r="A476" s="2">
        <v>41412</v>
      </c>
      <c r="B476" s="8">
        <v>228</v>
      </c>
      <c r="C476" s="8" t="s">
        <v>1273</v>
      </c>
      <c r="D476" s="5" t="str">
        <f t="shared" si="7"/>
        <v>228-2013518</v>
      </c>
      <c r="E476" s="8">
        <v>6.18</v>
      </c>
    </row>
    <row r="477" spans="1:5">
      <c r="A477" s="2">
        <v>41414</v>
      </c>
      <c r="B477" s="8">
        <v>226</v>
      </c>
      <c r="C477" s="8" t="s">
        <v>1272</v>
      </c>
      <c r="D477" s="5" t="str">
        <f t="shared" si="7"/>
        <v>226-2013520</v>
      </c>
      <c r="E477" s="8"/>
    </row>
    <row r="478" spans="1:5">
      <c r="A478" s="2">
        <v>41414</v>
      </c>
      <c r="B478" s="8">
        <v>229</v>
      </c>
      <c r="C478" s="8" t="s">
        <v>1274</v>
      </c>
      <c r="D478" s="5" t="str">
        <f t="shared" si="7"/>
        <v>229-2013520</v>
      </c>
      <c r="E478" s="8">
        <v>5.81</v>
      </c>
    </row>
    <row r="479" spans="1:5">
      <c r="A479" s="2">
        <v>41415</v>
      </c>
      <c r="B479" s="8">
        <v>230</v>
      </c>
      <c r="C479" s="8" t="s">
        <v>1275</v>
      </c>
      <c r="D479" s="5" t="str">
        <f t="shared" si="7"/>
        <v>230-2013521</v>
      </c>
      <c r="E479" s="8">
        <v>5.72</v>
      </c>
    </row>
    <row r="480" spans="1:5">
      <c r="A480" s="2">
        <v>41415</v>
      </c>
      <c r="B480" s="8">
        <v>231</v>
      </c>
      <c r="C480" s="8" t="s">
        <v>208</v>
      </c>
      <c r="D480" s="5" t="str">
        <f t="shared" si="7"/>
        <v>231-2013521</v>
      </c>
      <c r="E480" s="8">
        <v>5.84</v>
      </c>
    </row>
    <row r="481" spans="1:5">
      <c r="A481" s="2">
        <v>41415</v>
      </c>
      <c r="B481" s="8">
        <v>232</v>
      </c>
      <c r="C481" s="8" t="s">
        <v>1276</v>
      </c>
      <c r="D481" s="5" t="str">
        <f t="shared" si="7"/>
        <v>232-2013521</v>
      </c>
      <c r="E481" s="8">
        <v>5.98</v>
      </c>
    </row>
    <row r="482" spans="1:5">
      <c r="A482" s="2">
        <v>41416</v>
      </c>
      <c r="B482" s="8">
        <v>233</v>
      </c>
      <c r="C482" s="8" t="s">
        <v>1277</v>
      </c>
      <c r="D482" s="5" t="str">
        <f t="shared" si="7"/>
        <v>233-2013522</v>
      </c>
      <c r="E482" s="8">
        <v>5.79</v>
      </c>
    </row>
    <row r="483" spans="1:5">
      <c r="A483" s="2">
        <v>41418</v>
      </c>
      <c r="B483" s="8">
        <v>212</v>
      </c>
      <c r="C483" s="8" t="s">
        <v>1259</v>
      </c>
      <c r="D483" s="5" t="str">
        <f t="shared" si="7"/>
        <v>212-2013524</v>
      </c>
      <c r="E483" s="8">
        <v>5.78</v>
      </c>
    </row>
    <row r="484" spans="1:5">
      <c r="A484" s="2">
        <v>41418</v>
      </c>
      <c r="B484" s="8">
        <v>114</v>
      </c>
      <c r="C484" s="8" t="s">
        <v>1160</v>
      </c>
      <c r="D484" s="5" t="str">
        <f t="shared" si="7"/>
        <v>114-2013524</v>
      </c>
      <c r="E484" s="8">
        <v>6.4</v>
      </c>
    </row>
    <row r="485" spans="1:5">
      <c r="A485" s="2">
        <v>41418</v>
      </c>
      <c r="B485" s="8">
        <v>234</v>
      </c>
      <c r="C485" s="8" t="s">
        <v>1278</v>
      </c>
      <c r="D485" s="5" t="str">
        <f t="shared" si="7"/>
        <v>234-2013524</v>
      </c>
      <c r="E485" s="8">
        <v>6.53</v>
      </c>
    </row>
    <row r="486" spans="1:5">
      <c r="A486" s="2">
        <v>41420</v>
      </c>
      <c r="B486" s="8">
        <v>156</v>
      </c>
      <c r="C486" s="8" t="s">
        <v>1202</v>
      </c>
      <c r="D486" s="5" t="str">
        <f t="shared" si="7"/>
        <v>156-2013526</v>
      </c>
      <c r="E486" s="8">
        <v>6.59</v>
      </c>
    </row>
    <row r="487" spans="1:5">
      <c r="A487" s="2">
        <v>41420</v>
      </c>
      <c r="B487" s="8">
        <v>235</v>
      </c>
      <c r="C487" s="8" t="s">
        <v>1279</v>
      </c>
      <c r="D487" s="5" t="str">
        <f t="shared" si="7"/>
        <v>235-2013526</v>
      </c>
      <c r="E487" s="8">
        <v>5.84</v>
      </c>
    </row>
    <row r="488" spans="1:5">
      <c r="A488" s="2">
        <v>41440</v>
      </c>
      <c r="B488" s="8">
        <v>164</v>
      </c>
      <c r="C488" s="8" t="s">
        <v>1210</v>
      </c>
      <c r="D488" s="5" t="str">
        <f t="shared" si="7"/>
        <v>164-2013615</v>
      </c>
      <c r="E488" s="8"/>
    </row>
    <row r="489" spans="1:5">
      <c r="A489" s="2">
        <v>41440</v>
      </c>
      <c r="B489" s="8">
        <v>236</v>
      </c>
      <c r="C489" s="8" t="s">
        <v>1280</v>
      </c>
      <c r="D489" s="5" t="str">
        <f t="shared" si="7"/>
        <v>236-2013615</v>
      </c>
      <c r="E489" s="8">
        <v>6.46</v>
      </c>
    </row>
    <row r="490" spans="1:5">
      <c r="A490" s="2">
        <v>41440</v>
      </c>
      <c r="B490" s="8">
        <v>237</v>
      </c>
      <c r="C490" s="8" t="s">
        <v>1281</v>
      </c>
      <c r="D490" s="5" t="str">
        <f t="shared" si="7"/>
        <v>237-2013615</v>
      </c>
      <c r="E490" s="8">
        <v>6.07</v>
      </c>
    </row>
    <row r="491" spans="1:5">
      <c r="A491" s="2">
        <v>41440</v>
      </c>
      <c r="B491" s="8">
        <v>238</v>
      </c>
      <c r="C491" s="8" t="s">
        <v>1282</v>
      </c>
      <c r="D491" s="5" t="str">
        <f t="shared" si="7"/>
        <v>238-2013615</v>
      </c>
      <c r="E491" s="8">
        <v>5.76</v>
      </c>
    </row>
    <row r="492" spans="1:5">
      <c r="A492" s="2">
        <v>41441</v>
      </c>
      <c r="B492" s="8">
        <v>187</v>
      </c>
      <c r="C492" s="8" t="s">
        <v>1234</v>
      </c>
      <c r="D492" s="5" t="str">
        <f t="shared" si="7"/>
        <v>187-2013616</v>
      </c>
      <c r="E492" s="8">
        <v>6.47</v>
      </c>
    </row>
    <row r="493" spans="1:5">
      <c r="A493" s="2">
        <v>41446</v>
      </c>
      <c r="B493" s="8">
        <v>239</v>
      </c>
      <c r="C493" s="8" t="s">
        <v>1283</v>
      </c>
      <c r="D493" s="5" t="str">
        <f t="shared" si="7"/>
        <v>239-2013621</v>
      </c>
      <c r="E493" s="8">
        <v>6.36</v>
      </c>
    </row>
    <row r="494" spans="1:5">
      <c r="A494" s="2">
        <v>41446</v>
      </c>
      <c r="B494" s="8">
        <v>36</v>
      </c>
      <c r="C494" s="8" t="s">
        <v>329</v>
      </c>
      <c r="D494" s="5" t="str">
        <f t="shared" si="7"/>
        <v>36-2013621</v>
      </c>
      <c r="E494" s="8">
        <v>6.04</v>
      </c>
    </row>
    <row r="495" spans="1:5">
      <c r="A495" s="2">
        <v>41446</v>
      </c>
      <c r="B495" s="8">
        <v>221</v>
      </c>
      <c r="C495" s="8" t="s">
        <v>1267</v>
      </c>
      <c r="D495" s="5" t="str">
        <f t="shared" si="7"/>
        <v>221-2013621</v>
      </c>
      <c r="E495" s="8">
        <v>5.88</v>
      </c>
    </row>
    <row r="496" spans="1:5">
      <c r="A496" s="2">
        <v>41446</v>
      </c>
      <c r="B496" s="8">
        <v>240</v>
      </c>
      <c r="C496" s="8" t="s">
        <v>1284</v>
      </c>
      <c r="D496" s="5" t="str">
        <f t="shared" si="7"/>
        <v>240-2013621</v>
      </c>
      <c r="E496" s="8">
        <v>5.94</v>
      </c>
    </row>
    <row r="497" spans="1:5">
      <c r="A497" s="2">
        <v>41446</v>
      </c>
      <c r="B497" s="8">
        <v>241</v>
      </c>
      <c r="C497" s="8" t="s">
        <v>315</v>
      </c>
      <c r="D497" s="5" t="str">
        <f t="shared" si="7"/>
        <v>241-2013621</v>
      </c>
      <c r="E497" s="8">
        <v>6.53</v>
      </c>
    </row>
    <row r="498" spans="1:5">
      <c r="A498" s="2">
        <v>41452</v>
      </c>
      <c r="B498" s="8">
        <v>118</v>
      </c>
      <c r="C498" s="8" t="s">
        <v>1164</v>
      </c>
      <c r="D498" s="5" t="str">
        <f t="shared" si="7"/>
        <v>118-2013627</v>
      </c>
      <c r="E498" s="8"/>
    </row>
    <row r="499" spans="1:5">
      <c r="A499" s="2">
        <v>41452</v>
      </c>
      <c r="B499" s="8">
        <v>228</v>
      </c>
      <c r="C499" s="8" t="s">
        <v>1273</v>
      </c>
      <c r="D499" s="5" t="str">
        <f t="shared" si="7"/>
        <v>228-2013627</v>
      </c>
      <c r="E499" s="8"/>
    </row>
    <row r="500" spans="1:5">
      <c r="A500" s="2">
        <v>41454</v>
      </c>
      <c r="B500" s="8">
        <v>162</v>
      </c>
      <c r="C500" s="8" t="s">
        <v>1208</v>
      </c>
      <c r="D500" s="5" t="str">
        <f t="shared" si="7"/>
        <v>162-2013629</v>
      </c>
      <c r="E500" s="8"/>
    </row>
    <row r="501" spans="1:5">
      <c r="A501" s="2">
        <v>41454</v>
      </c>
      <c r="B501" s="8">
        <v>213</v>
      </c>
      <c r="C501" s="8" t="s">
        <v>1260</v>
      </c>
      <c r="D501" s="5" t="str">
        <f t="shared" si="7"/>
        <v>213-2013629</v>
      </c>
      <c r="E501" s="8"/>
    </row>
    <row r="502" spans="1:5">
      <c r="A502" s="2">
        <v>41458</v>
      </c>
      <c r="B502" s="8">
        <v>242</v>
      </c>
      <c r="C502" s="8"/>
      <c r="D502" s="5" t="str">
        <f t="shared" si="7"/>
        <v>242-201373</v>
      </c>
      <c r="E502" s="8"/>
    </row>
    <row r="503" spans="1:5">
      <c r="A503" s="2">
        <v>41459</v>
      </c>
      <c r="B503" s="8">
        <v>243</v>
      </c>
      <c r="C503" s="8"/>
      <c r="D503" s="5" t="str">
        <f t="shared" si="7"/>
        <v>243-201374</v>
      </c>
      <c r="E503" s="8"/>
    </row>
    <row r="504" spans="1:5">
      <c r="A504" s="2">
        <v>41452</v>
      </c>
      <c r="B504" s="8">
        <v>118</v>
      </c>
      <c r="C504" s="8" t="s">
        <v>1164</v>
      </c>
      <c r="D504" s="5" t="str">
        <f t="shared" si="7"/>
        <v>118-2013627</v>
      </c>
      <c r="E504" s="8"/>
    </row>
    <row r="505" spans="1:5">
      <c r="A505" s="2">
        <v>41452</v>
      </c>
      <c r="B505" s="8">
        <v>228</v>
      </c>
      <c r="C505" s="8" t="s">
        <v>1273</v>
      </c>
      <c r="D505" s="5" t="str">
        <f t="shared" si="7"/>
        <v>228-2013627</v>
      </c>
      <c r="E505" s="8"/>
    </row>
    <row r="506" spans="1:5">
      <c r="A506" s="2">
        <v>41454</v>
      </c>
      <c r="B506" s="8">
        <v>162</v>
      </c>
      <c r="C506" s="8" t="s">
        <v>1208</v>
      </c>
      <c r="D506" s="5" t="str">
        <f t="shared" si="7"/>
        <v>162-2013629</v>
      </c>
      <c r="E506" s="8"/>
    </row>
    <row r="507" spans="1:5">
      <c r="A507" s="2">
        <v>41454</v>
      </c>
      <c r="B507" s="8">
        <v>213</v>
      </c>
      <c r="C507" s="8" t="s">
        <v>1260</v>
      </c>
      <c r="D507" s="5" t="str">
        <f t="shared" si="7"/>
        <v>213-2013629</v>
      </c>
      <c r="E507" s="8"/>
    </row>
    <row r="508" spans="1:5">
      <c r="A508" s="2">
        <v>41459</v>
      </c>
      <c r="B508" s="8">
        <v>215</v>
      </c>
      <c r="C508" s="8" t="s">
        <v>1262</v>
      </c>
      <c r="D508" s="5" t="str">
        <f t="shared" si="7"/>
        <v>215-201374</v>
      </c>
      <c r="E508" s="8"/>
    </row>
    <row r="509" spans="1:5">
      <c r="A509" s="2">
        <v>41461</v>
      </c>
      <c r="B509" s="8">
        <v>244</v>
      </c>
      <c r="C509" s="8"/>
      <c r="D509" s="5" t="str">
        <f t="shared" si="7"/>
        <v>244-201376</v>
      </c>
      <c r="E509" s="8"/>
    </row>
    <row r="510" spans="1:5">
      <c r="A510" s="2">
        <v>41463</v>
      </c>
      <c r="B510" s="8">
        <v>245</v>
      </c>
      <c r="C510" s="8" t="s">
        <v>272</v>
      </c>
      <c r="D510" s="5" t="str">
        <f t="shared" si="7"/>
        <v>245-201378</v>
      </c>
      <c r="E510" s="8">
        <v>5.97</v>
      </c>
    </row>
    <row r="511" spans="1:5">
      <c r="A511" s="2">
        <v>41463</v>
      </c>
      <c r="B511" s="8">
        <v>213</v>
      </c>
      <c r="C511" s="8" t="s">
        <v>1260</v>
      </c>
      <c r="D511" s="5" t="str">
        <f t="shared" si="7"/>
        <v>213-201378</v>
      </c>
      <c r="E511" s="8">
        <v>6.07</v>
      </c>
    </row>
    <row r="512" spans="1:5">
      <c r="A512" s="2">
        <v>41463</v>
      </c>
      <c r="B512" s="8">
        <v>155</v>
      </c>
      <c r="C512" s="8" t="s">
        <v>1201</v>
      </c>
      <c r="D512" s="5" t="str">
        <f t="shared" si="7"/>
        <v>155-201378</v>
      </c>
      <c r="E512" s="8">
        <v>6.27</v>
      </c>
    </row>
    <row r="513" spans="1:5">
      <c r="A513" s="2">
        <v>41463</v>
      </c>
      <c r="B513" s="8">
        <v>162</v>
      </c>
      <c r="C513" s="8" t="s">
        <v>1208</v>
      </c>
      <c r="D513" s="5" t="str">
        <f t="shared" si="7"/>
        <v>162-201378</v>
      </c>
      <c r="E513" s="8">
        <v>6.31</v>
      </c>
    </row>
    <row r="514" spans="1:5">
      <c r="A514" s="2">
        <v>41464</v>
      </c>
      <c r="B514" s="8">
        <v>246</v>
      </c>
      <c r="C514" s="8" t="s">
        <v>1285</v>
      </c>
      <c r="D514" s="5" t="str">
        <f t="shared" ref="D514:D577" si="8">CONCATENATE(B514,"-",YEAR(A514),MONTH(A514),DAY(A514))</f>
        <v>246-201379</v>
      </c>
      <c r="E514" s="8">
        <v>6.49</v>
      </c>
    </row>
    <row r="515" spans="1:5">
      <c r="A515" s="2">
        <v>41464</v>
      </c>
      <c r="B515" s="8">
        <v>245</v>
      </c>
      <c r="C515" s="8" t="s">
        <v>272</v>
      </c>
      <c r="D515" s="5" t="str">
        <f t="shared" si="8"/>
        <v>245-201379</v>
      </c>
      <c r="E515" s="8"/>
    </row>
    <row r="516" spans="1:5">
      <c r="A516" s="2">
        <v>41464</v>
      </c>
      <c r="B516" s="8">
        <v>158</v>
      </c>
      <c r="C516" s="8" t="s">
        <v>1204</v>
      </c>
      <c r="D516" s="5" t="str">
        <f t="shared" si="8"/>
        <v>158-201379</v>
      </c>
      <c r="E516" s="8">
        <v>6.64</v>
      </c>
    </row>
    <row r="517" spans="1:5">
      <c r="A517" s="2">
        <v>41464</v>
      </c>
      <c r="B517" s="8">
        <v>247</v>
      </c>
      <c r="C517" s="8" t="s">
        <v>1286</v>
      </c>
      <c r="D517" s="5" t="str">
        <f t="shared" si="8"/>
        <v>247-201379</v>
      </c>
      <c r="E517" s="8">
        <v>5.49</v>
      </c>
    </row>
    <row r="518" spans="1:5">
      <c r="A518" s="2">
        <v>41464</v>
      </c>
      <c r="B518" s="8">
        <v>248</v>
      </c>
      <c r="C518" s="8" t="s">
        <v>1287</v>
      </c>
      <c r="D518" s="5" t="str">
        <f t="shared" si="8"/>
        <v>248-201379</v>
      </c>
      <c r="E518" s="8">
        <v>5.7</v>
      </c>
    </row>
    <row r="519" spans="1:5">
      <c r="A519" s="2">
        <v>41465</v>
      </c>
      <c r="B519" s="8">
        <v>249</v>
      </c>
      <c r="C519" s="8" t="s">
        <v>1288</v>
      </c>
      <c r="D519" s="5" t="str">
        <f t="shared" si="8"/>
        <v>249-2013710</v>
      </c>
      <c r="E519" s="8">
        <v>6.31</v>
      </c>
    </row>
    <row r="520" spans="1:5">
      <c r="A520" s="2">
        <v>41467</v>
      </c>
      <c r="B520" s="8">
        <v>250</v>
      </c>
      <c r="C520" s="8" t="s">
        <v>1289</v>
      </c>
      <c r="D520" s="5" t="str">
        <f t="shared" si="8"/>
        <v>250-2013712</v>
      </c>
      <c r="E520" s="8">
        <v>6.68</v>
      </c>
    </row>
    <row r="521" spans="1:5">
      <c r="A521" s="2">
        <v>41467</v>
      </c>
      <c r="B521" s="8">
        <v>216</v>
      </c>
      <c r="C521" s="8" t="s">
        <v>1263</v>
      </c>
      <c r="D521" s="5" t="str">
        <f t="shared" si="8"/>
        <v>216-2013712</v>
      </c>
      <c r="E521" s="8">
        <v>6.06</v>
      </c>
    </row>
    <row r="522" spans="1:5">
      <c r="A522" s="2">
        <v>41467</v>
      </c>
      <c r="B522" s="8">
        <v>247</v>
      </c>
      <c r="C522" s="8" t="s">
        <v>1286</v>
      </c>
      <c r="D522" s="5" t="str">
        <f t="shared" si="8"/>
        <v>247-2013712</v>
      </c>
      <c r="E522" s="8">
        <v>5.48</v>
      </c>
    </row>
    <row r="523" spans="1:5">
      <c r="A523" s="2">
        <v>41467</v>
      </c>
      <c r="B523" s="8">
        <v>217</v>
      </c>
      <c r="C523" s="8" t="s">
        <v>63</v>
      </c>
      <c r="D523" s="5" t="str">
        <f t="shared" si="8"/>
        <v>217-2013712</v>
      </c>
      <c r="E523" s="8">
        <v>5.99</v>
      </c>
    </row>
    <row r="524" spans="1:5">
      <c r="A524" s="2">
        <v>41467</v>
      </c>
      <c r="B524" s="8">
        <v>251</v>
      </c>
      <c r="C524" s="8" t="s">
        <v>1290</v>
      </c>
      <c r="D524" s="5" t="str">
        <f t="shared" si="8"/>
        <v>251-2013712</v>
      </c>
      <c r="E524" s="8">
        <v>6.21</v>
      </c>
    </row>
    <row r="525" spans="1:5">
      <c r="A525" s="2">
        <v>41467</v>
      </c>
      <c r="B525" s="8">
        <v>252</v>
      </c>
      <c r="C525" s="8" t="s">
        <v>1291</v>
      </c>
      <c r="D525" s="5" t="str">
        <f t="shared" si="8"/>
        <v>252-2013712</v>
      </c>
      <c r="E525" s="8">
        <v>6.14</v>
      </c>
    </row>
    <row r="526" spans="1:5">
      <c r="A526" s="10">
        <v>41467</v>
      </c>
      <c r="B526" s="11">
        <v>122</v>
      </c>
      <c r="C526" s="11" t="s">
        <v>1292</v>
      </c>
      <c r="D526" s="5" t="str">
        <f t="shared" si="8"/>
        <v>122-2013712</v>
      </c>
      <c r="E526" s="11">
        <v>6.17</v>
      </c>
    </row>
    <row r="527" spans="1:5">
      <c r="A527" s="2">
        <v>41467</v>
      </c>
      <c r="B527" s="8">
        <v>253</v>
      </c>
      <c r="C527" s="8" t="s">
        <v>1293</v>
      </c>
      <c r="D527" s="5" t="str">
        <f t="shared" si="8"/>
        <v>253-2013712</v>
      </c>
      <c r="E527" s="8">
        <v>5.53</v>
      </c>
    </row>
    <row r="528" spans="1:5">
      <c r="A528" s="2">
        <v>41468</v>
      </c>
      <c r="B528" s="8">
        <v>131</v>
      </c>
      <c r="C528" s="8" t="s">
        <v>1176</v>
      </c>
      <c r="D528" s="5" t="str">
        <f t="shared" si="8"/>
        <v>131-2013713</v>
      </c>
      <c r="E528" s="8"/>
    </row>
    <row r="529" spans="1:5">
      <c r="A529" s="2">
        <v>41468</v>
      </c>
      <c r="B529" s="8">
        <v>228</v>
      </c>
      <c r="C529" s="8" t="s">
        <v>1273</v>
      </c>
      <c r="D529" s="5" t="str">
        <f t="shared" si="8"/>
        <v>228-2013713</v>
      </c>
      <c r="E529" s="8"/>
    </row>
    <row r="530" spans="1:5">
      <c r="A530" s="2">
        <v>41468</v>
      </c>
      <c r="B530" s="8">
        <v>217</v>
      </c>
      <c r="C530" s="8" t="s">
        <v>63</v>
      </c>
      <c r="D530" s="5" t="str">
        <f t="shared" si="8"/>
        <v>217-2013713</v>
      </c>
      <c r="E530" s="8"/>
    </row>
    <row r="531" spans="1:5">
      <c r="A531" s="2">
        <v>41468</v>
      </c>
      <c r="B531" s="8">
        <v>254</v>
      </c>
      <c r="C531" s="8" t="s">
        <v>1294</v>
      </c>
      <c r="D531" s="5" t="str">
        <f t="shared" si="8"/>
        <v>254-2013713</v>
      </c>
      <c r="E531" s="8">
        <v>6.16</v>
      </c>
    </row>
    <row r="532" spans="1:5">
      <c r="A532" s="2">
        <v>41468</v>
      </c>
      <c r="B532" s="8">
        <v>255</v>
      </c>
      <c r="C532" s="8" t="s">
        <v>1295</v>
      </c>
      <c r="D532" s="5" t="str">
        <f t="shared" si="8"/>
        <v>255-2013713</v>
      </c>
      <c r="E532" s="8">
        <v>6.24</v>
      </c>
    </row>
    <row r="533" spans="1:5">
      <c r="A533" s="2">
        <v>41469</v>
      </c>
      <c r="B533" s="8">
        <v>246</v>
      </c>
      <c r="C533" s="8" t="s">
        <v>1285</v>
      </c>
      <c r="D533" s="5" t="str">
        <f t="shared" si="8"/>
        <v>246-2013714</v>
      </c>
      <c r="E533" s="8">
        <v>6.16</v>
      </c>
    </row>
    <row r="534" spans="1:5">
      <c r="A534" s="2">
        <v>41469</v>
      </c>
      <c r="B534" s="8">
        <v>216</v>
      </c>
      <c r="C534" s="8" t="s">
        <v>1263</v>
      </c>
      <c r="D534" s="5" t="str">
        <f t="shared" si="8"/>
        <v>216-2013714</v>
      </c>
      <c r="E534" s="8">
        <v>6.27</v>
      </c>
    </row>
    <row r="535" spans="1:5">
      <c r="A535" s="2">
        <v>41469</v>
      </c>
      <c r="B535" s="11">
        <v>216</v>
      </c>
      <c r="C535" s="11" t="s">
        <v>1263</v>
      </c>
      <c r="D535" s="5" t="str">
        <f t="shared" si="8"/>
        <v>216-2013714</v>
      </c>
      <c r="E535" s="8"/>
    </row>
    <row r="536" spans="1:5">
      <c r="A536" s="2">
        <v>41469</v>
      </c>
      <c r="B536" s="8">
        <v>217</v>
      </c>
      <c r="C536" s="8" t="s">
        <v>63</v>
      </c>
      <c r="D536" s="5" t="str">
        <f t="shared" si="8"/>
        <v>217-2013714</v>
      </c>
      <c r="E536" s="8"/>
    </row>
    <row r="537" spans="1:5">
      <c r="A537" s="2">
        <v>41469</v>
      </c>
      <c r="B537" s="8">
        <v>124</v>
      </c>
      <c r="C537" s="8" t="s">
        <v>1170</v>
      </c>
      <c r="D537" s="5" t="str">
        <f t="shared" si="8"/>
        <v>124-2013714</v>
      </c>
      <c r="E537" s="8">
        <v>6.53</v>
      </c>
    </row>
    <row r="538" spans="1:5">
      <c r="A538" s="2">
        <v>41468</v>
      </c>
      <c r="B538" s="8">
        <v>250</v>
      </c>
      <c r="C538" s="8" t="s">
        <v>1289</v>
      </c>
      <c r="D538" s="5" t="str">
        <f t="shared" si="8"/>
        <v>250-2013713</v>
      </c>
      <c r="E538" s="8"/>
    </row>
    <row r="539" spans="1:5">
      <c r="A539" s="2">
        <v>41471</v>
      </c>
      <c r="B539" s="8">
        <v>208</v>
      </c>
      <c r="C539" s="8" t="s">
        <v>1255</v>
      </c>
      <c r="D539" s="5" t="str">
        <f t="shared" si="8"/>
        <v>208-2013716</v>
      </c>
      <c r="E539" s="8">
        <v>6.56</v>
      </c>
    </row>
    <row r="540" spans="1:5">
      <c r="A540" s="2">
        <v>41471</v>
      </c>
      <c r="B540" s="8">
        <v>256</v>
      </c>
      <c r="C540" s="8" t="s">
        <v>1296</v>
      </c>
      <c r="D540" s="5" t="str">
        <f t="shared" si="8"/>
        <v>256-2013716</v>
      </c>
      <c r="E540" s="8">
        <v>5.86</v>
      </c>
    </row>
    <row r="541" spans="1:5">
      <c r="A541" s="2">
        <v>41471</v>
      </c>
      <c r="B541" s="8">
        <v>234</v>
      </c>
      <c r="C541" s="8" t="s">
        <v>1278</v>
      </c>
      <c r="D541" s="5" t="str">
        <f t="shared" si="8"/>
        <v>234-2013716</v>
      </c>
      <c r="E541" s="8">
        <v>6.47</v>
      </c>
    </row>
    <row r="542" spans="1:5">
      <c r="A542" s="2">
        <v>41471</v>
      </c>
      <c r="B542" s="8">
        <v>174</v>
      </c>
      <c r="C542" s="8" t="s">
        <v>1297</v>
      </c>
      <c r="D542" s="5" t="str">
        <f t="shared" si="8"/>
        <v>174-2013716</v>
      </c>
      <c r="E542" s="8">
        <v>6.29</v>
      </c>
    </row>
    <row r="543" spans="1:5">
      <c r="A543" s="2">
        <v>41471</v>
      </c>
      <c r="B543" s="8">
        <v>257</v>
      </c>
      <c r="C543" s="8" t="s">
        <v>1298</v>
      </c>
      <c r="D543" s="5" t="str">
        <f t="shared" si="8"/>
        <v>257-2013716</v>
      </c>
      <c r="E543" s="8">
        <v>6.04</v>
      </c>
    </row>
    <row r="544" spans="1:5">
      <c r="A544" s="2">
        <v>41471</v>
      </c>
      <c r="B544" s="8">
        <v>258</v>
      </c>
      <c r="C544" s="8" t="s">
        <v>1299</v>
      </c>
      <c r="D544" s="5" t="str">
        <f t="shared" si="8"/>
        <v>258-2013716</v>
      </c>
      <c r="E544" s="8">
        <v>6.2</v>
      </c>
    </row>
    <row r="545" spans="1:5">
      <c r="A545" s="2">
        <v>41472</v>
      </c>
      <c r="B545" s="8">
        <v>211</v>
      </c>
      <c r="C545" s="9" t="s">
        <v>1258</v>
      </c>
      <c r="D545" s="5" t="str">
        <f t="shared" si="8"/>
        <v>211-2013717</v>
      </c>
      <c r="E545" s="8">
        <v>6.75</v>
      </c>
    </row>
    <row r="546" spans="1:5">
      <c r="A546" s="2">
        <v>41472</v>
      </c>
      <c r="B546" s="8">
        <v>115</v>
      </c>
      <c r="C546" s="8" t="s">
        <v>1161</v>
      </c>
      <c r="D546" s="5" t="str">
        <f t="shared" si="8"/>
        <v>115-2013717</v>
      </c>
      <c r="E546" s="8">
        <v>6.14</v>
      </c>
    </row>
    <row r="547" spans="1:5">
      <c r="A547" s="2">
        <v>41472</v>
      </c>
      <c r="B547" s="8">
        <v>210</v>
      </c>
      <c r="C547" s="8" t="s">
        <v>1257</v>
      </c>
      <c r="D547" s="5" t="str">
        <f t="shared" si="8"/>
        <v>210-2013717</v>
      </c>
      <c r="E547" s="8"/>
    </row>
    <row r="548" spans="1:5">
      <c r="A548" s="2">
        <v>41472</v>
      </c>
      <c r="B548" s="8">
        <v>259</v>
      </c>
      <c r="C548" s="8" t="s">
        <v>1300</v>
      </c>
      <c r="D548" s="5" t="str">
        <f t="shared" si="8"/>
        <v>259-2013717</v>
      </c>
      <c r="E548" s="8">
        <v>6.22</v>
      </c>
    </row>
    <row r="549" spans="1:5">
      <c r="A549" s="2">
        <v>41472</v>
      </c>
      <c r="B549" s="8">
        <v>223</v>
      </c>
      <c r="C549" s="8" t="s">
        <v>1269</v>
      </c>
      <c r="D549" s="5" t="str">
        <f t="shared" si="8"/>
        <v>223-2013717</v>
      </c>
      <c r="E549" s="8">
        <v>6.08</v>
      </c>
    </row>
    <row r="550" spans="1:5">
      <c r="A550" s="2">
        <v>41472</v>
      </c>
      <c r="B550" s="8">
        <v>260</v>
      </c>
      <c r="C550" s="8" t="s">
        <v>1301</v>
      </c>
      <c r="D550" s="5" t="str">
        <f t="shared" si="8"/>
        <v>260-2013717</v>
      </c>
      <c r="E550" s="8">
        <v>6.25</v>
      </c>
    </row>
    <row r="551" spans="1:5">
      <c r="A551" s="2">
        <v>41473</v>
      </c>
      <c r="B551" s="8">
        <v>258</v>
      </c>
      <c r="C551" s="8" t="s">
        <v>1299</v>
      </c>
      <c r="D551" s="5" t="str">
        <f t="shared" si="8"/>
        <v>258-2013718</v>
      </c>
      <c r="E551" s="8"/>
    </row>
    <row r="552" spans="1:5">
      <c r="A552" s="2">
        <v>41473</v>
      </c>
      <c r="B552" s="8">
        <v>257</v>
      </c>
      <c r="C552" s="8" t="s">
        <v>1298</v>
      </c>
      <c r="D552" s="5" t="str">
        <f t="shared" si="8"/>
        <v>257-2013718</v>
      </c>
      <c r="E552" s="8"/>
    </row>
    <row r="553" spans="1:5">
      <c r="A553" s="2">
        <v>41473</v>
      </c>
      <c r="B553" s="8">
        <v>117</v>
      </c>
      <c r="C553" s="8" t="s">
        <v>1163</v>
      </c>
      <c r="D553" s="5" t="str">
        <f t="shared" si="8"/>
        <v>117-2013718</v>
      </c>
      <c r="E553" s="8">
        <v>6.94</v>
      </c>
    </row>
    <row r="554" spans="1:5">
      <c r="A554" s="2">
        <v>41473</v>
      </c>
      <c r="B554" s="8">
        <v>211</v>
      </c>
      <c r="C554" s="8" t="s">
        <v>1258</v>
      </c>
      <c r="D554" s="5" t="str">
        <f t="shared" si="8"/>
        <v>211-2013718</v>
      </c>
      <c r="E554" s="8">
        <v>6.4</v>
      </c>
    </row>
    <row r="555" spans="1:5">
      <c r="A555" s="2">
        <v>41473</v>
      </c>
      <c r="B555" s="8">
        <v>115</v>
      </c>
      <c r="C555" s="8" t="s">
        <v>1161</v>
      </c>
      <c r="D555" s="5" t="str">
        <f t="shared" si="8"/>
        <v>115-2013718</v>
      </c>
      <c r="E555" s="8"/>
    </row>
    <row r="556" spans="1:5">
      <c r="A556" s="2">
        <v>41474</v>
      </c>
      <c r="B556" s="8">
        <v>117</v>
      </c>
      <c r="C556" s="8" t="s">
        <v>1163</v>
      </c>
      <c r="D556" s="5" t="str">
        <f t="shared" si="8"/>
        <v>117-2013719</v>
      </c>
      <c r="E556" s="8"/>
    </row>
    <row r="557" spans="1:5">
      <c r="A557" s="2">
        <v>41474</v>
      </c>
      <c r="B557" s="8">
        <v>258</v>
      </c>
      <c r="C557" s="8" t="s">
        <v>1299</v>
      </c>
      <c r="D557" s="5" t="str">
        <f t="shared" si="8"/>
        <v>258-2013719</v>
      </c>
      <c r="E557" s="8"/>
    </row>
    <row r="558" spans="1:5">
      <c r="A558" s="2">
        <v>41474</v>
      </c>
      <c r="B558" s="8">
        <v>208</v>
      </c>
      <c r="C558" s="8" t="s">
        <v>1255</v>
      </c>
      <c r="D558" s="5" t="str">
        <f t="shared" si="8"/>
        <v>208-2013719</v>
      </c>
      <c r="E558" s="8">
        <v>6.47</v>
      </c>
    </row>
    <row r="559" spans="1:5">
      <c r="A559" s="2">
        <v>41475</v>
      </c>
      <c r="B559" s="8">
        <v>259</v>
      </c>
      <c r="C559" s="8" t="s">
        <v>1300</v>
      </c>
      <c r="D559" s="5" t="str">
        <f t="shared" si="8"/>
        <v>259-2013720</v>
      </c>
      <c r="E559" s="8"/>
    </row>
    <row r="560" spans="1:5">
      <c r="A560" s="2">
        <v>41475</v>
      </c>
      <c r="B560" s="8">
        <v>261</v>
      </c>
      <c r="C560" s="8" t="s">
        <v>1302</v>
      </c>
      <c r="D560" s="5" t="str">
        <f t="shared" si="8"/>
        <v>261-2013720</v>
      </c>
      <c r="E560" s="8">
        <v>6.34</v>
      </c>
    </row>
    <row r="561" spans="1:5">
      <c r="A561" s="2">
        <v>41475</v>
      </c>
      <c r="B561" s="8">
        <v>262</v>
      </c>
      <c r="C561" s="8"/>
      <c r="D561" s="5" t="str">
        <f t="shared" si="8"/>
        <v>262-2013720</v>
      </c>
      <c r="E561" s="8">
        <v>7.04</v>
      </c>
    </row>
    <row r="562" spans="1:5">
      <c r="A562" s="2">
        <v>41476</v>
      </c>
      <c r="B562" s="8">
        <v>257</v>
      </c>
      <c r="C562" s="8" t="s">
        <v>1298</v>
      </c>
      <c r="D562" s="5" t="str">
        <f t="shared" si="8"/>
        <v>257-2013721</v>
      </c>
      <c r="E562" s="8"/>
    </row>
    <row r="563" spans="1:5">
      <c r="A563" s="2">
        <v>41476</v>
      </c>
      <c r="B563" s="8">
        <v>263</v>
      </c>
      <c r="C563" s="8" t="s">
        <v>1303</v>
      </c>
      <c r="D563" s="5" t="str">
        <f t="shared" si="8"/>
        <v>263-2013721</v>
      </c>
      <c r="E563" s="8">
        <v>6.04</v>
      </c>
    </row>
    <row r="564" spans="1:5">
      <c r="A564" s="2">
        <v>41476</v>
      </c>
      <c r="B564" s="8">
        <v>210</v>
      </c>
      <c r="C564" s="8" t="s">
        <v>1257</v>
      </c>
      <c r="D564" s="5" t="str">
        <f t="shared" si="8"/>
        <v>210-2013721</v>
      </c>
      <c r="E564" s="8">
        <v>6.95</v>
      </c>
    </row>
    <row r="565" spans="1:5">
      <c r="A565" s="2">
        <v>41477</v>
      </c>
      <c r="B565" s="8">
        <v>264</v>
      </c>
      <c r="C565" s="8" t="s">
        <v>1304</v>
      </c>
      <c r="D565" s="5" t="str">
        <f t="shared" si="8"/>
        <v>264-2013722</v>
      </c>
      <c r="E565" s="8">
        <v>5.93</v>
      </c>
    </row>
    <row r="566" spans="1:5">
      <c r="A566" s="2">
        <v>41477</v>
      </c>
      <c r="B566" s="8">
        <v>265</v>
      </c>
      <c r="C566" s="8" t="s">
        <v>213</v>
      </c>
      <c r="D566" s="5" t="str">
        <f t="shared" si="8"/>
        <v>265-2013722</v>
      </c>
      <c r="E566" s="8">
        <v>5.51</v>
      </c>
    </row>
    <row r="567" spans="1:5">
      <c r="A567" s="2">
        <v>41477</v>
      </c>
      <c r="B567" s="8">
        <v>266</v>
      </c>
      <c r="C567" s="8" t="s">
        <v>1305</v>
      </c>
      <c r="D567" s="5" t="str">
        <f t="shared" si="8"/>
        <v>266-2013722</v>
      </c>
      <c r="E567" s="8">
        <v>6.17</v>
      </c>
    </row>
    <row r="568" spans="1:5">
      <c r="A568" s="2">
        <v>41477</v>
      </c>
      <c r="B568" s="8">
        <v>267</v>
      </c>
      <c r="C568" s="8" t="s">
        <v>197</v>
      </c>
      <c r="D568" s="5" t="str">
        <f t="shared" si="8"/>
        <v>267-2013722</v>
      </c>
      <c r="E568" s="8">
        <v>6.18</v>
      </c>
    </row>
    <row r="569" spans="1:5">
      <c r="A569" s="2">
        <v>41477</v>
      </c>
      <c r="B569" s="8">
        <v>231</v>
      </c>
      <c r="C569" s="8" t="s">
        <v>208</v>
      </c>
      <c r="D569" s="5" t="str">
        <f t="shared" si="8"/>
        <v>231-2013722</v>
      </c>
      <c r="E569" s="8">
        <v>6.35</v>
      </c>
    </row>
    <row r="570" spans="1:5">
      <c r="A570" s="2">
        <v>41477</v>
      </c>
      <c r="B570" s="8">
        <v>268</v>
      </c>
      <c r="C570" s="8" t="s">
        <v>1306</v>
      </c>
      <c r="D570" s="5" t="str">
        <f t="shared" si="8"/>
        <v>268-2013722</v>
      </c>
      <c r="E570" s="8">
        <v>6.17</v>
      </c>
    </row>
    <row r="571" spans="1:5">
      <c r="A571" s="2">
        <v>41478</v>
      </c>
      <c r="B571" s="8">
        <v>227</v>
      </c>
      <c r="C571" s="8" t="s">
        <v>206</v>
      </c>
      <c r="D571" s="5" t="str">
        <f t="shared" si="8"/>
        <v>227-2013723</v>
      </c>
      <c r="E571" s="8">
        <v>6.4</v>
      </c>
    </row>
    <row r="572" spans="1:5">
      <c r="A572" s="2">
        <v>41478</v>
      </c>
      <c r="B572" s="8">
        <v>230</v>
      </c>
      <c r="C572" s="8" t="s">
        <v>1275</v>
      </c>
      <c r="D572" s="5" t="str">
        <f t="shared" si="8"/>
        <v>230-2013723</v>
      </c>
      <c r="E572" s="8">
        <v>6.31</v>
      </c>
    </row>
    <row r="573" spans="1:5">
      <c r="A573" s="2">
        <v>41478</v>
      </c>
      <c r="B573" s="8">
        <v>269</v>
      </c>
      <c r="C573" s="8" t="s">
        <v>98</v>
      </c>
      <c r="D573" s="5" t="str">
        <f t="shared" si="8"/>
        <v>269-2013723</v>
      </c>
      <c r="E573" s="8">
        <v>6.27</v>
      </c>
    </row>
    <row r="574" spans="1:5">
      <c r="A574" s="2">
        <v>41479</v>
      </c>
      <c r="B574" s="8">
        <v>231</v>
      </c>
      <c r="C574" s="8" t="s">
        <v>208</v>
      </c>
      <c r="D574" s="5" t="str">
        <f t="shared" si="8"/>
        <v>231-2013724</v>
      </c>
      <c r="E574" s="8"/>
    </row>
    <row r="575" spans="1:5">
      <c r="A575" s="2">
        <v>41479</v>
      </c>
      <c r="B575" s="8">
        <v>230</v>
      </c>
      <c r="C575" s="8" t="s">
        <v>1275</v>
      </c>
      <c r="D575" s="5" t="str">
        <f t="shared" si="8"/>
        <v>230-2013724</v>
      </c>
      <c r="E575" s="8"/>
    </row>
    <row r="576" spans="1:5">
      <c r="A576" s="2">
        <v>41479</v>
      </c>
      <c r="B576" s="8">
        <v>226</v>
      </c>
      <c r="C576" s="8" t="s">
        <v>1272</v>
      </c>
      <c r="D576" s="5" t="str">
        <f t="shared" si="8"/>
        <v>226-2013724</v>
      </c>
      <c r="E576" s="8">
        <v>6.4</v>
      </c>
    </row>
    <row r="577" spans="1:5">
      <c r="A577" s="2">
        <v>41479</v>
      </c>
      <c r="B577" s="8">
        <v>268</v>
      </c>
      <c r="C577" s="8" t="s">
        <v>1306</v>
      </c>
      <c r="D577" s="5" t="str">
        <f t="shared" si="8"/>
        <v>268-2013724</v>
      </c>
      <c r="E577" s="8"/>
    </row>
    <row r="578" spans="1:5">
      <c r="A578" s="2">
        <v>41479</v>
      </c>
      <c r="B578" s="8">
        <v>267</v>
      </c>
      <c r="C578" s="8" t="s">
        <v>197</v>
      </c>
      <c r="D578" s="5" t="str">
        <f t="shared" ref="D578:D641" si="9">CONCATENATE(B578,"-",YEAR(A578),MONTH(A578),DAY(A578))</f>
        <v>267-2013724</v>
      </c>
      <c r="E578" s="8"/>
    </row>
    <row r="579" spans="1:5">
      <c r="A579" s="2">
        <v>41479</v>
      </c>
      <c r="B579" s="8">
        <v>270</v>
      </c>
      <c r="C579" s="8" t="s">
        <v>1307</v>
      </c>
      <c r="D579" s="5" t="str">
        <f t="shared" si="9"/>
        <v>270-2013724</v>
      </c>
      <c r="E579" s="8">
        <v>6.33</v>
      </c>
    </row>
    <row r="580" spans="1:5">
      <c r="A580" s="2">
        <v>41487</v>
      </c>
      <c r="B580" s="8">
        <v>227</v>
      </c>
      <c r="C580" s="8" t="s">
        <v>206</v>
      </c>
      <c r="D580" s="5" t="str">
        <f t="shared" si="9"/>
        <v>227-201381</v>
      </c>
      <c r="E580" s="8"/>
    </row>
    <row r="581" spans="1:5">
      <c r="A581" s="2">
        <v>41487</v>
      </c>
      <c r="B581" s="8">
        <v>268</v>
      </c>
      <c r="C581" s="8" t="s">
        <v>1306</v>
      </c>
      <c r="D581" s="5" t="str">
        <f t="shared" si="9"/>
        <v>268-201381</v>
      </c>
      <c r="E581" s="8"/>
    </row>
    <row r="582" spans="1:5">
      <c r="A582" s="2">
        <v>41487</v>
      </c>
      <c r="B582" s="8">
        <v>267</v>
      </c>
      <c r="C582" s="8" t="s">
        <v>197</v>
      </c>
      <c r="D582" s="5" t="str">
        <f t="shared" si="9"/>
        <v>267-201381</v>
      </c>
      <c r="E582" s="8"/>
    </row>
    <row r="583" spans="1:5">
      <c r="A583" s="2">
        <v>41487</v>
      </c>
      <c r="B583" s="8">
        <v>269</v>
      </c>
      <c r="C583" s="8" t="s">
        <v>98</v>
      </c>
      <c r="D583" s="5" t="str">
        <f t="shared" si="9"/>
        <v>269-201381</v>
      </c>
      <c r="E583" s="8"/>
    </row>
    <row r="584" spans="1:5">
      <c r="A584" s="2">
        <v>41487</v>
      </c>
      <c r="B584" s="8">
        <v>226</v>
      </c>
      <c r="C584" s="8" t="s">
        <v>1272</v>
      </c>
      <c r="D584" s="5" t="str">
        <f t="shared" si="9"/>
        <v>226-201381</v>
      </c>
      <c r="E584" s="8"/>
    </row>
    <row r="585" spans="1:5">
      <c r="A585" s="2">
        <v>41487</v>
      </c>
      <c r="B585" s="8">
        <v>265</v>
      </c>
      <c r="C585" s="8" t="s">
        <v>213</v>
      </c>
      <c r="D585" s="5" t="str">
        <f t="shared" si="9"/>
        <v>265-201381</v>
      </c>
      <c r="E585" s="8"/>
    </row>
    <row r="586" spans="1:5">
      <c r="A586" s="2">
        <v>41488</v>
      </c>
      <c r="B586" s="8">
        <v>165</v>
      </c>
      <c r="C586" s="8" t="s">
        <v>1211</v>
      </c>
      <c r="D586" s="5" t="str">
        <f t="shared" si="9"/>
        <v>165-201382</v>
      </c>
      <c r="E586" s="8">
        <v>6.33</v>
      </c>
    </row>
    <row r="587" spans="1:5">
      <c r="A587" s="2">
        <v>41488</v>
      </c>
      <c r="B587" s="8">
        <v>178</v>
      </c>
      <c r="C587" s="8" t="s">
        <v>1224</v>
      </c>
      <c r="D587" s="5" t="str">
        <f t="shared" si="9"/>
        <v>178-201382</v>
      </c>
      <c r="E587" s="8">
        <v>6.35</v>
      </c>
    </row>
    <row r="588" spans="1:5">
      <c r="A588" s="2">
        <v>41488</v>
      </c>
      <c r="B588" s="8">
        <v>203</v>
      </c>
      <c r="C588" s="8" t="s">
        <v>47</v>
      </c>
      <c r="D588" s="5" t="str">
        <f t="shared" si="9"/>
        <v>203-201382</v>
      </c>
      <c r="E588" s="8">
        <v>6.6</v>
      </c>
    </row>
    <row r="589" spans="1:5">
      <c r="A589" s="2">
        <v>41488</v>
      </c>
      <c r="B589" s="8">
        <v>241</v>
      </c>
      <c r="C589" s="8" t="s">
        <v>315</v>
      </c>
      <c r="D589" s="5" t="str">
        <f t="shared" si="9"/>
        <v>241-201382</v>
      </c>
      <c r="E589" s="8">
        <v>6.47</v>
      </c>
    </row>
    <row r="590" spans="1:5">
      <c r="A590" s="2">
        <v>41488</v>
      </c>
      <c r="B590" s="8">
        <v>271</v>
      </c>
      <c r="C590" s="8" t="s">
        <v>1308</v>
      </c>
      <c r="D590" s="5" t="str">
        <f t="shared" si="9"/>
        <v>271-201382</v>
      </c>
      <c r="E590" s="8">
        <v>6.19</v>
      </c>
    </row>
    <row r="591" spans="1:5">
      <c r="A591" s="2">
        <v>41489</v>
      </c>
      <c r="B591" s="8">
        <v>241</v>
      </c>
      <c r="C591" s="8" t="s">
        <v>315</v>
      </c>
      <c r="D591" s="5" t="str">
        <f t="shared" si="9"/>
        <v>241-201383</v>
      </c>
      <c r="E591" s="8"/>
    </row>
    <row r="592" spans="1:5">
      <c r="A592" s="2">
        <v>41490</v>
      </c>
      <c r="B592" s="8">
        <v>203</v>
      </c>
      <c r="C592" s="8" t="s">
        <v>47</v>
      </c>
      <c r="D592" s="5" t="str">
        <f t="shared" si="9"/>
        <v>203-201384</v>
      </c>
      <c r="E592" s="8"/>
    </row>
    <row r="593" spans="1:5">
      <c r="A593" s="2">
        <v>41490</v>
      </c>
      <c r="B593" s="8">
        <v>264</v>
      </c>
      <c r="C593" s="8" t="s">
        <v>1304</v>
      </c>
      <c r="D593" s="5" t="str">
        <f t="shared" si="9"/>
        <v>264-201384</v>
      </c>
      <c r="E593" s="8">
        <v>5.73</v>
      </c>
    </row>
    <row r="594" spans="1:5">
      <c r="A594" s="2">
        <v>41491</v>
      </c>
      <c r="B594" s="8">
        <v>203</v>
      </c>
      <c r="C594" s="8" t="s">
        <v>47</v>
      </c>
      <c r="D594" s="5" t="str">
        <f t="shared" si="9"/>
        <v>203-201385</v>
      </c>
      <c r="E594" s="8"/>
    </row>
    <row r="595" spans="1:5">
      <c r="A595" s="2">
        <v>41491</v>
      </c>
      <c r="B595" s="8">
        <v>256</v>
      </c>
      <c r="C595" s="8" t="s">
        <v>1296</v>
      </c>
      <c r="D595" s="5" t="str">
        <f t="shared" si="9"/>
        <v>256-201385</v>
      </c>
      <c r="E595" s="8">
        <v>6.4</v>
      </c>
    </row>
    <row r="596" spans="1:5">
      <c r="A596" s="2">
        <v>41491</v>
      </c>
      <c r="B596" s="8">
        <v>178</v>
      </c>
      <c r="C596" s="8" t="s">
        <v>1224</v>
      </c>
      <c r="D596" s="5" t="str">
        <f t="shared" si="9"/>
        <v>178-201385</v>
      </c>
      <c r="E596" s="8"/>
    </row>
    <row r="597" spans="1:5">
      <c r="A597" s="2">
        <v>41491</v>
      </c>
      <c r="B597" s="8">
        <v>241</v>
      </c>
      <c r="C597" s="8" t="s">
        <v>315</v>
      </c>
      <c r="D597" s="5" t="str">
        <f t="shared" si="9"/>
        <v>241-201385</v>
      </c>
      <c r="E597" s="8">
        <v>6.15</v>
      </c>
    </row>
    <row r="598" spans="1:5">
      <c r="A598" s="2">
        <v>41491</v>
      </c>
      <c r="B598" s="8">
        <v>272</v>
      </c>
      <c r="C598" s="8" t="s">
        <v>1309</v>
      </c>
      <c r="D598" s="5" t="str">
        <f t="shared" si="9"/>
        <v>272-201385</v>
      </c>
      <c r="E598" s="8"/>
    </row>
    <row r="599" spans="1:5">
      <c r="A599" s="2">
        <v>41491</v>
      </c>
      <c r="B599" s="8">
        <v>273</v>
      </c>
      <c r="C599" s="8" t="s">
        <v>1310</v>
      </c>
      <c r="D599" s="5" t="str">
        <f t="shared" si="9"/>
        <v>273-201385</v>
      </c>
      <c r="E599" s="8">
        <v>6.26</v>
      </c>
    </row>
    <row r="600" spans="1:5">
      <c r="A600" s="2">
        <v>41492</v>
      </c>
      <c r="B600" s="8">
        <v>256</v>
      </c>
      <c r="C600" s="8" t="s">
        <v>1296</v>
      </c>
      <c r="D600" s="5" t="str">
        <f t="shared" si="9"/>
        <v>256-201386</v>
      </c>
      <c r="E600" s="8"/>
    </row>
    <row r="601" spans="1:5">
      <c r="A601" s="2">
        <v>41493</v>
      </c>
      <c r="B601" s="8">
        <v>271</v>
      </c>
      <c r="C601" s="8" t="s">
        <v>1308</v>
      </c>
      <c r="D601" s="5" t="str">
        <f t="shared" si="9"/>
        <v>271-201387</v>
      </c>
      <c r="E601" s="8"/>
    </row>
    <row r="602" spans="1:5">
      <c r="A602" s="2">
        <v>41493</v>
      </c>
      <c r="B602" s="8">
        <v>147</v>
      </c>
      <c r="C602" s="8" t="s">
        <v>1193</v>
      </c>
      <c r="D602" s="5" t="str">
        <f t="shared" si="9"/>
        <v>147-201387</v>
      </c>
      <c r="E602" s="8">
        <v>6.61</v>
      </c>
    </row>
    <row r="603" spans="1:5">
      <c r="A603" s="2">
        <v>41494</v>
      </c>
      <c r="B603" s="8">
        <v>239</v>
      </c>
      <c r="C603" s="8" t="s">
        <v>1283</v>
      </c>
      <c r="D603" s="5" t="str">
        <f t="shared" si="9"/>
        <v>239-201388</v>
      </c>
      <c r="E603" s="8">
        <v>6.76</v>
      </c>
    </row>
    <row r="604" spans="1:5">
      <c r="A604" s="2">
        <v>41495</v>
      </c>
      <c r="B604" s="8">
        <v>274</v>
      </c>
      <c r="C604" s="8" t="s">
        <v>1311</v>
      </c>
      <c r="D604" s="5" t="str">
        <f t="shared" si="9"/>
        <v>274-201389</v>
      </c>
      <c r="E604" s="8">
        <v>6.64</v>
      </c>
    </row>
    <row r="605" spans="1:5">
      <c r="A605" s="2">
        <v>41495</v>
      </c>
      <c r="B605" s="8">
        <v>275</v>
      </c>
      <c r="C605" s="8" t="s">
        <v>1312</v>
      </c>
      <c r="D605" s="5" t="str">
        <f t="shared" si="9"/>
        <v>275-201389</v>
      </c>
      <c r="E605" s="8">
        <v>6.07</v>
      </c>
    </row>
    <row r="606" spans="1:5">
      <c r="A606" s="2">
        <v>41495</v>
      </c>
      <c r="B606" s="8">
        <v>197</v>
      </c>
      <c r="C606" s="8" t="s">
        <v>1242</v>
      </c>
      <c r="D606" s="5" t="str">
        <f t="shared" si="9"/>
        <v>197-201389</v>
      </c>
      <c r="E606" s="8">
        <v>6.59</v>
      </c>
    </row>
    <row r="607" spans="1:5">
      <c r="A607" s="2">
        <v>41507</v>
      </c>
      <c r="B607" s="8">
        <v>256</v>
      </c>
      <c r="C607" s="8" t="s">
        <v>1296</v>
      </c>
      <c r="D607" s="5" t="str">
        <f t="shared" si="9"/>
        <v>256-2013821</v>
      </c>
      <c r="E607" s="8"/>
    </row>
    <row r="608" spans="1:5">
      <c r="A608" s="2">
        <v>41496</v>
      </c>
      <c r="B608" s="8">
        <v>277</v>
      </c>
      <c r="C608" s="8" t="s">
        <v>1313</v>
      </c>
      <c r="D608" s="5" t="str">
        <f t="shared" si="9"/>
        <v>277-2013810</v>
      </c>
      <c r="E608" s="8">
        <v>6.46</v>
      </c>
    </row>
    <row r="609" spans="1:5">
      <c r="A609" s="2">
        <v>41497</v>
      </c>
      <c r="B609" s="8">
        <v>197</v>
      </c>
      <c r="C609" s="8" t="s">
        <v>1242</v>
      </c>
      <c r="D609" s="5" t="str">
        <f t="shared" si="9"/>
        <v>197-2013811</v>
      </c>
      <c r="E609" s="8"/>
    </row>
    <row r="610" spans="1:5">
      <c r="A610" s="2">
        <v>41497</v>
      </c>
      <c r="B610" s="8">
        <v>278</v>
      </c>
      <c r="C610" s="8" t="s">
        <v>249</v>
      </c>
      <c r="D610" s="5" t="str">
        <f t="shared" si="9"/>
        <v>278-2013811</v>
      </c>
      <c r="E610" s="8">
        <v>6</v>
      </c>
    </row>
    <row r="611" spans="1:5">
      <c r="A611" s="2">
        <v>41497</v>
      </c>
      <c r="B611" s="8">
        <v>279</v>
      </c>
      <c r="C611" s="8" t="s">
        <v>244</v>
      </c>
      <c r="D611" s="5" t="str">
        <f t="shared" si="9"/>
        <v>279-2013811</v>
      </c>
      <c r="E611" s="8">
        <v>5.92</v>
      </c>
    </row>
    <row r="612" spans="1:5">
      <c r="A612" s="2">
        <v>41497</v>
      </c>
      <c r="B612" s="8">
        <v>280</v>
      </c>
      <c r="C612" s="8" t="s">
        <v>1314</v>
      </c>
      <c r="D612" s="5" t="str">
        <f t="shared" si="9"/>
        <v>280-2013811</v>
      </c>
      <c r="E612" s="8">
        <v>6.74</v>
      </c>
    </row>
    <row r="613" spans="1:5">
      <c r="A613" s="2">
        <v>41497</v>
      </c>
      <c r="B613" s="8">
        <v>192</v>
      </c>
      <c r="C613" s="8" t="s">
        <v>1238</v>
      </c>
      <c r="D613" s="5" t="str">
        <f t="shared" si="9"/>
        <v>192-2013811</v>
      </c>
      <c r="E613" s="8">
        <v>6.14</v>
      </c>
    </row>
    <row r="614" spans="1:5">
      <c r="A614" s="2">
        <v>41498</v>
      </c>
      <c r="B614" s="8">
        <v>277</v>
      </c>
      <c r="C614" s="8" t="s">
        <v>1313</v>
      </c>
      <c r="D614" s="5" t="str">
        <f t="shared" si="9"/>
        <v>277-2013812</v>
      </c>
      <c r="E614" s="8"/>
    </row>
    <row r="615" spans="1:5">
      <c r="A615" s="2">
        <v>41499</v>
      </c>
      <c r="B615" s="8">
        <v>239</v>
      </c>
      <c r="C615" s="8" t="s">
        <v>1283</v>
      </c>
      <c r="D615" s="5" t="str">
        <f t="shared" si="9"/>
        <v>239-2013813</v>
      </c>
      <c r="E615" s="8">
        <v>6.22</v>
      </c>
    </row>
    <row r="616" spans="1:5">
      <c r="A616" s="2">
        <v>41499</v>
      </c>
      <c r="B616" s="8">
        <v>281</v>
      </c>
      <c r="C616" s="8" t="s">
        <v>1315</v>
      </c>
      <c r="D616" s="5" t="str">
        <f t="shared" si="9"/>
        <v>281-2013813</v>
      </c>
      <c r="E616" s="8">
        <v>6.13</v>
      </c>
    </row>
    <row r="617" spans="1:5">
      <c r="A617" s="2">
        <v>41499</v>
      </c>
      <c r="B617" s="8">
        <v>200</v>
      </c>
      <c r="C617" s="8" t="s">
        <v>1246</v>
      </c>
      <c r="D617" s="5" t="str">
        <f t="shared" si="9"/>
        <v>200-2013813</v>
      </c>
      <c r="E617" s="8">
        <v>6.67</v>
      </c>
    </row>
    <row r="618" spans="1:5">
      <c r="A618" s="2">
        <v>41499</v>
      </c>
      <c r="B618" s="8">
        <v>70</v>
      </c>
      <c r="C618" s="8" t="s">
        <v>261</v>
      </c>
      <c r="D618" s="5" t="str">
        <f t="shared" si="9"/>
        <v>70-2013813</v>
      </c>
      <c r="E618" s="8">
        <v>5.65</v>
      </c>
    </row>
    <row r="619" spans="1:5">
      <c r="A619" s="2">
        <v>41499</v>
      </c>
      <c r="B619" s="8">
        <v>279</v>
      </c>
      <c r="C619" s="8" t="s">
        <v>244</v>
      </c>
      <c r="D619" s="5" t="str">
        <f t="shared" si="9"/>
        <v>279-2013813</v>
      </c>
      <c r="E619" s="8">
        <v>6.17</v>
      </c>
    </row>
    <row r="620" spans="1:5">
      <c r="A620" s="2">
        <v>41500</v>
      </c>
      <c r="B620" s="8">
        <v>282</v>
      </c>
      <c r="C620" s="8" t="s">
        <v>1316</v>
      </c>
      <c r="D620" s="5" t="str">
        <f t="shared" si="9"/>
        <v>282-2013814</v>
      </c>
      <c r="E620" s="8">
        <v>6.12</v>
      </c>
    </row>
    <row r="621" spans="1:5">
      <c r="A621" s="2">
        <v>41500</v>
      </c>
      <c r="B621" s="8">
        <v>102</v>
      </c>
      <c r="C621" s="8" t="s">
        <v>1317</v>
      </c>
      <c r="D621" s="5" t="str">
        <f t="shared" si="9"/>
        <v>102-2013814</v>
      </c>
      <c r="E621" s="8">
        <v>7.13</v>
      </c>
    </row>
    <row r="622" spans="1:5">
      <c r="A622" s="2">
        <v>41507</v>
      </c>
      <c r="B622" s="8">
        <v>203</v>
      </c>
      <c r="C622" s="8" t="s">
        <v>47</v>
      </c>
      <c r="D622" s="5" t="str">
        <f t="shared" si="9"/>
        <v>203-2013821</v>
      </c>
      <c r="E622" s="8">
        <v>6.42</v>
      </c>
    </row>
    <row r="623" spans="1:5">
      <c r="A623" s="2">
        <v>41501</v>
      </c>
      <c r="B623" s="8">
        <v>198</v>
      </c>
      <c r="C623" s="8" t="s">
        <v>1243</v>
      </c>
      <c r="D623" s="5" t="str">
        <f t="shared" si="9"/>
        <v>198-2013815</v>
      </c>
      <c r="E623" s="8">
        <v>6.47</v>
      </c>
    </row>
    <row r="624" spans="1:5">
      <c r="A624" s="2">
        <v>41495</v>
      </c>
      <c r="B624" s="8">
        <v>276</v>
      </c>
      <c r="C624" s="8" t="s">
        <v>1318</v>
      </c>
      <c r="D624" s="5" t="str">
        <f t="shared" si="9"/>
        <v>276-201389</v>
      </c>
      <c r="E624" s="8">
        <v>6.25</v>
      </c>
    </row>
    <row r="625" spans="1:5">
      <c r="A625" s="2">
        <v>41501</v>
      </c>
      <c r="B625" s="8">
        <v>276</v>
      </c>
      <c r="C625" s="8" t="s">
        <v>244</v>
      </c>
      <c r="D625" s="5" t="str">
        <f t="shared" si="9"/>
        <v>276-2013815</v>
      </c>
      <c r="E625" s="8"/>
    </row>
    <row r="626" spans="1:5">
      <c r="A626" s="2">
        <v>41507</v>
      </c>
      <c r="B626" s="8">
        <v>241</v>
      </c>
      <c r="C626" s="8" t="s">
        <v>315</v>
      </c>
      <c r="D626" s="5" t="str">
        <f t="shared" si="9"/>
        <v>241-2013821</v>
      </c>
      <c r="E626" s="8"/>
    </row>
    <row r="627" spans="1:5">
      <c r="A627" s="2">
        <v>41508</v>
      </c>
      <c r="B627" s="8">
        <v>281</v>
      </c>
      <c r="C627" s="8" t="s">
        <v>1315</v>
      </c>
      <c r="D627" s="5" t="str">
        <f t="shared" si="9"/>
        <v>281-2013822</v>
      </c>
      <c r="E627" s="8"/>
    </row>
    <row r="628" spans="1:5">
      <c r="A628" s="2">
        <v>41508</v>
      </c>
      <c r="B628" s="8">
        <v>271</v>
      </c>
      <c r="C628" s="8" t="s">
        <v>1308</v>
      </c>
      <c r="D628" s="5" t="str">
        <f t="shared" si="9"/>
        <v>271-2013822</v>
      </c>
      <c r="E628" s="8"/>
    </row>
    <row r="629" spans="1:5">
      <c r="A629" s="2">
        <v>41508</v>
      </c>
      <c r="B629" s="8">
        <v>283</v>
      </c>
      <c r="C629" s="8" t="s">
        <v>1319</v>
      </c>
      <c r="D629" s="5" t="str">
        <f t="shared" si="9"/>
        <v>283-2013822</v>
      </c>
      <c r="E629" s="8">
        <v>5.74</v>
      </c>
    </row>
    <row r="630" spans="1:5">
      <c r="A630" s="2">
        <v>41508</v>
      </c>
      <c r="B630" s="8">
        <v>264</v>
      </c>
      <c r="C630" s="8" t="s">
        <v>1304</v>
      </c>
      <c r="D630" s="5" t="str">
        <f t="shared" si="9"/>
        <v>264-2013822</v>
      </c>
      <c r="E630" s="8">
        <v>5.74</v>
      </c>
    </row>
    <row r="631" spans="1:5">
      <c r="A631" s="2">
        <v>41508</v>
      </c>
      <c r="B631" s="8">
        <v>95</v>
      </c>
      <c r="C631" s="8" t="s">
        <v>1186</v>
      </c>
      <c r="D631" s="5" t="str">
        <f t="shared" si="9"/>
        <v>95-2013822</v>
      </c>
      <c r="E631" s="8"/>
    </row>
    <row r="632" spans="1:5">
      <c r="A632" s="2">
        <v>41509</v>
      </c>
      <c r="B632" s="8">
        <v>180</v>
      </c>
      <c r="C632" s="8" t="s">
        <v>1248</v>
      </c>
      <c r="D632" s="5" t="str">
        <f t="shared" si="9"/>
        <v>180-2013823</v>
      </c>
      <c r="E632" s="8">
        <v>6.01</v>
      </c>
    </row>
    <row r="633" spans="1:5">
      <c r="A633" s="2">
        <v>41509</v>
      </c>
      <c r="B633" s="8">
        <v>179</v>
      </c>
      <c r="C633" s="8" t="s">
        <v>1225</v>
      </c>
      <c r="D633" s="5" t="str">
        <f t="shared" si="9"/>
        <v>179-2013823</v>
      </c>
      <c r="E633" s="8"/>
    </row>
    <row r="634" spans="1:5">
      <c r="A634" s="2">
        <v>41509</v>
      </c>
      <c r="B634" s="8">
        <v>284</v>
      </c>
      <c r="C634" s="8" t="s">
        <v>1320</v>
      </c>
      <c r="D634" s="5" t="str">
        <f t="shared" si="9"/>
        <v>284-2013823</v>
      </c>
      <c r="E634" s="8">
        <v>6.2</v>
      </c>
    </row>
    <row r="635" spans="1:5">
      <c r="A635" s="2">
        <v>41509</v>
      </c>
      <c r="B635" s="8">
        <v>285</v>
      </c>
      <c r="C635" s="8" t="s">
        <v>1321</v>
      </c>
      <c r="D635" s="5" t="str">
        <f t="shared" si="9"/>
        <v>285-2013823</v>
      </c>
      <c r="E635" s="8">
        <v>6.12</v>
      </c>
    </row>
    <row r="636" spans="1:5">
      <c r="A636" s="2">
        <v>41512</v>
      </c>
      <c r="B636" s="8">
        <v>203</v>
      </c>
      <c r="C636" s="8" t="s">
        <v>47</v>
      </c>
      <c r="D636" s="5" t="str">
        <f t="shared" si="9"/>
        <v>203-2013826</v>
      </c>
      <c r="E636" s="8"/>
    </row>
    <row r="637" spans="1:5">
      <c r="A637" s="2">
        <v>41512</v>
      </c>
      <c r="B637" s="8">
        <v>264</v>
      </c>
      <c r="C637" s="8" t="s">
        <v>1304</v>
      </c>
      <c r="D637" s="5" t="str">
        <f t="shared" si="9"/>
        <v>264-2013826</v>
      </c>
      <c r="E637" s="8"/>
    </row>
    <row r="638" spans="1:5">
      <c r="A638" s="2">
        <v>41512</v>
      </c>
      <c r="B638" s="8">
        <v>271</v>
      </c>
      <c r="C638" s="8" t="s">
        <v>1308</v>
      </c>
      <c r="D638" s="5" t="str">
        <f t="shared" si="9"/>
        <v>271-2013826</v>
      </c>
      <c r="E638" s="8"/>
    </row>
    <row r="639" spans="1:5">
      <c r="A639" s="2">
        <v>41512</v>
      </c>
      <c r="B639" s="8">
        <v>236</v>
      </c>
      <c r="C639" s="8" t="s">
        <v>1280</v>
      </c>
      <c r="D639" s="5" t="str">
        <f t="shared" si="9"/>
        <v>236-2013826</v>
      </c>
      <c r="E639" s="8">
        <v>6.47</v>
      </c>
    </row>
    <row r="640" spans="1:5">
      <c r="A640" s="2">
        <v>41512</v>
      </c>
      <c r="B640" s="8">
        <v>286</v>
      </c>
      <c r="C640" s="8" t="s">
        <v>1322</v>
      </c>
      <c r="D640" s="5" t="str">
        <f t="shared" si="9"/>
        <v>286-2013826</v>
      </c>
      <c r="E640" s="8">
        <v>5.92</v>
      </c>
    </row>
    <row r="641" spans="1:5">
      <c r="A641" s="2">
        <v>41512</v>
      </c>
      <c r="B641" s="8">
        <v>287</v>
      </c>
      <c r="C641" s="8" t="s">
        <v>1323</v>
      </c>
      <c r="D641" s="5" t="str">
        <f t="shared" si="9"/>
        <v>287-2013826</v>
      </c>
      <c r="E641" s="8">
        <v>6.01</v>
      </c>
    </row>
    <row r="642" spans="1:5">
      <c r="A642" s="2">
        <v>41512</v>
      </c>
      <c r="B642" s="8">
        <v>288</v>
      </c>
      <c r="C642" s="8" t="s">
        <v>1324</v>
      </c>
      <c r="D642" s="5" t="str">
        <f t="shared" ref="D642:D705" si="10">CONCATENATE(B642,"-",YEAR(A642),MONTH(A642),DAY(A642))</f>
        <v>288-2013826</v>
      </c>
      <c r="E642" s="8">
        <v>5.77</v>
      </c>
    </row>
    <row r="643" spans="1:5">
      <c r="A643" s="2">
        <v>41514</v>
      </c>
      <c r="B643" s="8">
        <v>241</v>
      </c>
      <c r="C643" s="8" t="s">
        <v>315</v>
      </c>
      <c r="D643" s="5" t="str">
        <f t="shared" si="10"/>
        <v>241-2013828</v>
      </c>
      <c r="E643" s="8"/>
    </row>
    <row r="644" spans="1:5">
      <c r="A644" s="2">
        <v>41514</v>
      </c>
      <c r="B644" s="8">
        <v>289</v>
      </c>
      <c r="C644" s="8" t="s">
        <v>1325</v>
      </c>
      <c r="D644" s="5" t="str">
        <f t="shared" si="10"/>
        <v>289-2013828</v>
      </c>
      <c r="E644" s="8">
        <v>6.82</v>
      </c>
    </row>
    <row r="645" spans="1:5">
      <c r="A645" s="2">
        <v>41516</v>
      </c>
      <c r="B645" s="8">
        <v>290</v>
      </c>
      <c r="C645" s="8" t="s">
        <v>1326</v>
      </c>
      <c r="D645" s="5" t="str">
        <f t="shared" si="10"/>
        <v>290-2013830</v>
      </c>
      <c r="E645" s="8">
        <v>5.74</v>
      </c>
    </row>
    <row r="646" spans="1:5">
      <c r="A646" s="2">
        <v>41701</v>
      </c>
      <c r="B646" s="8">
        <v>241</v>
      </c>
      <c r="C646" s="8" t="s">
        <v>315</v>
      </c>
      <c r="D646" s="5" t="str">
        <f t="shared" si="10"/>
        <v>241-201433</v>
      </c>
      <c r="E646" s="8">
        <v>6.33</v>
      </c>
    </row>
    <row r="647" spans="1:5">
      <c r="A647" s="2">
        <v>41701</v>
      </c>
      <c r="B647" s="8">
        <v>291</v>
      </c>
      <c r="C647" s="8" t="s">
        <v>1327</v>
      </c>
      <c r="D647" s="5" t="str">
        <f t="shared" si="10"/>
        <v>291-201433</v>
      </c>
      <c r="E647" s="8">
        <v>6.11</v>
      </c>
    </row>
    <row r="648" spans="1:5">
      <c r="A648" s="2">
        <v>41701</v>
      </c>
      <c r="B648" s="8">
        <v>292</v>
      </c>
      <c r="C648" s="8" t="s">
        <v>286</v>
      </c>
      <c r="D648" s="5" t="str">
        <f t="shared" si="10"/>
        <v>292-201433</v>
      </c>
      <c r="E648" s="8">
        <v>6.08</v>
      </c>
    </row>
    <row r="649" spans="1:5">
      <c r="A649" s="2">
        <v>41702</v>
      </c>
      <c r="B649" s="8">
        <v>235</v>
      </c>
      <c r="C649" s="8" t="s">
        <v>1279</v>
      </c>
      <c r="D649" s="5" t="str">
        <f t="shared" si="10"/>
        <v>235-201434</v>
      </c>
      <c r="E649" s="8">
        <v>6.83</v>
      </c>
    </row>
    <row r="650" spans="1:5">
      <c r="A650" s="2">
        <v>41702</v>
      </c>
      <c r="B650" s="8">
        <v>293</v>
      </c>
      <c r="C650" s="8" t="s">
        <v>1328</v>
      </c>
      <c r="D650" s="5" t="str">
        <f t="shared" si="10"/>
        <v>293-201434</v>
      </c>
      <c r="E650" s="8">
        <v>5.88</v>
      </c>
    </row>
    <row r="651" spans="1:5">
      <c r="A651" s="2">
        <v>41702</v>
      </c>
      <c r="B651" s="8">
        <v>212</v>
      </c>
      <c r="C651" s="8" t="s">
        <v>1259</v>
      </c>
      <c r="D651" s="5" t="str">
        <f t="shared" si="10"/>
        <v>212-201434</v>
      </c>
      <c r="E651" s="8">
        <v>5.61</v>
      </c>
    </row>
    <row r="652" spans="1:5">
      <c r="A652" s="2">
        <v>41702</v>
      </c>
      <c r="B652" s="8">
        <v>294</v>
      </c>
      <c r="C652" s="8" t="s">
        <v>1329</v>
      </c>
      <c r="D652" s="5" t="str">
        <f t="shared" si="10"/>
        <v>294-201434</v>
      </c>
      <c r="E652" s="8">
        <v>6.57</v>
      </c>
    </row>
    <row r="653" spans="1:5">
      <c r="A653" s="2">
        <v>41702</v>
      </c>
      <c r="B653" s="8">
        <v>210</v>
      </c>
      <c r="C653" s="8" t="s">
        <v>1257</v>
      </c>
      <c r="D653" s="5" t="str">
        <f t="shared" si="10"/>
        <v>210-201434</v>
      </c>
      <c r="E653" s="8">
        <v>6.5</v>
      </c>
    </row>
    <row r="654" spans="1:5">
      <c r="A654" s="2">
        <v>41702</v>
      </c>
      <c r="B654" s="8">
        <v>234</v>
      </c>
      <c r="C654" s="8" t="s">
        <v>1278</v>
      </c>
      <c r="D654" s="5" t="str">
        <f t="shared" si="10"/>
        <v>234-201434</v>
      </c>
      <c r="E654" s="8">
        <v>6.37</v>
      </c>
    </row>
    <row r="655" spans="1:5">
      <c r="A655" s="2">
        <v>41703</v>
      </c>
      <c r="B655" s="8">
        <v>197</v>
      </c>
      <c r="C655" s="8" t="s">
        <v>1242</v>
      </c>
      <c r="D655" s="5" t="str">
        <f t="shared" si="10"/>
        <v>197-201435</v>
      </c>
      <c r="E655" s="8">
        <v>6.12</v>
      </c>
    </row>
    <row r="656" spans="1:5">
      <c r="A656" s="2">
        <v>41703</v>
      </c>
      <c r="B656" s="8">
        <v>234</v>
      </c>
      <c r="C656" s="8" t="s">
        <v>1278</v>
      </c>
      <c r="D656" s="5" t="str">
        <f t="shared" si="10"/>
        <v>234-201435</v>
      </c>
      <c r="E656" s="8"/>
    </row>
    <row r="657" spans="1:5">
      <c r="A657" s="2">
        <v>41703</v>
      </c>
      <c r="B657" s="8">
        <v>293</v>
      </c>
      <c r="C657" s="8" t="s">
        <v>1328</v>
      </c>
      <c r="D657" s="5" t="str">
        <f t="shared" si="10"/>
        <v>293-201435</v>
      </c>
      <c r="E657" s="8"/>
    </row>
    <row r="658" spans="1:5">
      <c r="A658" s="2">
        <v>41706</v>
      </c>
      <c r="B658" s="8">
        <v>210</v>
      </c>
      <c r="C658" s="8" t="s">
        <v>1257</v>
      </c>
      <c r="D658" s="5" t="str">
        <f t="shared" si="10"/>
        <v>210-201438</v>
      </c>
      <c r="E658" s="8"/>
    </row>
    <row r="659" spans="1:5">
      <c r="A659" s="2">
        <v>41706</v>
      </c>
      <c r="B659" s="8">
        <v>258</v>
      </c>
      <c r="C659" s="8" t="s">
        <v>1299</v>
      </c>
      <c r="D659" s="5" t="str">
        <f t="shared" si="10"/>
        <v>258-201438</v>
      </c>
      <c r="E659" s="8">
        <v>6.03</v>
      </c>
    </row>
    <row r="660" spans="1:5">
      <c r="A660" s="2">
        <v>41706</v>
      </c>
      <c r="B660" s="8">
        <v>257</v>
      </c>
      <c r="C660" s="8" t="s">
        <v>1298</v>
      </c>
      <c r="D660" s="5" t="str">
        <f t="shared" si="10"/>
        <v>257-201438</v>
      </c>
      <c r="E660" s="8">
        <v>5.96</v>
      </c>
    </row>
    <row r="661" spans="1:5">
      <c r="A661" s="2">
        <v>41706</v>
      </c>
      <c r="B661" s="8">
        <v>263</v>
      </c>
      <c r="C661" s="8" t="s">
        <v>1303</v>
      </c>
      <c r="D661" s="5" t="str">
        <f t="shared" si="10"/>
        <v>263-201438</v>
      </c>
      <c r="E661" s="8">
        <v>5.4</v>
      </c>
    </row>
    <row r="662" spans="1:5">
      <c r="A662" s="2">
        <v>41706</v>
      </c>
      <c r="B662" s="8">
        <v>234</v>
      </c>
      <c r="C662" s="8" t="s">
        <v>1278</v>
      </c>
      <c r="D662" s="5" t="str">
        <f t="shared" si="10"/>
        <v>234-201438</v>
      </c>
      <c r="E662" s="8"/>
    </row>
    <row r="663" spans="1:5">
      <c r="A663" s="2">
        <v>41706</v>
      </c>
      <c r="B663" s="8">
        <v>295</v>
      </c>
      <c r="C663" s="8" t="s">
        <v>1330</v>
      </c>
      <c r="D663" s="5" t="str">
        <f t="shared" si="10"/>
        <v>295-201438</v>
      </c>
      <c r="E663" s="8">
        <v>5.71</v>
      </c>
    </row>
    <row r="664" spans="1:5">
      <c r="A664" s="2">
        <v>41708</v>
      </c>
      <c r="B664" s="8">
        <v>211</v>
      </c>
      <c r="C664" s="8" t="s">
        <v>1258</v>
      </c>
      <c r="D664" s="5" t="str">
        <f t="shared" si="10"/>
        <v>211-2014310</v>
      </c>
      <c r="E664" s="8">
        <v>6.24</v>
      </c>
    </row>
    <row r="665" spans="1:5">
      <c r="A665" s="2">
        <v>41708</v>
      </c>
      <c r="B665" s="8">
        <v>255</v>
      </c>
      <c r="C665" s="8" t="s">
        <v>1295</v>
      </c>
      <c r="D665" s="5" t="str">
        <f t="shared" si="10"/>
        <v>255-2014310</v>
      </c>
      <c r="E665" s="8">
        <v>5.7</v>
      </c>
    </row>
    <row r="666" spans="1:5">
      <c r="A666" s="2">
        <v>41708</v>
      </c>
      <c r="B666" s="8">
        <v>208</v>
      </c>
      <c r="C666" s="8" t="s">
        <v>1255</v>
      </c>
      <c r="D666" s="5" t="str">
        <f t="shared" si="10"/>
        <v>208-2014310</v>
      </c>
      <c r="E666" s="8">
        <v>5.83</v>
      </c>
    </row>
    <row r="667" spans="1:5">
      <c r="A667" s="2">
        <v>41708</v>
      </c>
      <c r="B667" s="8">
        <v>257</v>
      </c>
      <c r="C667" s="8" t="s">
        <v>1298</v>
      </c>
      <c r="D667" s="5" t="str">
        <f t="shared" si="10"/>
        <v>257-2014310</v>
      </c>
      <c r="E667" s="8"/>
    </row>
    <row r="668" spans="1:5">
      <c r="A668" s="2">
        <v>41708</v>
      </c>
      <c r="B668" s="8">
        <v>108</v>
      </c>
      <c r="C668" s="8" t="s">
        <v>1331</v>
      </c>
      <c r="D668" s="5" t="str">
        <f t="shared" si="10"/>
        <v>108-2014310</v>
      </c>
      <c r="E668" s="8">
        <v>5.98</v>
      </c>
    </row>
    <row r="669" spans="1:5">
      <c r="A669" s="2">
        <v>41708</v>
      </c>
      <c r="B669" s="8">
        <v>258</v>
      </c>
      <c r="C669" s="8" t="s">
        <v>1299</v>
      </c>
      <c r="D669" s="5" t="str">
        <f t="shared" si="10"/>
        <v>258-2014310</v>
      </c>
      <c r="E669" s="8"/>
    </row>
    <row r="670" spans="1:5">
      <c r="A670" s="2">
        <v>41708</v>
      </c>
      <c r="B670" s="8">
        <v>212</v>
      </c>
      <c r="C670" s="8" t="s">
        <v>1259</v>
      </c>
      <c r="D670" s="5" t="str">
        <f t="shared" si="10"/>
        <v>212-2014310</v>
      </c>
      <c r="E670" s="8"/>
    </row>
    <row r="671" spans="1:5">
      <c r="A671" s="2">
        <v>41709</v>
      </c>
      <c r="B671" s="8">
        <v>210</v>
      </c>
      <c r="C671" s="8" t="s">
        <v>1257</v>
      </c>
      <c r="D671" s="5" t="str">
        <f t="shared" si="10"/>
        <v>210-2014311</v>
      </c>
      <c r="E671" s="8"/>
    </row>
    <row r="672" spans="1:5">
      <c r="A672" s="2">
        <v>41709</v>
      </c>
      <c r="B672" s="8">
        <v>117</v>
      </c>
      <c r="C672" s="8" t="s">
        <v>1163</v>
      </c>
      <c r="D672" s="5" t="str">
        <f t="shared" si="10"/>
        <v>117-2014311</v>
      </c>
      <c r="E672" s="8">
        <v>6.26</v>
      </c>
    </row>
    <row r="673" spans="1:5">
      <c r="A673" s="2">
        <v>41709</v>
      </c>
      <c r="B673" s="8">
        <v>258</v>
      </c>
      <c r="C673" s="8" t="s">
        <v>1299</v>
      </c>
      <c r="D673" s="5" t="str">
        <f t="shared" si="10"/>
        <v>258-2014311</v>
      </c>
      <c r="E673" s="8"/>
    </row>
    <row r="674" spans="1:5">
      <c r="A674" s="2">
        <v>41710</v>
      </c>
      <c r="B674" s="8">
        <v>295</v>
      </c>
      <c r="C674" s="8" t="s">
        <v>1330</v>
      </c>
      <c r="D674" s="5" t="str">
        <f t="shared" si="10"/>
        <v>295-2014312</v>
      </c>
      <c r="E674" s="8"/>
    </row>
    <row r="675" spans="1:5">
      <c r="A675" s="2">
        <v>41710</v>
      </c>
      <c r="B675" s="8">
        <v>174</v>
      </c>
      <c r="C675" s="8" t="s">
        <v>1297</v>
      </c>
      <c r="D675" s="5" t="str">
        <f t="shared" si="10"/>
        <v>174-2014312</v>
      </c>
      <c r="E675" s="8">
        <v>6.58</v>
      </c>
    </row>
    <row r="676" spans="1:5">
      <c r="A676" s="2">
        <v>41715</v>
      </c>
      <c r="B676" s="8">
        <v>205</v>
      </c>
      <c r="C676" s="8" t="s">
        <v>1252</v>
      </c>
      <c r="D676" s="5" t="str">
        <f t="shared" si="10"/>
        <v>205-2014317</v>
      </c>
      <c r="E676" s="8">
        <v>6.17</v>
      </c>
    </row>
    <row r="677" spans="1:5">
      <c r="A677" s="2">
        <v>41715</v>
      </c>
      <c r="B677" s="8">
        <v>254</v>
      </c>
      <c r="C677" s="8" t="s">
        <v>1294</v>
      </c>
      <c r="D677" s="5" t="str">
        <f t="shared" si="10"/>
        <v>254-2014317</v>
      </c>
      <c r="E677" s="8">
        <v>5.58</v>
      </c>
    </row>
    <row r="678" spans="1:5">
      <c r="A678" s="2">
        <v>41715</v>
      </c>
      <c r="B678" s="8">
        <v>250</v>
      </c>
      <c r="C678" s="8" t="s">
        <v>1289</v>
      </c>
      <c r="D678" s="5" t="str">
        <f t="shared" si="10"/>
        <v>250-2014317</v>
      </c>
      <c r="E678" s="8">
        <v>6.26</v>
      </c>
    </row>
    <row r="679" spans="1:5">
      <c r="A679" s="2">
        <v>41715</v>
      </c>
      <c r="B679" s="8">
        <v>296</v>
      </c>
      <c r="C679" s="8" t="s">
        <v>119</v>
      </c>
      <c r="D679" s="5" t="str">
        <f t="shared" si="10"/>
        <v>296-2014317</v>
      </c>
      <c r="E679" s="8">
        <v>5.8</v>
      </c>
    </row>
    <row r="680" spans="1:5">
      <c r="A680" s="2">
        <v>41715</v>
      </c>
      <c r="B680" s="8">
        <v>309</v>
      </c>
      <c r="C680" s="8" t="s">
        <v>1332</v>
      </c>
      <c r="D680" s="5" t="str">
        <f t="shared" si="10"/>
        <v>309-2014317</v>
      </c>
      <c r="E680" s="8">
        <v>6.68</v>
      </c>
    </row>
    <row r="681" spans="1:5">
      <c r="A681" s="2">
        <v>41716</v>
      </c>
      <c r="B681" s="8">
        <v>131</v>
      </c>
      <c r="C681" s="8" t="s">
        <v>1176</v>
      </c>
      <c r="D681" s="5" t="str">
        <f t="shared" si="10"/>
        <v>131-2014318</v>
      </c>
      <c r="E681" s="8">
        <v>6.09</v>
      </c>
    </row>
    <row r="682" spans="1:5">
      <c r="A682" s="2">
        <v>41716</v>
      </c>
      <c r="B682" s="8">
        <v>217</v>
      </c>
      <c r="C682" s="8" t="s">
        <v>63</v>
      </c>
      <c r="D682" s="5" t="str">
        <f t="shared" si="10"/>
        <v>217-2014318</v>
      </c>
      <c r="E682" s="8">
        <v>6.02</v>
      </c>
    </row>
    <row r="683" spans="1:5">
      <c r="A683" s="2">
        <v>41717</v>
      </c>
      <c r="B683" s="8">
        <v>245</v>
      </c>
      <c r="C683" s="8" t="s">
        <v>272</v>
      </c>
      <c r="D683" s="5" t="str">
        <f t="shared" si="10"/>
        <v>245-2014319</v>
      </c>
      <c r="E683" s="8">
        <v>5.94</v>
      </c>
    </row>
    <row r="684" spans="1:5">
      <c r="A684" s="2">
        <v>41717</v>
      </c>
      <c r="B684" s="8">
        <v>215</v>
      </c>
      <c r="C684" s="8" t="s">
        <v>1262</v>
      </c>
      <c r="D684" s="5" t="str">
        <f t="shared" si="10"/>
        <v>215-2014319</v>
      </c>
      <c r="E684" s="8">
        <v>5.85</v>
      </c>
    </row>
    <row r="685" spans="1:5">
      <c r="A685" s="2">
        <v>41717</v>
      </c>
      <c r="B685" s="8">
        <v>228</v>
      </c>
      <c r="C685" s="8" t="s">
        <v>1273</v>
      </c>
      <c r="D685" s="5" t="str">
        <f t="shared" si="10"/>
        <v>228-2014319</v>
      </c>
      <c r="E685" s="8">
        <v>6.45</v>
      </c>
    </row>
    <row r="686" spans="1:5">
      <c r="A686" s="2">
        <v>41719</v>
      </c>
      <c r="B686" s="8">
        <v>158</v>
      </c>
      <c r="C686" s="8" t="s">
        <v>1204</v>
      </c>
      <c r="D686" s="5" t="str">
        <f t="shared" si="10"/>
        <v>158-2014321</v>
      </c>
      <c r="E686" s="8">
        <v>5.88</v>
      </c>
    </row>
    <row r="687" spans="1:5">
      <c r="A687" s="2">
        <v>41719</v>
      </c>
      <c r="B687" s="8">
        <v>253</v>
      </c>
      <c r="C687" s="8" t="s">
        <v>1293</v>
      </c>
      <c r="D687" s="5" t="str">
        <f t="shared" si="10"/>
        <v>253-2014321</v>
      </c>
      <c r="E687" s="8">
        <v>5.72</v>
      </c>
    </row>
    <row r="688" spans="1:5">
      <c r="A688" s="2">
        <v>41719</v>
      </c>
      <c r="B688" s="8">
        <v>246</v>
      </c>
      <c r="C688" s="8" t="s">
        <v>1285</v>
      </c>
      <c r="D688" s="5" t="str">
        <f t="shared" si="10"/>
        <v>246-2014321</v>
      </c>
      <c r="E688" s="8">
        <v>5.21</v>
      </c>
    </row>
    <row r="689" spans="1:5">
      <c r="A689" s="2">
        <v>41719</v>
      </c>
      <c r="B689" s="8">
        <v>297</v>
      </c>
      <c r="C689" s="8" t="s">
        <v>1333</v>
      </c>
      <c r="D689" s="5" t="str">
        <f t="shared" si="10"/>
        <v>297-2014321</v>
      </c>
      <c r="E689" s="8">
        <v>5.73</v>
      </c>
    </row>
    <row r="690" spans="1:5">
      <c r="A690" s="2">
        <v>41721</v>
      </c>
      <c r="B690" s="8">
        <v>217</v>
      </c>
      <c r="C690" s="8" t="s">
        <v>63</v>
      </c>
      <c r="D690" s="5" t="str">
        <f t="shared" si="10"/>
        <v>217-2014323</v>
      </c>
      <c r="E690" s="8"/>
    </row>
    <row r="691" spans="1:5">
      <c r="A691" s="2">
        <v>41721</v>
      </c>
      <c r="B691" s="8">
        <v>245</v>
      </c>
      <c r="C691" s="8" t="s">
        <v>272</v>
      </c>
      <c r="D691" s="5" t="str">
        <f t="shared" si="10"/>
        <v>245-2014323</v>
      </c>
      <c r="E691" s="8"/>
    </row>
    <row r="692" spans="1:5">
      <c r="A692" s="2">
        <v>41721</v>
      </c>
      <c r="B692" s="8">
        <v>228</v>
      </c>
      <c r="C692" s="8" t="s">
        <v>1273</v>
      </c>
      <c r="D692" s="5" t="str">
        <f t="shared" si="10"/>
        <v>228-2014323</v>
      </c>
      <c r="E692" s="8"/>
    </row>
    <row r="693" spans="1:5">
      <c r="A693" s="2">
        <v>41721</v>
      </c>
      <c r="B693" s="8">
        <v>155</v>
      </c>
      <c r="C693" s="8" t="s">
        <v>1201</v>
      </c>
      <c r="D693" s="5" t="str">
        <f t="shared" si="10"/>
        <v>155-2014323</v>
      </c>
      <c r="E693" s="8">
        <v>5.77</v>
      </c>
    </row>
    <row r="694" spans="1:5">
      <c r="A694" s="2">
        <v>41723</v>
      </c>
      <c r="B694" s="8">
        <v>298</v>
      </c>
      <c r="C694" s="8" t="s">
        <v>1334</v>
      </c>
      <c r="D694" s="5" t="str">
        <f t="shared" si="10"/>
        <v>298-2014325</v>
      </c>
      <c r="E694" s="8">
        <v>5.89</v>
      </c>
    </row>
    <row r="695" spans="1:5">
      <c r="A695" s="2">
        <v>41723</v>
      </c>
      <c r="B695" s="8">
        <v>296</v>
      </c>
      <c r="C695" s="8" t="s">
        <v>119</v>
      </c>
      <c r="D695" s="5" t="str">
        <f t="shared" si="10"/>
        <v>296-2014325</v>
      </c>
      <c r="E695" s="8"/>
    </row>
    <row r="696" spans="1:5">
      <c r="A696" s="2">
        <v>41724</v>
      </c>
      <c r="B696" s="8">
        <v>250</v>
      </c>
      <c r="C696" s="8" t="s">
        <v>1289</v>
      </c>
      <c r="D696" s="5" t="str">
        <f t="shared" si="10"/>
        <v>250-2014326</v>
      </c>
      <c r="E696" s="8">
        <v>6.23</v>
      </c>
    </row>
    <row r="697" spans="1:5">
      <c r="A697" s="2">
        <v>41724</v>
      </c>
      <c r="B697" s="8">
        <v>217</v>
      </c>
      <c r="C697" s="8" t="s">
        <v>63</v>
      </c>
      <c r="D697" s="5" t="str">
        <f t="shared" si="10"/>
        <v>217-2014326</v>
      </c>
      <c r="E697" s="8">
        <v>5.69</v>
      </c>
    </row>
    <row r="698" spans="1:5">
      <c r="A698" s="2">
        <v>41724</v>
      </c>
      <c r="B698" s="8">
        <v>131</v>
      </c>
      <c r="C698" s="8" t="s">
        <v>1176</v>
      </c>
      <c r="D698" s="5" t="str">
        <f t="shared" si="10"/>
        <v>131-2014326</v>
      </c>
      <c r="E698" s="8"/>
    </row>
    <row r="699" spans="1:5">
      <c r="A699" s="2">
        <v>41724</v>
      </c>
      <c r="B699" s="8">
        <v>216</v>
      </c>
      <c r="C699" s="8" t="s">
        <v>1263</v>
      </c>
      <c r="D699" s="5" t="str">
        <f t="shared" si="10"/>
        <v>216-2014326</v>
      </c>
      <c r="E699" s="8">
        <v>5.83</v>
      </c>
    </row>
    <row r="700" spans="1:5">
      <c r="A700" s="2">
        <v>41724</v>
      </c>
      <c r="B700" s="8">
        <v>228</v>
      </c>
      <c r="C700" s="8" t="s">
        <v>1273</v>
      </c>
      <c r="D700" s="5" t="str">
        <f t="shared" si="10"/>
        <v>228-2014326</v>
      </c>
      <c r="E700" s="8"/>
    </row>
    <row r="701" spans="1:5">
      <c r="A701" s="2">
        <v>41725</v>
      </c>
      <c r="B701" s="8">
        <v>124</v>
      </c>
      <c r="C701" s="8" t="s">
        <v>1170</v>
      </c>
      <c r="D701" s="5" t="str">
        <f t="shared" si="10"/>
        <v>124-2014327</v>
      </c>
      <c r="E701" s="8">
        <v>6.05</v>
      </c>
    </row>
    <row r="702" spans="1:5">
      <c r="A702" s="2">
        <v>41726</v>
      </c>
      <c r="B702" s="8">
        <v>245</v>
      </c>
      <c r="C702" s="8" t="s">
        <v>272</v>
      </c>
      <c r="D702" s="5" t="str">
        <f t="shared" si="10"/>
        <v>245-2014328</v>
      </c>
      <c r="E702" s="8"/>
    </row>
    <row r="703" spans="1:5">
      <c r="A703" s="2">
        <v>41726</v>
      </c>
      <c r="B703" s="8">
        <v>299</v>
      </c>
      <c r="C703" s="8" t="s">
        <v>1335</v>
      </c>
      <c r="D703" s="5" t="str">
        <f t="shared" si="10"/>
        <v>299-2014328</v>
      </c>
      <c r="E703" s="8">
        <v>6.21</v>
      </c>
    </row>
    <row r="704" spans="1:5">
      <c r="A704" s="2">
        <v>41726</v>
      </c>
      <c r="B704" s="8">
        <v>296</v>
      </c>
      <c r="C704" s="8" t="s">
        <v>119</v>
      </c>
      <c r="D704" s="5" t="str">
        <f t="shared" si="10"/>
        <v>296-2014328</v>
      </c>
      <c r="E704" s="8"/>
    </row>
    <row r="705" spans="1:5">
      <c r="A705" s="2">
        <v>41726</v>
      </c>
      <c r="B705" s="8">
        <v>228</v>
      </c>
      <c r="C705" s="8" t="s">
        <v>1273</v>
      </c>
      <c r="D705" s="5" t="str">
        <f t="shared" si="10"/>
        <v>228-2014328</v>
      </c>
      <c r="E705" s="8"/>
    </row>
    <row r="706" spans="1:5">
      <c r="A706" s="2">
        <v>41727</v>
      </c>
      <c r="B706" s="8">
        <v>162</v>
      </c>
      <c r="C706" s="8" t="s">
        <v>1208</v>
      </c>
      <c r="D706" s="5" t="str">
        <f t="shared" ref="D706:D769" si="11">CONCATENATE(B706,"-",YEAR(A706),MONTH(A706),DAY(A706))</f>
        <v>162-2014329</v>
      </c>
      <c r="E706" s="8">
        <v>6.81</v>
      </c>
    </row>
    <row r="707" spans="1:5">
      <c r="A707" s="2">
        <v>41729</v>
      </c>
      <c r="B707" s="8">
        <v>205</v>
      </c>
      <c r="C707" s="8" t="s">
        <v>1252</v>
      </c>
      <c r="D707" s="5" t="str">
        <f t="shared" si="11"/>
        <v>205-2014331</v>
      </c>
      <c r="E707" s="8">
        <v>6.32</v>
      </c>
    </row>
    <row r="708" spans="1:5">
      <c r="A708" s="2">
        <v>41729</v>
      </c>
      <c r="B708" s="8">
        <v>228</v>
      </c>
      <c r="C708" s="8" t="s">
        <v>1273</v>
      </c>
      <c r="D708" s="5" t="str">
        <f t="shared" si="11"/>
        <v>228-2014331</v>
      </c>
      <c r="E708" s="8">
        <v>6.21</v>
      </c>
    </row>
    <row r="709" spans="1:5">
      <c r="A709" s="2">
        <v>41729</v>
      </c>
      <c r="B709" s="8">
        <v>217</v>
      </c>
      <c r="C709" s="8" t="s">
        <v>63</v>
      </c>
      <c r="D709" s="5" t="str">
        <f t="shared" si="11"/>
        <v>217-2014331</v>
      </c>
      <c r="E709" s="8">
        <v>6.08</v>
      </c>
    </row>
    <row r="710" spans="1:5">
      <c r="A710" s="2">
        <v>41730</v>
      </c>
      <c r="B710" s="8">
        <v>254</v>
      </c>
      <c r="C710" s="8" t="s">
        <v>1294</v>
      </c>
      <c r="D710" s="5" t="str">
        <f t="shared" si="11"/>
        <v>254-201441</v>
      </c>
      <c r="E710" s="8">
        <v>5.88</v>
      </c>
    </row>
    <row r="711" spans="1:5">
      <c r="A711" s="2">
        <v>41730</v>
      </c>
      <c r="B711" s="8">
        <v>131</v>
      </c>
      <c r="C711" s="8" t="s">
        <v>1176</v>
      </c>
      <c r="D711" s="5" t="str">
        <f t="shared" si="11"/>
        <v>131-201441</v>
      </c>
      <c r="E711" s="8">
        <v>6.25</v>
      </c>
    </row>
    <row r="712" spans="1:5">
      <c r="A712" s="2">
        <v>41731</v>
      </c>
      <c r="B712" s="8">
        <v>250</v>
      </c>
      <c r="C712" s="8" t="s">
        <v>1289</v>
      </c>
      <c r="D712" s="5" t="str">
        <f t="shared" si="11"/>
        <v>250-201442</v>
      </c>
      <c r="E712" s="8">
        <v>6.32</v>
      </c>
    </row>
    <row r="713" spans="1:5">
      <c r="A713" s="2">
        <v>41731</v>
      </c>
      <c r="B713" s="8">
        <v>217</v>
      </c>
      <c r="C713" s="8" t="s">
        <v>63</v>
      </c>
      <c r="D713" s="5" t="str">
        <f t="shared" si="11"/>
        <v>217-201442</v>
      </c>
      <c r="E713" s="8">
        <v>6.04</v>
      </c>
    </row>
    <row r="714" spans="1:5">
      <c r="A714" s="2">
        <v>41731</v>
      </c>
      <c r="B714" s="8">
        <v>131</v>
      </c>
      <c r="C714" s="8" t="s">
        <v>1176</v>
      </c>
      <c r="D714" s="5" t="str">
        <f t="shared" si="11"/>
        <v>131-201442</v>
      </c>
      <c r="E714" s="8">
        <v>6.01</v>
      </c>
    </row>
    <row r="715" spans="1:5">
      <c r="A715" s="2">
        <v>41732</v>
      </c>
      <c r="B715" s="8">
        <v>215</v>
      </c>
      <c r="C715" s="8" t="s">
        <v>1262</v>
      </c>
      <c r="D715" s="5" t="str">
        <f t="shared" si="11"/>
        <v>215-201443</v>
      </c>
      <c r="E715" s="8"/>
    </row>
    <row r="716" spans="1:5">
      <c r="A716" s="2">
        <v>41732</v>
      </c>
      <c r="B716" s="8">
        <v>246</v>
      </c>
      <c r="C716" s="8" t="s">
        <v>1285</v>
      </c>
      <c r="D716" s="5" t="str">
        <f t="shared" si="11"/>
        <v>246-201443</v>
      </c>
      <c r="E716" s="8"/>
    </row>
    <row r="717" spans="1:5">
      <c r="A717" s="2">
        <v>41733</v>
      </c>
      <c r="B717" s="8">
        <v>271</v>
      </c>
      <c r="C717" s="8" t="s">
        <v>1336</v>
      </c>
      <c r="D717" s="5" t="str">
        <f t="shared" si="11"/>
        <v>271-201444</v>
      </c>
      <c r="E717" s="8">
        <v>6.05</v>
      </c>
    </row>
    <row r="718" spans="1:5">
      <c r="A718" s="2">
        <v>41733</v>
      </c>
      <c r="B718" s="8">
        <v>292</v>
      </c>
      <c r="C718" s="8" t="s">
        <v>286</v>
      </c>
      <c r="D718" s="5" t="str">
        <f t="shared" si="11"/>
        <v>292-201444</v>
      </c>
      <c r="E718" s="8">
        <v>6.04</v>
      </c>
    </row>
    <row r="719" spans="1:5">
      <c r="A719" s="2">
        <v>41733</v>
      </c>
      <c r="B719" s="8">
        <v>300</v>
      </c>
      <c r="C719" s="8" t="s">
        <v>1337</v>
      </c>
      <c r="D719" s="5" t="str">
        <f t="shared" si="11"/>
        <v>300-201444</v>
      </c>
      <c r="E719" s="8">
        <v>5.86</v>
      </c>
    </row>
    <row r="720" spans="1:5">
      <c r="A720" s="2">
        <v>41733</v>
      </c>
      <c r="B720" s="8">
        <v>203</v>
      </c>
      <c r="C720" s="8" t="s">
        <v>47</v>
      </c>
      <c r="D720" s="5" t="str">
        <f t="shared" si="11"/>
        <v>203-201444</v>
      </c>
      <c r="E720" s="8"/>
    </row>
    <row r="721" spans="1:5">
      <c r="A721" s="2">
        <v>41733</v>
      </c>
      <c r="B721" s="8">
        <v>36</v>
      </c>
      <c r="C721" s="8" t="s">
        <v>329</v>
      </c>
      <c r="D721" s="5" t="str">
        <f t="shared" si="11"/>
        <v>36-201444</v>
      </c>
      <c r="E721" s="8"/>
    </row>
    <row r="722" spans="1:5">
      <c r="A722" s="2">
        <v>41733</v>
      </c>
      <c r="B722" s="8">
        <v>291</v>
      </c>
      <c r="C722" s="8" t="s">
        <v>1327</v>
      </c>
      <c r="D722" s="5" t="str">
        <f t="shared" si="11"/>
        <v>291-201444</v>
      </c>
      <c r="E722" s="8">
        <v>5.34</v>
      </c>
    </row>
    <row r="723" spans="1:5">
      <c r="A723" s="2">
        <v>41733</v>
      </c>
      <c r="B723" s="8">
        <v>301</v>
      </c>
      <c r="C723" s="8" t="s">
        <v>296</v>
      </c>
      <c r="D723" s="5" t="str">
        <f t="shared" si="11"/>
        <v>301-201444</v>
      </c>
      <c r="E723" s="8">
        <v>5.61</v>
      </c>
    </row>
    <row r="724" spans="1:5">
      <c r="A724" s="2">
        <v>41733</v>
      </c>
      <c r="B724" s="8">
        <v>302</v>
      </c>
      <c r="C724" s="8" t="s">
        <v>1338</v>
      </c>
      <c r="D724" s="5" t="str">
        <f t="shared" si="11"/>
        <v>302-201444</v>
      </c>
      <c r="E724" s="8">
        <v>5.13</v>
      </c>
    </row>
    <row r="725" spans="1:5">
      <c r="A725" s="2">
        <v>41733</v>
      </c>
      <c r="B725" s="8">
        <v>303</v>
      </c>
      <c r="C725" s="8" t="s">
        <v>1339</v>
      </c>
      <c r="D725" s="5" t="str">
        <f t="shared" si="11"/>
        <v>303-201444</v>
      </c>
      <c r="E725" s="8">
        <v>5.72</v>
      </c>
    </row>
    <row r="726" spans="1:5">
      <c r="A726" s="2">
        <v>41733</v>
      </c>
      <c r="B726" s="8">
        <v>304</v>
      </c>
      <c r="C726" s="8" t="s">
        <v>1340</v>
      </c>
      <c r="D726" s="5" t="str">
        <f t="shared" si="11"/>
        <v>304-201444</v>
      </c>
      <c r="E726" s="8">
        <v>6</v>
      </c>
    </row>
    <row r="727" spans="1:5">
      <c r="A727" s="2">
        <v>41733</v>
      </c>
      <c r="B727" s="8">
        <v>305</v>
      </c>
      <c r="C727" s="8" t="s">
        <v>318</v>
      </c>
      <c r="D727" s="5" t="str">
        <f t="shared" si="11"/>
        <v>305-201444</v>
      </c>
      <c r="E727" s="8">
        <v>6.37</v>
      </c>
    </row>
    <row r="728" spans="1:5">
      <c r="A728" s="2">
        <v>41733</v>
      </c>
      <c r="B728" s="8">
        <v>306</v>
      </c>
      <c r="C728" s="8" t="s">
        <v>353</v>
      </c>
      <c r="D728" s="5" t="str">
        <f t="shared" si="11"/>
        <v>306-201444</v>
      </c>
      <c r="E728" s="8">
        <v>6.18</v>
      </c>
    </row>
    <row r="729" spans="1:5">
      <c r="A729" s="2">
        <v>41734</v>
      </c>
      <c r="B729" s="8">
        <v>179</v>
      </c>
      <c r="C729" s="8" t="s">
        <v>1225</v>
      </c>
      <c r="D729" s="5" t="str">
        <f t="shared" si="11"/>
        <v>179-201445</v>
      </c>
      <c r="E729" s="8">
        <v>5.96</v>
      </c>
    </row>
    <row r="730" spans="1:5">
      <c r="A730" s="2">
        <v>41734</v>
      </c>
      <c r="B730" s="8">
        <v>180</v>
      </c>
      <c r="C730" s="8" t="s">
        <v>1248</v>
      </c>
      <c r="D730" s="5" t="str">
        <f t="shared" si="11"/>
        <v>180-201445</v>
      </c>
      <c r="E730" s="8">
        <v>6.16</v>
      </c>
    </row>
    <row r="731" spans="1:5">
      <c r="A731" s="2">
        <v>41734</v>
      </c>
      <c r="B731" s="8">
        <v>307</v>
      </c>
      <c r="C731" s="8" t="s">
        <v>1341</v>
      </c>
      <c r="D731" s="5" t="str">
        <f t="shared" si="11"/>
        <v>307-201445</v>
      </c>
      <c r="E731" s="8">
        <v>5.44</v>
      </c>
    </row>
    <row r="732" spans="1:5">
      <c r="A732" s="2">
        <v>41734</v>
      </c>
      <c r="B732" s="8">
        <v>292</v>
      </c>
      <c r="C732" s="8" t="s">
        <v>286</v>
      </c>
      <c r="D732" s="5" t="str">
        <f t="shared" si="11"/>
        <v>292-201445</v>
      </c>
      <c r="E732" s="8">
        <v>5.92</v>
      </c>
    </row>
    <row r="733" spans="1:5">
      <c r="A733" s="2">
        <v>41734</v>
      </c>
      <c r="B733" s="8">
        <v>143</v>
      </c>
      <c r="C733" s="8" t="s">
        <v>341</v>
      </c>
      <c r="D733" s="5" t="str">
        <f t="shared" si="11"/>
        <v>143-201445</v>
      </c>
      <c r="E733" s="8">
        <v>6.22</v>
      </c>
    </row>
    <row r="734" spans="1:5">
      <c r="A734" s="2">
        <v>41734</v>
      </c>
      <c r="B734" s="8">
        <v>241</v>
      </c>
      <c r="C734" s="8" t="s">
        <v>315</v>
      </c>
      <c r="D734" s="5" t="str">
        <f t="shared" si="11"/>
        <v>241-201445</v>
      </c>
      <c r="E734" s="8">
        <v>6.19</v>
      </c>
    </row>
    <row r="735" spans="1:5">
      <c r="A735" s="2">
        <v>41737</v>
      </c>
      <c r="B735" s="8">
        <v>303</v>
      </c>
      <c r="C735" s="8" t="s">
        <v>1339</v>
      </c>
      <c r="D735" s="5" t="str">
        <f t="shared" si="11"/>
        <v>303-201448</v>
      </c>
      <c r="E735" s="8">
        <v>6.14</v>
      </c>
    </row>
    <row r="736" spans="1:5">
      <c r="A736" s="2">
        <v>41737</v>
      </c>
      <c r="B736" s="8">
        <v>300</v>
      </c>
      <c r="C736" s="8" t="s">
        <v>1337</v>
      </c>
      <c r="D736" s="5" t="str">
        <f t="shared" si="11"/>
        <v>300-201448</v>
      </c>
      <c r="E736" s="8">
        <v>5.8</v>
      </c>
    </row>
    <row r="737" spans="1:5">
      <c r="A737" s="2">
        <v>41737</v>
      </c>
      <c r="B737" s="8">
        <v>36</v>
      </c>
      <c r="C737" s="8" t="s">
        <v>329</v>
      </c>
      <c r="D737" s="5" t="str">
        <f t="shared" si="11"/>
        <v>36-201448</v>
      </c>
      <c r="E737" s="8"/>
    </row>
    <row r="738" spans="1:5">
      <c r="A738" s="2">
        <v>41737</v>
      </c>
      <c r="B738" s="8">
        <v>271</v>
      </c>
      <c r="C738" s="8" t="s">
        <v>1336</v>
      </c>
      <c r="D738" s="5" t="str">
        <f t="shared" si="11"/>
        <v>271-201448</v>
      </c>
      <c r="E738" s="8">
        <v>6.01</v>
      </c>
    </row>
    <row r="739" spans="1:5">
      <c r="A739" s="2">
        <v>41737</v>
      </c>
      <c r="B739" s="8">
        <v>292</v>
      </c>
      <c r="C739" s="8" t="s">
        <v>286</v>
      </c>
      <c r="D739" s="5" t="str">
        <f t="shared" si="11"/>
        <v>292-201448</v>
      </c>
      <c r="E739" s="8"/>
    </row>
    <row r="740" spans="1:5">
      <c r="A740" s="2">
        <v>41737</v>
      </c>
      <c r="B740" s="8">
        <v>308</v>
      </c>
      <c r="C740" s="8" t="s">
        <v>143</v>
      </c>
      <c r="D740" s="5" t="str">
        <f t="shared" si="11"/>
        <v>308-201448</v>
      </c>
      <c r="E740" s="8">
        <v>6.43</v>
      </c>
    </row>
    <row r="741" spans="1:5">
      <c r="A741" s="2">
        <v>41737</v>
      </c>
      <c r="B741" s="8">
        <v>95</v>
      </c>
      <c r="C741" s="8" t="s">
        <v>1186</v>
      </c>
      <c r="D741" s="5" t="str">
        <f t="shared" si="11"/>
        <v>95-201448</v>
      </c>
      <c r="E741" s="8"/>
    </row>
    <row r="742" spans="1:5">
      <c r="A742" s="2">
        <v>41744</v>
      </c>
      <c r="B742" s="8">
        <v>310</v>
      </c>
      <c r="C742" s="8" t="s">
        <v>367</v>
      </c>
      <c r="D742" s="5" t="str">
        <f t="shared" si="11"/>
        <v>310-2014415</v>
      </c>
      <c r="E742" s="8">
        <v>6</v>
      </c>
    </row>
    <row r="743" spans="1:5">
      <c r="A743" s="2">
        <v>41744</v>
      </c>
      <c r="B743" s="8">
        <v>236</v>
      </c>
      <c r="C743" s="8" t="s">
        <v>1280</v>
      </c>
      <c r="D743" s="5" t="str">
        <f t="shared" si="11"/>
        <v>236-2014415</v>
      </c>
      <c r="E743" s="8">
        <v>5.88</v>
      </c>
    </row>
    <row r="744" spans="1:5">
      <c r="A744" s="2">
        <v>41744</v>
      </c>
      <c r="B744" s="8">
        <v>306</v>
      </c>
      <c r="C744" s="8" t="s">
        <v>353</v>
      </c>
      <c r="D744" s="5" t="str">
        <f t="shared" si="11"/>
        <v>306-2014415</v>
      </c>
      <c r="E744" s="8">
        <v>6.27</v>
      </c>
    </row>
    <row r="745" spans="1:5">
      <c r="A745" s="2">
        <v>41744</v>
      </c>
      <c r="B745" s="8">
        <v>311</v>
      </c>
      <c r="C745" s="8" t="s">
        <v>1342</v>
      </c>
      <c r="D745" s="5" t="str">
        <f t="shared" si="11"/>
        <v>311-2014415</v>
      </c>
      <c r="E745" s="8">
        <v>5.9</v>
      </c>
    </row>
    <row r="746" spans="1:5">
      <c r="A746" s="2">
        <v>41744</v>
      </c>
      <c r="B746" s="8">
        <v>312</v>
      </c>
      <c r="C746" s="8" t="s">
        <v>1343</v>
      </c>
      <c r="D746" s="5" t="str">
        <f t="shared" si="11"/>
        <v>312-2014415</v>
      </c>
      <c r="E746" s="8">
        <v>5.79</v>
      </c>
    </row>
    <row r="747" spans="1:5">
      <c r="A747" s="2">
        <v>41744</v>
      </c>
      <c r="B747" s="8">
        <v>313</v>
      </c>
      <c r="C747" s="8" t="s">
        <v>151</v>
      </c>
      <c r="D747" s="5" t="str">
        <f t="shared" si="11"/>
        <v>313-2014415</v>
      </c>
      <c r="E747" s="8">
        <v>5.69</v>
      </c>
    </row>
    <row r="748" spans="1:5">
      <c r="A748" s="2">
        <v>41744</v>
      </c>
      <c r="B748" s="8">
        <v>314</v>
      </c>
      <c r="C748" s="8" t="s">
        <v>1344</v>
      </c>
      <c r="D748" s="5" t="str">
        <f t="shared" si="11"/>
        <v>314-2014415</v>
      </c>
      <c r="E748" s="8">
        <v>6.24</v>
      </c>
    </row>
    <row r="749" spans="1:5">
      <c r="A749" s="2">
        <v>41744</v>
      </c>
      <c r="B749" s="8">
        <v>315</v>
      </c>
      <c r="C749" s="8" t="s">
        <v>1345</v>
      </c>
      <c r="D749" s="5" t="str">
        <f t="shared" si="11"/>
        <v>315-2014415</v>
      </c>
      <c r="E749" s="8">
        <v>5.66</v>
      </c>
    </row>
    <row r="750" spans="1:5">
      <c r="A750" s="2">
        <v>41744</v>
      </c>
      <c r="B750" s="8">
        <v>316</v>
      </c>
      <c r="C750" s="8" t="s">
        <v>1346</v>
      </c>
      <c r="D750" s="5" t="str">
        <f t="shared" si="11"/>
        <v>316-2014415</v>
      </c>
      <c r="E750" s="8">
        <v>6.01</v>
      </c>
    </row>
    <row r="751" spans="1:5">
      <c r="A751" s="2">
        <v>41745</v>
      </c>
      <c r="B751" s="8">
        <v>236</v>
      </c>
      <c r="C751" s="8" t="s">
        <v>1280</v>
      </c>
      <c r="D751" s="5" t="str">
        <f t="shared" si="11"/>
        <v>236-2014416</v>
      </c>
      <c r="E751" s="8">
        <v>6.12</v>
      </c>
    </row>
    <row r="752" spans="1:5">
      <c r="A752" s="2">
        <v>41745</v>
      </c>
      <c r="B752" s="8">
        <v>310</v>
      </c>
      <c r="C752" s="8" t="s">
        <v>367</v>
      </c>
      <c r="D752" s="5" t="str">
        <f t="shared" si="11"/>
        <v>310-2014416</v>
      </c>
      <c r="E752" s="8">
        <v>5.87</v>
      </c>
    </row>
    <row r="753" spans="1:5">
      <c r="A753" s="2">
        <v>41745</v>
      </c>
      <c r="B753" s="8">
        <v>188</v>
      </c>
      <c r="C753" s="8" t="s">
        <v>378</v>
      </c>
      <c r="D753" s="5" t="str">
        <f t="shared" si="11"/>
        <v>188-2014416</v>
      </c>
      <c r="E753" s="8">
        <v>5.51</v>
      </c>
    </row>
    <row r="754" spans="1:5">
      <c r="A754" s="2">
        <v>41745</v>
      </c>
      <c r="B754" s="8">
        <v>317</v>
      </c>
      <c r="C754" s="8" t="s">
        <v>1347</v>
      </c>
      <c r="D754" s="5" t="str">
        <f t="shared" si="11"/>
        <v>317-2014416</v>
      </c>
      <c r="E754" s="8">
        <v>5.79</v>
      </c>
    </row>
    <row r="755" spans="1:5">
      <c r="A755" s="2">
        <v>41745</v>
      </c>
      <c r="B755" s="8">
        <v>306</v>
      </c>
      <c r="C755" s="8" t="s">
        <v>353</v>
      </c>
      <c r="D755" s="5" t="str">
        <f t="shared" si="11"/>
        <v>306-2014416</v>
      </c>
      <c r="E755" s="8">
        <v>6.07</v>
      </c>
    </row>
    <row r="756" spans="1:5">
      <c r="A756" s="2">
        <v>41747</v>
      </c>
      <c r="B756" s="8">
        <v>318</v>
      </c>
      <c r="C756" s="8" t="s">
        <v>1348</v>
      </c>
      <c r="D756" s="5" t="str">
        <f t="shared" si="11"/>
        <v>318-2014418</v>
      </c>
      <c r="E756" s="8">
        <v>5.97</v>
      </c>
    </row>
    <row r="757" spans="1:5">
      <c r="A757" s="2">
        <v>41747</v>
      </c>
      <c r="B757" s="8">
        <v>316</v>
      </c>
      <c r="C757" s="8" t="s">
        <v>1346</v>
      </c>
      <c r="D757" s="5" t="str">
        <f t="shared" si="11"/>
        <v>316-2014418</v>
      </c>
      <c r="E757" s="8"/>
    </row>
    <row r="758" spans="1:5">
      <c r="A758" s="2">
        <v>41747</v>
      </c>
      <c r="B758" s="8">
        <v>236</v>
      </c>
      <c r="C758" s="8" t="s">
        <v>1280</v>
      </c>
      <c r="D758" s="5" t="str">
        <f t="shared" si="11"/>
        <v>236-2014418</v>
      </c>
      <c r="E758" s="8">
        <v>6.18</v>
      </c>
    </row>
    <row r="759" spans="1:5">
      <c r="A759" s="2">
        <v>41747</v>
      </c>
      <c r="B759" s="8">
        <v>314</v>
      </c>
      <c r="C759" s="8" t="s">
        <v>1344</v>
      </c>
      <c r="D759" s="5" t="str">
        <f t="shared" si="11"/>
        <v>314-2014418</v>
      </c>
      <c r="E759" s="8">
        <v>6.25</v>
      </c>
    </row>
    <row r="760" spans="1:5">
      <c r="A760" s="2">
        <v>41748</v>
      </c>
      <c r="B760" s="8">
        <v>313</v>
      </c>
      <c r="C760" s="8" t="s">
        <v>151</v>
      </c>
      <c r="D760" s="5" t="str">
        <f t="shared" si="11"/>
        <v>313-2014419</v>
      </c>
      <c r="E760" s="8">
        <v>5.81</v>
      </c>
    </row>
    <row r="761" spans="1:5">
      <c r="A761" s="2">
        <v>41748</v>
      </c>
      <c r="B761" s="8">
        <v>319</v>
      </c>
      <c r="C761" s="8" t="s">
        <v>161</v>
      </c>
      <c r="D761" s="5" t="str">
        <f t="shared" si="11"/>
        <v>319-2014419</v>
      </c>
      <c r="E761" s="8">
        <v>6.06</v>
      </c>
    </row>
    <row r="762" spans="1:5">
      <c r="A762" s="2">
        <v>41749</v>
      </c>
      <c r="B762" s="8">
        <v>310</v>
      </c>
      <c r="C762" s="8" t="s">
        <v>367</v>
      </c>
      <c r="D762" s="5" t="str">
        <f t="shared" si="11"/>
        <v>310-2014420</v>
      </c>
      <c r="E762" s="8">
        <v>5.9</v>
      </c>
    </row>
    <row r="763" spans="1:5">
      <c r="A763" s="2">
        <v>41749</v>
      </c>
      <c r="B763" s="8">
        <v>320</v>
      </c>
      <c r="C763" s="8" t="s">
        <v>163</v>
      </c>
      <c r="D763" s="5" t="str">
        <f t="shared" si="11"/>
        <v>320-2014420</v>
      </c>
      <c r="E763" s="8">
        <v>5.79</v>
      </c>
    </row>
    <row r="764" spans="1:5">
      <c r="A764" s="2">
        <v>41749</v>
      </c>
      <c r="B764" s="8">
        <v>321</v>
      </c>
      <c r="C764" s="8" t="s">
        <v>165</v>
      </c>
      <c r="D764" s="5" t="str">
        <f t="shared" si="11"/>
        <v>321-2014420</v>
      </c>
      <c r="E764" s="8">
        <v>6.18</v>
      </c>
    </row>
    <row r="765" spans="1:5">
      <c r="A765" s="2">
        <v>41749</v>
      </c>
      <c r="B765" s="8">
        <v>322</v>
      </c>
      <c r="C765" s="8" t="s">
        <v>167</v>
      </c>
      <c r="D765" s="5" t="str">
        <f t="shared" si="11"/>
        <v>322-2014420</v>
      </c>
      <c r="E765" s="8">
        <v>5.88</v>
      </c>
    </row>
    <row r="766" spans="1:5">
      <c r="A766" s="2">
        <v>41751</v>
      </c>
      <c r="B766" s="8">
        <v>323</v>
      </c>
      <c r="C766" s="8" t="s">
        <v>169</v>
      </c>
      <c r="D766" s="5" t="str">
        <f t="shared" si="11"/>
        <v>323-2014422</v>
      </c>
      <c r="E766" s="8">
        <v>5.59</v>
      </c>
    </row>
    <row r="767" spans="1:5">
      <c r="A767" s="2">
        <v>41751</v>
      </c>
      <c r="B767" s="8">
        <v>203</v>
      </c>
      <c r="C767" s="8" t="s">
        <v>47</v>
      </c>
      <c r="D767" s="5" t="str">
        <f t="shared" si="11"/>
        <v>203-2014422</v>
      </c>
      <c r="E767" s="8">
        <v>6.74</v>
      </c>
    </row>
    <row r="768" spans="1:5">
      <c r="A768" s="2">
        <v>41753</v>
      </c>
      <c r="B768" s="8">
        <v>271</v>
      </c>
      <c r="C768" s="8" t="s">
        <v>1336</v>
      </c>
      <c r="D768" s="5" t="str">
        <f t="shared" si="11"/>
        <v>271-2014424</v>
      </c>
      <c r="E768" s="8"/>
    </row>
    <row r="769" spans="1:5">
      <c r="A769" s="2">
        <v>41753</v>
      </c>
      <c r="B769" s="8">
        <v>308</v>
      </c>
      <c r="C769" s="8" t="s">
        <v>143</v>
      </c>
      <c r="D769" s="5" t="str">
        <f t="shared" si="11"/>
        <v>308-2014424</v>
      </c>
      <c r="E769" s="8">
        <v>6.56</v>
      </c>
    </row>
    <row r="770" spans="1:5">
      <c r="A770" s="2">
        <v>41753</v>
      </c>
      <c r="B770" s="8">
        <v>323</v>
      </c>
      <c r="C770" s="8" t="s">
        <v>169</v>
      </c>
      <c r="D770" s="5" t="str">
        <f t="shared" ref="D770:D833" si="12">CONCATENATE(B770,"-",YEAR(A770),MONTH(A770),DAY(A770))</f>
        <v>323-2014424</v>
      </c>
      <c r="E770" s="8"/>
    </row>
    <row r="771" spans="1:5">
      <c r="A771" s="2">
        <v>41753</v>
      </c>
      <c r="B771" s="8">
        <v>36</v>
      </c>
      <c r="C771" s="8" t="s">
        <v>329</v>
      </c>
      <c r="D771" s="5" t="str">
        <f t="shared" si="12"/>
        <v>36-2014424</v>
      </c>
      <c r="E771" s="8"/>
    </row>
    <row r="772" spans="1:5">
      <c r="A772" s="2">
        <v>41753</v>
      </c>
      <c r="B772" s="8">
        <v>303</v>
      </c>
      <c r="C772" s="8" t="s">
        <v>1339</v>
      </c>
      <c r="D772" s="5" t="str">
        <f t="shared" si="12"/>
        <v>303-2014424</v>
      </c>
      <c r="E772" s="8"/>
    </row>
    <row r="773" spans="1:5">
      <c r="A773" s="2">
        <v>41753</v>
      </c>
      <c r="B773" s="8">
        <v>324</v>
      </c>
      <c r="C773" s="8" t="s">
        <v>172</v>
      </c>
      <c r="D773" s="5" t="str">
        <f t="shared" si="12"/>
        <v>324-2014424</v>
      </c>
      <c r="E773" s="8">
        <v>5.71</v>
      </c>
    </row>
    <row r="774" spans="1:5">
      <c r="A774" s="2">
        <v>41753</v>
      </c>
      <c r="B774" s="8">
        <v>300</v>
      </c>
      <c r="C774" s="8" t="s">
        <v>1337</v>
      </c>
      <c r="D774" s="5" t="str">
        <f t="shared" si="12"/>
        <v>300-2014424</v>
      </c>
      <c r="E774" s="8"/>
    </row>
    <row r="775" spans="1:5">
      <c r="A775" s="2">
        <v>41753</v>
      </c>
      <c r="B775" s="8">
        <v>291</v>
      </c>
      <c r="C775" s="8" t="s">
        <v>1327</v>
      </c>
      <c r="D775" s="5" t="str">
        <f t="shared" si="12"/>
        <v>291-2014424</v>
      </c>
      <c r="E775" s="8"/>
    </row>
    <row r="776" spans="1:5">
      <c r="A776" s="2">
        <v>41753</v>
      </c>
      <c r="B776" s="8">
        <v>325</v>
      </c>
      <c r="C776" s="8" t="s">
        <v>174</v>
      </c>
      <c r="D776" s="5" t="str">
        <f t="shared" si="12"/>
        <v>325-2014424</v>
      </c>
      <c r="E776" s="8">
        <v>5.89</v>
      </c>
    </row>
    <row r="777" spans="1:5">
      <c r="A777" s="2">
        <v>41753</v>
      </c>
      <c r="B777" s="8">
        <v>241</v>
      </c>
      <c r="C777" s="8" t="s">
        <v>315</v>
      </c>
      <c r="D777" s="5" t="str">
        <f t="shared" si="12"/>
        <v>241-2014424</v>
      </c>
      <c r="E777" s="8"/>
    </row>
    <row r="778" spans="1:5">
      <c r="A778" s="2">
        <v>41753</v>
      </c>
      <c r="B778" s="8">
        <v>326</v>
      </c>
      <c r="C778" s="8" t="s">
        <v>176</v>
      </c>
      <c r="D778" s="5" t="str">
        <f t="shared" si="12"/>
        <v>326-2014424</v>
      </c>
      <c r="E778" s="8">
        <v>5.88</v>
      </c>
    </row>
    <row r="779" spans="1:5">
      <c r="A779" s="2">
        <v>41753</v>
      </c>
      <c r="B779" s="8">
        <v>327</v>
      </c>
      <c r="C779" s="8" t="s">
        <v>178</v>
      </c>
      <c r="D779" s="5" t="str">
        <f t="shared" si="12"/>
        <v>327-2014424</v>
      </c>
      <c r="E779" s="8">
        <v>6.24</v>
      </c>
    </row>
    <row r="780" spans="1:5">
      <c r="A780" s="2">
        <v>41753</v>
      </c>
      <c r="B780" s="8">
        <v>328</v>
      </c>
      <c r="C780" s="8" t="s">
        <v>180</v>
      </c>
      <c r="D780" s="5" t="str">
        <f t="shared" si="12"/>
        <v>328-2014424</v>
      </c>
      <c r="E780" s="8">
        <v>5.94</v>
      </c>
    </row>
    <row r="781" spans="1:5">
      <c r="A781" s="2">
        <v>41759</v>
      </c>
      <c r="B781" s="8">
        <v>329</v>
      </c>
      <c r="C781" s="8" t="s">
        <v>182</v>
      </c>
      <c r="D781" s="5" t="str">
        <f t="shared" si="12"/>
        <v>329-2014430</v>
      </c>
      <c r="E781" s="8">
        <v>6.47</v>
      </c>
    </row>
    <row r="782" spans="1:5">
      <c r="A782" s="2">
        <v>41759</v>
      </c>
      <c r="B782" s="8">
        <v>330</v>
      </c>
      <c r="C782" s="8" t="s">
        <v>184</v>
      </c>
      <c r="D782" s="5" t="str">
        <f t="shared" si="12"/>
        <v>330-2014430</v>
      </c>
      <c r="E782" s="8">
        <v>5.72</v>
      </c>
    </row>
    <row r="783" spans="1:5">
      <c r="A783" s="2">
        <v>41759</v>
      </c>
      <c r="B783" s="8">
        <v>269</v>
      </c>
      <c r="C783" s="8" t="s">
        <v>98</v>
      </c>
      <c r="D783" s="5" t="str">
        <f t="shared" si="12"/>
        <v>269-2014430</v>
      </c>
      <c r="E783" s="8">
        <v>5.88</v>
      </c>
    </row>
    <row r="784" spans="1:5">
      <c r="A784" s="2">
        <v>41759</v>
      </c>
      <c r="B784" s="8">
        <v>331</v>
      </c>
      <c r="C784" s="8" t="s">
        <v>187</v>
      </c>
      <c r="D784" s="5" t="str">
        <f t="shared" si="12"/>
        <v>331-2014430</v>
      </c>
      <c r="E784" s="8">
        <v>5.7</v>
      </c>
    </row>
    <row r="785" spans="1:5">
      <c r="A785" s="2">
        <v>41760</v>
      </c>
      <c r="B785" s="8">
        <v>332</v>
      </c>
      <c r="C785" s="8" t="s">
        <v>189</v>
      </c>
      <c r="D785" s="5" t="str">
        <f t="shared" si="12"/>
        <v>332-201451</v>
      </c>
      <c r="E785" s="8">
        <v>5.4</v>
      </c>
    </row>
    <row r="786" spans="1:5">
      <c r="A786" s="2">
        <v>41760</v>
      </c>
      <c r="B786" s="8">
        <v>333</v>
      </c>
      <c r="C786" s="8" t="s">
        <v>191</v>
      </c>
      <c r="D786" s="5" t="str">
        <f t="shared" si="12"/>
        <v>333-201451</v>
      </c>
      <c r="E786" s="8">
        <v>6.02</v>
      </c>
    </row>
    <row r="787" spans="1:5">
      <c r="A787" s="2">
        <v>41760</v>
      </c>
      <c r="B787" s="8">
        <v>334</v>
      </c>
      <c r="C787" s="8" t="s">
        <v>193</v>
      </c>
      <c r="D787" s="5" t="str">
        <f t="shared" si="12"/>
        <v>334-201451</v>
      </c>
      <c r="E787" s="8">
        <v>6.05</v>
      </c>
    </row>
    <row r="788" spans="1:5">
      <c r="A788" s="2">
        <v>41761</v>
      </c>
      <c r="B788" s="8">
        <v>335</v>
      </c>
      <c r="C788" s="8" t="s">
        <v>195</v>
      </c>
      <c r="D788" s="5" t="str">
        <f t="shared" si="12"/>
        <v>335-201452</v>
      </c>
      <c r="E788" s="8">
        <v>5.56</v>
      </c>
    </row>
    <row r="789" spans="1:5">
      <c r="A789" s="2">
        <v>41761</v>
      </c>
      <c r="B789" s="8">
        <v>269</v>
      </c>
      <c r="C789" s="8" t="s">
        <v>98</v>
      </c>
      <c r="D789" s="5" t="str">
        <f t="shared" si="12"/>
        <v>269-201452</v>
      </c>
      <c r="E789" s="8">
        <v>5.88</v>
      </c>
    </row>
    <row r="790" spans="1:5">
      <c r="A790" s="2">
        <v>41762</v>
      </c>
      <c r="B790" s="8">
        <v>330</v>
      </c>
      <c r="C790" s="8" t="s">
        <v>184</v>
      </c>
      <c r="D790" s="5" t="str">
        <f t="shared" si="12"/>
        <v>330-201453</v>
      </c>
      <c r="E790" s="8">
        <v>5.89</v>
      </c>
    </row>
    <row r="791" spans="1:5">
      <c r="A791" s="2">
        <v>41762</v>
      </c>
      <c r="B791" s="8">
        <v>296</v>
      </c>
      <c r="C791" s="8" t="s">
        <v>119</v>
      </c>
      <c r="D791" s="5" t="str">
        <f t="shared" si="12"/>
        <v>296-201453</v>
      </c>
      <c r="E791" s="8">
        <v>5.8</v>
      </c>
    </row>
    <row r="792" spans="1:5">
      <c r="A792" s="2">
        <v>41767</v>
      </c>
      <c r="B792" s="8">
        <v>227</v>
      </c>
      <c r="C792" s="8" t="s">
        <v>206</v>
      </c>
      <c r="D792" s="5" t="str">
        <f t="shared" si="12"/>
        <v>227-201458</v>
      </c>
      <c r="E792" s="8">
        <v>6.06</v>
      </c>
    </row>
    <row r="793" spans="1:5">
      <c r="A793" s="2">
        <v>41768</v>
      </c>
      <c r="B793" s="8">
        <v>227</v>
      </c>
      <c r="C793" s="8" t="s">
        <v>206</v>
      </c>
      <c r="D793" s="5" t="str">
        <f t="shared" si="12"/>
        <v>227-201459</v>
      </c>
      <c r="E793" s="8">
        <v>6.48</v>
      </c>
    </row>
    <row r="794" spans="1:5">
      <c r="A794" s="2">
        <v>41767</v>
      </c>
      <c r="B794" s="8">
        <v>231</v>
      </c>
      <c r="C794" s="8" t="s">
        <v>208</v>
      </c>
      <c r="D794" s="5" t="str">
        <f t="shared" si="12"/>
        <v>231-201458</v>
      </c>
      <c r="E794" s="8">
        <v>5.74</v>
      </c>
    </row>
    <row r="795" spans="1:5">
      <c r="A795" s="2">
        <v>41769</v>
      </c>
      <c r="B795" s="8">
        <v>265</v>
      </c>
      <c r="C795" s="8" t="s">
        <v>213</v>
      </c>
      <c r="D795" s="5" t="str">
        <f t="shared" si="12"/>
        <v>265-2014510</v>
      </c>
      <c r="E795" s="8">
        <v>5.63</v>
      </c>
    </row>
    <row r="796" spans="1:5">
      <c r="A796" s="2">
        <v>41767</v>
      </c>
      <c r="B796" s="8">
        <v>267</v>
      </c>
      <c r="C796" s="8" t="s">
        <v>197</v>
      </c>
      <c r="D796" s="5" t="str">
        <f t="shared" si="12"/>
        <v>267-201458</v>
      </c>
      <c r="E796" s="8">
        <v>6.18</v>
      </c>
    </row>
    <row r="797" spans="1:5">
      <c r="A797" s="2">
        <v>41768</v>
      </c>
      <c r="B797" s="8">
        <v>335</v>
      </c>
      <c r="C797" s="8" t="s">
        <v>195</v>
      </c>
      <c r="D797" s="5" t="str">
        <f t="shared" si="12"/>
        <v>335-201459</v>
      </c>
      <c r="E797" s="8">
        <v>5.77</v>
      </c>
    </row>
    <row r="798" spans="1:5">
      <c r="A798" s="2">
        <v>41767</v>
      </c>
      <c r="B798" s="8">
        <v>336</v>
      </c>
      <c r="C798" s="8" t="s">
        <v>200</v>
      </c>
      <c r="D798" s="5" t="str">
        <f t="shared" si="12"/>
        <v>336-201458</v>
      </c>
      <c r="E798" s="8">
        <v>5.51</v>
      </c>
    </row>
    <row r="799" spans="1:5">
      <c r="A799" s="2">
        <v>41767</v>
      </c>
      <c r="B799" s="8">
        <v>337</v>
      </c>
      <c r="C799" s="8" t="s">
        <v>202</v>
      </c>
      <c r="D799" s="5" t="str">
        <f t="shared" si="12"/>
        <v>337-201458</v>
      </c>
      <c r="E799" s="8">
        <v>6.25</v>
      </c>
    </row>
    <row r="800" spans="1:5">
      <c r="A800" s="2">
        <v>41767</v>
      </c>
      <c r="B800" s="8">
        <v>338</v>
      </c>
      <c r="C800" s="8" t="s">
        <v>204</v>
      </c>
      <c r="D800" s="5" t="str">
        <f t="shared" si="12"/>
        <v>338-201458</v>
      </c>
      <c r="E800" s="8">
        <v>5.79</v>
      </c>
    </row>
    <row r="801" spans="1:5">
      <c r="A801" s="2">
        <v>41768</v>
      </c>
      <c r="B801" s="8">
        <v>338</v>
      </c>
      <c r="C801" s="8" t="s">
        <v>204</v>
      </c>
      <c r="D801" s="5" t="str">
        <f t="shared" si="12"/>
        <v>338-201459</v>
      </c>
      <c r="E801" s="8">
        <v>5.84</v>
      </c>
    </row>
    <row r="802" spans="1:5">
      <c r="A802" s="2">
        <v>41783</v>
      </c>
      <c r="B802" s="8">
        <v>339</v>
      </c>
      <c r="C802" s="8" t="s">
        <v>1349</v>
      </c>
      <c r="D802" s="5" t="str">
        <f t="shared" si="12"/>
        <v>339-2014524</v>
      </c>
      <c r="E802" s="8"/>
    </row>
    <row r="803" spans="1:5">
      <c r="A803" s="2">
        <v>41799</v>
      </c>
      <c r="B803" s="8">
        <v>340</v>
      </c>
      <c r="C803" s="8" t="s">
        <v>215</v>
      </c>
      <c r="D803" s="5" t="str">
        <f t="shared" si="12"/>
        <v>340-201469</v>
      </c>
      <c r="E803" s="8">
        <v>6.25</v>
      </c>
    </row>
    <row r="804" spans="1:5">
      <c r="A804" s="2">
        <v>41799</v>
      </c>
      <c r="B804" s="8">
        <v>292</v>
      </c>
      <c r="C804" s="8" t="s">
        <v>286</v>
      </c>
      <c r="D804" s="5" t="str">
        <f t="shared" si="12"/>
        <v>292-201469</v>
      </c>
      <c r="E804" s="8"/>
    </row>
    <row r="805" spans="1:5">
      <c r="A805" s="2">
        <v>41799</v>
      </c>
      <c r="B805" s="8">
        <v>341</v>
      </c>
      <c r="C805" s="8" t="s">
        <v>219</v>
      </c>
      <c r="D805" s="5" t="str">
        <f t="shared" si="12"/>
        <v>341-201469</v>
      </c>
      <c r="E805" s="8">
        <v>5.86</v>
      </c>
    </row>
    <row r="806" spans="1:5">
      <c r="A806" s="2">
        <v>41801</v>
      </c>
      <c r="B806" s="8">
        <v>271</v>
      </c>
      <c r="C806" s="8" t="s">
        <v>1336</v>
      </c>
      <c r="D806" s="5" t="str">
        <f t="shared" si="12"/>
        <v>271-2014611</v>
      </c>
      <c r="E806" s="8">
        <v>5.93</v>
      </c>
    </row>
    <row r="807" spans="1:5">
      <c r="A807" s="2">
        <v>41801</v>
      </c>
      <c r="B807" s="8">
        <v>342</v>
      </c>
      <c r="C807" s="8" t="s">
        <v>221</v>
      </c>
      <c r="D807" s="5" t="str">
        <f t="shared" si="12"/>
        <v>342-2014611</v>
      </c>
      <c r="E807" s="8">
        <v>5.33</v>
      </c>
    </row>
    <row r="808" spans="1:5">
      <c r="A808" s="2">
        <v>41801</v>
      </c>
      <c r="B808" s="8">
        <v>324</v>
      </c>
      <c r="C808" s="8" t="s">
        <v>172</v>
      </c>
      <c r="D808" s="5" t="str">
        <f t="shared" si="12"/>
        <v>324-2014611</v>
      </c>
      <c r="E808" s="8"/>
    </row>
    <row r="809" spans="1:5">
      <c r="A809" s="2">
        <v>41801</v>
      </c>
      <c r="B809" s="8">
        <v>301</v>
      </c>
      <c r="C809" s="8" t="s">
        <v>296</v>
      </c>
      <c r="D809" s="5" t="str">
        <f t="shared" si="12"/>
        <v>301-2014611</v>
      </c>
      <c r="E809" s="8"/>
    </row>
    <row r="810" spans="1:5">
      <c r="A810" s="2">
        <v>41801</v>
      </c>
      <c r="B810" s="8">
        <v>143</v>
      </c>
      <c r="C810" s="8" t="s">
        <v>341</v>
      </c>
      <c r="D810" s="5" t="str">
        <f t="shared" si="12"/>
        <v>143-2014611</v>
      </c>
      <c r="E810" s="8"/>
    </row>
    <row r="811" spans="1:5">
      <c r="A811" s="2">
        <v>41802</v>
      </c>
      <c r="B811" s="8">
        <v>343</v>
      </c>
      <c r="C811" s="8" t="s">
        <v>1350</v>
      </c>
      <c r="D811" s="5" t="str">
        <f t="shared" si="12"/>
        <v>343-2014612</v>
      </c>
      <c r="E811" s="8">
        <v>5.86</v>
      </c>
    </row>
    <row r="812" spans="1:5">
      <c r="A812" s="2">
        <v>41802</v>
      </c>
      <c r="B812" s="8">
        <v>340</v>
      </c>
      <c r="C812" s="8" t="s">
        <v>215</v>
      </c>
      <c r="D812" s="5" t="str">
        <f t="shared" si="12"/>
        <v>340-2014612</v>
      </c>
      <c r="E812" s="8"/>
    </row>
    <row r="813" spans="1:5">
      <c r="A813" s="2">
        <v>41802</v>
      </c>
      <c r="B813" s="8">
        <v>301</v>
      </c>
      <c r="C813" s="8" t="s">
        <v>296</v>
      </c>
      <c r="D813" s="5" t="str">
        <f t="shared" si="12"/>
        <v>301-2014612</v>
      </c>
      <c r="E813" s="8"/>
    </row>
    <row r="814" spans="1:5">
      <c r="A814" s="2">
        <v>41806</v>
      </c>
      <c r="B814" s="8">
        <v>340</v>
      </c>
      <c r="C814" s="8" t="s">
        <v>215</v>
      </c>
      <c r="D814" s="5" t="str">
        <f t="shared" si="12"/>
        <v>340-2014616</v>
      </c>
      <c r="E814" s="8">
        <v>6.18</v>
      </c>
    </row>
    <row r="815" spans="1:5">
      <c r="A815" s="12">
        <v>41806</v>
      </c>
      <c r="B815" s="8">
        <v>291</v>
      </c>
      <c r="C815" s="8" t="s">
        <v>1327</v>
      </c>
      <c r="D815" s="5" t="str">
        <f t="shared" si="12"/>
        <v>291-2014616</v>
      </c>
      <c r="E815" s="8"/>
    </row>
    <row r="816" spans="1:5">
      <c r="A816" s="12">
        <v>41806</v>
      </c>
      <c r="B816" s="8">
        <v>203</v>
      </c>
      <c r="C816" s="8" t="s">
        <v>47</v>
      </c>
      <c r="D816" s="5" t="str">
        <f t="shared" si="12"/>
        <v>203-2014616</v>
      </c>
      <c r="E816" s="8"/>
    </row>
    <row r="817" spans="1:5">
      <c r="A817" s="12">
        <v>41806</v>
      </c>
      <c r="B817" s="8">
        <v>271</v>
      </c>
      <c r="C817" s="8" t="s">
        <v>1336</v>
      </c>
      <c r="D817" s="5" t="str">
        <f t="shared" si="12"/>
        <v>271-2014616</v>
      </c>
      <c r="E817" s="8"/>
    </row>
    <row r="818" spans="1:5">
      <c r="A818" s="12">
        <v>41806</v>
      </c>
      <c r="B818" s="8">
        <v>241</v>
      </c>
      <c r="C818" s="8" t="s">
        <v>315</v>
      </c>
      <c r="D818" s="5" t="str">
        <f t="shared" si="12"/>
        <v>241-2014616</v>
      </c>
      <c r="E818" s="8"/>
    </row>
    <row r="819" spans="1:5">
      <c r="A819" s="12">
        <v>41807</v>
      </c>
      <c r="B819" s="8">
        <v>303</v>
      </c>
      <c r="C819" s="8" t="s">
        <v>1339</v>
      </c>
      <c r="D819" s="5" t="str">
        <f t="shared" si="12"/>
        <v>303-2014617</v>
      </c>
      <c r="E819" s="8"/>
    </row>
    <row r="820" spans="1:5">
      <c r="A820" s="12">
        <v>41808</v>
      </c>
      <c r="B820" s="8">
        <v>291</v>
      </c>
      <c r="C820" s="8" t="s">
        <v>1327</v>
      </c>
      <c r="D820" s="5" t="str">
        <f t="shared" si="12"/>
        <v>291-2014618</v>
      </c>
      <c r="E820" s="8"/>
    </row>
    <row r="821" spans="1:5">
      <c r="A821" s="12">
        <v>41808</v>
      </c>
      <c r="B821" s="8">
        <v>342</v>
      </c>
      <c r="C821" s="8" t="s">
        <v>221</v>
      </c>
      <c r="D821" s="5" t="str">
        <f t="shared" si="12"/>
        <v>342-2014618</v>
      </c>
      <c r="E821" s="8"/>
    </row>
    <row r="822" spans="1:5">
      <c r="A822" s="12">
        <v>41823</v>
      </c>
      <c r="B822" s="8">
        <v>344</v>
      </c>
      <c r="C822" s="8" t="s">
        <v>225</v>
      </c>
      <c r="D822" s="5" t="str">
        <f t="shared" si="12"/>
        <v>344-201473</v>
      </c>
      <c r="E822" s="8">
        <v>5.94</v>
      </c>
    </row>
    <row r="823" spans="1:5">
      <c r="A823" s="12">
        <v>41823</v>
      </c>
      <c r="B823" s="8">
        <v>132</v>
      </c>
      <c r="C823" s="8" t="s">
        <v>229</v>
      </c>
      <c r="D823" s="5" t="str">
        <f t="shared" si="12"/>
        <v>132-201473</v>
      </c>
      <c r="E823" s="8">
        <v>6.35</v>
      </c>
    </row>
    <row r="824" spans="1:5">
      <c r="A824" s="12">
        <v>41823</v>
      </c>
      <c r="B824" s="8">
        <v>345</v>
      </c>
      <c r="C824" s="8" t="s">
        <v>232</v>
      </c>
      <c r="D824" s="5" t="str">
        <f t="shared" si="12"/>
        <v>345-201473</v>
      </c>
      <c r="E824" s="8">
        <v>6.09</v>
      </c>
    </row>
    <row r="825" spans="1:5">
      <c r="A825" s="12">
        <v>41824</v>
      </c>
      <c r="B825" s="8">
        <v>346</v>
      </c>
      <c r="C825" s="8" t="s">
        <v>235</v>
      </c>
      <c r="D825" s="5" t="str">
        <f t="shared" si="12"/>
        <v>346-201474</v>
      </c>
      <c r="E825" s="8">
        <v>5.78</v>
      </c>
    </row>
    <row r="826" spans="1:5">
      <c r="A826" s="12">
        <v>41825</v>
      </c>
      <c r="B826" s="8">
        <v>347</v>
      </c>
      <c r="C826" s="8" t="s">
        <v>238</v>
      </c>
      <c r="D826" s="5" t="str">
        <f t="shared" si="12"/>
        <v>347-201475</v>
      </c>
      <c r="E826" s="8">
        <v>6.1</v>
      </c>
    </row>
    <row r="827" spans="1:5">
      <c r="A827" s="12">
        <v>41825</v>
      </c>
      <c r="B827" s="8">
        <v>348</v>
      </c>
      <c r="C827" s="8" t="s">
        <v>241</v>
      </c>
      <c r="D827" s="5" t="str">
        <f t="shared" si="12"/>
        <v>348-201475</v>
      </c>
      <c r="E827" s="8">
        <v>5.96</v>
      </c>
    </row>
    <row r="828" spans="1:5">
      <c r="A828" s="12">
        <v>41826</v>
      </c>
      <c r="B828" s="8">
        <v>279</v>
      </c>
      <c r="C828" s="8" t="s">
        <v>244</v>
      </c>
      <c r="D828" s="5" t="str">
        <f t="shared" si="12"/>
        <v>279-201476</v>
      </c>
      <c r="E828" s="8">
        <v>6.32</v>
      </c>
    </row>
    <row r="829" spans="1:5">
      <c r="A829" s="12">
        <v>41827</v>
      </c>
      <c r="B829" s="8">
        <v>344</v>
      </c>
      <c r="C829" s="8" t="s">
        <v>225</v>
      </c>
      <c r="D829" s="5" t="str">
        <f t="shared" si="12"/>
        <v>344-201477</v>
      </c>
      <c r="E829" s="8">
        <v>5.99</v>
      </c>
    </row>
    <row r="830" spans="1:5">
      <c r="A830" s="12">
        <v>41827</v>
      </c>
      <c r="B830" s="8">
        <v>278</v>
      </c>
      <c r="C830" s="8" t="s">
        <v>249</v>
      </c>
      <c r="D830" s="5" t="str">
        <f t="shared" si="12"/>
        <v>278-201477</v>
      </c>
      <c r="E830" s="8">
        <v>6.7</v>
      </c>
    </row>
    <row r="831" spans="1:5">
      <c r="A831" s="12">
        <v>41829</v>
      </c>
      <c r="B831" s="8">
        <v>349</v>
      </c>
      <c r="C831" s="8" t="s">
        <v>252</v>
      </c>
      <c r="D831" s="5" t="str">
        <f t="shared" si="12"/>
        <v>349-201479</v>
      </c>
      <c r="E831" s="8">
        <v>6.14</v>
      </c>
    </row>
    <row r="832" spans="1:5">
      <c r="A832" s="12">
        <v>41829</v>
      </c>
      <c r="B832" s="8">
        <v>350</v>
      </c>
      <c r="C832" s="8" t="s">
        <v>255</v>
      </c>
      <c r="D832" s="5" t="str">
        <f t="shared" si="12"/>
        <v>350-201479</v>
      </c>
      <c r="E832" s="8">
        <v>6.31</v>
      </c>
    </row>
    <row r="833" spans="1:5">
      <c r="A833" s="12">
        <v>41829</v>
      </c>
      <c r="B833" s="8">
        <v>351</v>
      </c>
      <c r="C833" s="8" t="s">
        <v>258</v>
      </c>
      <c r="D833" s="5" t="str">
        <f t="shared" si="12"/>
        <v>351-201479</v>
      </c>
      <c r="E833" s="8">
        <v>5.74</v>
      </c>
    </row>
    <row r="834" spans="1:5">
      <c r="A834" s="12">
        <v>41829</v>
      </c>
      <c r="B834" s="8">
        <v>344</v>
      </c>
      <c r="C834" s="8" t="s">
        <v>225</v>
      </c>
      <c r="D834" s="5" t="str">
        <f t="shared" ref="D834:D855" si="13">CONCATENATE(B834,"-",YEAR(A834),MONTH(A834),DAY(A834))</f>
        <v>344-201479</v>
      </c>
      <c r="E834" s="8"/>
    </row>
    <row r="835" spans="1:5">
      <c r="A835" s="12">
        <v>41829</v>
      </c>
      <c r="B835" s="8">
        <v>70</v>
      </c>
      <c r="C835" s="8" t="s">
        <v>261</v>
      </c>
      <c r="D835" s="5" t="str">
        <f t="shared" si="13"/>
        <v>70-201479</v>
      </c>
      <c r="E835" s="8">
        <v>5.52</v>
      </c>
    </row>
    <row r="836" spans="1:5">
      <c r="A836" s="12">
        <v>41830</v>
      </c>
      <c r="B836" s="8">
        <v>349</v>
      </c>
      <c r="C836" s="8" t="s">
        <v>252</v>
      </c>
      <c r="D836" s="5" t="str">
        <f t="shared" si="13"/>
        <v>349-2014710</v>
      </c>
      <c r="E836" s="8">
        <v>6.14</v>
      </c>
    </row>
    <row r="837" spans="1:5">
      <c r="A837" s="12">
        <v>41830</v>
      </c>
      <c r="B837" s="8">
        <v>352</v>
      </c>
      <c r="C837" s="8" t="s">
        <v>267</v>
      </c>
      <c r="D837" s="5" t="str">
        <f t="shared" si="13"/>
        <v>352-2014710</v>
      </c>
      <c r="E837" s="8">
        <v>6.31</v>
      </c>
    </row>
    <row r="838" spans="1:5">
      <c r="A838" s="12">
        <v>41831</v>
      </c>
      <c r="B838" s="8">
        <v>346</v>
      </c>
      <c r="C838" s="8" t="s">
        <v>235</v>
      </c>
      <c r="D838" s="5" t="str">
        <f t="shared" si="13"/>
        <v>346-2014711</v>
      </c>
      <c r="E838" s="8">
        <v>5.94</v>
      </c>
    </row>
    <row r="839" spans="1:5">
      <c r="A839" s="12">
        <v>41831</v>
      </c>
      <c r="B839" s="8">
        <v>245</v>
      </c>
      <c r="C839" s="8" t="s">
        <v>272</v>
      </c>
      <c r="D839" s="5" t="str">
        <f t="shared" si="13"/>
        <v>245-2014711</v>
      </c>
      <c r="E839" s="8">
        <v>6.46</v>
      </c>
    </row>
    <row r="840" spans="1:5">
      <c r="A840" s="12">
        <v>41846</v>
      </c>
      <c r="B840" s="8">
        <v>353</v>
      </c>
      <c r="C840" s="8" t="s">
        <v>276</v>
      </c>
      <c r="D840" s="5" t="str">
        <f t="shared" si="13"/>
        <v>353-2014726</v>
      </c>
      <c r="E840" s="8">
        <v>6.63</v>
      </c>
    </row>
    <row r="841" spans="1:5">
      <c r="A841" s="12">
        <v>41846</v>
      </c>
      <c r="B841" s="8">
        <v>303</v>
      </c>
      <c r="C841" s="8" t="s">
        <v>1339</v>
      </c>
      <c r="D841" s="5" t="str">
        <f t="shared" si="13"/>
        <v>303-2014726</v>
      </c>
      <c r="E841" s="8">
        <v>6.59</v>
      </c>
    </row>
    <row r="842" spans="1:5">
      <c r="A842" s="12">
        <v>41847</v>
      </c>
      <c r="B842" s="8">
        <v>102</v>
      </c>
      <c r="C842" s="8" t="s">
        <v>278</v>
      </c>
      <c r="D842" s="5" t="str">
        <f t="shared" si="13"/>
        <v>102-2014727</v>
      </c>
      <c r="E842" s="8">
        <v>6.41</v>
      </c>
    </row>
    <row r="843" spans="1:5">
      <c r="A843" s="12">
        <v>41847</v>
      </c>
      <c r="B843" s="8">
        <v>354</v>
      </c>
      <c r="C843" s="8" t="s">
        <v>281</v>
      </c>
      <c r="D843" s="5" t="str">
        <f t="shared" si="13"/>
        <v>354-2014727</v>
      </c>
      <c r="E843" s="8">
        <v>5.55</v>
      </c>
    </row>
    <row r="844" spans="1:5">
      <c r="A844" s="12">
        <v>41848</v>
      </c>
      <c r="B844" s="8">
        <v>70</v>
      </c>
      <c r="C844" s="8" t="s">
        <v>261</v>
      </c>
      <c r="D844" s="5" t="str">
        <f t="shared" si="13"/>
        <v>70-2014728</v>
      </c>
      <c r="E844" s="8"/>
    </row>
    <row r="845" spans="1:5">
      <c r="A845" s="12">
        <v>41848</v>
      </c>
      <c r="B845" s="8">
        <v>347</v>
      </c>
      <c r="C845" s="8" t="s">
        <v>238</v>
      </c>
      <c r="D845" s="5" t="str">
        <f t="shared" si="13"/>
        <v>347-2014728</v>
      </c>
      <c r="E845" s="8"/>
    </row>
    <row r="846" spans="1:5">
      <c r="A846" s="12">
        <v>41848</v>
      </c>
      <c r="B846" s="8">
        <v>351</v>
      </c>
      <c r="C846" s="8" t="s">
        <v>258</v>
      </c>
      <c r="D846" s="5" t="str">
        <f t="shared" si="13"/>
        <v>351-2014728</v>
      </c>
      <c r="E846" s="8"/>
    </row>
    <row r="847" spans="1:5">
      <c r="A847" s="12">
        <v>41848</v>
      </c>
      <c r="B847" s="8">
        <v>36</v>
      </c>
      <c r="C847" s="8" t="s">
        <v>329</v>
      </c>
      <c r="D847" s="5" t="str">
        <f t="shared" si="13"/>
        <v>36-2014728</v>
      </c>
      <c r="E847" s="8"/>
    </row>
    <row r="848" spans="1:5">
      <c r="A848" s="12">
        <v>41848</v>
      </c>
      <c r="B848" s="8">
        <v>355</v>
      </c>
      <c r="C848" s="8" t="s">
        <v>1351</v>
      </c>
      <c r="D848" s="5" t="str">
        <f t="shared" si="13"/>
        <v>355-2014728</v>
      </c>
      <c r="E848" s="8">
        <v>6.31</v>
      </c>
    </row>
    <row r="849" spans="1:5">
      <c r="A849" s="12">
        <v>41848</v>
      </c>
      <c r="B849" s="8">
        <v>342</v>
      </c>
      <c r="C849" s="8" t="s">
        <v>221</v>
      </c>
      <c r="D849" s="5" t="str">
        <f t="shared" si="13"/>
        <v>342-2014728</v>
      </c>
      <c r="E849" s="8"/>
    </row>
    <row r="850" spans="1:5">
      <c r="A850" s="12">
        <v>41849</v>
      </c>
      <c r="B850" s="8">
        <v>340</v>
      </c>
      <c r="C850" s="8" t="s">
        <v>215</v>
      </c>
      <c r="D850" s="5" t="str">
        <f t="shared" si="13"/>
        <v>340-2014729</v>
      </c>
      <c r="E850" s="8"/>
    </row>
    <row r="851" spans="1:5">
      <c r="A851" s="12">
        <v>41849</v>
      </c>
      <c r="B851" s="8">
        <v>301</v>
      </c>
      <c r="C851" s="8" t="s">
        <v>296</v>
      </c>
      <c r="D851" s="5" t="str">
        <f t="shared" si="13"/>
        <v>301-2014729</v>
      </c>
      <c r="E851" s="8"/>
    </row>
    <row r="852" spans="1:5">
      <c r="A852" s="12">
        <v>41849</v>
      </c>
      <c r="B852" s="8">
        <v>355</v>
      </c>
      <c r="C852" s="8" t="s">
        <v>1351</v>
      </c>
      <c r="D852" s="5" t="str">
        <f t="shared" si="13"/>
        <v>355-2014729</v>
      </c>
      <c r="E852" s="8"/>
    </row>
    <row r="853" spans="1:5">
      <c r="A853" s="12">
        <v>41849</v>
      </c>
      <c r="B853" s="8">
        <v>36</v>
      </c>
      <c r="C853" s="8" t="s">
        <v>329</v>
      </c>
      <c r="D853" s="5" t="str">
        <f t="shared" si="13"/>
        <v>36-2014729</v>
      </c>
      <c r="E853" s="8"/>
    </row>
    <row r="854" spans="1:5">
      <c r="A854" s="12">
        <v>41849</v>
      </c>
      <c r="B854" s="8">
        <v>342</v>
      </c>
      <c r="C854" s="8" t="s">
        <v>221</v>
      </c>
      <c r="D854" s="5" t="str">
        <f t="shared" si="13"/>
        <v>342-2014729</v>
      </c>
      <c r="E854" s="8"/>
    </row>
    <row r="855" spans="1:5">
      <c r="A855" s="12">
        <v>41849</v>
      </c>
      <c r="B855" s="8">
        <v>241</v>
      </c>
      <c r="C855" s="8" t="s">
        <v>315</v>
      </c>
      <c r="D855" s="5" t="str">
        <f t="shared" si="13"/>
        <v>241-2014729</v>
      </c>
      <c r="E855" s="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4</vt:i4>
      </vt:variant>
    </vt:vector>
  </HeadingPairs>
  <TitlesOfParts>
    <vt:vector size="4" baseType="lpstr">
      <vt:lpstr>Files</vt:lpstr>
      <vt:lpstr>Results</vt:lpstr>
      <vt:lpstr>Bead string weights</vt:lpstr>
      <vt:lpstr>bird weight 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cp:lastModifiedBy>
  <cp:revision>3</cp:revision>
  <dcterms:created xsi:type="dcterms:W3CDTF">2019-06-21T04:57:00Z</dcterms:created>
  <dcterms:modified xsi:type="dcterms:W3CDTF">2021-04-17T22:26:11Z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1033-11.1.0.9662</vt:lpwstr>
  </property>
</Properties>
</file>