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ndrea\Google Drive\students\past\mattey\190606 data used for ms andrea rstudio\"/>
    </mc:Choice>
  </mc:AlternateContent>
  <xr:revisionPtr revIDLastSave="0" documentId="13_ncr:1_{2DBDD4F3-ED62-418C-8D15-A6B6558B3547}" xr6:coauthVersionLast="47" xr6:coauthVersionMax="47" xr10:uidLastSave="{00000000-0000-0000-0000-000000000000}"/>
  <bookViews>
    <workbookView xWindow="-98" yWindow="-98" windowWidth="19396" windowHeight="10395" activeTab="2" xr2:uid="{00000000-000D-0000-FFFF-FFFF00000000}"/>
  </bookViews>
  <sheets>
    <sheet name="calc mattey" sheetId="3" r:id="rId1"/>
    <sheet name="datos" sheetId="6" r:id="rId2"/>
    <sheet name="k-values-corr"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4" i="6" l="1"/>
  <c r="AB17" i="6"/>
  <c r="AB27" i="6"/>
  <c r="AB41" i="6"/>
  <c r="AB51" i="6"/>
  <c r="AA45" i="6"/>
  <c r="AB45" i="6" s="1"/>
  <c r="AA35" i="6"/>
  <c r="AB35" i="6" s="1"/>
  <c r="AA25" i="6"/>
  <c r="AB25" i="6" s="1"/>
  <c r="AA20" i="6"/>
  <c r="AB20" i="6" s="1"/>
  <c r="AA17" i="6"/>
  <c r="AA8" i="6"/>
  <c r="AB8" i="6" s="1"/>
  <c r="AA9" i="6"/>
  <c r="AB9" i="6" s="1"/>
  <c r="AA10" i="6"/>
  <c r="AB10" i="6" s="1"/>
  <c r="AA7" i="6"/>
  <c r="AB7" i="6" s="1"/>
  <c r="AA55" i="6"/>
  <c r="AB55" i="6" s="1"/>
  <c r="AA56" i="6"/>
  <c r="AB56" i="6" s="1"/>
  <c r="AA57" i="6"/>
  <c r="AB57" i="6" s="1"/>
  <c r="AA58" i="6"/>
  <c r="AB58" i="6" s="1"/>
  <c r="AA59" i="6"/>
  <c r="AB59" i="6" s="1"/>
  <c r="AA60" i="6"/>
  <c r="AB60" i="6" s="1"/>
  <c r="AA61" i="6"/>
  <c r="AB61" i="6" s="1"/>
  <c r="AA62" i="6"/>
  <c r="AB62" i="6" s="1"/>
  <c r="AA63" i="6"/>
  <c r="AB63" i="6" s="1"/>
  <c r="AA64" i="6"/>
  <c r="AB64" i="6" s="1"/>
  <c r="AA65" i="6"/>
  <c r="AB65" i="6" s="1"/>
  <c r="AA66" i="6"/>
  <c r="AB66" i="6" s="1"/>
  <c r="AA54" i="6"/>
  <c r="AB54" i="6" s="1"/>
  <c r="AA53" i="6"/>
  <c r="AB53" i="6" s="1"/>
  <c r="AA52" i="6"/>
  <c r="AB52" i="6" s="1"/>
  <c r="AA51" i="6"/>
  <c r="AA50" i="6"/>
  <c r="AB50" i="6" s="1"/>
  <c r="AA49" i="6"/>
  <c r="AB49" i="6" s="1"/>
  <c r="AA48" i="6"/>
  <c r="AB48" i="6" s="1"/>
  <c r="AA47" i="6"/>
  <c r="AB47" i="6" s="1"/>
  <c r="AA46" i="6"/>
  <c r="AB46" i="6" s="1"/>
  <c r="AA44" i="6"/>
  <c r="AB44" i="6" s="1"/>
  <c r="AA43" i="6"/>
  <c r="AB43" i="6" s="1"/>
  <c r="AA42" i="6"/>
  <c r="AB42" i="6" s="1"/>
  <c r="AA41" i="6"/>
  <c r="AA40" i="6"/>
  <c r="AB40" i="6" s="1"/>
  <c r="AA39" i="6"/>
  <c r="AB39" i="6" s="1"/>
  <c r="AA38" i="6"/>
  <c r="AB38" i="6" s="1"/>
  <c r="AA37" i="6"/>
  <c r="AB37" i="6" s="1"/>
  <c r="AA36" i="6"/>
  <c r="AB36" i="6" s="1"/>
  <c r="AA30" i="6"/>
  <c r="AB30" i="6" s="1"/>
  <c r="AA31" i="6"/>
  <c r="AB31" i="6" s="1"/>
  <c r="AA32" i="6"/>
  <c r="AB32" i="6" s="1"/>
  <c r="AA33" i="6"/>
  <c r="AB33" i="6" s="1"/>
  <c r="AA34" i="6"/>
  <c r="AB34" i="6" s="1"/>
  <c r="AA29" i="6"/>
  <c r="AB29" i="6" s="1"/>
  <c r="AA28" i="6"/>
  <c r="AB28" i="6" s="1"/>
  <c r="AA27" i="6"/>
  <c r="AA26" i="6"/>
  <c r="AB26" i="6" s="1"/>
  <c r="AA22" i="6"/>
  <c r="AB22" i="6" s="1"/>
  <c r="AA23" i="6"/>
  <c r="AB23" i="6" s="1"/>
  <c r="AA24" i="6"/>
  <c r="AB24" i="6" s="1"/>
  <c r="AA21" i="6"/>
  <c r="AB21" i="6" s="1"/>
  <c r="AA19" i="6"/>
  <c r="AB19" i="6" s="1"/>
  <c r="AA18" i="6"/>
  <c r="AB18" i="6" s="1"/>
  <c r="AA15" i="6"/>
  <c r="AB15" i="6" s="1"/>
  <c r="AA16" i="6"/>
  <c r="AB16" i="6" s="1"/>
  <c r="AA14" i="6"/>
  <c r="AB14" i="6" s="1"/>
  <c r="AA13" i="6"/>
  <c r="AB13" i="6" s="1"/>
  <c r="AA12" i="6"/>
  <c r="AB12" i="6" s="1"/>
  <c r="AA11" i="6"/>
  <c r="AB11" i="6" s="1"/>
  <c r="AA4" i="6"/>
  <c r="AA5" i="6"/>
  <c r="AB5" i="6" s="1"/>
  <c r="AA6" i="6"/>
  <c r="AB6" i="6" s="1"/>
  <c r="AA3" i="6"/>
  <c r="AB3" i="6" s="1"/>
  <c r="AE49" i="6"/>
  <c r="AF49" i="6"/>
  <c r="AG49" i="6"/>
  <c r="AE50" i="6"/>
  <c r="AF50" i="6"/>
  <c r="AG50" i="6"/>
  <c r="AD50" i="6"/>
  <c r="AD3" i="6"/>
  <c r="AF3" i="6"/>
  <c r="AG3" i="6"/>
  <c r="AD4" i="6"/>
  <c r="AF4" i="6"/>
  <c r="AG4" i="6"/>
  <c r="AF5" i="6"/>
  <c r="AG5" i="6"/>
  <c r="AD6" i="6"/>
  <c r="AF6" i="6"/>
  <c r="AG6" i="6"/>
  <c r="AD7" i="6"/>
  <c r="AE7" i="6"/>
  <c r="AF7" i="6"/>
  <c r="AD8" i="6"/>
  <c r="AE8" i="6"/>
  <c r="AF8" i="6"/>
  <c r="AD9" i="6"/>
  <c r="AE9" i="6"/>
  <c r="AF9" i="6"/>
  <c r="AD10" i="6"/>
  <c r="AE10" i="6"/>
  <c r="AF10" i="6"/>
  <c r="AD11" i="6"/>
  <c r="AE11" i="6"/>
  <c r="AF11" i="6"/>
  <c r="AG11" i="6"/>
  <c r="AD12" i="6"/>
  <c r="AE12" i="6"/>
  <c r="AF12" i="6"/>
  <c r="AG12" i="6"/>
  <c r="AD13" i="6"/>
  <c r="AE13" i="6"/>
  <c r="AF13" i="6"/>
  <c r="AG13" i="6"/>
  <c r="AD14" i="6"/>
  <c r="AE14" i="6"/>
  <c r="AG14" i="6"/>
  <c r="AD15" i="6"/>
  <c r="AE15" i="6"/>
  <c r="AF15" i="6"/>
  <c r="AG15" i="6"/>
  <c r="AD16" i="6"/>
  <c r="AE16" i="6"/>
  <c r="AF16" i="6"/>
  <c r="AG16" i="6"/>
  <c r="AD17" i="6"/>
  <c r="AF17" i="6"/>
  <c r="AD18" i="6"/>
  <c r="AE18" i="6"/>
  <c r="AF18" i="6"/>
  <c r="AG18" i="6"/>
  <c r="AD19" i="6"/>
  <c r="AE19" i="6"/>
  <c r="AF19" i="6"/>
  <c r="AG19" i="6"/>
  <c r="AD20" i="6"/>
  <c r="AE20" i="6"/>
  <c r="AF20" i="6"/>
  <c r="AD21" i="6"/>
  <c r="AE21" i="6"/>
  <c r="AF21" i="6"/>
  <c r="AG21" i="6"/>
  <c r="AD22" i="6"/>
  <c r="AE22" i="6"/>
  <c r="AF22" i="6"/>
  <c r="AG22" i="6"/>
  <c r="AD23" i="6"/>
  <c r="AE23" i="6"/>
  <c r="AF23" i="6"/>
  <c r="AG23" i="6"/>
  <c r="AD24" i="6"/>
  <c r="AE24" i="6"/>
  <c r="AF24" i="6"/>
  <c r="AG24" i="6"/>
  <c r="AD25" i="6"/>
  <c r="AE25" i="6"/>
  <c r="AF25" i="6"/>
  <c r="AD26" i="6"/>
  <c r="AE26" i="6"/>
  <c r="AF26" i="6"/>
  <c r="AG26" i="6"/>
  <c r="AD27" i="6"/>
  <c r="AE27" i="6"/>
  <c r="AF27" i="6"/>
  <c r="AG27" i="6"/>
  <c r="AD28" i="6"/>
  <c r="AF28" i="6"/>
  <c r="AG28" i="6"/>
  <c r="AD29" i="6"/>
  <c r="AE29" i="6"/>
  <c r="AF29" i="6"/>
  <c r="AG29" i="6"/>
  <c r="AD30" i="6"/>
  <c r="AE30" i="6"/>
  <c r="AF30" i="6"/>
  <c r="AG30" i="6"/>
  <c r="AD31" i="6"/>
  <c r="AE31" i="6"/>
  <c r="AF31" i="6"/>
  <c r="AG31" i="6"/>
  <c r="AD32" i="6"/>
  <c r="AE32" i="6"/>
  <c r="AF32" i="6"/>
  <c r="AG32" i="6"/>
  <c r="AD33" i="6"/>
  <c r="AE33" i="6"/>
  <c r="AF33" i="6"/>
  <c r="AG33" i="6"/>
  <c r="AD34" i="6"/>
  <c r="AE34" i="6"/>
  <c r="AF34" i="6"/>
  <c r="AG34" i="6"/>
  <c r="AD35" i="6"/>
  <c r="AE35" i="6"/>
  <c r="AF35" i="6"/>
  <c r="AD36" i="6"/>
  <c r="AE36" i="6"/>
  <c r="AF36" i="6"/>
  <c r="AG36" i="6"/>
  <c r="AD37" i="6"/>
  <c r="AE37" i="6"/>
  <c r="AF37" i="6"/>
  <c r="AG37" i="6"/>
  <c r="AD38" i="6"/>
  <c r="AE38" i="6"/>
  <c r="AF38" i="6"/>
  <c r="AG38" i="6"/>
  <c r="AD39" i="6"/>
  <c r="AE39" i="6"/>
  <c r="AF39" i="6"/>
  <c r="AG39" i="6"/>
  <c r="AD40" i="6"/>
  <c r="AE40" i="6"/>
  <c r="AF40" i="6"/>
  <c r="AG40" i="6"/>
  <c r="AD41" i="6"/>
  <c r="AE41" i="6"/>
  <c r="AF41" i="6"/>
  <c r="AG41" i="6"/>
  <c r="AD42" i="6"/>
  <c r="AE42" i="6"/>
  <c r="AF42" i="6"/>
  <c r="AG42" i="6"/>
  <c r="AD43" i="6"/>
  <c r="AE43" i="6"/>
  <c r="AF43" i="6"/>
  <c r="AG43" i="6"/>
  <c r="AD44" i="6"/>
  <c r="AE44" i="6"/>
  <c r="AF44" i="6"/>
  <c r="AG44" i="6"/>
  <c r="AD45" i="6"/>
  <c r="AE45" i="6"/>
  <c r="AF45" i="6"/>
  <c r="AD46" i="6"/>
  <c r="AE46" i="6"/>
  <c r="AF46" i="6"/>
  <c r="AG46" i="6"/>
  <c r="AD47" i="6"/>
  <c r="AE47" i="6"/>
  <c r="AF47" i="6"/>
  <c r="AG47" i="6"/>
  <c r="AD48" i="6"/>
  <c r="AE48" i="6"/>
  <c r="AF48" i="6"/>
  <c r="AG48" i="6"/>
  <c r="AD49" i="6"/>
  <c r="AD51" i="6"/>
  <c r="AE51" i="6"/>
  <c r="AG51" i="6"/>
  <c r="AD52" i="6"/>
  <c r="AE52" i="6"/>
  <c r="AF52" i="6"/>
  <c r="AG52" i="6"/>
  <c r="AD53" i="6"/>
  <c r="AE53" i="6"/>
  <c r="AF53" i="6"/>
  <c r="AG53" i="6"/>
  <c r="AD54" i="6"/>
  <c r="AE54" i="6"/>
  <c r="AF54" i="6"/>
  <c r="AG54" i="6"/>
  <c r="AD55" i="6"/>
  <c r="AE55" i="6"/>
  <c r="AF55" i="6"/>
  <c r="AG55" i="6"/>
  <c r="AD56" i="6"/>
  <c r="AE56" i="6"/>
  <c r="AF56" i="6"/>
  <c r="AG56" i="6"/>
  <c r="AD57" i="6"/>
  <c r="AE57" i="6"/>
  <c r="AF57" i="6"/>
  <c r="AG57" i="6"/>
  <c r="AD58" i="6"/>
  <c r="AE58" i="6"/>
  <c r="AF58" i="6"/>
  <c r="AG58" i="6"/>
  <c r="AD59" i="6"/>
  <c r="AE59" i="6"/>
  <c r="AF59" i="6"/>
  <c r="AG59" i="6"/>
  <c r="AD60" i="6"/>
  <c r="AE60" i="6"/>
  <c r="AF60" i="6"/>
  <c r="AG60" i="6"/>
  <c r="AD61" i="6"/>
  <c r="AE61" i="6"/>
  <c r="AF61" i="6"/>
  <c r="AG61" i="6"/>
  <c r="AD62" i="6"/>
  <c r="AE62" i="6"/>
  <c r="AF62" i="6"/>
  <c r="AG62" i="6"/>
  <c r="AD63" i="6"/>
  <c r="AE63" i="6"/>
  <c r="AF63" i="6"/>
  <c r="AG63" i="6"/>
  <c r="AD64" i="6"/>
  <c r="AE64" i="6"/>
  <c r="AF64" i="6"/>
  <c r="AG64" i="6"/>
  <c r="AD65" i="6"/>
  <c r="AE65" i="6"/>
  <c r="AF65" i="6"/>
  <c r="AG65" i="6"/>
  <c r="AD66" i="6"/>
  <c r="AE66" i="6"/>
  <c r="AF66" i="6"/>
  <c r="AG66" i="6"/>
  <c r="AC51" i="6"/>
  <c r="AC52" i="6"/>
  <c r="AC53" i="6"/>
  <c r="AC54" i="6"/>
  <c r="AC55" i="6"/>
  <c r="AC56" i="6"/>
  <c r="AC57" i="6"/>
  <c r="AC58" i="6"/>
  <c r="AC59" i="6"/>
  <c r="AC60" i="6"/>
  <c r="AC61" i="6"/>
  <c r="AC62" i="6"/>
  <c r="AC63" i="6"/>
  <c r="AC64" i="6"/>
  <c r="AC65" i="6"/>
  <c r="AC66" i="6"/>
  <c r="AC4" i="6"/>
  <c r="AC5" i="6"/>
  <c r="AC6" i="6"/>
  <c r="AC7" i="6"/>
  <c r="AC8" i="6"/>
  <c r="AC9" i="6"/>
  <c r="AC10" i="6"/>
  <c r="AC11" i="6"/>
  <c r="AC12" i="6"/>
  <c r="AC13" i="6"/>
  <c r="AC14" i="6"/>
  <c r="AC15" i="6"/>
  <c r="AC16" i="6"/>
  <c r="AH16" i="6" s="1"/>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H45" i="6" s="1"/>
  <c r="AC46" i="6"/>
  <c r="AC47" i="6"/>
  <c r="AC48" i="6"/>
  <c r="AC49" i="6"/>
  <c r="AC3" i="6"/>
  <c r="I47" i="6"/>
  <c r="J47" i="6" s="1"/>
  <c r="I48" i="6"/>
  <c r="J48" i="6" s="1"/>
  <c r="I49" i="6"/>
  <c r="J49" i="6" s="1"/>
  <c r="I50" i="6"/>
  <c r="J50" i="6" s="1"/>
  <c r="I51" i="6"/>
  <c r="J51" i="6" s="1"/>
  <c r="I52" i="6"/>
  <c r="J52" i="6" s="1"/>
  <c r="I53" i="6"/>
  <c r="J53" i="6" s="1"/>
  <c r="I54" i="6"/>
  <c r="J54" i="6" s="1"/>
  <c r="I55" i="6"/>
  <c r="J55" i="6" s="1"/>
  <c r="I56" i="6"/>
  <c r="J56" i="6" s="1"/>
  <c r="I57" i="6"/>
  <c r="J57" i="6" s="1"/>
  <c r="I58" i="6"/>
  <c r="J58" i="6" s="1"/>
  <c r="I59" i="6"/>
  <c r="J59" i="6" s="1"/>
  <c r="I60" i="6"/>
  <c r="J60" i="6" s="1"/>
  <c r="I61" i="6"/>
  <c r="J61" i="6" s="1"/>
  <c r="I62" i="6"/>
  <c r="J62" i="6" s="1"/>
  <c r="I63" i="6"/>
  <c r="J63" i="6" s="1"/>
  <c r="I64" i="6"/>
  <c r="J64" i="6" s="1"/>
  <c r="I65" i="6"/>
  <c r="J65" i="6" s="1"/>
  <c r="I66" i="6"/>
  <c r="J66" i="6" s="1"/>
  <c r="I46" i="6"/>
  <c r="J46" i="6" s="1"/>
  <c r="I45" i="6"/>
  <c r="J45" i="6" s="1"/>
  <c r="I37" i="6"/>
  <c r="J37" i="6" s="1"/>
  <c r="I38" i="6"/>
  <c r="J38" i="6" s="1"/>
  <c r="I39" i="6"/>
  <c r="J39" i="6" s="1"/>
  <c r="I40" i="6"/>
  <c r="J40" i="6" s="1"/>
  <c r="I41" i="6"/>
  <c r="J41" i="6" s="1"/>
  <c r="I42" i="6"/>
  <c r="J42" i="6" s="1"/>
  <c r="I43" i="6"/>
  <c r="J43" i="6" s="1"/>
  <c r="I44" i="6"/>
  <c r="J44" i="6" s="1"/>
  <c r="I36" i="6"/>
  <c r="J36" i="6" s="1"/>
  <c r="I35" i="6"/>
  <c r="J35" i="6" s="1"/>
  <c r="I27" i="6"/>
  <c r="J27" i="6" s="1"/>
  <c r="I28" i="6"/>
  <c r="J28" i="6" s="1"/>
  <c r="I29" i="6"/>
  <c r="J29" i="6" s="1"/>
  <c r="I30" i="6"/>
  <c r="J30" i="6" s="1"/>
  <c r="I31" i="6"/>
  <c r="J31" i="6" s="1"/>
  <c r="I32" i="6"/>
  <c r="J32" i="6" s="1"/>
  <c r="I33" i="6"/>
  <c r="J33" i="6" s="1"/>
  <c r="I34" i="6"/>
  <c r="J34" i="6" s="1"/>
  <c r="I25" i="6"/>
  <c r="J25" i="6" s="1"/>
  <c r="I26" i="6"/>
  <c r="J26" i="6" s="1"/>
  <c r="I22" i="6"/>
  <c r="J22" i="6" s="1"/>
  <c r="I23" i="6"/>
  <c r="J23" i="6" s="1"/>
  <c r="I24" i="6"/>
  <c r="J24" i="6" s="1"/>
  <c r="I21" i="6"/>
  <c r="J21" i="6" s="1"/>
  <c r="I20" i="6"/>
  <c r="J20" i="6" s="1"/>
  <c r="I19" i="6"/>
  <c r="J19" i="6" s="1"/>
  <c r="I18" i="6"/>
  <c r="J18" i="6" s="1"/>
  <c r="I17" i="6"/>
  <c r="J17" i="6" s="1"/>
  <c r="I15" i="6"/>
  <c r="J15" i="6" s="1"/>
  <c r="I16" i="6"/>
  <c r="J16" i="6" s="1"/>
  <c r="I12" i="6"/>
  <c r="J12" i="6" s="1"/>
  <c r="I13" i="6"/>
  <c r="J13" i="6" s="1"/>
  <c r="I14" i="6"/>
  <c r="J14" i="6" s="1"/>
  <c r="I11" i="6"/>
  <c r="J11" i="6" s="1"/>
  <c r="I8" i="6"/>
  <c r="J8" i="6" s="1"/>
  <c r="I9" i="6"/>
  <c r="J9" i="6" s="1"/>
  <c r="I10" i="6"/>
  <c r="J10" i="6" s="1"/>
  <c r="I4" i="6"/>
  <c r="J4" i="6" s="1"/>
  <c r="I5" i="6"/>
  <c r="J5" i="6" s="1"/>
  <c r="I6" i="6"/>
  <c r="J6" i="6" s="1"/>
  <c r="I3" i="6"/>
  <c r="J3" i="6" s="1"/>
  <c r="I7" i="6"/>
  <c r="J7" i="6" s="1"/>
  <c r="E1" i="6"/>
  <c r="F1" i="6"/>
  <c r="G1" i="6"/>
  <c r="H1" i="6"/>
  <c r="D1" i="6"/>
  <c r="K4" i="6"/>
  <c r="L4" i="6"/>
  <c r="N4" i="6"/>
  <c r="O4" i="6"/>
  <c r="K5" i="6"/>
  <c r="N5" i="6"/>
  <c r="O5" i="6"/>
  <c r="K6" i="6"/>
  <c r="L6" i="6"/>
  <c r="N6" i="6"/>
  <c r="O6" i="6"/>
  <c r="K7" i="6"/>
  <c r="L7" i="6"/>
  <c r="M7" i="6"/>
  <c r="N7" i="6"/>
  <c r="K8" i="6"/>
  <c r="L8" i="6"/>
  <c r="M8" i="6"/>
  <c r="N8" i="6"/>
  <c r="K9" i="6"/>
  <c r="L9" i="6"/>
  <c r="M9" i="6"/>
  <c r="N9" i="6"/>
  <c r="K10" i="6"/>
  <c r="L10" i="6"/>
  <c r="M10" i="6"/>
  <c r="N10" i="6"/>
  <c r="K11" i="6"/>
  <c r="L11" i="6"/>
  <c r="M11" i="6"/>
  <c r="N11" i="6"/>
  <c r="O11" i="6"/>
  <c r="K12" i="6"/>
  <c r="L12" i="6"/>
  <c r="M12" i="6"/>
  <c r="N12" i="6"/>
  <c r="O12" i="6"/>
  <c r="K13" i="6"/>
  <c r="L13" i="6"/>
  <c r="M13" i="6"/>
  <c r="N13" i="6"/>
  <c r="O13" i="6"/>
  <c r="K14" i="6"/>
  <c r="L14" i="6"/>
  <c r="M14" i="6"/>
  <c r="O14" i="6"/>
  <c r="K15" i="6"/>
  <c r="L15" i="6"/>
  <c r="M15" i="6"/>
  <c r="N15" i="6"/>
  <c r="O15" i="6"/>
  <c r="K16" i="6"/>
  <c r="L16" i="6"/>
  <c r="M16" i="6"/>
  <c r="N16" i="6"/>
  <c r="O16" i="6"/>
  <c r="K17" i="6"/>
  <c r="L17" i="6"/>
  <c r="M17" i="6"/>
  <c r="N17" i="6"/>
  <c r="K18" i="6"/>
  <c r="L18" i="6"/>
  <c r="M18" i="6"/>
  <c r="N18" i="6"/>
  <c r="O18" i="6"/>
  <c r="K19" i="6"/>
  <c r="L19" i="6"/>
  <c r="M19" i="6"/>
  <c r="N19" i="6"/>
  <c r="O19" i="6"/>
  <c r="K20" i="6"/>
  <c r="L20" i="6"/>
  <c r="M20" i="6"/>
  <c r="N20" i="6"/>
  <c r="K21" i="6"/>
  <c r="L21" i="6"/>
  <c r="M21" i="6"/>
  <c r="N21" i="6"/>
  <c r="O21" i="6"/>
  <c r="K22" i="6"/>
  <c r="L22" i="6"/>
  <c r="M22" i="6"/>
  <c r="N22" i="6"/>
  <c r="O22" i="6"/>
  <c r="K23" i="6"/>
  <c r="L23" i="6"/>
  <c r="M23" i="6"/>
  <c r="N23" i="6"/>
  <c r="O23" i="6"/>
  <c r="K24" i="6"/>
  <c r="L24" i="6"/>
  <c r="M24" i="6"/>
  <c r="N24" i="6"/>
  <c r="O24" i="6"/>
  <c r="K25" i="6"/>
  <c r="L25" i="6"/>
  <c r="M25" i="6"/>
  <c r="N25" i="6"/>
  <c r="K26" i="6"/>
  <c r="L26" i="6"/>
  <c r="M26" i="6"/>
  <c r="N26" i="6"/>
  <c r="O26" i="6"/>
  <c r="K27" i="6"/>
  <c r="L27" i="6"/>
  <c r="M27" i="6"/>
  <c r="N27" i="6"/>
  <c r="O27" i="6"/>
  <c r="K28" i="6"/>
  <c r="L28" i="6"/>
  <c r="N28" i="6"/>
  <c r="O28" i="6"/>
  <c r="K29" i="6"/>
  <c r="L29" i="6"/>
  <c r="M29" i="6"/>
  <c r="N29" i="6"/>
  <c r="O29" i="6"/>
  <c r="K30" i="6"/>
  <c r="L30" i="6"/>
  <c r="M30" i="6"/>
  <c r="N30" i="6"/>
  <c r="O30" i="6"/>
  <c r="K31" i="6"/>
  <c r="L31" i="6"/>
  <c r="M31" i="6"/>
  <c r="N31" i="6"/>
  <c r="O31" i="6"/>
  <c r="K32" i="6"/>
  <c r="M32" i="6"/>
  <c r="N32" i="6"/>
  <c r="O32" i="6"/>
  <c r="K33" i="6"/>
  <c r="L33" i="6"/>
  <c r="M33" i="6"/>
  <c r="N33" i="6"/>
  <c r="O33" i="6"/>
  <c r="K34" i="6"/>
  <c r="L34" i="6"/>
  <c r="M34" i="6"/>
  <c r="N34" i="6"/>
  <c r="O34" i="6"/>
  <c r="K35" i="6"/>
  <c r="L35" i="6"/>
  <c r="M35" i="6"/>
  <c r="N35" i="6"/>
  <c r="K36" i="6"/>
  <c r="L36" i="6"/>
  <c r="M36" i="6"/>
  <c r="N36" i="6"/>
  <c r="O36" i="6"/>
  <c r="K37" i="6"/>
  <c r="L37" i="6"/>
  <c r="M37" i="6"/>
  <c r="N37" i="6"/>
  <c r="O37" i="6"/>
  <c r="K38" i="6"/>
  <c r="L38" i="6"/>
  <c r="M38" i="6"/>
  <c r="N38" i="6"/>
  <c r="O38" i="6"/>
  <c r="K39" i="6"/>
  <c r="L39" i="6"/>
  <c r="M39" i="6"/>
  <c r="N39" i="6"/>
  <c r="O39" i="6"/>
  <c r="K40" i="6"/>
  <c r="L40" i="6"/>
  <c r="M40" i="6"/>
  <c r="N40" i="6"/>
  <c r="O40" i="6"/>
  <c r="K41" i="6"/>
  <c r="L41" i="6"/>
  <c r="M41" i="6"/>
  <c r="N41" i="6"/>
  <c r="O41" i="6"/>
  <c r="M42" i="6"/>
  <c r="N42" i="6"/>
  <c r="O42" i="6"/>
  <c r="K43" i="6"/>
  <c r="L43" i="6"/>
  <c r="M43" i="6"/>
  <c r="N43" i="6"/>
  <c r="O43" i="6"/>
  <c r="K44" i="6"/>
  <c r="L44" i="6"/>
  <c r="M44" i="6"/>
  <c r="N44" i="6"/>
  <c r="O44" i="6"/>
  <c r="K45" i="6"/>
  <c r="L45" i="6"/>
  <c r="N45" i="6"/>
  <c r="K46" i="6"/>
  <c r="L46" i="6"/>
  <c r="M46" i="6"/>
  <c r="N46" i="6"/>
  <c r="O46" i="6"/>
  <c r="K47" i="6"/>
  <c r="L47" i="6"/>
  <c r="M47" i="6"/>
  <c r="N47" i="6"/>
  <c r="O47" i="6"/>
  <c r="K48" i="6"/>
  <c r="L48" i="6"/>
  <c r="M48" i="6"/>
  <c r="N48" i="6"/>
  <c r="O48" i="6"/>
  <c r="K49" i="6"/>
  <c r="L49" i="6"/>
  <c r="M49" i="6"/>
  <c r="N49" i="6"/>
  <c r="O49" i="6"/>
  <c r="K50" i="6"/>
  <c r="L50" i="6"/>
  <c r="M50" i="6"/>
  <c r="N50" i="6"/>
  <c r="O50" i="6"/>
  <c r="K51" i="6"/>
  <c r="L51" i="6"/>
  <c r="M51" i="6"/>
  <c r="N51" i="6"/>
  <c r="O51" i="6"/>
  <c r="K52" i="6"/>
  <c r="L52" i="6"/>
  <c r="M52" i="6"/>
  <c r="N52" i="6"/>
  <c r="O52" i="6"/>
  <c r="K53" i="6"/>
  <c r="L53" i="6"/>
  <c r="M53" i="6"/>
  <c r="N53" i="6"/>
  <c r="O53" i="6"/>
  <c r="K54" i="6"/>
  <c r="L54" i="6"/>
  <c r="M54" i="6"/>
  <c r="N54" i="6"/>
  <c r="O54" i="6"/>
  <c r="K55" i="6"/>
  <c r="L55" i="6"/>
  <c r="M55" i="6"/>
  <c r="N55" i="6"/>
  <c r="O55" i="6"/>
  <c r="K56" i="6"/>
  <c r="L56" i="6"/>
  <c r="M56" i="6"/>
  <c r="N56" i="6"/>
  <c r="O56" i="6"/>
  <c r="K57" i="6"/>
  <c r="L57" i="6"/>
  <c r="M57" i="6"/>
  <c r="N57" i="6"/>
  <c r="O57" i="6"/>
  <c r="K58" i="6"/>
  <c r="L58" i="6"/>
  <c r="M58" i="6"/>
  <c r="N58" i="6"/>
  <c r="O58" i="6"/>
  <c r="K59" i="6"/>
  <c r="L59" i="6"/>
  <c r="M59" i="6"/>
  <c r="N59" i="6"/>
  <c r="O59" i="6"/>
  <c r="K60" i="6"/>
  <c r="L60" i="6"/>
  <c r="M60" i="6"/>
  <c r="N60" i="6"/>
  <c r="O60" i="6"/>
  <c r="K61" i="6"/>
  <c r="L61" i="6"/>
  <c r="M61" i="6"/>
  <c r="N61" i="6"/>
  <c r="O61" i="6"/>
  <c r="K62" i="6"/>
  <c r="L62" i="6"/>
  <c r="M62" i="6"/>
  <c r="N62" i="6"/>
  <c r="O62" i="6"/>
  <c r="K63" i="6"/>
  <c r="L63" i="6"/>
  <c r="N63" i="6"/>
  <c r="O63" i="6"/>
  <c r="K64" i="6"/>
  <c r="L64" i="6"/>
  <c r="M64" i="6"/>
  <c r="N64" i="6"/>
  <c r="O64" i="6"/>
  <c r="K65" i="6"/>
  <c r="L65" i="6"/>
  <c r="M65" i="6"/>
  <c r="N65" i="6"/>
  <c r="O65" i="6"/>
  <c r="K66" i="6"/>
  <c r="L66" i="6"/>
  <c r="M66" i="6"/>
  <c r="N66" i="6"/>
  <c r="O66" i="6"/>
  <c r="L3" i="6"/>
  <c r="N3" i="6"/>
  <c r="O3" i="6"/>
  <c r="K3" i="6"/>
  <c r="I22" i="3"/>
  <c r="AH31" i="6" l="1"/>
  <c r="AH23" i="6"/>
  <c r="AK7" i="6"/>
  <c r="AK46" i="6"/>
  <c r="AH14" i="6"/>
  <c r="AK37" i="6"/>
  <c r="AH29" i="6"/>
  <c r="AH60" i="6"/>
  <c r="AH52" i="6"/>
  <c r="AH4" i="6"/>
  <c r="AK35" i="6"/>
  <c r="AK27" i="6"/>
  <c r="AH66" i="6"/>
  <c r="AH58" i="6"/>
  <c r="AH25" i="6"/>
  <c r="AH44" i="6"/>
  <c r="AH36" i="6"/>
  <c r="AH33" i="6"/>
  <c r="AH9" i="6"/>
  <c r="AH48" i="6"/>
  <c r="AK28" i="6"/>
  <c r="AK20" i="6"/>
  <c r="AH49" i="6"/>
  <c r="AH50" i="6"/>
  <c r="AH43" i="6"/>
  <c r="AK3" i="6"/>
  <c r="AK18" i="6"/>
  <c r="AH41" i="6"/>
  <c r="AH39" i="6"/>
  <c r="AH6" i="6"/>
  <c r="AH19" i="6"/>
  <c r="AI11" i="6"/>
  <c r="AJ11" i="6" s="1"/>
  <c r="AK44" i="6"/>
  <c r="AH42" i="6"/>
  <c r="AH40" i="6"/>
  <c r="AK36" i="6"/>
  <c r="AI30" i="6"/>
  <c r="AJ30" i="6" s="1"/>
  <c r="AI28" i="6"/>
  <c r="AJ28" i="6" s="1"/>
  <c r="AI17" i="6"/>
  <c r="AJ17" i="6" s="1"/>
  <c r="AH12" i="6"/>
  <c r="AH10" i="6"/>
  <c r="AH8" i="6"/>
  <c r="AK33" i="6"/>
  <c r="AI42" i="6"/>
  <c r="AJ42" i="6" s="1"/>
  <c r="AH34" i="6"/>
  <c r="AH26" i="6"/>
  <c r="AI10" i="6"/>
  <c r="AJ10" i="6" s="1"/>
  <c r="AI65" i="6"/>
  <c r="AJ65" i="6" s="1"/>
  <c r="AI57" i="6"/>
  <c r="AJ57" i="6" s="1"/>
  <c r="AI12" i="6"/>
  <c r="AJ12" i="6" s="1"/>
  <c r="AI49" i="6"/>
  <c r="AJ49" i="6" s="1"/>
  <c r="AI33" i="6"/>
  <c r="AJ33" i="6" s="1"/>
  <c r="AK17" i="6"/>
  <c r="AH64" i="6"/>
  <c r="AH56" i="6"/>
  <c r="AI6" i="6"/>
  <c r="AJ6" i="6" s="1"/>
  <c r="AI40" i="6"/>
  <c r="AJ40" i="6" s="1"/>
  <c r="AH32" i="6"/>
  <c r="AI24" i="6"/>
  <c r="AJ24" i="6" s="1"/>
  <c r="AI8" i="6"/>
  <c r="AJ8" i="6" s="1"/>
  <c r="AH63" i="6"/>
  <c r="AH55" i="6"/>
  <c r="AK16" i="6"/>
  <c r="AH47" i="6"/>
  <c r="AI31" i="6"/>
  <c r="AJ31" i="6" s="1"/>
  <c r="AH15" i="6"/>
  <c r="AK62" i="6"/>
  <c r="AK54" i="6"/>
  <c r="AK14" i="6"/>
  <c r="AI59" i="6"/>
  <c r="AJ59" i="6" s="1"/>
  <c r="AH38" i="6"/>
  <c r="AH30" i="6"/>
  <c r="AI22" i="6"/>
  <c r="AJ22" i="6" s="1"/>
  <c r="AH61" i="6"/>
  <c r="AH53" i="6"/>
  <c r="AI56" i="6"/>
  <c r="AJ56" i="6" s="1"/>
  <c r="AI21" i="6"/>
  <c r="AJ21" i="6" s="1"/>
  <c r="AH13" i="6"/>
  <c r="AK5" i="6"/>
  <c r="AH65" i="6"/>
  <c r="AK61" i="6"/>
  <c r="AH59" i="6"/>
  <c r="AH57" i="6"/>
  <c r="AK53" i="6"/>
  <c r="AH51" i="6"/>
  <c r="AI39" i="6"/>
  <c r="AJ39" i="6" s="1"/>
  <c r="AH24" i="6"/>
  <c r="AH22" i="6"/>
  <c r="AI18" i="6"/>
  <c r="AJ18" i="6" s="1"/>
  <c r="AH3" i="6"/>
  <c r="AK4" i="6"/>
  <c r="AI62" i="6"/>
  <c r="AJ62" i="6" s="1"/>
  <c r="AK59" i="6"/>
  <c r="AI54" i="6"/>
  <c r="AJ54" i="6" s="1"/>
  <c r="AK51" i="6"/>
  <c r="AI46" i="6"/>
  <c r="AJ46" i="6" s="1"/>
  <c r="AK42" i="6"/>
  <c r="AI37" i="6"/>
  <c r="AJ37" i="6" s="1"/>
  <c r="AK24" i="6"/>
  <c r="AI5" i="6"/>
  <c r="AJ5" i="6" s="1"/>
  <c r="AK10" i="6"/>
  <c r="AI25" i="6"/>
  <c r="AJ25" i="6" s="1"/>
  <c r="AI3" i="6"/>
  <c r="AJ3" i="6" s="1"/>
  <c r="AK64" i="6"/>
  <c r="AH62" i="6"/>
  <c r="AK56" i="6"/>
  <c r="AH54" i="6"/>
  <c r="AI51" i="6"/>
  <c r="AJ51" i="6" s="1"/>
  <c r="AK48" i="6"/>
  <c r="AH46" i="6"/>
  <c r="AK39" i="6"/>
  <c r="AH37" i="6"/>
  <c r="AK30" i="6"/>
  <c r="AH28" i="6"/>
  <c r="AK21" i="6"/>
  <c r="AH18" i="6"/>
  <c r="AI14" i="6"/>
  <c r="AJ14" i="6" s="1"/>
  <c r="AK11" i="6"/>
  <c r="AH5" i="6"/>
  <c r="AH17" i="6"/>
  <c r="AK25" i="6"/>
  <c r="AK66" i="6"/>
  <c r="AI61" i="6"/>
  <c r="AJ61" i="6" s="1"/>
  <c r="AK58" i="6"/>
  <c r="AI53" i="6"/>
  <c r="AJ53" i="6" s="1"/>
  <c r="AK50" i="6"/>
  <c r="AI44" i="6"/>
  <c r="AJ44" i="6" s="1"/>
  <c r="AK41" i="6"/>
  <c r="AI36" i="6"/>
  <c r="AJ36" i="6" s="1"/>
  <c r="AK32" i="6"/>
  <c r="AI27" i="6"/>
  <c r="AJ27" i="6" s="1"/>
  <c r="AK23" i="6"/>
  <c r="AH21" i="6"/>
  <c r="AI16" i="6"/>
  <c r="AJ16" i="6" s="1"/>
  <c r="AK13" i="6"/>
  <c r="AH11" i="6"/>
  <c r="AI4" i="6"/>
  <c r="AJ4" i="6" s="1"/>
  <c r="AK9" i="6"/>
  <c r="AI45" i="6"/>
  <c r="AJ45" i="6" s="1"/>
  <c r="AI66" i="6"/>
  <c r="AJ66" i="6" s="1"/>
  <c r="AK63" i="6"/>
  <c r="AI58" i="6"/>
  <c r="AJ58" i="6" s="1"/>
  <c r="AK55" i="6"/>
  <c r="AI50" i="6"/>
  <c r="AJ50" i="6" s="1"/>
  <c r="AK47" i="6"/>
  <c r="AI41" i="6"/>
  <c r="AJ41" i="6" s="1"/>
  <c r="AK38" i="6"/>
  <c r="AI32" i="6"/>
  <c r="AJ32" i="6" s="1"/>
  <c r="AK29" i="6"/>
  <c r="AH27" i="6"/>
  <c r="AI23" i="6"/>
  <c r="AJ23" i="6" s="1"/>
  <c r="AK19" i="6"/>
  <c r="AI13" i="6"/>
  <c r="AJ13" i="6" s="1"/>
  <c r="AK6" i="6"/>
  <c r="AI9" i="6"/>
  <c r="AJ9" i="6" s="1"/>
  <c r="AH20" i="6"/>
  <c r="AK45" i="6"/>
  <c r="AI48" i="6"/>
  <c r="AJ48" i="6" s="1"/>
  <c r="AI63" i="6"/>
  <c r="AJ63" i="6" s="1"/>
  <c r="AK60" i="6"/>
  <c r="AI55" i="6"/>
  <c r="AJ55" i="6" s="1"/>
  <c r="AK52" i="6"/>
  <c r="AI47" i="6"/>
  <c r="AJ47" i="6" s="1"/>
  <c r="AK43" i="6"/>
  <c r="AI38" i="6"/>
  <c r="AJ38" i="6" s="1"/>
  <c r="AK34" i="6"/>
  <c r="AI29" i="6"/>
  <c r="AJ29" i="6" s="1"/>
  <c r="AK26" i="6"/>
  <c r="AI19" i="6"/>
  <c r="AJ19" i="6" s="1"/>
  <c r="AK15" i="6"/>
  <c r="AH7" i="6"/>
  <c r="AI20" i="6"/>
  <c r="AJ20" i="6" s="1"/>
  <c r="AH35" i="6"/>
  <c r="AI64" i="6"/>
  <c r="AJ64" i="6" s="1"/>
  <c r="AK65" i="6"/>
  <c r="AI60" i="6"/>
  <c r="AJ60" i="6" s="1"/>
  <c r="AK57" i="6"/>
  <c r="AI52" i="6"/>
  <c r="AJ52" i="6" s="1"/>
  <c r="AK49" i="6"/>
  <c r="AI43" i="6"/>
  <c r="AJ43" i="6" s="1"/>
  <c r="AK40" i="6"/>
  <c r="AI34" i="6"/>
  <c r="AJ34" i="6" s="1"/>
  <c r="AK31" i="6"/>
  <c r="AI26" i="6"/>
  <c r="AJ26" i="6" s="1"/>
  <c r="AK22" i="6"/>
  <c r="AI15" i="6"/>
  <c r="AJ15" i="6" s="1"/>
  <c r="AK12" i="6"/>
  <c r="AI7" i="6"/>
  <c r="AJ7" i="6" s="1"/>
  <c r="AK8" i="6"/>
  <c r="AI35" i="6"/>
  <c r="AJ35" i="6" s="1"/>
  <c r="P3" i="6"/>
  <c r="P63" i="6"/>
  <c r="S58" i="6"/>
  <c r="S50" i="6"/>
  <c r="P45" i="6"/>
  <c r="S38" i="6"/>
  <c r="S28" i="6"/>
  <c r="S18" i="6"/>
  <c r="S16" i="6"/>
  <c r="P9" i="6"/>
  <c r="P7" i="6"/>
  <c r="Q9" i="6"/>
  <c r="R9" i="6" s="1"/>
  <c r="Q33" i="6"/>
  <c r="R33" i="6" s="1"/>
  <c r="S53" i="6"/>
  <c r="S43" i="6"/>
  <c r="Q41" i="6"/>
  <c r="R41" i="6" s="1"/>
  <c r="S31" i="6"/>
  <c r="P26" i="6"/>
  <c r="Q24" i="6"/>
  <c r="R24" i="6" s="1"/>
  <c r="S21" i="6"/>
  <c r="S14" i="6"/>
  <c r="S66" i="6"/>
  <c r="S35" i="6"/>
  <c r="S61" i="6"/>
  <c r="Q56" i="6"/>
  <c r="R56" i="6" s="1"/>
  <c r="Q48" i="6"/>
  <c r="R48" i="6" s="1"/>
  <c r="Q36" i="6"/>
  <c r="R36" i="6" s="1"/>
  <c r="Q19" i="6"/>
  <c r="R19" i="6" s="1"/>
  <c r="Q64" i="6"/>
  <c r="R64" i="6" s="1"/>
  <c r="Q57" i="6"/>
  <c r="R57" i="6" s="1"/>
  <c r="P51" i="6"/>
  <c r="Q49" i="6"/>
  <c r="R49" i="6" s="1"/>
  <c r="Q42" i="6"/>
  <c r="R42" i="6" s="1"/>
  <c r="Q40" i="6"/>
  <c r="R40" i="6" s="1"/>
  <c r="P39" i="6"/>
  <c r="P34" i="6"/>
  <c r="P29" i="6"/>
  <c r="Q22" i="6"/>
  <c r="R22" i="6" s="1"/>
  <c r="P17" i="6"/>
  <c r="P12" i="6"/>
  <c r="S4" i="6"/>
  <c r="Q7" i="6"/>
  <c r="R7" i="6" s="1"/>
  <c r="Q65" i="6"/>
  <c r="R65" i="6" s="1"/>
  <c r="Q35" i="6"/>
  <c r="R35" i="6" s="1"/>
  <c r="Q30" i="6"/>
  <c r="R30" i="6" s="1"/>
  <c r="Q13" i="6"/>
  <c r="R13" i="6" s="1"/>
  <c r="Q55" i="6"/>
  <c r="R55" i="6" s="1"/>
  <c r="Q32" i="6"/>
  <c r="R32" i="6" s="1"/>
  <c r="Q45" i="6"/>
  <c r="R45" i="6" s="1"/>
  <c r="Q47" i="6"/>
  <c r="R47" i="6" s="1"/>
  <c r="Q58" i="6"/>
  <c r="R58" i="6" s="1"/>
  <c r="Q50" i="6"/>
  <c r="R50" i="6" s="1"/>
  <c r="Q38" i="6"/>
  <c r="R38" i="6" s="1"/>
  <c r="Q16" i="6"/>
  <c r="R16" i="6" s="1"/>
  <c r="Q11" i="6"/>
  <c r="R11" i="6" s="1"/>
  <c r="Q31" i="6"/>
  <c r="R31" i="6" s="1"/>
  <c r="Q12" i="6"/>
  <c r="R12" i="6" s="1"/>
  <c r="S3" i="6"/>
  <c r="P62" i="6"/>
  <c r="S54" i="6"/>
  <c r="S46" i="6"/>
  <c r="P44" i="6"/>
  <c r="P42" i="6"/>
  <c r="P32" i="6"/>
  <c r="S27" i="6"/>
  <c r="S22" i="6"/>
  <c r="P10" i="6"/>
  <c r="S8" i="6"/>
  <c r="S6" i="6"/>
  <c r="Q39" i="6"/>
  <c r="R39" i="6" s="1"/>
  <c r="Q21" i="6"/>
  <c r="R21" i="6" s="1"/>
  <c r="Q8" i="6"/>
  <c r="R8" i="6" s="1"/>
  <c r="S64" i="6"/>
  <c r="P60" i="6"/>
  <c r="S57" i="6"/>
  <c r="P52" i="6"/>
  <c r="S49" i="6"/>
  <c r="S37" i="6"/>
  <c r="P35" i="6"/>
  <c r="S30" i="6"/>
  <c r="S25" i="6"/>
  <c r="S20" i="6"/>
  <c r="S15" i="6"/>
  <c r="S13" i="6"/>
  <c r="Q63" i="6"/>
  <c r="R63" i="6" s="1"/>
  <c r="Q29" i="6"/>
  <c r="R29" i="6" s="1"/>
  <c r="Q6" i="6"/>
  <c r="R6" i="6" s="1"/>
  <c r="Q17" i="6"/>
  <c r="R17" i="6" s="1"/>
  <c r="S65" i="6"/>
  <c r="S60" i="6"/>
  <c r="S52" i="6"/>
  <c r="S40" i="6"/>
  <c r="P30" i="6"/>
  <c r="P6" i="6"/>
  <c r="Q62" i="6"/>
  <c r="R62" i="6" s="1"/>
  <c r="Q54" i="6"/>
  <c r="R54" i="6" s="1"/>
  <c r="Q46" i="6"/>
  <c r="R46" i="6" s="1"/>
  <c r="Q37" i="6"/>
  <c r="R37" i="6" s="1"/>
  <c r="Q28" i="6"/>
  <c r="R28" i="6" s="1"/>
  <c r="Q18" i="6"/>
  <c r="R18" i="6" s="1"/>
  <c r="Q5" i="6"/>
  <c r="R5" i="6" s="1"/>
  <c r="Q20" i="6"/>
  <c r="R20" i="6" s="1"/>
  <c r="P59" i="6"/>
  <c r="P66" i="6"/>
  <c r="P61" i="6"/>
  <c r="P53" i="6"/>
  <c r="S48" i="6"/>
  <c r="S47" i="6"/>
  <c r="P43" i="6"/>
  <c r="S41" i="6"/>
  <c r="S39" i="6"/>
  <c r="P36" i="6"/>
  <c r="S34" i="6"/>
  <c r="P31" i="6"/>
  <c r="S29" i="6"/>
  <c r="S24" i="6"/>
  <c r="S23" i="6"/>
  <c r="P14" i="6"/>
  <c r="S12" i="6"/>
  <c r="S5" i="6"/>
  <c r="P15" i="6"/>
  <c r="Q61" i="6"/>
  <c r="R61" i="6" s="1"/>
  <c r="Q53" i="6"/>
  <c r="R53" i="6" s="1"/>
  <c r="Q44" i="6"/>
  <c r="R44" i="6" s="1"/>
  <c r="Q27" i="6"/>
  <c r="R27" i="6" s="1"/>
  <c r="Q4" i="6"/>
  <c r="R4" i="6" s="1"/>
  <c r="Q25" i="6"/>
  <c r="R25" i="6" s="1"/>
  <c r="P55" i="6"/>
  <c r="P38" i="6"/>
  <c r="P33" i="6"/>
  <c r="P16" i="6"/>
  <c r="S11" i="6"/>
  <c r="S9" i="6"/>
  <c r="S7" i="6"/>
  <c r="P27" i="6"/>
  <c r="Q60" i="6"/>
  <c r="R60" i="6" s="1"/>
  <c r="Q52" i="6"/>
  <c r="R52" i="6" s="1"/>
  <c r="Q43" i="6"/>
  <c r="R43" i="6" s="1"/>
  <c r="Q34" i="6"/>
  <c r="R34" i="6" s="1"/>
  <c r="Q26" i="6"/>
  <c r="R26" i="6" s="1"/>
  <c r="Q15" i="6"/>
  <c r="R15" i="6" s="1"/>
  <c r="Q3" i="6"/>
  <c r="R3" i="6" s="1"/>
  <c r="Q51" i="6"/>
  <c r="R51" i="6" s="1"/>
  <c r="Q14" i="6"/>
  <c r="R14" i="6" s="1"/>
  <c r="Q59" i="6"/>
  <c r="R59" i="6" s="1"/>
  <c r="S56" i="6"/>
  <c r="P48" i="6"/>
  <c r="S36" i="6"/>
  <c r="S19" i="6"/>
  <c r="S17" i="6"/>
  <c r="Q66" i="6"/>
  <c r="R66" i="6" s="1"/>
  <c r="Q23" i="6"/>
  <c r="R23" i="6" s="1"/>
  <c r="Q10" i="6"/>
  <c r="R10" i="6" s="1"/>
  <c r="P5" i="6"/>
  <c r="P18" i="6"/>
  <c r="P28" i="6"/>
  <c r="P65" i="6"/>
  <c r="P57" i="6"/>
  <c r="P49" i="6"/>
  <c r="P40" i="6"/>
  <c r="P8" i="6"/>
  <c r="S33" i="6"/>
  <c r="S42" i="6"/>
  <c r="S51" i="6"/>
  <c r="S62" i="6"/>
  <c r="S45" i="6"/>
  <c r="P41" i="6"/>
  <c r="S55" i="6"/>
  <c r="P4" i="6"/>
  <c r="P19" i="6"/>
  <c r="P64" i="6"/>
  <c r="P56" i="6"/>
  <c r="S26" i="6"/>
  <c r="S32" i="6"/>
  <c r="S10" i="6"/>
  <c r="P50" i="6"/>
  <c r="S63" i="6"/>
  <c r="P11" i="6"/>
  <c r="P21" i="6"/>
  <c r="P47" i="6"/>
  <c r="P20" i="6"/>
  <c r="S44" i="6"/>
  <c r="P58" i="6"/>
  <c r="P22" i="6"/>
  <c r="P54" i="6"/>
  <c r="P46" i="6"/>
  <c r="P37" i="6"/>
  <c r="P25" i="6"/>
  <c r="S59" i="6"/>
  <c r="P13" i="6"/>
  <c r="P24" i="6"/>
  <c r="P23" i="6"/>
  <c r="G2" i="3"/>
  <c r="G3" i="3"/>
  <c r="G4" i="3"/>
  <c r="G5" i="3"/>
  <c r="G6" i="3"/>
  <c r="G7" i="3"/>
  <c r="G8" i="3"/>
  <c r="G9" i="3"/>
  <c r="G10" i="3"/>
  <c r="G11" i="3"/>
  <c r="G12" i="3"/>
  <c r="G13" i="3"/>
  <c r="G14" i="3"/>
  <c r="G15" i="3"/>
  <c r="G16" i="3"/>
  <c r="G17" i="3"/>
  <c r="G21" i="3"/>
  <c r="G22" i="3"/>
  <c r="G23" i="3"/>
  <c r="G24" i="3"/>
  <c r="G25" i="3"/>
  <c r="G26" i="3"/>
  <c r="G27" i="3"/>
  <c r="G28" i="3"/>
  <c r="G29" i="3"/>
  <c r="G30" i="3"/>
  <c r="G31" i="3"/>
  <c r="G32" i="3"/>
  <c r="G33" i="3"/>
  <c r="G34" i="3"/>
  <c r="G35" i="3"/>
  <c r="G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A1" authorId="0" shapeId="0" xr:uid="{C518DC20-D38F-40BB-A2E8-551642165975}">
      <text>
        <r>
          <rPr>
            <b/>
            <sz val="8"/>
            <color indexed="81"/>
            <rFont val="Tahoma"/>
            <family val="2"/>
          </rPr>
          <t>David:</t>
        </r>
        <r>
          <rPr>
            <sz val="8"/>
            <color indexed="81"/>
            <rFont val="Tahoma"/>
            <family val="2"/>
          </rPr>
          <t xml:space="preserve">
hojarasca </t>
        </r>
      </text>
    </comment>
    <comment ref="A20" authorId="0" shapeId="0" xr:uid="{89312645-9D80-407B-B3ED-49AF520D39FC}">
      <text>
        <r>
          <rPr>
            <b/>
            <sz val="8"/>
            <color indexed="81"/>
            <rFont val="Tahoma"/>
            <family val="2"/>
          </rPr>
          <t>David:</t>
        </r>
        <r>
          <rPr>
            <sz val="8"/>
            <color indexed="81"/>
            <rFont val="Tahoma"/>
            <family val="2"/>
          </rPr>
          <t xml:space="preserve">
Madera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B1" authorId="0" shapeId="0" xr:uid="{1AA4503D-78EA-4142-9D0E-F7D094307F5D}">
      <text>
        <r>
          <rPr>
            <b/>
            <sz val="9"/>
            <color indexed="81"/>
            <rFont val="Tahoma"/>
            <charset val="1"/>
          </rPr>
          <t>Vincent:</t>
        </r>
        <r>
          <rPr>
            <sz val="9"/>
            <color indexed="81"/>
            <rFont val="Tahoma"/>
            <charset val="1"/>
          </rPr>
          <t xml:space="preserve">
estos datos los revisé porque mis datos originales, derivados de un pivot de los datos de david, tenían errores por bolsas en el mismo cuadrante, e.g. dos bolsas en cuadrante D, pivot promedia ambas y sale como si solo se hubieran colectado tres bolsas</t>
        </r>
      </text>
    </comment>
    <comment ref="I2" authorId="0" shapeId="0" xr:uid="{C160945F-A71B-402F-AE44-36CD6D864289}">
      <text>
        <r>
          <rPr>
            <b/>
            <sz val="9"/>
            <color indexed="81"/>
            <rFont val="Tahoma"/>
            <family val="2"/>
          </rPr>
          <t>Vincent:</t>
        </r>
        <r>
          <rPr>
            <sz val="9"/>
            <color indexed="81"/>
            <rFont val="Tahoma"/>
            <family val="2"/>
          </rPr>
          <t xml:space="preserve">
Cuando faltan valores de la última colecta, calculo k en base a la cuarta colecta. Las curvas no siempre siguen una negative exp decay curve (a veces masa remanente en 3a colecta es mayor que en la 2a, p.ej.) y por eso los valores de k calculados con 4a colecta parecen un poco distintos a los calculados con 5a, pero no sé si es solo percepción mía. silvia también lo hizo. el problema es si la descomposición sigue un patrón de dos pasos (labile then recalcitrant compounds). No puedo determinarlo con solo 5 puntos, en algunos casos el patrón es un -ve exp decay muy limpio, para otros es un zig zag, para otros hay dos pasos (patrón escalonado). </t>
        </r>
      </text>
    </comment>
    <comment ref="P2" authorId="0" shapeId="0" xr:uid="{5E3E95DD-6269-4F3D-B5CE-47A3AC2F1498}">
      <text>
        <r>
          <rPr>
            <b/>
            <sz val="9"/>
            <color indexed="81"/>
            <rFont val="Tahoma"/>
            <family val="2"/>
          </rPr>
          <t>Vincent:</t>
        </r>
        <r>
          <rPr>
            <sz val="9"/>
            <color indexed="81"/>
            <rFont val="Tahoma"/>
            <family val="2"/>
          </rPr>
          <t xml:space="preserve">
Silvias method: fitting an exponential decay curve and calculating k that way, recall y=e^-kt, so mass remaining=e^ktime</t>
        </r>
      </text>
    </comment>
    <comment ref="AH2" authorId="0" shapeId="0" xr:uid="{5CBC404B-B9E4-4AB8-B2CB-68FDB10D8830}">
      <text>
        <r>
          <rPr>
            <b/>
            <sz val="9"/>
            <color indexed="81"/>
            <rFont val="Tahoma"/>
            <family val="2"/>
          </rPr>
          <t>Vincent:</t>
        </r>
        <r>
          <rPr>
            <sz val="9"/>
            <color indexed="81"/>
            <rFont val="Tahoma"/>
            <family val="2"/>
          </rPr>
          <t xml:space="preserve">
Silvias method: fitting an exponential decay curve and calculating k that way, recall y=e^-kt, so mass remaining=e^ktime</t>
        </r>
      </text>
    </comment>
    <comment ref="H3" authorId="0" shapeId="0" xr:uid="{597A584C-2218-4305-8E0A-33095D85692B}">
      <text>
        <r>
          <rPr>
            <b/>
            <sz val="9"/>
            <color indexed="81"/>
            <rFont val="Tahoma"/>
            <charset val="1"/>
          </rPr>
          <t>Vincent:</t>
        </r>
        <r>
          <rPr>
            <sz val="9"/>
            <color indexed="81"/>
            <rFont val="Tahoma"/>
            <charset val="1"/>
          </rPr>
          <t xml:space="preserve">
estos son cuadrantes D, B, D, B. hubo un error con la colecta de las bolsas por parte de silvia y david, y creo que eso explica este enredo</t>
        </r>
      </text>
    </comment>
    <comment ref="O3" authorId="0" shapeId="0" xr:uid="{174A107C-B495-4A49-8526-D92894B0E063}">
      <text>
        <r>
          <rPr>
            <b/>
            <sz val="9"/>
            <color indexed="81"/>
            <rFont val="Tahoma"/>
            <charset val="1"/>
          </rPr>
          <t>Vincent:</t>
        </r>
        <r>
          <rPr>
            <sz val="9"/>
            <color indexed="81"/>
            <rFont val="Tahoma"/>
            <charset val="1"/>
          </rPr>
          <t xml:space="preserve">
estos son cuadrantes D, B, D, B. hubo un error con la colecta de las bolsas por parte de silvia y david, y creo que eso explica este enredo</t>
        </r>
      </text>
    </comment>
    <comment ref="H7" authorId="0" shapeId="0" xr:uid="{CF633231-8DB6-416B-A57A-C2A2995495D3}">
      <text>
        <r>
          <rPr>
            <b/>
            <sz val="9"/>
            <color indexed="81"/>
            <rFont val="Tahoma"/>
            <charset val="1"/>
          </rPr>
          <t>Vincent:</t>
        </r>
        <r>
          <rPr>
            <sz val="9"/>
            <color indexed="81"/>
            <rFont val="Tahoma"/>
            <charset val="1"/>
          </rPr>
          <t xml:space="preserve">
se sacaron por error en la tercera colecta</t>
        </r>
      </text>
    </comment>
    <comment ref="O7" authorId="0" shapeId="0" xr:uid="{A2550128-AFEA-4DAA-8776-A8CB24C8DEBD}">
      <text>
        <r>
          <rPr>
            <b/>
            <sz val="9"/>
            <color indexed="81"/>
            <rFont val="Tahoma"/>
            <charset val="1"/>
          </rPr>
          <t>Vincent:</t>
        </r>
        <r>
          <rPr>
            <sz val="9"/>
            <color indexed="81"/>
            <rFont val="Tahoma"/>
            <charset val="1"/>
          </rPr>
          <t xml:space="preserve">
se sacaron por error en la tercera colecta</t>
        </r>
      </text>
    </comment>
  </commentList>
</comments>
</file>

<file path=xl/sharedStrings.xml><?xml version="1.0" encoding="utf-8"?>
<sst xmlns="http://schemas.openxmlformats.org/spreadsheetml/2006/main" count="503" uniqueCount="42">
  <si>
    <t>Treatment</t>
  </si>
  <si>
    <t>N</t>
  </si>
  <si>
    <t>C</t>
  </si>
  <si>
    <t>NP</t>
  </si>
  <si>
    <t>P</t>
  </si>
  <si>
    <t xml:space="preserve">K madera </t>
  </si>
  <si>
    <t>Colecta 5</t>
  </si>
  <si>
    <t>Colecta 4</t>
  </si>
  <si>
    <t>Colecta 3</t>
  </si>
  <si>
    <t xml:space="preserve">Colecta 2 </t>
  </si>
  <si>
    <t>Colecta 1</t>
  </si>
  <si>
    <t xml:space="preserve">Parcelas </t>
  </si>
  <si>
    <t xml:space="preserve">K hojarasca </t>
  </si>
  <si>
    <t>wood</t>
  </si>
  <si>
    <t>A</t>
  </si>
  <si>
    <t>B</t>
  </si>
  <si>
    <t>D</t>
  </si>
  <si>
    <t xml:space="preserve">B </t>
  </si>
  <si>
    <t>quadrat</t>
  </si>
  <si>
    <t>idplot</t>
  </si>
  <si>
    <t>litter</t>
  </si>
  <si>
    <t>Days</t>
  </si>
  <si>
    <t>Days and LN values</t>
  </si>
  <si>
    <t>LN t1 %imr</t>
  </si>
  <si>
    <t>LN t2 %imr</t>
  </si>
  <si>
    <t>LN t3 %imr</t>
  </si>
  <si>
    <t>LN t4 %imr</t>
  </si>
  <si>
    <t>LN t5 %imr</t>
  </si>
  <si>
    <t>slope (k1/days)</t>
  </si>
  <si>
    <t>r2</t>
  </si>
  <si>
    <t>slope (k1/year)</t>
  </si>
  <si>
    <t>k.av.neg</t>
  </si>
  <si>
    <t>k.av.litt</t>
  </si>
  <si>
    <t>k.sil.litt</t>
  </si>
  <si>
    <t>k.av.wood</t>
  </si>
  <si>
    <t>k.sil.wood</t>
  </si>
  <si>
    <t>p.treat</t>
  </si>
  <si>
    <t>n.treat</t>
  </si>
  <si>
    <t>no.p</t>
  </si>
  <si>
    <t>with.p</t>
  </si>
  <si>
    <t>no.n</t>
  </si>
  <si>
    <t>with.n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</si>
</sst>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81"/>
      <name val="Tahoma"/>
      <family val="2"/>
    </font>
    <font>
      <sz val="8"/>
      <color indexed="81"/>
      <name val="Tahoma"/>
      <family val="2"/>
    </font>
    <font>
      <sz val="9"/>
      <color indexed="81"/>
      <name val="Tahoma"/>
      <charset val="1"/>
    </font>
    <font>
      <b/>
      <sz val="9"/>
      <color indexed="81"/>
      <name val="Tahoma"/>
      <charset val="1"/>
    </font>
    <font>
      <sz val="9"/>
      <color indexed="81"/>
      <name val="Tahoma"/>
      <family val="2"/>
    </font>
    <font>
      <sz val="11"/>
      <name val="Calibri"/>
      <family val="2"/>
      <scheme val="minor"/>
    </font>
    <font>
      <b/>
      <sz val="9"/>
      <color indexed="8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left"/>
    </xf>
    <xf numFmtId="2" fontId="0" fillId="0" borderId="0" xfId="0" applyNumberFormat="1"/>
    <xf numFmtId="0" fontId="16" fillId="33" borderId="10" xfId="0" applyFont="1" applyFill="1" applyBorder="1"/>
    <xf numFmtId="1" fontId="0" fillId="0" borderId="0" xfId="0" applyNumberFormat="1" applyAlignment="1">
      <alignment horizontal="left"/>
    </xf>
    <xf numFmtId="0" fontId="16" fillId="33" borderId="0" xfId="0" applyFont="1" applyFill="1"/>
    <xf numFmtId="164" fontId="0" fillId="0" borderId="0" xfId="0" applyNumberFormat="1"/>
    <xf numFmtId="0" fontId="0" fillId="0" borderId="0" xfId="0" applyAlignment="1">
      <alignment horizontal="center"/>
    </xf>
    <xf numFmtId="0" fontId="16" fillId="0" borderId="0" xfId="0" applyFont="1" applyAlignment="1">
      <alignment horizontal="center"/>
    </xf>
    <xf numFmtId="0" fontId="0" fillId="34" borderId="0" xfId="0" applyFill="1"/>
    <xf numFmtId="0" fontId="16" fillId="34" borderId="0" xfId="0" applyFont="1" applyFill="1"/>
    <xf numFmtId="0" fontId="16" fillId="34" borderId="0" xfId="0" applyFont="1" applyFill="1" applyAlignment="1">
      <alignment horizontal="center"/>
    </xf>
    <xf numFmtId="0" fontId="0" fillId="35" borderId="0" xfId="0" applyFill="1"/>
    <xf numFmtId="0" fontId="16" fillId="35" borderId="0" xfId="0" applyFont="1" applyFill="1"/>
    <xf numFmtId="0" fontId="16" fillId="35" borderId="0" xfId="0" applyFont="1" applyFill="1" applyAlignment="1">
      <alignment horizontal="center"/>
    </xf>
    <xf numFmtId="164" fontId="16" fillId="0" borderId="0" xfId="0" applyNumberFormat="1" applyFont="1" applyFill="1" applyAlignment="1">
      <alignment horizontal="center"/>
    </xf>
    <xf numFmtId="164" fontId="23" fillId="0" borderId="0" xfId="0" applyNumberFormat="1" applyFont="1"/>
    <xf numFmtId="0" fontId="16" fillId="36" borderId="0" xfId="0" applyFont="1" applyFill="1"/>
    <xf numFmtId="0" fontId="0" fillId="36" borderId="0" xfId="0" applyFill="1"/>
    <xf numFmtId="0" fontId="16" fillId="36" borderId="0" xfId="0" applyFont="1" applyFill="1" applyAlignment="1">
      <alignment horizontal="center"/>
    </xf>
    <xf numFmtId="0" fontId="16" fillId="37" borderId="0" xfId="0" applyFont="1" applyFill="1"/>
    <xf numFmtId="0" fontId="0" fillId="37" borderId="0" xfId="0" applyFill="1"/>
    <xf numFmtId="0" fontId="16" fillId="37" borderId="0" xfId="0" applyFont="1" applyFill="1" applyAlignment="1">
      <alignment horizontal="center"/>
    </xf>
    <xf numFmtId="0" fontId="0" fillId="0" borderId="0" xfId="0" applyFont="1" applyFill="1" applyAlignment="1">
      <alignment horizontal="center"/>
    </xf>
    <xf numFmtId="0" fontId="0" fillId="0" borderId="0" xfId="0" applyFont="1" applyFill="1"/>
    <xf numFmtId="0" fontId="0" fillId="0" borderId="0" xfId="0" applyFont="1" applyAlignment="1">
      <alignment horizontal="center"/>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57859-DF6A-480E-9001-7B04C8F6C2B4}">
  <dimension ref="A1:N36"/>
  <sheetViews>
    <sheetView topLeftCell="B1" workbookViewId="0">
      <selection activeCell="I13" sqref="I13"/>
    </sheetView>
  </sheetViews>
  <sheetFormatPr defaultColWidth="10.6640625" defaultRowHeight="14.25" x14ac:dyDescent="0.45"/>
  <sheetData>
    <row r="1" spans="1:14" x14ac:dyDescent="0.45">
      <c r="A1" s="3" t="s">
        <v>11</v>
      </c>
      <c r="B1" s="3" t="s">
        <v>10</v>
      </c>
      <c r="C1" s="3" t="s">
        <v>9</v>
      </c>
      <c r="D1" s="3" t="s">
        <v>8</v>
      </c>
      <c r="E1" s="3" t="s">
        <v>7</v>
      </c>
      <c r="F1" s="3" t="s">
        <v>6</v>
      </c>
      <c r="G1" s="5" t="s">
        <v>12</v>
      </c>
    </row>
    <row r="2" spans="1:14" x14ac:dyDescent="0.45">
      <c r="A2" s="1">
        <v>1</v>
      </c>
      <c r="B2" s="2">
        <v>74.475449813522928</v>
      </c>
      <c r="C2" s="2">
        <v>60.432413887745298</v>
      </c>
      <c r="D2" s="2"/>
      <c r="E2" s="2">
        <v>32.269266190227903</v>
      </c>
      <c r="F2" s="2">
        <v>20.237655578542274</v>
      </c>
      <c r="G2">
        <f t="shared" ref="G2:G17" si="0">SLOPE(B2:F2,J2:N2)</f>
        <v>-1.7598166133175217</v>
      </c>
      <c r="J2">
        <v>4</v>
      </c>
      <c r="K2">
        <v>12</v>
      </c>
      <c r="M2">
        <v>24</v>
      </c>
      <c r="N2">
        <v>36</v>
      </c>
    </row>
    <row r="3" spans="1:14" x14ac:dyDescent="0.45">
      <c r="A3" s="1">
        <v>2</v>
      </c>
      <c r="B3" s="2">
        <v>72.576933441218159</v>
      </c>
      <c r="C3" s="2">
        <v>57.845071326396045</v>
      </c>
      <c r="D3" s="2">
        <v>46.559720383061432</v>
      </c>
      <c r="E3" s="2">
        <v>42.810227636596508</v>
      </c>
      <c r="F3" s="2"/>
      <c r="G3">
        <f t="shared" si="0"/>
        <v>-1.5232748109113807</v>
      </c>
      <c r="J3">
        <v>4</v>
      </c>
      <c r="K3">
        <v>12</v>
      </c>
      <c r="L3">
        <v>19</v>
      </c>
      <c r="M3">
        <v>24</v>
      </c>
    </row>
    <row r="4" spans="1:14" x14ac:dyDescent="0.45">
      <c r="A4" s="1">
        <v>3</v>
      </c>
      <c r="B4" s="2">
        <v>75.309364174937443</v>
      </c>
      <c r="C4" s="2">
        <v>53.991166355417917</v>
      </c>
      <c r="D4" s="2">
        <v>47.627506519622173</v>
      </c>
      <c r="E4" s="2">
        <v>40.138662708801441</v>
      </c>
      <c r="F4" s="2">
        <v>42.517755781723743</v>
      </c>
      <c r="G4">
        <f t="shared" si="0"/>
        <v>-0.99333922666441543</v>
      </c>
      <c r="J4">
        <v>4</v>
      </c>
      <c r="K4">
        <v>12</v>
      </c>
      <c r="L4">
        <v>19</v>
      </c>
      <c r="M4">
        <v>24</v>
      </c>
      <c r="N4">
        <v>36</v>
      </c>
    </row>
    <row r="5" spans="1:14" x14ac:dyDescent="0.45">
      <c r="A5" s="1">
        <v>4</v>
      </c>
      <c r="B5" s="2">
        <v>73.845862314043003</v>
      </c>
      <c r="C5" s="2">
        <v>56.604636730834166</v>
      </c>
      <c r="D5" s="2">
        <v>48.803345803938122</v>
      </c>
      <c r="E5" s="2">
        <v>27.975562623667713</v>
      </c>
      <c r="F5" s="2">
        <v>33.773120511370834</v>
      </c>
      <c r="G5">
        <f t="shared" si="0"/>
        <v>-1.3433665476442882</v>
      </c>
      <c r="J5">
        <v>4</v>
      </c>
      <c r="K5">
        <v>12</v>
      </c>
      <c r="L5">
        <v>19</v>
      </c>
      <c r="M5">
        <v>24</v>
      </c>
      <c r="N5">
        <v>36</v>
      </c>
    </row>
    <row r="6" spans="1:14" x14ac:dyDescent="0.45">
      <c r="A6" s="1">
        <v>5</v>
      </c>
      <c r="B6" s="2">
        <v>74.645598742083678</v>
      </c>
      <c r="C6" s="2">
        <v>55.372959006691424</v>
      </c>
      <c r="D6" s="2">
        <v>49.811224971711567</v>
      </c>
      <c r="E6" s="2">
        <v>40.073190406984928</v>
      </c>
      <c r="F6" s="2">
        <v>36.1859416852514</v>
      </c>
      <c r="G6">
        <f t="shared" si="0"/>
        <v>-1.1764757372345183</v>
      </c>
      <c r="J6">
        <v>4</v>
      </c>
      <c r="K6">
        <v>12</v>
      </c>
      <c r="L6">
        <v>19</v>
      </c>
      <c r="M6">
        <v>24</v>
      </c>
      <c r="N6">
        <v>36</v>
      </c>
    </row>
    <row r="7" spans="1:14" x14ac:dyDescent="0.45">
      <c r="A7" s="1">
        <v>7</v>
      </c>
      <c r="B7" s="2">
        <v>74.539038885281144</v>
      </c>
      <c r="C7" s="2">
        <v>62.410087967014618</v>
      </c>
      <c r="D7" s="2">
        <v>53.400096635332957</v>
      </c>
      <c r="E7" s="2">
        <v>38.512626539755985</v>
      </c>
      <c r="F7" s="2">
        <v>30.22087928459797</v>
      </c>
      <c r="G7">
        <f t="shared" si="0"/>
        <v>-1.4432621063118609</v>
      </c>
      <c r="J7">
        <v>4</v>
      </c>
      <c r="K7">
        <v>12</v>
      </c>
      <c r="L7">
        <v>19</v>
      </c>
      <c r="M7">
        <v>24</v>
      </c>
      <c r="N7">
        <v>36</v>
      </c>
    </row>
    <row r="8" spans="1:14" x14ac:dyDescent="0.45">
      <c r="A8" s="1">
        <v>8</v>
      </c>
      <c r="B8" s="2">
        <v>73.625078550841977</v>
      </c>
      <c r="C8" s="2">
        <v>56.342128543647078</v>
      </c>
      <c r="D8" s="2">
        <v>44.774940747247541</v>
      </c>
      <c r="E8" s="2">
        <v>25.426855671336444</v>
      </c>
      <c r="F8" s="2">
        <v>24.789523489535949</v>
      </c>
      <c r="G8">
        <f t="shared" si="0"/>
        <v>-1.6160117353560643</v>
      </c>
      <c r="J8">
        <v>4</v>
      </c>
      <c r="K8">
        <v>12</v>
      </c>
      <c r="L8">
        <v>19</v>
      </c>
      <c r="M8">
        <v>24</v>
      </c>
      <c r="N8">
        <v>36</v>
      </c>
    </row>
    <row r="9" spans="1:14" x14ac:dyDescent="0.45">
      <c r="A9" s="1">
        <v>9</v>
      </c>
      <c r="B9" s="2">
        <v>73.772250233068533</v>
      </c>
      <c r="C9" s="2">
        <v>53.854568228578266</v>
      </c>
      <c r="D9" s="2">
        <v>42.576858589427133</v>
      </c>
      <c r="E9" s="2">
        <v>42.686233108447858</v>
      </c>
      <c r="F9" s="2">
        <v>37.043632946990712</v>
      </c>
      <c r="G9">
        <f t="shared" si="0"/>
        <v>-1.0891034106377457</v>
      </c>
      <c r="J9">
        <v>4</v>
      </c>
      <c r="K9">
        <v>12</v>
      </c>
      <c r="L9">
        <v>19</v>
      </c>
      <c r="M9">
        <v>24</v>
      </c>
      <c r="N9">
        <v>36</v>
      </c>
    </row>
    <row r="10" spans="1:14" x14ac:dyDescent="0.45">
      <c r="A10" s="1">
        <v>10</v>
      </c>
      <c r="B10" s="2">
        <v>73.83735650638512</v>
      </c>
      <c r="C10" s="2">
        <v>54.382233491475269</v>
      </c>
      <c r="D10" s="2">
        <v>49.80102294719515</v>
      </c>
      <c r="E10" s="2">
        <v>34.263491204291206</v>
      </c>
      <c r="F10" s="2">
        <v>25.010002213900265</v>
      </c>
      <c r="G10">
        <f t="shared" si="0"/>
        <v>-1.5165790618679305</v>
      </c>
      <c r="J10">
        <v>4</v>
      </c>
      <c r="K10">
        <v>12</v>
      </c>
      <c r="L10">
        <v>19</v>
      </c>
      <c r="M10">
        <v>24</v>
      </c>
      <c r="N10">
        <v>36</v>
      </c>
    </row>
    <row r="11" spans="1:14" x14ac:dyDescent="0.45">
      <c r="A11" s="1">
        <v>12</v>
      </c>
      <c r="B11" s="2">
        <v>74.894790074967887</v>
      </c>
      <c r="C11" s="2">
        <v>59.895022611907933</v>
      </c>
      <c r="D11" s="2">
        <v>45.0153369377079</v>
      </c>
      <c r="E11" s="2">
        <v>28.651551654528948</v>
      </c>
      <c r="F11" s="2">
        <v>28.265096725237306</v>
      </c>
      <c r="G11">
        <f t="shared" si="0"/>
        <v>-1.5627935489901275</v>
      </c>
      <c r="J11">
        <v>4</v>
      </c>
      <c r="K11">
        <v>12</v>
      </c>
      <c r="L11">
        <v>19</v>
      </c>
      <c r="M11">
        <v>24</v>
      </c>
      <c r="N11">
        <v>36</v>
      </c>
    </row>
    <row r="12" spans="1:14" x14ac:dyDescent="0.45">
      <c r="A12" s="1">
        <v>13</v>
      </c>
      <c r="B12" s="2">
        <v>74.212809816062162</v>
      </c>
      <c r="C12" s="2">
        <v>56.981533145097671</v>
      </c>
      <c r="D12" s="2">
        <v>48.605448169401633</v>
      </c>
      <c r="E12" s="2">
        <v>38.664193365444007</v>
      </c>
      <c r="F12" s="2">
        <v>28.947268961168643</v>
      </c>
      <c r="G12">
        <f t="shared" si="0"/>
        <v>-1.4058475171590632</v>
      </c>
      <c r="J12">
        <v>4</v>
      </c>
      <c r="K12">
        <v>12</v>
      </c>
      <c r="L12">
        <v>19</v>
      </c>
      <c r="M12">
        <v>24</v>
      </c>
      <c r="N12">
        <v>36</v>
      </c>
    </row>
    <row r="13" spans="1:14" x14ac:dyDescent="0.45">
      <c r="A13" s="1">
        <v>15</v>
      </c>
      <c r="B13" s="2">
        <v>75.429979987235313</v>
      </c>
      <c r="C13" s="2">
        <v>60.074835760656896</v>
      </c>
      <c r="D13" s="2">
        <v>52.065064039851691</v>
      </c>
      <c r="E13" s="2">
        <v>36.867785865644137</v>
      </c>
      <c r="F13" s="2">
        <v>22.729348499997943</v>
      </c>
      <c r="G13">
        <f t="shared" si="0"/>
        <v>-1.6687681909947996</v>
      </c>
      <c r="J13">
        <v>4</v>
      </c>
      <c r="K13">
        <v>12</v>
      </c>
      <c r="L13">
        <v>19</v>
      </c>
      <c r="M13">
        <v>24</v>
      </c>
      <c r="N13">
        <v>36</v>
      </c>
    </row>
    <row r="14" spans="1:14" x14ac:dyDescent="0.45">
      <c r="A14" s="1">
        <v>18</v>
      </c>
      <c r="B14" s="2">
        <v>73.589208028739691</v>
      </c>
      <c r="C14" s="2">
        <v>56.148845683226682</v>
      </c>
      <c r="D14" s="2">
        <v>42.104209120148582</v>
      </c>
      <c r="E14" s="2">
        <v>32.643688287453045</v>
      </c>
      <c r="F14" s="2">
        <v>33.47708039086438</v>
      </c>
      <c r="G14">
        <f t="shared" si="0"/>
        <v>-1.3002571975029293</v>
      </c>
      <c r="J14">
        <v>4</v>
      </c>
      <c r="K14">
        <v>12</v>
      </c>
      <c r="L14">
        <v>19</v>
      </c>
      <c r="M14">
        <v>24</v>
      </c>
      <c r="N14">
        <v>36</v>
      </c>
    </row>
    <row r="15" spans="1:14" x14ac:dyDescent="0.45">
      <c r="A15" s="1">
        <v>21</v>
      </c>
      <c r="B15" s="2">
        <v>74.792409742400423</v>
      </c>
      <c r="C15" s="2">
        <v>55.133796618562023</v>
      </c>
      <c r="D15" s="2">
        <v>45.002352397005097</v>
      </c>
      <c r="E15" s="2">
        <v>32.711711612539197</v>
      </c>
      <c r="F15" s="2">
        <v>32.739096894436315</v>
      </c>
      <c r="G15">
        <f t="shared" si="0"/>
        <v>-1.3396250292480054</v>
      </c>
      <c r="J15">
        <v>4</v>
      </c>
      <c r="K15">
        <v>12</v>
      </c>
      <c r="L15">
        <v>19</v>
      </c>
      <c r="M15">
        <v>24</v>
      </c>
      <c r="N15">
        <v>36</v>
      </c>
    </row>
    <row r="16" spans="1:14" x14ac:dyDescent="0.45">
      <c r="A16" s="1">
        <v>23</v>
      </c>
      <c r="B16" s="2">
        <v>74.865154817259125</v>
      </c>
      <c r="C16" s="2">
        <v>57.007620934474033</v>
      </c>
      <c r="D16" s="2">
        <v>52.958051377395037</v>
      </c>
      <c r="E16" s="2">
        <v>40.68881211019449</v>
      </c>
      <c r="F16" s="2">
        <v>22.520202045586466</v>
      </c>
      <c r="G16">
        <f t="shared" si="0"/>
        <v>-1.5913999548882019</v>
      </c>
      <c r="J16">
        <v>4</v>
      </c>
      <c r="K16">
        <v>12</v>
      </c>
      <c r="L16">
        <v>19</v>
      </c>
      <c r="M16">
        <v>24</v>
      </c>
      <c r="N16">
        <v>36</v>
      </c>
    </row>
    <row r="17" spans="1:14" x14ac:dyDescent="0.45">
      <c r="A17" s="1">
        <v>24</v>
      </c>
      <c r="B17" s="2">
        <v>76.080771483998547</v>
      </c>
      <c r="C17" s="2">
        <v>55.884754954131061</v>
      </c>
      <c r="D17" s="2">
        <v>46.974944088779637</v>
      </c>
      <c r="E17" s="2">
        <v>27.929858986659763</v>
      </c>
      <c r="F17" s="2">
        <v>34.031546746323137</v>
      </c>
      <c r="G17">
        <f t="shared" si="0"/>
        <v>-1.3847266450988154</v>
      </c>
      <c r="J17">
        <v>4</v>
      </c>
      <c r="K17">
        <v>12</v>
      </c>
      <c r="L17">
        <v>19</v>
      </c>
      <c r="M17">
        <v>24</v>
      </c>
      <c r="N17">
        <v>36</v>
      </c>
    </row>
    <row r="18" spans="1:14" x14ac:dyDescent="0.45">
      <c r="J18">
        <v>75.309364174937443</v>
      </c>
      <c r="K18">
        <v>53.991166355417917</v>
      </c>
      <c r="L18">
        <v>47.627506519622173</v>
      </c>
      <c r="M18">
        <v>40.138662708801441</v>
      </c>
      <c r="N18">
        <v>42.517755781723743</v>
      </c>
    </row>
    <row r="20" spans="1:14" x14ac:dyDescent="0.45">
      <c r="A20" s="3" t="s">
        <v>11</v>
      </c>
      <c r="B20" s="3" t="s">
        <v>10</v>
      </c>
      <c r="C20" s="3" t="s">
        <v>9</v>
      </c>
      <c r="D20" s="3" t="s">
        <v>8</v>
      </c>
      <c r="E20" s="3" t="s">
        <v>7</v>
      </c>
      <c r="F20" s="3" t="s">
        <v>6</v>
      </c>
      <c r="G20" s="5" t="s">
        <v>5</v>
      </c>
    </row>
    <row r="21" spans="1:14" x14ac:dyDescent="0.45">
      <c r="A21" s="4">
        <v>1</v>
      </c>
      <c r="B21" s="2">
        <v>87.931634747408637</v>
      </c>
      <c r="C21" s="2">
        <v>45.866369616255049</v>
      </c>
      <c r="D21" s="2"/>
      <c r="E21" s="2">
        <v>42.946026619690741</v>
      </c>
      <c r="F21" s="2">
        <v>21.566950959488274</v>
      </c>
      <c r="G21">
        <f t="shared" ref="G21:G36" si="1">SLOPE(B21:F21,J21:N21)</f>
        <v>-1.8004605597196606</v>
      </c>
      <c r="J21">
        <v>4</v>
      </c>
      <c r="K21">
        <v>12</v>
      </c>
      <c r="M21">
        <v>24</v>
      </c>
      <c r="N21">
        <v>36</v>
      </c>
    </row>
    <row r="22" spans="1:14" x14ac:dyDescent="0.45">
      <c r="A22" s="4">
        <v>2</v>
      </c>
      <c r="B22" s="2">
        <v>88.686727356333279</v>
      </c>
      <c r="C22" s="2">
        <v>60.439895625534334</v>
      </c>
      <c r="D22" s="2">
        <v>43.743612503423137</v>
      </c>
      <c r="E22" s="2">
        <v>27.84712440780681</v>
      </c>
      <c r="F22" s="2"/>
      <c r="G22">
        <f t="shared" si="1"/>
        <v>-2.981679286169971</v>
      </c>
      <c r="I22">
        <f>LN(100)</f>
        <v>4.6051701859880918</v>
      </c>
      <c r="J22">
        <v>4</v>
      </c>
      <c r="K22">
        <v>12</v>
      </c>
      <c r="L22">
        <v>19</v>
      </c>
      <c r="M22">
        <v>24</v>
      </c>
    </row>
    <row r="23" spans="1:14" x14ac:dyDescent="0.45">
      <c r="A23" s="4">
        <v>3</v>
      </c>
      <c r="B23" s="2">
        <v>91.073079401023222</v>
      </c>
      <c r="C23" s="2">
        <v>52.787022703818373</v>
      </c>
      <c r="D23" s="2">
        <v>48.677722854094995</v>
      </c>
      <c r="E23" s="2">
        <v>30.498089066134927</v>
      </c>
      <c r="F23" s="2">
        <v>47.675749777042888</v>
      </c>
      <c r="G23">
        <f t="shared" si="1"/>
        <v>-1.3139917659892402</v>
      </c>
      <c r="J23">
        <v>4</v>
      </c>
      <c r="K23">
        <v>12</v>
      </c>
      <c r="L23">
        <v>19</v>
      </c>
      <c r="M23">
        <v>24</v>
      </c>
      <c r="N23">
        <v>36</v>
      </c>
    </row>
    <row r="24" spans="1:14" x14ac:dyDescent="0.45">
      <c r="A24" s="4">
        <v>4</v>
      </c>
      <c r="B24" s="2">
        <v>85.550582854599469</v>
      </c>
      <c r="C24" s="2">
        <v>60.740286471805959</v>
      </c>
      <c r="D24" s="2">
        <v>37.792125114560989</v>
      </c>
      <c r="E24" s="2">
        <v>39.119274598590046</v>
      </c>
      <c r="F24" s="2">
        <v>17.286872451595539</v>
      </c>
      <c r="G24">
        <f t="shared" si="1"/>
        <v>-2.0730740534890466</v>
      </c>
      <c r="J24">
        <v>4</v>
      </c>
      <c r="K24">
        <v>12</v>
      </c>
      <c r="L24">
        <v>19</v>
      </c>
      <c r="M24">
        <v>24</v>
      </c>
      <c r="N24">
        <v>36</v>
      </c>
    </row>
    <row r="25" spans="1:14" x14ac:dyDescent="0.45">
      <c r="A25" s="4">
        <v>5</v>
      </c>
      <c r="B25" s="2">
        <v>87.401295199576282</v>
      </c>
      <c r="C25" s="2">
        <v>61.646795074185448</v>
      </c>
      <c r="D25" s="2">
        <v>48.333356442925371</v>
      </c>
      <c r="E25" s="2">
        <v>37.927855010767509</v>
      </c>
      <c r="F25" s="2">
        <v>22.678085007586265</v>
      </c>
      <c r="G25">
        <f t="shared" si="1"/>
        <v>-1.9853406009015955</v>
      </c>
      <c r="J25">
        <v>4</v>
      </c>
      <c r="K25">
        <v>12</v>
      </c>
      <c r="L25">
        <v>19</v>
      </c>
      <c r="M25">
        <v>24</v>
      </c>
      <c r="N25">
        <v>36</v>
      </c>
    </row>
    <row r="26" spans="1:14" x14ac:dyDescent="0.45">
      <c r="A26" s="4">
        <v>7</v>
      </c>
      <c r="B26" s="2">
        <v>88.572576735139052</v>
      </c>
      <c r="C26" s="2">
        <v>60.799210865000347</v>
      </c>
      <c r="D26" s="2">
        <v>48.53689792752818</v>
      </c>
      <c r="E26" s="2">
        <v>42.885785048775965</v>
      </c>
      <c r="F26" s="2">
        <v>26.827596160785163</v>
      </c>
      <c r="G26">
        <f t="shared" si="1"/>
        <v>-1.8430018148041847</v>
      </c>
      <c r="J26">
        <v>4</v>
      </c>
      <c r="K26">
        <v>12</v>
      </c>
      <c r="L26">
        <v>19</v>
      </c>
      <c r="M26">
        <v>24</v>
      </c>
      <c r="N26">
        <v>36</v>
      </c>
    </row>
    <row r="27" spans="1:14" x14ac:dyDescent="0.45">
      <c r="A27" s="4">
        <v>8</v>
      </c>
      <c r="B27" s="2">
        <v>85.59262568236565</v>
      </c>
      <c r="C27" s="2">
        <v>49.335989395392836</v>
      </c>
      <c r="D27" s="2">
        <v>32.553640771239714</v>
      </c>
      <c r="E27" s="2">
        <v>22.431483858641727</v>
      </c>
      <c r="F27" s="2">
        <v>27.526565995525729</v>
      </c>
      <c r="G27">
        <f t="shared" si="1"/>
        <v>-1.7842385540579739</v>
      </c>
      <c r="J27">
        <v>4</v>
      </c>
      <c r="K27">
        <v>12</v>
      </c>
      <c r="L27">
        <v>19</v>
      </c>
      <c r="M27">
        <v>24</v>
      </c>
      <c r="N27">
        <v>36</v>
      </c>
    </row>
    <row r="28" spans="1:14" x14ac:dyDescent="0.45">
      <c r="A28" s="4">
        <v>9</v>
      </c>
      <c r="B28" s="2">
        <v>87.86758259555873</v>
      </c>
      <c r="C28" s="2">
        <v>68.673147346995023</v>
      </c>
      <c r="D28" s="2">
        <v>50.766536623937846</v>
      </c>
      <c r="E28" s="2">
        <v>37.414287068538741</v>
      </c>
      <c r="F28" s="2">
        <v>45.238901723276719</v>
      </c>
      <c r="G28">
        <f t="shared" si="1"/>
        <v>-1.4329813022516125</v>
      </c>
      <c r="J28">
        <v>4</v>
      </c>
      <c r="K28">
        <v>12</v>
      </c>
      <c r="L28">
        <v>19</v>
      </c>
      <c r="M28">
        <v>24</v>
      </c>
      <c r="N28">
        <v>36</v>
      </c>
    </row>
    <row r="29" spans="1:14" x14ac:dyDescent="0.45">
      <c r="A29" s="4">
        <v>10</v>
      </c>
      <c r="B29" s="2">
        <v>88.812606382265827</v>
      </c>
      <c r="C29" s="2">
        <v>64.146851617831345</v>
      </c>
      <c r="D29" s="2">
        <v>51.834891949344879</v>
      </c>
      <c r="E29" s="2">
        <v>33.057005596379867</v>
      </c>
      <c r="F29" s="2">
        <v>21.387023421623113</v>
      </c>
      <c r="G29">
        <f t="shared" si="1"/>
        <v>-2.1298514131110791</v>
      </c>
      <c r="J29">
        <v>4</v>
      </c>
      <c r="K29">
        <v>12</v>
      </c>
      <c r="L29">
        <v>19</v>
      </c>
      <c r="M29">
        <v>24</v>
      </c>
      <c r="N29">
        <v>36</v>
      </c>
    </row>
    <row r="30" spans="1:14" x14ac:dyDescent="0.45">
      <c r="A30" s="4">
        <v>12</v>
      </c>
      <c r="B30" s="2">
        <v>85.579980338447427</v>
      </c>
      <c r="C30" s="2">
        <v>58.719227808469952</v>
      </c>
      <c r="D30" s="2">
        <v>44.312585294308889</v>
      </c>
      <c r="E30" s="2">
        <v>34.760316467633544</v>
      </c>
      <c r="F30" s="2">
        <v>25.148362255430378</v>
      </c>
      <c r="G30">
        <f t="shared" si="1"/>
        <v>-1.8595417671012191</v>
      </c>
      <c r="J30">
        <v>4</v>
      </c>
      <c r="K30">
        <v>12</v>
      </c>
      <c r="L30">
        <v>19</v>
      </c>
      <c r="M30">
        <v>24</v>
      </c>
      <c r="N30">
        <v>36</v>
      </c>
    </row>
    <row r="31" spans="1:14" x14ac:dyDescent="0.45">
      <c r="A31" s="4">
        <v>13</v>
      </c>
      <c r="B31" s="2">
        <v>88.635541579770603</v>
      </c>
      <c r="C31" s="2">
        <v>61.207532586503348</v>
      </c>
      <c r="D31" s="2">
        <v>39.292075692469083</v>
      </c>
      <c r="E31" s="2">
        <v>36.900839577122731</v>
      </c>
      <c r="F31" s="2">
        <v>29.935300719614435</v>
      </c>
      <c r="G31">
        <f t="shared" si="1"/>
        <v>-1.8105128259915362</v>
      </c>
      <c r="J31">
        <v>4</v>
      </c>
      <c r="K31">
        <v>12</v>
      </c>
      <c r="L31">
        <v>19</v>
      </c>
      <c r="M31">
        <v>24</v>
      </c>
      <c r="N31">
        <v>36</v>
      </c>
    </row>
    <row r="32" spans="1:14" x14ac:dyDescent="0.45">
      <c r="A32" s="4">
        <v>15</v>
      </c>
      <c r="B32" s="2">
        <v>83.749475480736365</v>
      </c>
      <c r="C32" s="2">
        <v>47.97954548765918</v>
      </c>
      <c r="D32" s="2">
        <v>48.988060459779554</v>
      </c>
      <c r="E32" s="2">
        <v>29.750250626566416</v>
      </c>
      <c r="F32" s="2">
        <v>30.203100622820809</v>
      </c>
      <c r="G32">
        <f t="shared" si="1"/>
        <v>-1.5814540593603297</v>
      </c>
      <c r="J32">
        <v>4</v>
      </c>
      <c r="K32">
        <v>12</v>
      </c>
      <c r="L32">
        <v>19</v>
      </c>
      <c r="M32">
        <v>24</v>
      </c>
      <c r="N32">
        <v>36</v>
      </c>
    </row>
    <row r="33" spans="1:14" x14ac:dyDescent="0.45">
      <c r="A33" s="4">
        <v>18</v>
      </c>
      <c r="B33" s="2">
        <v>86.645213530940794</v>
      </c>
      <c r="C33" s="2">
        <v>64.966700230420827</v>
      </c>
      <c r="D33" s="2">
        <v>47.602298648885771</v>
      </c>
      <c r="E33" s="2">
        <v>48.28029558298865</v>
      </c>
      <c r="F33" s="2">
        <v>33.497463544047399</v>
      </c>
      <c r="G33">
        <f t="shared" si="1"/>
        <v>-1.6047393646484842</v>
      </c>
      <c r="J33">
        <v>4</v>
      </c>
      <c r="K33">
        <v>12</v>
      </c>
      <c r="L33">
        <v>19</v>
      </c>
      <c r="M33">
        <v>24</v>
      </c>
      <c r="N33">
        <v>36</v>
      </c>
    </row>
    <row r="34" spans="1:14" x14ac:dyDescent="0.45">
      <c r="A34" s="4">
        <v>21</v>
      </c>
      <c r="B34" s="2">
        <v>85.054199202143408</v>
      </c>
      <c r="C34" s="2">
        <v>59.117923485183553</v>
      </c>
      <c r="D34" s="2">
        <v>59.914069746791</v>
      </c>
      <c r="E34" s="2">
        <v>34.444755505785736</v>
      </c>
      <c r="F34" s="2">
        <v>40.378646855767457</v>
      </c>
      <c r="G34">
        <f t="shared" si="1"/>
        <v>-1.4132273441351371</v>
      </c>
      <c r="J34">
        <v>4</v>
      </c>
      <c r="K34">
        <v>12</v>
      </c>
      <c r="L34">
        <v>19</v>
      </c>
      <c r="M34">
        <v>24</v>
      </c>
      <c r="N34">
        <v>36</v>
      </c>
    </row>
    <row r="35" spans="1:14" x14ac:dyDescent="0.45">
      <c r="A35" s="4">
        <v>23</v>
      </c>
      <c r="B35" s="2">
        <v>90.939869552705005</v>
      </c>
      <c r="C35" s="2">
        <v>66.364446932914831</v>
      </c>
      <c r="D35" s="2">
        <v>41.699524109430072</v>
      </c>
      <c r="E35" s="2">
        <v>40.368513316962968</v>
      </c>
      <c r="F35" s="2">
        <v>26.502729027643039</v>
      </c>
      <c r="G35">
        <f t="shared" si="1"/>
        <v>-2.0004425370174022</v>
      </c>
      <c r="J35">
        <v>4</v>
      </c>
      <c r="K35">
        <v>12</v>
      </c>
      <c r="L35">
        <v>19</v>
      </c>
      <c r="M35">
        <v>24</v>
      </c>
      <c r="N35">
        <v>36</v>
      </c>
    </row>
    <row r="36" spans="1:14" x14ac:dyDescent="0.45">
      <c r="A36" s="4">
        <v>24</v>
      </c>
      <c r="B36" s="2">
        <v>82.40780636555327</v>
      </c>
      <c r="C36" s="2">
        <v>56.074388010363627</v>
      </c>
      <c r="D36" s="2">
        <v>47.808257716888463</v>
      </c>
      <c r="E36" s="2">
        <v>33.10902870801452</v>
      </c>
      <c r="F36" s="2">
        <v>30.579616042795159</v>
      </c>
      <c r="G36">
        <f t="shared" si="1"/>
        <v>-1.6041482913065548</v>
      </c>
      <c r="J36">
        <v>4</v>
      </c>
      <c r="K36">
        <v>12</v>
      </c>
      <c r="L36">
        <v>19</v>
      </c>
      <c r="M36">
        <v>24</v>
      </c>
      <c r="N36">
        <v>36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9BC33-4187-4304-9162-1880AFADACC6}">
  <dimension ref="A1:AK66"/>
  <sheetViews>
    <sheetView zoomScale="80" zoomScaleNormal="80" workbookViewId="0">
      <pane ySplit="2" topLeftCell="A3" activePane="bottomLeft" state="frozen"/>
      <selection activeCell="O1" sqref="O1"/>
      <selection pane="bottomLeft" activeCell="C14" sqref="C14"/>
    </sheetView>
  </sheetViews>
  <sheetFormatPr defaultRowHeight="14.25" x14ac:dyDescent="0.45"/>
  <cols>
    <col min="9" max="10" width="9.06640625" customWidth="1"/>
    <col min="11" max="11" width="13.6640625" customWidth="1"/>
    <col min="16" max="16" width="13.33203125" bestFit="1" customWidth="1"/>
    <col min="17" max="18" width="13.33203125" customWidth="1"/>
    <col min="19" max="22" width="9.06640625" customWidth="1"/>
    <col min="23" max="23" width="11.73046875" customWidth="1"/>
    <col min="24" max="24" width="13.9296875" customWidth="1"/>
    <col min="25" max="25" width="11.73046875" customWidth="1"/>
    <col min="30" max="30" width="11.73046875" customWidth="1"/>
    <col min="31" max="31" width="13.9296875" customWidth="1"/>
    <col min="32" max="32" width="11.73046875" customWidth="1"/>
  </cols>
  <sheetData>
    <row r="1" spans="1:37" x14ac:dyDescent="0.45">
      <c r="A1" s="10"/>
      <c r="B1" s="10" t="s">
        <v>20</v>
      </c>
      <c r="C1" s="9"/>
      <c r="D1" s="10">
        <f>D2/365</f>
        <v>7.6712328767123292E-2</v>
      </c>
      <c r="E1" s="10">
        <f t="shared" ref="E1:H1" si="0">E2/365</f>
        <v>0.24383561643835616</v>
      </c>
      <c r="F1" s="10">
        <f t="shared" si="0"/>
        <v>0.36986301369863012</v>
      </c>
      <c r="G1" s="10">
        <f t="shared" si="0"/>
        <v>0.45753424657534247</v>
      </c>
      <c r="H1" s="10">
        <f t="shared" si="0"/>
        <v>0.72054794520547949</v>
      </c>
      <c r="I1" s="9"/>
      <c r="J1" s="9"/>
      <c r="K1" s="17" t="s">
        <v>22</v>
      </c>
      <c r="L1" s="18"/>
      <c r="M1" s="18"/>
      <c r="N1" s="18"/>
      <c r="O1" s="18"/>
      <c r="P1" s="18"/>
      <c r="Q1" s="18"/>
      <c r="R1" s="18"/>
      <c r="S1" s="18"/>
      <c r="T1" s="13" t="s">
        <v>13</v>
      </c>
      <c r="U1" s="12"/>
      <c r="V1" s="13" t="s">
        <v>21</v>
      </c>
      <c r="W1" s="12"/>
      <c r="X1" s="12"/>
      <c r="Y1" s="12"/>
      <c r="Z1" s="12"/>
      <c r="AA1" s="12"/>
      <c r="AB1" s="12"/>
      <c r="AC1" s="20" t="s">
        <v>22</v>
      </c>
      <c r="AD1" s="21"/>
      <c r="AE1" s="21"/>
      <c r="AF1" s="21"/>
      <c r="AG1" s="21"/>
      <c r="AH1" s="21"/>
      <c r="AI1" s="21"/>
      <c r="AJ1" s="21"/>
      <c r="AK1" s="21"/>
    </row>
    <row r="2" spans="1:37" x14ac:dyDescent="0.45">
      <c r="A2" s="10" t="s">
        <v>0</v>
      </c>
      <c r="B2" s="10" t="s">
        <v>19</v>
      </c>
      <c r="C2" s="10" t="s">
        <v>18</v>
      </c>
      <c r="D2" s="11">
        <v>28</v>
      </c>
      <c r="E2" s="11">
        <v>89</v>
      </c>
      <c r="F2" s="11">
        <v>135</v>
      </c>
      <c r="G2" s="11">
        <v>167</v>
      </c>
      <c r="H2" s="11">
        <v>263</v>
      </c>
      <c r="I2" s="11" t="s">
        <v>31</v>
      </c>
      <c r="J2" s="11" t="s">
        <v>32</v>
      </c>
      <c r="K2" s="19" t="s">
        <v>23</v>
      </c>
      <c r="L2" s="19" t="s">
        <v>24</v>
      </c>
      <c r="M2" s="19" t="s">
        <v>25</v>
      </c>
      <c r="N2" s="19" t="s">
        <v>26</v>
      </c>
      <c r="O2" s="19" t="s">
        <v>27</v>
      </c>
      <c r="P2" s="19" t="s">
        <v>28</v>
      </c>
      <c r="Q2" s="19" t="s">
        <v>30</v>
      </c>
      <c r="R2" s="19" t="s">
        <v>33</v>
      </c>
      <c r="S2" s="19" t="s">
        <v>29</v>
      </c>
      <c r="T2" s="13" t="s">
        <v>19</v>
      </c>
      <c r="U2" s="13" t="s">
        <v>18</v>
      </c>
      <c r="V2" s="14">
        <v>28</v>
      </c>
      <c r="W2" s="14">
        <v>89</v>
      </c>
      <c r="X2" s="14">
        <v>135</v>
      </c>
      <c r="Y2" s="14">
        <v>167</v>
      </c>
      <c r="Z2" s="14">
        <v>263</v>
      </c>
      <c r="AA2" s="14" t="s">
        <v>31</v>
      </c>
      <c r="AB2" s="14" t="s">
        <v>34</v>
      </c>
      <c r="AC2" s="22" t="s">
        <v>23</v>
      </c>
      <c r="AD2" s="22" t="s">
        <v>24</v>
      </c>
      <c r="AE2" s="22" t="s">
        <v>25</v>
      </c>
      <c r="AF2" s="22" t="s">
        <v>26</v>
      </c>
      <c r="AG2" s="22" t="s">
        <v>27</v>
      </c>
      <c r="AH2" s="22" t="s">
        <v>28</v>
      </c>
      <c r="AI2" s="22" t="s">
        <v>30</v>
      </c>
      <c r="AJ2" s="22" t="s">
        <v>35</v>
      </c>
      <c r="AK2" s="22" t="s">
        <v>29</v>
      </c>
    </row>
    <row r="3" spans="1:37" x14ac:dyDescent="0.45">
      <c r="A3" s="25" t="s">
        <v>1</v>
      </c>
      <c r="B3" s="8">
        <v>1</v>
      </c>
      <c r="C3" s="7" t="s">
        <v>14</v>
      </c>
      <c r="D3">
        <v>73.495702005730664</v>
      </c>
      <c r="E3">
        <v>56.628242074927947</v>
      </c>
      <c r="G3">
        <v>43.428571428571416</v>
      </c>
      <c r="H3">
        <v>18.600000000000001</v>
      </c>
      <c r="I3">
        <f>(LN(H3/100))/($H$2/365)</f>
        <v>-2.3343465434340738</v>
      </c>
      <c r="J3">
        <f>I3*-1</f>
        <v>2.3343465434340738</v>
      </c>
      <c r="K3">
        <f>LN(D3)</f>
        <v>4.2972269283964888</v>
      </c>
      <c r="L3">
        <f>LN(E3)</f>
        <v>4.0365078373505483</v>
      </c>
      <c r="N3">
        <f>LN(G3)</f>
        <v>3.771117552350908</v>
      </c>
      <c r="O3">
        <f>LN(H3)</f>
        <v>2.9231615807191558</v>
      </c>
      <c r="P3">
        <f>SLOPE(K3:O3,$D$2:$H$2)</f>
        <v>-5.7150173097292043E-3</v>
      </c>
      <c r="Q3">
        <f>SLOPE(K3:O3,$D$1:$H$1)</f>
        <v>-2.0859813180511595</v>
      </c>
      <c r="R3">
        <f>Q3*-1</f>
        <v>2.0859813180511595</v>
      </c>
      <c r="S3">
        <f>RSQ(K3:O3,$D$2:$H$2)</f>
        <v>0.94909836364019273</v>
      </c>
      <c r="T3" s="8">
        <v>1</v>
      </c>
      <c r="U3" s="7" t="s">
        <v>14</v>
      </c>
      <c r="V3" s="6">
        <v>91.603053435114504</v>
      </c>
      <c r="W3" s="6">
        <v>45.890410958904113</v>
      </c>
      <c r="X3" s="15"/>
      <c r="Y3" s="6">
        <v>84.732824427480921</v>
      </c>
      <c r="Z3" s="6">
        <v>19.402985074626866</v>
      </c>
      <c r="AA3">
        <f>(LN(Z3/100))/($Z$2/365)</f>
        <v>-2.2756893178868505</v>
      </c>
      <c r="AB3">
        <f>AA3*-1</f>
        <v>2.2756893178868505</v>
      </c>
      <c r="AC3" s="6">
        <f>LN(V3)</f>
        <v>4.5174646055689855</v>
      </c>
      <c r="AD3" s="6">
        <f t="shared" ref="AD3:AG18" si="1">LN(W3)</f>
        <v>3.8262561836707212</v>
      </c>
      <c r="AE3" s="6"/>
      <c r="AF3" s="6">
        <f t="shared" si="1"/>
        <v>4.4395030640992736</v>
      </c>
      <c r="AG3" s="6">
        <f t="shared" si="1"/>
        <v>2.9654269240586619</v>
      </c>
      <c r="AH3">
        <f>SLOPE(AC3:AG3,$D$2:$H$2)</f>
        <v>-5.3389498566570595E-3</v>
      </c>
      <c r="AI3">
        <f>SLOPE(AC3:AG3,$D$1:$H$1)</f>
        <v>-1.9487166976798265</v>
      </c>
      <c r="AJ3">
        <f>AI3*-1</f>
        <v>1.9487166976798265</v>
      </c>
      <c r="AK3">
        <f>RSQ(AC3:AG3,$D$2:$H$2)</f>
        <v>0.5709620896989811</v>
      </c>
    </row>
    <row r="4" spans="1:37" x14ac:dyDescent="0.45">
      <c r="A4" s="25" t="s">
        <v>1</v>
      </c>
      <c r="B4" s="8">
        <v>1</v>
      </c>
      <c r="C4" s="7" t="s">
        <v>15</v>
      </c>
      <c r="D4">
        <v>73.038516405135539</v>
      </c>
      <c r="E4">
        <v>63.285714285714313</v>
      </c>
      <c r="G4">
        <v>15.91895803183791</v>
      </c>
      <c r="H4">
        <v>20.03</v>
      </c>
      <c r="I4">
        <f t="shared" ref="I4:I6" si="2">(LN(H4/100))/($H$2/365)</f>
        <v>-2.2315503735866273</v>
      </c>
      <c r="J4">
        <f t="shared" ref="J4:J66" si="3">I4*-1</f>
        <v>2.2315503735866273</v>
      </c>
      <c r="K4">
        <f t="shared" ref="K4:K66" si="4">LN(D4)</f>
        <v>4.2909869239930094</v>
      </c>
      <c r="L4">
        <f t="shared" ref="L4:L66" si="5">LN(E4)</f>
        <v>4.1476596209898231</v>
      </c>
      <c r="N4">
        <f t="shared" ref="N4:N66" si="6">LN(G4)</f>
        <v>2.7675107280128373</v>
      </c>
      <c r="O4">
        <f t="shared" ref="O4:O66" si="7">LN(H4)</f>
        <v>2.9972311496777269</v>
      </c>
      <c r="P4">
        <f t="shared" ref="P4:P6" si="8">SLOPE(K4:O4,$D$2:$H$2)</f>
        <v>-6.5430566997667196E-3</v>
      </c>
      <c r="Q4">
        <f t="shared" ref="Q4:Q66" si="9">SLOPE(K4:O4,$D$1:$H$1)</f>
        <v>-2.388215695414853</v>
      </c>
      <c r="R4">
        <f t="shared" ref="R4:R66" si="10">Q4*-1</f>
        <v>2.388215695414853</v>
      </c>
      <c r="S4">
        <f t="shared" ref="S4:S6" si="11">RSQ(K4:O4,$D$2:$H$2)</f>
        <v>0.7266487342687955</v>
      </c>
      <c r="T4" s="8">
        <v>1</v>
      </c>
      <c r="U4" s="7" t="s">
        <v>15</v>
      </c>
      <c r="V4" s="6">
        <v>87.5</v>
      </c>
      <c r="W4" s="6">
        <v>28.27586206896552</v>
      </c>
      <c r="X4" s="15"/>
      <c r="Y4" s="6">
        <v>23.717948717948715</v>
      </c>
      <c r="Z4" s="6">
        <v>38.4</v>
      </c>
      <c r="AA4">
        <f t="shared" ref="AA4:AA7" si="12">(LN(Z4/100))/($Z$2/365)</f>
        <v>-1.3283123389123943</v>
      </c>
      <c r="AB4">
        <f t="shared" ref="AB4:AB66" si="13">AA4*-1</f>
        <v>1.3283123389123943</v>
      </c>
      <c r="AC4" s="6">
        <f t="shared" ref="AC4:AC66" si="14">LN(V4)</f>
        <v>4.4716387933635691</v>
      </c>
      <c r="AD4" s="6">
        <f t="shared" si="1"/>
        <v>3.3420085102718247</v>
      </c>
      <c r="AE4" s="6"/>
      <c r="AF4" s="6">
        <f t="shared" si="1"/>
        <v>3.1662320913827786</v>
      </c>
      <c r="AG4" s="6">
        <f t="shared" si="1"/>
        <v>3.648057459593681</v>
      </c>
      <c r="AH4">
        <f t="shared" ref="AH4:AH66" si="15">SLOPE(AC4:AG4,$D$2:$H$2)</f>
        <v>-2.8915917768702793E-3</v>
      </c>
      <c r="AI4">
        <f t="shared" ref="AI4:AI66" si="16">SLOPE(AC4:AG4,$D$1:$H$1)</f>
        <v>-1.0554309985576518</v>
      </c>
      <c r="AJ4">
        <f t="shared" ref="AJ4:AJ66" si="17">AI4*-1</f>
        <v>1.0554309985576518</v>
      </c>
      <c r="AK4">
        <f t="shared" ref="AK4:AK66" si="18">RSQ(AC4:AG4,$D$2:$H$2)</f>
        <v>0.25789501927963476</v>
      </c>
    </row>
    <row r="5" spans="1:37" x14ac:dyDescent="0.45">
      <c r="A5" s="25" t="s">
        <v>1</v>
      </c>
      <c r="B5" s="8">
        <v>1</v>
      </c>
      <c r="C5" s="7" t="s">
        <v>2</v>
      </c>
      <c r="D5">
        <v>72.714285714285708</v>
      </c>
      <c r="G5">
        <v>39.161849710982644</v>
      </c>
      <c r="H5">
        <v>27.64</v>
      </c>
      <c r="I5">
        <f t="shared" si="2"/>
        <v>-1.7846226550849702</v>
      </c>
      <c r="J5">
        <f t="shared" si="3"/>
        <v>1.7846226550849702</v>
      </c>
      <c r="K5">
        <f t="shared" si="4"/>
        <v>4.286537867495209</v>
      </c>
      <c r="N5">
        <f t="shared" si="6"/>
        <v>3.6677030512501223</v>
      </c>
      <c r="O5">
        <f t="shared" si="7"/>
        <v>3.3192639988994692</v>
      </c>
      <c r="P5">
        <f t="shared" si="8"/>
        <v>-4.1400342351391867E-3</v>
      </c>
      <c r="Q5">
        <f t="shared" si="9"/>
        <v>-1.5111124958258033</v>
      </c>
      <c r="R5">
        <f t="shared" si="10"/>
        <v>1.5111124958258033</v>
      </c>
      <c r="S5">
        <f t="shared" si="11"/>
        <v>0.99700405164512762</v>
      </c>
      <c r="T5" s="8">
        <v>1</v>
      </c>
      <c r="U5" s="7" t="s">
        <v>2</v>
      </c>
      <c r="V5" s="6">
        <v>82.758620689655174</v>
      </c>
      <c r="W5" s="6"/>
      <c r="X5" s="15"/>
      <c r="Y5" s="6">
        <v>39.855072463768124</v>
      </c>
      <c r="Z5" s="6">
        <v>14.17910447761194</v>
      </c>
      <c r="AA5">
        <f t="shared" si="12"/>
        <v>-2.7109935345487903</v>
      </c>
      <c r="AB5">
        <f t="shared" si="13"/>
        <v>2.7109935345487903</v>
      </c>
      <c r="AC5" s="6">
        <f t="shared" si="14"/>
        <v>4.4159281863495634</v>
      </c>
      <c r="AD5" s="6"/>
      <c r="AE5" s="6"/>
      <c r="AF5" s="6">
        <f t="shared" si="1"/>
        <v>3.6852496860633579</v>
      </c>
      <c r="AG5" s="6">
        <f t="shared" si="1"/>
        <v>2.6517693652036205</v>
      </c>
      <c r="AH5">
        <f t="shared" si="15"/>
        <v>-7.3464786575250579E-3</v>
      </c>
      <c r="AI5">
        <f t="shared" si="16"/>
        <v>-2.6814647099966469</v>
      </c>
      <c r="AJ5">
        <f t="shared" si="17"/>
        <v>2.6814647099966469</v>
      </c>
      <c r="AK5">
        <f t="shared" si="18"/>
        <v>0.95894744585379799</v>
      </c>
    </row>
    <row r="6" spans="1:37" x14ac:dyDescent="0.45">
      <c r="A6" s="25" t="s">
        <v>1</v>
      </c>
      <c r="B6" s="8">
        <v>1</v>
      </c>
      <c r="C6" s="7" t="s">
        <v>16</v>
      </c>
      <c r="D6">
        <v>78.653295128939803</v>
      </c>
      <c r="E6">
        <v>61.383285302593649</v>
      </c>
      <c r="G6">
        <v>30.567685589519645</v>
      </c>
      <c r="H6">
        <v>14.68</v>
      </c>
      <c r="I6">
        <f t="shared" si="2"/>
        <v>-2.6628126213788157</v>
      </c>
      <c r="J6">
        <f t="shared" si="3"/>
        <v>2.6628126213788157</v>
      </c>
      <c r="K6">
        <f t="shared" si="4"/>
        <v>4.365049524735249</v>
      </c>
      <c r="L6">
        <f t="shared" si="5"/>
        <v>4.1171375717506571</v>
      </c>
      <c r="N6">
        <f t="shared" si="6"/>
        <v>3.4199434244832103</v>
      </c>
      <c r="O6">
        <f t="shared" si="7"/>
        <v>2.6864860231863696</v>
      </c>
      <c r="P6">
        <f t="shared" si="8"/>
        <v>-7.3858128710756659E-3</v>
      </c>
      <c r="Q6">
        <f t="shared" si="9"/>
        <v>-2.6958216979426184</v>
      </c>
      <c r="R6">
        <f t="shared" si="10"/>
        <v>2.6958216979426184</v>
      </c>
      <c r="S6">
        <f t="shared" si="11"/>
        <v>0.98722790879801336</v>
      </c>
      <c r="T6" s="8">
        <v>1</v>
      </c>
      <c r="U6" s="7" t="s">
        <v>16</v>
      </c>
      <c r="V6" s="6">
        <v>89.86486486486487</v>
      </c>
      <c r="W6" s="6">
        <v>63.432835820895519</v>
      </c>
      <c r="X6" s="15"/>
      <c r="Y6" s="6">
        <v>23.478260869565222</v>
      </c>
      <c r="Z6" s="6">
        <v>14.285714285714288</v>
      </c>
      <c r="AA6">
        <f t="shared" si="12"/>
        <v>-2.7005977353809478</v>
      </c>
      <c r="AB6">
        <f t="shared" si="13"/>
        <v>2.7005977353809478</v>
      </c>
      <c r="AC6" s="6">
        <f t="shared" si="14"/>
        <v>4.4983070404457299</v>
      </c>
      <c r="AD6" s="6">
        <f t="shared" si="1"/>
        <v>4.1499816425274965</v>
      </c>
      <c r="AE6" s="6"/>
      <c r="AF6" s="6">
        <f t="shared" si="1"/>
        <v>3.1560749236291707</v>
      </c>
      <c r="AG6" s="6">
        <f t="shared" si="1"/>
        <v>2.6592600369327783</v>
      </c>
      <c r="AH6">
        <f t="shared" si="15"/>
        <v>-8.27336766637163E-3</v>
      </c>
      <c r="AI6">
        <f t="shared" si="16"/>
        <v>-3.0197791982256446</v>
      </c>
      <c r="AJ6">
        <f t="shared" si="17"/>
        <v>3.0197791982256446</v>
      </c>
      <c r="AK6">
        <f t="shared" si="18"/>
        <v>0.96746650131547152</v>
      </c>
    </row>
    <row r="7" spans="1:37" x14ac:dyDescent="0.45">
      <c r="A7" s="25" t="s">
        <v>2</v>
      </c>
      <c r="B7" s="8">
        <v>2</v>
      </c>
      <c r="C7" s="7" t="s">
        <v>14</v>
      </c>
      <c r="D7">
        <v>76.017441860465127</v>
      </c>
      <c r="E7">
        <v>58.595988538681944</v>
      </c>
      <c r="F7">
        <v>54.741379310344804</v>
      </c>
      <c r="G7">
        <v>39.048991354466843</v>
      </c>
      <c r="I7">
        <f>(LN(G7/100))/($G$2/365)</f>
        <v>-2.0552628500831913</v>
      </c>
      <c r="J7">
        <f t="shared" si="3"/>
        <v>2.0552628500831913</v>
      </c>
      <c r="K7">
        <f t="shared" si="4"/>
        <v>4.3309628121196706</v>
      </c>
      <c r="L7">
        <f t="shared" si="5"/>
        <v>4.0706662392685207</v>
      </c>
      <c r="M7">
        <f t="shared" ref="M7:M66" si="19">LN(F7)</f>
        <v>4.0026199007803722</v>
      </c>
      <c r="N7">
        <f t="shared" si="6"/>
        <v>3.6648170463609873</v>
      </c>
      <c r="P7">
        <f>SLOPE(K7:N7,$D$2:$G$2)</f>
        <v>-4.3280591068590828E-3</v>
      </c>
      <c r="Q7">
        <f>SLOPE(K7:N7,$D$1:$G$1)</f>
        <v>-1.5797415740035652</v>
      </c>
      <c r="R7">
        <f t="shared" si="10"/>
        <v>1.5797415740035652</v>
      </c>
      <c r="S7">
        <f>RSQ(K7:N7,$D$2:$G$2)</f>
        <v>0.90706957283378919</v>
      </c>
      <c r="T7" s="8">
        <v>2</v>
      </c>
      <c r="U7" s="7" t="s">
        <v>14</v>
      </c>
      <c r="V7" s="6">
        <v>91.338582677165348</v>
      </c>
      <c r="W7" s="6">
        <v>62.931034482758619</v>
      </c>
      <c r="X7" s="6">
        <v>67.961165048543677</v>
      </c>
      <c r="Y7" s="6">
        <v>40.16393442622951</v>
      </c>
      <c r="Z7" s="6"/>
      <c r="AA7">
        <f>(LN(Y7/100))/($Y$2/365)</f>
        <v>-1.9937321707620355</v>
      </c>
      <c r="AB7">
        <f t="shared" si="13"/>
        <v>1.9937321707620355</v>
      </c>
      <c r="AC7" s="6">
        <f t="shared" si="14"/>
        <v>4.5145732906358651</v>
      </c>
      <c r="AD7" s="6">
        <f t="shared" si="1"/>
        <v>4.1420394360301183</v>
      </c>
      <c r="AE7" s="6">
        <f t="shared" si="1"/>
        <v>4.2189364398078144</v>
      </c>
      <c r="AF7" s="6">
        <f t="shared" si="1"/>
        <v>3.6929694393654615</v>
      </c>
      <c r="AG7" s="6"/>
      <c r="AH7">
        <f>SLOPE(AC7:AF7,$D$2:$G$2)</f>
        <v>-4.9612669581691081E-3</v>
      </c>
      <c r="AI7">
        <f>SLOPE(AC7:AF7,$D$1:$G$1)</f>
        <v>-1.8108624397317246</v>
      </c>
      <c r="AJ7">
        <f t="shared" si="17"/>
        <v>1.8108624397317246</v>
      </c>
      <c r="AK7">
        <f>RSQ(AC7:AF7,$D$2:$G$2)</f>
        <v>0.77665813399591555</v>
      </c>
    </row>
    <row r="8" spans="1:37" x14ac:dyDescent="0.45">
      <c r="A8" s="25" t="s">
        <v>2</v>
      </c>
      <c r="B8" s="8">
        <v>2</v>
      </c>
      <c r="C8" s="7" t="s">
        <v>15</v>
      </c>
      <c r="D8">
        <v>72.805755395683462</v>
      </c>
      <c r="E8">
        <v>53.979739507959479</v>
      </c>
      <c r="F8">
        <v>46.551724137931011</v>
      </c>
      <c r="G8">
        <v>57.864357864357864</v>
      </c>
      <c r="I8">
        <f t="shared" ref="I8:I10" si="20">(LN(G8/100))/($G$2/365)</f>
        <v>-1.1956887948348318</v>
      </c>
      <c r="J8">
        <f t="shared" si="3"/>
        <v>1.1956887948348318</v>
      </c>
      <c r="K8">
        <f t="shared" si="4"/>
        <v>4.2877950097107647</v>
      </c>
      <c r="L8">
        <f t="shared" si="5"/>
        <v>3.9886087818642371</v>
      </c>
      <c r="M8">
        <f t="shared" si="19"/>
        <v>3.8405640414460005</v>
      </c>
      <c r="N8">
        <f t="shared" si="6"/>
        <v>4.058101614104757</v>
      </c>
      <c r="P8">
        <f t="shared" ref="P8:P10" si="21">SLOPE(K8:N8,$D$2:$G$2)</f>
        <v>-2.1150605126753087E-3</v>
      </c>
      <c r="Q8">
        <f t="shared" ref="Q8:Q10" si="22">SLOPE(K8:N8,$D$1:$G$1)</f>
        <v>-0.77199708712648762</v>
      </c>
      <c r="R8">
        <f t="shared" si="10"/>
        <v>0.77199708712648762</v>
      </c>
      <c r="S8">
        <f t="shared" ref="S8:S10" si="23">RSQ(K8:N8,$D$2:$G$2)</f>
        <v>0.46968983087789118</v>
      </c>
      <c r="T8" s="8">
        <v>2</v>
      </c>
      <c r="U8" s="7" t="s">
        <v>15</v>
      </c>
      <c r="V8" s="6">
        <v>84.444444444444429</v>
      </c>
      <c r="W8" s="6">
        <v>48.275862068965523</v>
      </c>
      <c r="X8" s="6">
        <v>37.815126050420176</v>
      </c>
      <c r="Y8" s="6">
        <v>25.423728813559322</v>
      </c>
      <c r="Z8" s="6"/>
      <c r="AA8">
        <f t="shared" ref="AA8:AA10" si="24">(LN(Y8/100))/($Y$2/365)</f>
        <v>-2.9931906803789277</v>
      </c>
      <c r="AB8">
        <f t="shared" si="13"/>
        <v>2.9931906803789277</v>
      </c>
      <c r="AC8" s="6">
        <f t="shared" si="14"/>
        <v>4.4360938559441569</v>
      </c>
      <c r="AD8" s="6">
        <f t="shared" si="1"/>
        <v>3.8769316856168761</v>
      </c>
      <c r="AE8" s="6">
        <f t="shared" si="1"/>
        <v>3.6327091826468818</v>
      </c>
      <c r="AF8" s="6">
        <f t="shared" si="1"/>
        <v>3.2356829431845822</v>
      </c>
      <c r="AG8" s="6"/>
      <c r="AH8">
        <f t="shared" ref="AH8:AH10" si="25">SLOPE(AC8:AF8,$D$2:$G$2)</f>
        <v>-8.2553962259061132E-3</v>
      </c>
      <c r="AI8">
        <f t="shared" ref="AI8:AI10" si="26">SLOPE(AC8:AF8,$D$1:$G$1)</f>
        <v>-3.0132196224557308</v>
      </c>
      <c r="AJ8">
        <f t="shared" si="17"/>
        <v>3.0132196224557308</v>
      </c>
      <c r="AK8">
        <f t="shared" ref="AK8:AK10" si="27">RSQ(AC8:AF8,$D$2:$G$2)</f>
        <v>0.98404508742084207</v>
      </c>
    </row>
    <row r="9" spans="1:37" x14ac:dyDescent="0.45">
      <c r="A9" s="25" t="s">
        <v>2</v>
      </c>
      <c r="B9" s="8">
        <v>2</v>
      </c>
      <c r="C9" s="7" t="s">
        <v>2</v>
      </c>
      <c r="D9">
        <v>68.247126436781642</v>
      </c>
      <c r="E9">
        <v>62.427745664739888</v>
      </c>
      <c r="F9">
        <v>36.179450072358897</v>
      </c>
      <c r="G9">
        <v>41.571428571428577</v>
      </c>
      <c r="I9">
        <f t="shared" si="20"/>
        <v>-1.9184510764865144</v>
      </c>
      <c r="J9">
        <f t="shared" si="3"/>
        <v>1.9184510764865144</v>
      </c>
      <c r="K9">
        <f t="shared" si="4"/>
        <v>4.2231353296883132</v>
      </c>
      <c r="L9">
        <f t="shared" si="5"/>
        <v>4.1340098186145324</v>
      </c>
      <c r="M9">
        <f t="shared" si="19"/>
        <v>3.5884912800826676</v>
      </c>
      <c r="N9">
        <f t="shared" si="6"/>
        <v>3.7274131181161794</v>
      </c>
      <c r="P9">
        <f t="shared" si="21"/>
        <v>-4.451832402747255E-3</v>
      </c>
      <c r="Q9">
        <f t="shared" si="22"/>
        <v>-1.6249188270027479</v>
      </c>
      <c r="R9">
        <f t="shared" si="10"/>
        <v>1.6249188270027479</v>
      </c>
      <c r="S9">
        <f t="shared" si="23"/>
        <v>0.76087119735002795</v>
      </c>
      <c r="T9" s="8">
        <v>2</v>
      </c>
      <c r="U9" s="7" t="s">
        <v>2</v>
      </c>
      <c r="V9" s="6">
        <v>90.84507042253523</v>
      </c>
      <c r="W9" s="6">
        <v>71.874999999999986</v>
      </c>
      <c r="X9" s="6">
        <v>26.5625</v>
      </c>
      <c r="Y9" s="6">
        <v>24.324324324324323</v>
      </c>
      <c r="Z9" s="6"/>
      <c r="AA9">
        <f t="shared" si="24"/>
        <v>-3.0898087867510293</v>
      </c>
      <c r="AB9">
        <f t="shared" si="13"/>
        <v>3.0898087867510293</v>
      </c>
      <c r="AC9" s="6">
        <f t="shared" si="14"/>
        <v>4.5091555327485029</v>
      </c>
      <c r="AD9" s="6">
        <f t="shared" si="1"/>
        <v>4.2749284991175145</v>
      </c>
      <c r="AE9" s="6">
        <f t="shared" si="1"/>
        <v>3.2795004466846356</v>
      </c>
      <c r="AF9" s="6">
        <f t="shared" si="1"/>
        <v>3.1914768506800861</v>
      </c>
      <c r="AG9" s="6"/>
      <c r="AH9">
        <f t="shared" si="25"/>
        <v>-1.05715190239051E-2</v>
      </c>
      <c r="AI9">
        <f t="shared" si="26"/>
        <v>-3.8586044437253606</v>
      </c>
      <c r="AJ9">
        <f t="shared" si="17"/>
        <v>3.8586044437253606</v>
      </c>
      <c r="AK9">
        <f t="shared" si="27"/>
        <v>0.89220966264160728</v>
      </c>
    </row>
    <row r="10" spans="1:37" x14ac:dyDescent="0.45">
      <c r="A10" s="25" t="s">
        <v>2</v>
      </c>
      <c r="B10" s="8">
        <v>2</v>
      </c>
      <c r="C10" s="7" t="s">
        <v>16</v>
      </c>
      <c r="D10">
        <v>73.237410071942449</v>
      </c>
      <c r="E10">
        <v>56.376811594202877</v>
      </c>
      <c r="F10">
        <v>48.766328011611023</v>
      </c>
      <c r="G10">
        <v>32.75613275613275</v>
      </c>
      <c r="I10">
        <f t="shared" si="20"/>
        <v>-2.4393364869676812</v>
      </c>
      <c r="J10">
        <f t="shared" si="3"/>
        <v>2.4393364869676812</v>
      </c>
      <c r="K10">
        <f t="shared" si="4"/>
        <v>4.2937063569738223</v>
      </c>
      <c r="L10">
        <f t="shared" si="5"/>
        <v>4.0320579320152321</v>
      </c>
      <c r="M10">
        <f t="shared" si="19"/>
        <v>3.8870400749376368</v>
      </c>
      <c r="N10">
        <f t="shared" si="6"/>
        <v>3.4890902042795906</v>
      </c>
      <c r="P10">
        <f t="shared" si="21"/>
        <v>-5.3316296780247267E-3</v>
      </c>
      <c r="Q10">
        <f t="shared" si="22"/>
        <v>-1.9460448324790252</v>
      </c>
      <c r="R10">
        <f t="shared" si="10"/>
        <v>1.9460448324790252</v>
      </c>
      <c r="S10">
        <f t="shared" si="23"/>
        <v>0.91678194928653267</v>
      </c>
      <c r="T10" s="8">
        <v>2</v>
      </c>
      <c r="U10" s="7" t="s">
        <v>16</v>
      </c>
      <c r="V10" s="6">
        <v>88.118811881188122</v>
      </c>
      <c r="W10" s="6">
        <v>58.677685950413213</v>
      </c>
      <c r="X10" s="6">
        <v>42.635658914728687</v>
      </c>
      <c r="Y10" s="6">
        <v>21.476510067114095</v>
      </c>
      <c r="Z10" s="6"/>
      <c r="AA10">
        <f t="shared" si="24"/>
        <v>-3.3619568691508523</v>
      </c>
      <c r="AB10">
        <f t="shared" si="13"/>
        <v>3.3619568691508523</v>
      </c>
      <c r="AC10" s="6">
        <f t="shared" si="14"/>
        <v>4.4786860388789718</v>
      </c>
      <c r="AD10" s="6">
        <f t="shared" si="1"/>
        <v>4.0720595174326659</v>
      </c>
      <c r="AE10" s="6">
        <f t="shared" si="1"/>
        <v>3.7526909668588901</v>
      </c>
      <c r="AF10" s="6">
        <f t="shared" si="1"/>
        <v>3.0669597828423587</v>
      </c>
      <c r="AG10" s="6"/>
      <c r="AH10">
        <f t="shared" si="25"/>
        <v>-9.4646636307086657E-3</v>
      </c>
      <c r="AI10">
        <f t="shared" si="26"/>
        <v>-3.4546022252086623</v>
      </c>
      <c r="AJ10">
        <f t="shared" si="17"/>
        <v>3.4546022252086623</v>
      </c>
      <c r="AK10">
        <f t="shared" si="27"/>
        <v>0.91755758961510292</v>
      </c>
    </row>
    <row r="11" spans="1:37" x14ac:dyDescent="0.45">
      <c r="A11" s="25" t="s">
        <v>3</v>
      </c>
      <c r="B11" s="8">
        <v>3</v>
      </c>
      <c r="C11" s="7" t="s">
        <v>14</v>
      </c>
      <c r="D11">
        <v>72.6618705035971</v>
      </c>
      <c r="E11">
        <v>52.243125904486241</v>
      </c>
      <c r="F11">
        <v>44.028776978417241</v>
      </c>
      <c r="G11">
        <v>26.906474820143899</v>
      </c>
      <c r="H11">
        <v>41.726618705035975</v>
      </c>
      <c r="I11">
        <f>(LN(H11/100))/($H$2/365)</f>
        <v>-1.2130086948412906</v>
      </c>
      <c r="J11">
        <f t="shared" si="3"/>
        <v>1.2130086948412906</v>
      </c>
      <c r="K11">
        <f t="shared" si="4"/>
        <v>4.2858167696986591</v>
      </c>
      <c r="L11">
        <f t="shared" si="5"/>
        <v>3.9559083205533021</v>
      </c>
      <c r="M11">
        <f t="shared" si="19"/>
        <v>3.7848434423756796</v>
      </c>
      <c r="N11">
        <f t="shared" si="6"/>
        <v>3.2923669572778862</v>
      </c>
      <c r="O11">
        <f t="shared" si="7"/>
        <v>3.731139263403819</v>
      </c>
      <c r="P11">
        <f>SLOPE(K11:O11,$D$2:$H$2)</f>
        <v>-2.7220285180233417E-3</v>
      </c>
      <c r="Q11">
        <f t="shared" si="9"/>
        <v>-0.99354040907851959</v>
      </c>
      <c r="R11">
        <f t="shared" si="10"/>
        <v>0.99354040907851959</v>
      </c>
      <c r="S11">
        <f>RSQ(K11:O11,$D$2:$H$2)</f>
        <v>0.43909244487347338</v>
      </c>
      <c r="T11" s="8">
        <v>3</v>
      </c>
      <c r="U11" s="7" t="s">
        <v>14</v>
      </c>
      <c r="V11" s="6">
        <v>87.500000000000014</v>
      </c>
      <c r="W11" s="6">
        <v>39.166666666666664</v>
      </c>
      <c r="X11" s="6">
        <v>41.935483870967744</v>
      </c>
      <c r="Y11" s="6">
        <v>44.067796610169495</v>
      </c>
      <c r="Z11" s="16">
        <v>59.027777777777779</v>
      </c>
      <c r="AA11">
        <f>(LN(Z11/100))/($Z$2/365)</f>
        <v>-0.73161272139267952</v>
      </c>
      <c r="AB11">
        <f t="shared" si="13"/>
        <v>0.73161272139267952</v>
      </c>
      <c r="AC11" s="6">
        <f t="shared" si="14"/>
        <v>4.4716387933635691</v>
      </c>
      <c r="AD11" s="6">
        <f t="shared" si="1"/>
        <v>3.667826044916104</v>
      </c>
      <c r="AE11" s="6">
        <f t="shared" si="1"/>
        <v>3.7361323389644818</v>
      </c>
      <c r="AF11" s="6">
        <f t="shared" si="1"/>
        <v>3.7857292801038542</v>
      </c>
      <c r="AG11" s="6">
        <f t="shared" si="1"/>
        <v>4.0780081429024069</v>
      </c>
      <c r="AH11">
        <f t="shared" si="15"/>
        <v>-1.0235388506860351E-3</v>
      </c>
      <c r="AI11">
        <f t="shared" si="16"/>
        <v>-0.37359168050040265</v>
      </c>
      <c r="AJ11">
        <f t="shared" si="17"/>
        <v>0.37359168050040265</v>
      </c>
      <c r="AK11">
        <f t="shared" si="18"/>
        <v>7.3586205938487956E-2</v>
      </c>
    </row>
    <row r="12" spans="1:37" x14ac:dyDescent="0.45">
      <c r="A12" s="25" t="s">
        <v>3</v>
      </c>
      <c r="B12" s="8">
        <v>3</v>
      </c>
      <c r="C12" s="7" t="s">
        <v>15</v>
      </c>
      <c r="D12">
        <v>73.691860465116292</v>
      </c>
      <c r="E12">
        <v>47.202295552367282</v>
      </c>
      <c r="F12">
        <v>50.361794500723569</v>
      </c>
      <c r="G12">
        <v>56.546762589928058</v>
      </c>
      <c r="H12">
        <v>46.91535150645624</v>
      </c>
      <c r="I12">
        <f t="shared" ref="I12:I66" si="28">(LN(H12/100))/($H$2/365)</f>
        <v>-1.0503468157798241</v>
      </c>
      <c r="J12">
        <f t="shared" si="3"/>
        <v>1.0503468157798241</v>
      </c>
      <c r="K12">
        <f t="shared" si="4"/>
        <v>4.2998923516459309</v>
      </c>
      <c r="L12">
        <f t="shared" si="5"/>
        <v>3.8544425259929391</v>
      </c>
      <c r="M12">
        <f t="shared" si="19"/>
        <v>3.9192328419948956</v>
      </c>
      <c r="N12">
        <f t="shared" si="6"/>
        <v>4.0350679522925601</v>
      </c>
      <c r="O12">
        <f t="shared" si="7"/>
        <v>3.8483449461248207</v>
      </c>
      <c r="P12">
        <f t="shared" ref="P12:P66" si="29">SLOPE(K12:O12,$D$2:$H$2)</f>
        <v>-1.4088428557036236E-3</v>
      </c>
      <c r="Q12">
        <f t="shared" si="9"/>
        <v>-0.51422764233182261</v>
      </c>
      <c r="R12">
        <f t="shared" si="10"/>
        <v>0.51422764233182261</v>
      </c>
      <c r="S12">
        <f t="shared" ref="S12:S16" si="30">RSQ(K12:O12,$D$2:$H$2)</f>
        <v>0.43431050415592071</v>
      </c>
      <c r="T12" s="8">
        <v>3</v>
      </c>
      <c r="U12" s="7" t="s">
        <v>15</v>
      </c>
      <c r="V12" s="6">
        <v>88.983050847457633</v>
      </c>
      <c r="W12" s="6">
        <v>50</v>
      </c>
      <c r="X12" s="6">
        <v>70.796460176991161</v>
      </c>
      <c r="Y12" s="6">
        <v>18.75</v>
      </c>
      <c r="Z12" s="16">
        <v>60.714285714285722</v>
      </c>
      <c r="AA12">
        <f t="shared" ref="AA12:AA16" si="31">(LN(Z12/100))/($Z$2/365)</f>
        <v>-0.6925162571613328</v>
      </c>
      <c r="AB12">
        <f t="shared" si="13"/>
        <v>0.6925162571613328</v>
      </c>
      <c r="AC12" s="6">
        <f t="shared" si="14"/>
        <v>4.4884459116799498</v>
      </c>
      <c r="AD12" s="6">
        <f t="shared" si="1"/>
        <v>3.912023005428146</v>
      </c>
      <c r="AE12" s="6">
        <f t="shared" si="1"/>
        <v>4.2598090019496322</v>
      </c>
      <c r="AF12" s="6">
        <f t="shared" si="1"/>
        <v>2.9311937524164198</v>
      </c>
      <c r="AG12" s="6">
        <f t="shared" si="1"/>
        <v>4.1061790198691037</v>
      </c>
      <c r="AH12">
        <f t="shared" si="15"/>
        <v>-2.2092150406533948E-3</v>
      </c>
      <c r="AI12">
        <f t="shared" si="16"/>
        <v>-0.80636348983848893</v>
      </c>
      <c r="AJ12">
        <f t="shared" si="17"/>
        <v>0.80636348983848893</v>
      </c>
      <c r="AK12">
        <f t="shared" si="18"/>
        <v>0.10428122665323601</v>
      </c>
    </row>
    <row r="13" spans="1:37" x14ac:dyDescent="0.45">
      <c r="A13" s="25" t="s">
        <v>3</v>
      </c>
      <c r="B13" s="8">
        <v>3</v>
      </c>
      <c r="C13" s="7" t="s">
        <v>2</v>
      </c>
      <c r="D13">
        <v>76.978417266187037</v>
      </c>
      <c r="E13">
        <v>57.388809182209464</v>
      </c>
      <c r="F13">
        <v>45.689655172413794</v>
      </c>
      <c r="G13">
        <v>36.96275071633238</v>
      </c>
      <c r="H13">
        <v>38.405799999999999</v>
      </c>
      <c r="I13">
        <f t="shared" si="28"/>
        <v>-1.3281027341775149</v>
      </c>
      <c r="J13">
        <f t="shared" si="3"/>
        <v>1.3281027341775149</v>
      </c>
      <c r="K13">
        <f t="shared" si="4"/>
        <v>4.3435250873193052</v>
      </c>
      <c r="L13">
        <f t="shared" si="5"/>
        <v>4.0498493223355494</v>
      </c>
      <c r="M13">
        <f t="shared" si="19"/>
        <v>3.8218719084338484</v>
      </c>
      <c r="N13">
        <f t="shared" si="6"/>
        <v>3.6099106681473363</v>
      </c>
      <c r="O13">
        <f t="shared" si="7"/>
        <v>3.6482084898547038</v>
      </c>
      <c r="P13">
        <f t="shared" si="29"/>
        <v>-3.0948072794482204E-3</v>
      </c>
      <c r="Q13">
        <f t="shared" si="9"/>
        <v>-1.1296046569986002</v>
      </c>
      <c r="R13">
        <f t="shared" si="10"/>
        <v>1.1296046569986002</v>
      </c>
      <c r="S13">
        <f t="shared" si="30"/>
        <v>0.79574583810032695</v>
      </c>
      <c r="T13" s="8">
        <v>3</v>
      </c>
      <c r="U13" s="7" t="s">
        <v>2</v>
      </c>
      <c r="V13" s="6">
        <v>91.228070175438603</v>
      </c>
      <c r="W13" s="6">
        <v>58.82352941176471</v>
      </c>
      <c r="X13" s="6">
        <v>31.578947368421055</v>
      </c>
      <c r="Y13" s="6">
        <v>28.676470588235293</v>
      </c>
      <c r="Z13" s="6">
        <v>32.17</v>
      </c>
      <c r="AA13">
        <f t="shared" si="31"/>
        <v>-1.5739908111371181</v>
      </c>
      <c r="AB13">
        <f t="shared" si="13"/>
        <v>1.5739908111371181</v>
      </c>
      <c r="AC13" s="6">
        <f t="shared" si="14"/>
        <v>4.5133626367349686</v>
      </c>
      <c r="AD13" s="6">
        <f t="shared" si="1"/>
        <v>4.0745419349259206</v>
      </c>
      <c r="AE13" s="6">
        <f t="shared" si="1"/>
        <v>3.4524906760497061</v>
      </c>
      <c r="AF13" s="6">
        <f t="shared" si="1"/>
        <v>3.3560769463816857</v>
      </c>
      <c r="AG13" s="6">
        <f t="shared" si="1"/>
        <v>3.471034341250935</v>
      </c>
      <c r="AH13">
        <f t="shared" si="15"/>
        <v>-4.6857683418503543E-3</v>
      </c>
      <c r="AI13">
        <f t="shared" si="16"/>
        <v>-1.7103054447753794</v>
      </c>
      <c r="AJ13">
        <f t="shared" si="17"/>
        <v>1.7103054447753794</v>
      </c>
      <c r="AK13">
        <f t="shared" si="18"/>
        <v>0.67525120144912765</v>
      </c>
    </row>
    <row r="14" spans="1:37" x14ac:dyDescent="0.45">
      <c r="A14" s="25" t="s">
        <v>3</v>
      </c>
      <c r="B14" s="8">
        <v>3</v>
      </c>
      <c r="C14" s="7" t="s">
        <v>16</v>
      </c>
      <c r="D14">
        <v>77.905308464849355</v>
      </c>
      <c r="E14">
        <v>59.130434782608695</v>
      </c>
      <c r="F14">
        <v>50.429799426934082</v>
      </c>
      <c r="H14">
        <v>43.023299999999999</v>
      </c>
      <c r="I14">
        <f t="shared" si="28"/>
        <v>-1.1705374530521522</v>
      </c>
      <c r="J14">
        <f t="shared" si="3"/>
        <v>1.1705374530521522</v>
      </c>
      <c r="K14">
        <f t="shared" si="4"/>
        <v>4.3554940951615029</v>
      </c>
      <c r="L14">
        <f t="shared" si="5"/>
        <v>4.0797457628009477</v>
      </c>
      <c r="M14">
        <f t="shared" si="19"/>
        <v>3.9205822588238157</v>
      </c>
      <c r="O14">
        <f t="shared" si="7"/>
        <v>3.7617418294053078</v>
      </c>
      <c r="P14">
        <f t="shared" si="29"/>
        <v>-2.3988535614720917E-3</v>
      </c>
      <c r="Q14">
        <f t="shared" si="9"/>
        <v>-0.87558154993731363</v>
      </c>
      <c r="R14">
        <f t="shared" si="10"/>
        <v>0.87558154993731363</v>
      </c>
      <c r="S14">
        <f t="shared" si="30"/>
        <v>0.8912843420975296</v>
      </c>
      <c r="T14" s="8">
        <v>3</v>
      </c>
      <c r="U14" s="7" t="s">
        <v>16</v>
      </c>
      <c r="V14" s="6">
        <v>96.581196581196579</v>
      </c>
      <c r="W14" s="6">
        <v>63.157894736842103</v>
      </c>
      <c r="X14" s="6">
        <v>50.4</v>
      </c>
      <c r="Y14" s="6"/>
      <c r="Z14" s="6">
        <v>38.79</v>
      </c>
      <c r="AA14">
        <f t="shared" si="31"/>
        <v>-1.3142882591472194</v>
      </c>
      <c r="AB14">
        <f t="shared" si="13"/>
        <v>1.3142882591472194</v>
      </c>
      <c r="AC14" s="6">
        <f t="shared" si="14"/>
        <v>4.5703840699026754</v>
      </c>
      <c r="AD14" s="6">
        <f t="shared" si="1"/>
        <v>4.1456378566096515</v>
      </c>
      <c r="AE14" s="6">
        <f t="shared" si="1"/>
        <v>3.9199911750773229</v>
      </c>
      <c r="AF14" s="6"/>
      <c r="AG14" s="6">
        <f t="shared" si="1"/>
        <v>3.6581624814518756</v>
      </c>
      <c r="AH14">
        <f t="shared" si="15"/>
        <v>-3.6803263164286826E-3</v>
      </c>
      <c r="AI14">
        <f t="shared" si="16"/>
        <v>-1.3433191054964688</v>
      </c>
      <c r="AJ14">
        <f t="shared" si="17"/>
        <v>1.3433191054964688</v>
      </c>
      <c r="AK14">
        <f t="shared" si="18"/>
        <v>0.90041463035414215</v>
      </c>
    </row>
    <row r="15" spans="1:37" x14ac:dyDescent="0.45">
      <c r="A15" s="25" t="s">
        <v>4</v>
      </c>
      <c r="B15" s="8">
        <v>4</v>
      </c>
      <c r="C15" s="7" t="s">
        <v>14</v>
      </c>
      <c r="D15">
        <v>75.322812051649933</v>
      </c>
      <c r="E15">
        <v>58.645533141210372</v>
      </c>
      <c r="F15">
        <v>35.652173913043463</v>
      </c>
      <c r="G15">
        <v>20.545977011494248</v>
      </c>
      <c r="H15">
        <v>17.341040462427749</v>
      </c>
      <c r="I15">
        <f>(LN(H15/100))/($H$2/365)</f>
        <v>-2.4316136413878424</v>
      </c>
      <c r="J15">
        <f t="shared" si="3"/>
        <v>2.4316136413878424</v>
      </c>
      <c r="K15">
        <f t="shared" si="4"/>
        <v>4.3217830378191913</v>
      </c>
      <c r="L15">
        <f t="shared" si="5"/>
        <v>4.0715114109238817</v>
      </c>
      <c r="M15">
        <f t="shared" si="19"/>
        <v>3.5738101243291487</v>
      </c>
      <c r="N15">
        <f t="shared" si="6"/>
        <v>3.0226651559135789</v>
      </c>
      <c r="O15">
        <f t="shared" si="7"/>
        <v>2.853075973152468</v>
      </c>
      <c r="P15">
        <f>SLOPE(K15:O15,$D$2:$H$2)</f>
        <v>-6.8720702117156885E-3</v>
      </c>
      <c r="Q15">
        <f t="shared" si="9"/>
        <v>-2.5083056272762261</v>
      </c>
      <c r="R15">
        <f t="shared" si="10"/>
        <v>2.5083056272762261</v>
      </c>
      <c r="S15">
        <f>RSQ(K15:O15,$D$2:$H$2)</f>
        <v>0.8969463865581031</v>
      </c>
      <c r="T15" s="8">
        <v>4</v>
      </c>
      <c r="U15" s="7" t="s">
        <v>14</v>
      </c>
      <c r="V15" s="6">
        <v>78.343949044585983</v>
      </c>
      <c r="W15" s="6">
        <v>65.492957746478879</v>
      </c>
      <c r="X15" s="6">
        <v>55.244755244755254</v>
      </c>
      <c r="Y15" s="6">
        <v>60.759493670886066</v>
      </c>
      <c r="Z15" s="6">
        <v>20.437956204379564</v>
      </c>
      <c r="AA15">
        <f>(LN(Z15/100))/($Z$2/365)</f>
        <v>-2.2035680293281978</v>
      </c>
      <c r="AB15">
        <f t="shared" si="13"/>
        <v>2.2035680293281978</v>
      </c>
      <c r="AC15" s="6">
        <f t="shared" si="14"/>
        <v>4.3611087360122012</v>
      </c>
      <c r="AD15" s="6">
        <f t="shared" si="1"/>
        <v>4.1819426215400863</v>
      </c>
      <c r="AE15" s="6">
        <f t="shared" si="1"/>
        <v>4.0117734081952054</v>
      </c>
      <c r="AF15" s="6">
        <f t="shared" si="1"/>
        <v>4.106923344428961</v>
      </c>
      <c r="AG15" s="6">
        <f t="shared" si="1"/>
        <v>3.0173937703351705</v>
      </c>
      <c r="AH15">
        <f t="shared" si="15"/>
        <v>-5.4552127800820711E-3</v>
      </c>
      <c r="AI15">
        <f t="shared" si="16"/>
        <v>-1.9911526647299564</v>
      </c>
      <c r="AJ15">
        <f t="shared" si="17"/>
        <v>1.9911526647299564</v>
      </c>
      <c r="AK15">
        <f t="shared" si="18"/>
        <v>0.82271922191339231</v>
      </c>
    </row>
    <row r="16" spans="1:37" x14ac:dyDescent="0.45">
      <c r="A16" s="25" t="s">
        <v>4</v>
      </c>
      <c r="B16" s="8">
        <v>4</v>
      </c>
      <c r="C16" s="7" t="s">
        <v>15</v>
      </c>
      <c r="D16">
        <v>69.208633093525179</v>
      </c>
      <c r="E16">
        <v>54.347826086956516</v>
      </c>
      <c r="F16">
        <v>76.512968299711787</v>
      </c>
      <c r="G16">
        <v>14.964028776978406</v>
      </c>
      <c r="H16">
        <v>35.558780841799702</v>
      </c>
      <c r="I16">
        <f t="shared" si="28"/>
        <v>-1.4349955021717113</v>
      </c>
      <c r="J16">
        <f t="shared" si="3"/>
        <v>1.4349955021717113</v>
      </c>
      <c r="K16">
        <f t="shared" si="4"/>
        <v>4.23712561052906</v>
      </c>
      <c r="L16">
        <f t="shared" si="5"/>
        <v>3.9954046143671968</v>
      </c>
      <c r="M16">
        <f t="shared" si="19"/>
        <v>4.3374602467232251</v>
      </c>
      <c r="N16">
        <f t="shared" si="6"/>
        <v>2.705649239564671</v>
      </c>
      <c r="O16">
        <f t="shared" si="7"/>
        <v>3.5711871255191596</v>
      </c>
      <c r="P16">
        <f t="shared" si="29"/>
        <v>-3.8708493445885192E-3</v>
      </c>
      <c r="Q16">
        <f t="shared" si="9"/>
        <v>-1.4128600107748095</v>
      </c>
      <c r="R16">
        <f t="shared" si="10"/>
        <v>1.4128600107748095</v>
      </c>
      <c r="S16">
        <f t="shared" si="30"/>
        <v>0.26309316156188056</v>
      </c>
      <c r="T16" s="8">
        <v>4</v>
      </c>
      <c r="U16" s="7" t="s">
        <v>15</v>
      </c>
      <c r="V16" s="6">
        <v>88.990825688073386</v>
      </c>
      <c r="W16" s="6">
        <v>49.285714285714285</v>
      </c>
      <c r="X16" s="6">
        <v>57.668711656441715</v>
      </c>
      <c r="Y16" s="6">
        <v>24.822695035460992</v>
      </c>
      <c r="Z16" s="6">
        <v>10.236220472440944</v>
      </c>
      <c r="AA16">
        <f t="shared" si="31"/>
        <v>-3.1632006505092201</v>
      </c>
      <c r="AB16">
        <f t="shared" si="13"/>
        <v>3.1632006505092201</v>
      </c>
      <c r="AC16" s="6">
        <f t="shared" si="14"/>
        <v>4.4885332822623303</v>
      </c>
      <c r="AD16" s="6">
        <f t="shared" si="1"/>
        <v>3.8976342679760463</v>
      </c>
      <c r="AE16" s="6">
        <f t="shared" si="1"/>
        <v>4.0547147674513333</v>
      </c>
      <c r="AF16" s="6">
        <f t="shared" si="1"/>
        <v>3.2117583570993369</v>
      </c>
      <c r="AG16" s="6">
        <f t="shared" si="1"/>
        <v>2.3259324569910369</v>
      </c>
      <c r="AH16">
        <f t="shared" si="15"/>
        <v>-9.1798850891196028E-3</v>
      </c>
      <c r="AI16">
        <f t="shared" si="16"/>
        <v>-3.3506580575286553</v>
      </c>
      <c r="AJ16">
        <f t="shared" si="17"/>
        <v>3.3506580575286553</v>
      </c>
      <c r="AK16">
        <f t="shared" si="18"/>
        <v>0.91273992495852896</v>
      </c>
    </row>
    <row r="17" spans="1:37" x14ac:dyDescent="0.45">
      <c r="A17" s="25" t="s">
        <v>4</v>
      </c>
      <c r="B17" s="8">
        <v>4</v>
      </c>
      <c r="C17" s="7" t="s">
        <v>2</v>
      </c>
      <c r="D17">
        <v>79.280575539568346</v>
      </c>
      <c r="E17">
        <v>60.982658959537581</v>
      </c>
      <c r="F17">
        <v>32.904148783977092</v>
      </c>
      <c r="G17">
        <v>28.427128427128441</v>
      </c>
      <c r="I17">
        <f>(LN(G17/100))/($G$2/365)</f>
        <v>-2.749141249790112</v>
      </c>
      <c r="J17">
        <f t="shared" si="3"/>
        <v>2.749141249790112</v>
      </c>
      <c r="K17">
        <f t="shared" si="4"/>
        <v>4.3729931495762138</v>
      </c>
      <c r="L17">
        <f t="shared" si="5"/>
        <v>4.1105895444064338</v>
      </c>
      <c r="M17">
        <f t="shared" si="19"/>
        <v>3.4935987526774759</v>
      </c>
      <c r="N17">
        <f t="shared" si="6"/>
        <v>3.3473439155361771</v>
      </c>
      <c r="P17">
        <f t="shared" ref="P17" si="32">SLOPE(K17:N17,$D$2:$G$2)</f>
        <v>-7.8980202258954659E-3</v>
      </c>
      <c r="Q17">
        <f t="shared" ref="Q17" si="33">SLOPE(K17:N17,$D$1:$G$1)</f>
        <v>-2.8827773824518452</v>
      </c>
      <c r="R17">
        <f t="shared" si="10"/>
        <v>2.8827773824518452</v>
      </c>
      <c r="S17">
        <f>RSQ(K17:N17,$D$2:$G$2)</f>
        <v>0.94724371111703054</v>
      </c>
      <c r="T17" s="8">
        <v>4</v>
      </c>
      <c r="U17" s="7" t="s">
        <v>2</v>
      </c>
      <c r="V17" s="6">
        <v>85.123966942148769</v>
      </c>
      <c r="W17" s="6">
        <v>51.063829787234042</v>
      </c>
      <c r="X17" s="6"/>
      <c r="Y17" s="6">
        <v>31.609195402298852</v>
      </c>
      <c r="Z17" s="6"/>
      <c r="AA17">
        <f t="shared" ref="AA17" si="34">(LN(Y17/100))/($Y$2/365)</f>
        <v>-2.5172369557092886</v>
      </c>
      <c r="AB17">
        <f t="shared" si="13"/>
        <v>2.5172369557092886</v>
      </c>
      <c r="AC17" s="6">
        <f t="shared" si="14"/>
        <v>4.4441086286209863</v>
      </c>
      <c r="AD17" s="6">
        <f t="shared" si="1"/>
        <v>3.9330764146259782</v>
      </c>
      <c r="AE17" s="6"/>
      <c r="AF17" s="6">
        <f t="shared" si="1"/>
        <v>3.4534480720060334</v>
      </c>
      <c r="AG17" s="6"/>
      <c r="AH17">
        <f t="shared" ref="AH17" si="35">SLOPE(AC17:AF17,$D$2:$G$2)</f>
        <v>-7.0825308366246524E-3</v>
      </c>
      <c r="AI17">
        <f t="shared" ref="AI17" si="36">SLOPE(AC17:AF17,$D$1:$G$1)</f>
        <v>-2.5851237553679987</v>
      </c>
      <c r="AJ17">
        <f t="shared" si="17"/>
        <v>2.5851237553679987</v>
      </c>
      <c r="AK17">
        <f t="shared" ref="AK17" si="37">RSQ(AC17:AF17,$D$2:$G$2)</f>
        <v>0.99213630722292179</v>
      </c>
    </row>
    <row r="18" spans="1:37" x14ac:dyDescent="0.45">
      <c r="A18" s="25" t="s">
        <v>4</v>
      </c>
      <c r="B18" s="8">
        <v>4</v>
      </c>
      <c r="C18" s="7" t="s">
        <v>16</v>
      </c>
      <c r="D18">
        <v>71.571428571428569</v>
      </c>
      <c r="E18">
        <v>52.442528735632187</v>
      </c>
      <c r="F18">
        <v>50.144092219020152</v>
      </c>
      <c r="G18">
        <v>47.965116279069754</v>
      </c>
      <c r="H18">
        <v>48.419540229885044</v>
      </c>
      <c r="I18">
        <f t="shared" si="28"/>
        <v>-1.006548883815404</v>
      </c>
      <c r="J18">
        <f t="shared" si="3"/>
        <v>1.006548883815404</v>
      </c>
      <c r="K18">
        <f t="shared" si="4"/>
        <v>4.2706959520295511</v>
      </c>
      <c r="L18">
        <f t="shared" si="5"/>
        <v>3.9597178792361634</v>
      </c>
      <c r="M18">
        <f t="shared" si="19"/>
        <v>3.9149007052557607</v>
      </c>
      <c r="N18">
        <f t="shared" si="6"/>
        <v>3.8704740025152735</v>
      </c>
      <c r="O18">
        <f t="shared" si="7"/>
        <v>3.879903456006033</v>
      </c>
      <c r="P18">
        <f t="shared" si="29"/>
        <v>-1.5012223431629934E-3</v>
      </c>
      <c r="Q18">
        <f t="shared" si="9"/>
        <v>-0.54794615525449264</v>
      </c>
      <c r="R18">
        <f t="shared" si="10"/>
        <v>0.54794615525449264</v>
      </c>
      <c r="S18">
        <f>RSQ(K18:O18,$D$2:$H$2)</f>
        <v>0.62772282931060619</v>
      </c>
      <c r="T18" s="8">
        <v>4</v>
      </c>
      <c r="U18" s="7" t="s">
        <v>16</v>
      </c>
      <c r="V18" s="6">
        <v>89.743589743589737</v>
      </c>
      <c r="W18" s="6">
        <v>77.118644067796609</v>
      </c>
      <c r="X18" s="6">
        <v>38.255033557046971</v>
      </c>
      <c r="Y18" s="6">
        <v>39.285714285714285</v>
      </c>
      <c r="Z18" s="6">
        <v>21.186440677966104</v>
      </c>
      <c r="AA18">
        <f>(LN(Z18/100))/($Z$2/365)</f>
        <v>-2.1536509956390657</v>
      </c>
      <c r="AB18">
        <f t="shared" si="13"/>
        <v>2.1536509956390657</v>
      </c>
      <c r="AC18" s="6">
        <f t="shared" si="14"/>
        <v>4.4969566013478586</v>
      </c>
      <c r="AD18" s="6">
        <f t="shared" si="1"/>
        <v>4.3453450680392764</v>
      </c>
      <c r="AE18" s="6">
        <f t="shared" si="1"/>
        <v>3.644275147877182</v>
      </c>
      <c r="AF18" s="6">
        <f t="shared" si="1"/>
        <v>3.6708609486112578</v>
      </c>
      <c r="AG18" s="6">
        <f t="shared" si="1"/>
        <v>3.0533613863906273</v>
      </c>
      <c r="AH18">
        <f t="shared" si="15"/>
        <v>-6.4482204834655247E-3</v>
      </c>
      <c r="AI18">
        <f t="shared" si="16"/>
        <v>-2.3536004764649165</v>
      </c>
      <c r="AJ18">
        <f t="shared" si="17"/>
        <v>2.3536004764649165</v>
      </c>
      <c r="AK18">
        <f t="shared" si="18"/>
        <v>0.93791393019289271</v>
      </c>
    </row>
    <row r="19" spans="1:37" x14ac:dyDescent="0.45">
      <c r="A19" s="25" t="s">
        <v>3</v>
      </c>
      <c r="B19" s="8">
        <v>5</v>
      </c>
      <c r="C19" s="7" t="s">
        <v>14</v>
      </c>
      <c r="D19">
        <v>70.588235294117652</v>
      </c>
      <c r="E19">
        <v>51.649928263988521</v>
      </c>
      <c r="F19">
        <v>39.884393063583815</v>
      </c>
      <c r="G19">
        <v>37.337192474674389</v>
      </c>
      <c r="H19">
        <v>26.850507982583466</v>
      </c>
      <c r="I19">
        <f t="shared" si="28"/>
        <v>-1.8248410181231813</v>
      </c>
      <c r="J19">
        <f t="shared" si="3"/>
        <v>1.8248410181231813</v>
      </c>
      <c r="K19">
        <f t="shared" si="4"/>
        <v>4.2568634917198755</v>
      </c>
      <c r="L19">
        <f t="shared" si="5"/>
        <v>3.9444888066777231</v>
      </c>
      <c r="M19">
        <f t="shared" si="19"/>
        <v>3.6859850960875717</v>
      </c>
      <c r="N19">
        <f t="shared" si="6"/>
        <v>3.6199899471420389</v>
      </c>
      <c r="O19">
        <f t="shared" si="7"/>
        <v>3.290284740052758</v>
      </c>
      <c r="P19">
        <f t="shared" si="29"/>
        <v>-4.0774664957192938E-3</v>
      </c>
      <c r="Q19">
        <f t="shared" si="9"/>
        <v>-1.4882752709375422</v>
      </c>
      <c r="R19">
        <f t="shared" si="10"/>
        <v>1.4882752709375422</v>
      </c>
      <c r="S19">
        <f t="shared" ref="S19" si="38">RSQ(K19:O19,$D$2:$H$2)</f>
        <v>0.97752493470290169</v>
      </c>
      <c r="T19" s="8">
        <v>5</v>
      </c>
      <c r="U19" s="7" t="s">
        <v>14</v>
      </c>
      <c r="V19" s="6">
        <v>90.579710144927532</v>
      </c>
      <c r="W19" s="6">
        <v>62.385321100917437</v>
      </c>
      <c r="X19" s="6">
        <v>49.717514124293785</v>
      </c>
      <c r="Y19" s="6">
        <v>26.865671641791046</v>
      </c>
      <c r="Z19" s="6">
        <v>21.374045801526719</v>
      </c>
      <c r="AA19">
        <f t="shared" ref="AA19" si="39">(LN(Z19/100))/($Z$2/365)</f>
        <v>-2.1414158811957065</v>
      </c>
      <c r="AB19">
        <f t="shared" si="13"/>
        <v>2.1414158811957065</v>
      </c>
      <c r="AC19" s="6">
        <f t="shared" si="14"/>
        <v>4.5062302381331873</v>
      </c>
      <c r="AD19" s="6">
        <f t="shared" ref="AD19:AD66" si="40">LN(W19)</f>
        <v>4.1333300089350544</v>
      </c>
      <c r="AE19" s="6">
        <f t="shared" ref="AE19:AE66" si="41">LN(X19)</f>
        <v>3.9063572678924685</v>
      </c>
      <c r="AF19" s="6">
        <f t="shared" ref="AF19:AF66" si="42">LN(Y19)</f>
        <v>3.2908493244932902</v>
      </c>
      <c r="AG19" s="6">
        <f t="shared" ref="AG19:AG66" si="43">LN(Z19)</f>
        <v>3.062177372962144</v>
      </c>
      <c r="AH19">
        <f t="shared" si="15"/>
        <v>-6.5074816448463489E-3</v>
      </c>
      <c r="AI19">
        <f t="shared" si="16"/>
        <v>-2.3752308003689171</v>
      </c>
      <c r="AJ19">
        <f t="shared" si="17"/>
        <v>2.3752308003689171</v>
      </c>
      <c r="AK19">
        <f t="shared" si="18"/>
        <v>0.92159749599947116</v>
      </c>
    </row>
    <row r="20" spans="1:37" x14ac:dyDescent="0.45">
      <c r="A20" s="25" t="s">
        <v>3</v>
      </c>
      <c r="B20" s="8">
        <v>5</v>
      </c>
      <c r="C20" s="7" t="s">
        <v>15</v>
      </c>
      <c r="D20">
        <v>80.375180375180378</v>
      </c>
      <c r="E20">
        <v>60.662824207492783</v>
      </c>
      <c r="F20">
        <v>49.641319942611176</v>
      </c>
      <c r="G20">
        <v>31.285714285714278</v>
      </c>
      <c r="I20">
        <f>(LN(G20/100))/($G$2/365)</f>
        <v>-2.5397194066336524</v>
      </c>
      <c r="J20">
        <f t="shared" si="3"/>
        <v>2.5397194066336524</v>
      </c>
      <c r="K20">
        <f t="shared" si="4"/>
        <v>4.3867054267254719</v>
      </c>
      <c r="L20">
        <f t="shared" si="5"/>
        <v>4.1053310591636683</v>
      </c>
      <c r="M20">
        <f t="shared" si="19"/>
        <v>3.9048235502852915</v>
      </c>
      <c r="N20">
        <f t="shared" si="6"/>
        <v>3.4431615807611871</v>
      </c>
      <c r="P20">
        <f t="shared" ref="P20" si="44">SLOPE(K20:N20,$D$2:$G$2)</f>
        <v>-6.3027230821908987E-3</v>
      </c>
      <c r="Q20">
        <f t="shared" ref="Q20" si="45">SLOPE(K20:N20,$D$1:$G$1)</f>
        <v>-2.3004939249996776</v>
      </c>
      <c r="R20">
        <f t="shared" si="10"/>
        <v>2.3004939249996776</v>
      </c>
      <c r="S20">
        <f>RSQ(K20:N20,$D$2:$G$2)</f>
        <v>0.91712973187849445</v>
      </c>
      <c r="T20" s="8">
        <v>5</v>
      </c>
      <c r="U20" s="7" t="s">
        <v>15</v>
      </c>
      <c r="V20" s="6">
        <v>84.962406015037587</v>
      </c>
      <c r="W20" s="6">
        <v>62.043795620437947</v>
      </c>
      <c r="X20" s="6">
        <v>48.18181818181818</v>
      </c>
      <c r="Y20" s="6">
        <v>52.34375</v>
      </c>
      <c r="Z20" s="6"/>
      <c r="AA20">
        <f t="shared" ref="AA20" si="46">(LN(Y20/100))/($Y$2/365)</f>
        <v>-1.4148397619937583</v>
      </c>
      <c r="AB20">
        <f t="shared" si="13"/>
        <v>1.4148397619937583</v>
      </c>
      <c r="AC20" s="6">
        <f t="shared" si="14"/>
        <v>4.442208876478678</v>
      </c>
      <c r="AD20" s="6">
        <f t="shared" si="40"/>
        <v>4.1278405166502825</v>
      </c>
      <c r="AE20" s="6">
        <f t="shared" si="41"/>
        <v>3.8749817337477968</v>
      </c>
      <c r="AF20" s="6">
        <f t="shared" si="42"/>
        <v>3.9578325414594402</v>
      </c>
      <c r="AG20" s="6"/>
      <c r="AH20">
        <f t="shared" ref="AH20" si="47">SLOPE(AC20:AF20,$D$2:$G$2)</f>
        <v>-3.8759918796989123E-3</v>
      </c>
      <c r="AI20">
        <f t="shared" ref="AI20" si="48">SLOPE(AC20:AF20,$D$1:$G$1)</f>
        <v>-1.4147370360901026</v>
      </c>
      <c r="AJ20">
        <f t="shared" si="17"/>
        <v>1.4147370360901026</v>
      </c>
      <c r="AK20">
        <f t="shared" ref="AK20" si="49">RSQ(AC20:AF20,$D$2:$G$2)</f>
        <v>0.86997608309670138</v>
      </c>
    </row>
    <row r="21" spans="1:37" x14ac:dyDescent="0.45">
      <c r="A21" s="25" t="s">
        <v>3</v>
      </c>
      <c r="B21" s="8">
        <v>5</v>
      </c>
      <c r="C21" s="7" t="s">
        <v>2</v>
      </c>
      <c r="D21">
        <v>77.761836441893834</v>
      </c>
      <c r="E21">
        <v>59.393063583815042</v>
      </c>
      <c r="F21">
        <v>45.911047345767571</v>
      </c>
      <c r="G21">
        <v>54.82014388489209</v>
      </c>
      <c r="H21">
        <v>50</v>
      </c>
      <c r="I21">
        <f t="shared" si="28"/>
        <v>-0.96197232283034229</v>
      </c>
      <c r="J21">
        <f t="shared" si="3"/>
        <v>0.96197232283034229</v>
      </c>
      <c r="K21">
        <f t="shared" si="4"/>
        <v>4.3536507766672141</v>
      </c>
      <c r="L21">
        <f t="shared" si="5"/>
        <v>4.0841774448666568</v>
      </c>
      <c r="M21">
        <f t="shared" si="19"/>
        <v>3.8267057710213397</v>
      </c>
      <c r="N21">
        <f t="shared" si="6"/>
        <v>4.0040577155500001</v>
      </c>
      <c r="O21">
        <f t="shared" si="7"/>
        <v>3.912023005428146</v>
      </c>
      <c r="P21">
        <f t="shared" si="29"/>
        <v>-1.7148377614006995E-3</v>
      </c>
      <c r="Q21">
        <f t="shared" si="9"/>
        <v>-0.62591578291125527</v>
      </c>
      <c r="R21">
        <f t="shared" si="10"/>
        <v>0.62591578291125527</v>
      </c>
      <c r="S21">
        <f t="shared" ref="S21:S24" si="50">RSQ(K21:O21,$D$2:$H$2)</f>
        <v>0.55717658760509781</v>
      </c>
      <c r="T21" s="8">
        <v>5</v>
      </c>
      <c r="U21" s="7" t="s">
        <v>2</v>
      </c>
      <c r="V21" s="6">
        <v>87.596899224806194</v>
      </c>
      <c r="W21" s="6">
        <v>61.417322834645674</v>
      </c>
      <c r="X21" s="6">
        <v>47.402597402597401</v>
      </c>
      <c r="Y21" s="6">
        <v>44.44444444444445</v>
      </c>
      <c r="Z21" s="6">
        <v>21.379310344827587</v>
      </c>
      <c r="AA21">
        <f>(LN(Z21/100))/($Z$2/365)</f>
        <v>-2.1410740925719818</v>
      </c>
      <c r="AB21">
        <f t="shared" si="13"/>
        <v>2.1410740925719818</v>
      </c>
      <c r="AC21" s="6">
        <f t="shared" si="14"/>
        <v>4.4727456003387598</v>
      </c>
      <c r="AD21" s="6">
        <f t="shared" si="40"/>
        <v>4.1176919262190923</v>
      </c>
      <c r="AE21" s="6">
        <f t="shared" si="41"/>
        <v>3.8586770247228532</v>
      </c>
      <c r="AF21" s="6">
        <f t="shared" si="42"/>
        <v>3.7942399697717626</v>
      </c>
      <c r="AG21" s="6">
        <f t="shared" si="43"/>
        <v>3.0624236480526634</v>
      </c>
      <c r="AH21">
        <f t="shared" si="15"/>
        <v>-5.8656660582767752E-3</v>
      </c>
      <c r="AI21">
        <f t="shared" si="16"/>
        <v>-2.1409681112710226</v>
      </c>
      <c r="AJ21">
        <f t="shared" si="17"/>
        <v>2.1409681112710226</v>
      </c>
      <c r="AK21">
        <f t="shared" si="18"/>
        <v>0.98430325034940203</v>
      </c>
    </row>
    <row r="22" spans="1:37" x14ac:dyDescent="0.45">
      <c r="A22" s="25" t="s">
        <v>3</v>
      </c>
      <c r="B22" s="8">
        <v>5</v>
      </c>
      <c r="C22" s="7" t="s">
        <v>16</v>
      </c>
      <c r="D22">
        <v>69.857142857142861</v>
      </c>
      <c r="E22">
        <v>49.786019971469337</v>
      </c>
      <c r="F22">
        <v>63.808139534883701</v>
      </c>
      <c r="G22">
        <v>36.849710982658948</v>
      </c>
      <c r="H22">
        <v>31.707317073170742</v>
      </c>
      <c r="I22">
        <f t="shared" si="28"/>
        <v>-1.5940961554129707</v>
      </c>
      <c r="J22">
        <f t="shared" si="3"/>
        <v>1.5940961554129707</v>
      </c>
      <c r="K22">
        <f t="shared" si="4"/>
        <v>4.2464523404195589</v>
      </c>
      <c r="L22">
        <f t="shared" si="5"/>
        <v>3.9077342211559287</v>
      </c>
      <c r="M22">
        <f t="shared" si="19"/>
        <v>4.1558807611299189</v>
      </c>
      <c r="N22">
        <f t="shared" si="6"/>
        <v>3.6068477755288475</v>
      </c>
      <c r="O22">
        <f t="shared" si="7"/>
        <v>3.4565474767453206</v>
      </c>
      <c r="P22">
        <f t="shared" si="29"/>
        <v>-3.3391838170057611E-3</v>
      </c>
      <c r="Q22">
        <f t="shared" si="9"/>
        <v>-1.2188020932071026</v>
      </c>
      <c r="R22">
        <f t="shared" si="10"/>
        <v>1.2188020932071026</v>
      </c>
      <c r="S22">
        <f t="shared" si="50"/>
        <v>0.7425406133807384</v>
      </c>
      <c r="T22" s="8">
        <v>5</v>
      </c>
      <c r="U22" s="7" t="s">
        <v>16</v>
      </c>
      <c r="V22" s="6">
        <v>86.46616541353383</v>
      </c>
      <c r="W22" s="6">
        <v>60.740740740740726</v>
      </c>
      <c r="X22" s="6">
        <v>48.031496062992126</v>
      </c>
      <c r="Y22" s="6">
        <v>28.057553956834536</v>
      </c>
      <c r="Z22" s="6">
        <v>25.280898876404496</v>
      </c>
      <c r="AA22">
        <f t="shared" ref="AA22:AA24" si="51">(LN(Z22/100))/($Z$2/365)</f>
        <v>-1.9084379737279253</v>
      </c>
      <c r="AB22">
        <f t="shared" si="13"/>
        <v>1.9084379737279253</v>
      </c>
      <c r="AC22" s="6">
        <f t="shared" si="14"/>
        <v>4.4597531861295874</v>
      </c>
      <c r="AD22" s="6">
        <f t="shared" si="40"/>
        <v>4.1066146548139146</v>
      </c>
      <c r="AE22" s="6">
        <f t="shared" si="41"/>
        <v>3.8718569637028115</v>
      </c>
      <c r="AF22" s="6">
        <f t="shared" si="42"/>
        <v>3.3342578989870462</v>
      </c>
      <c r="AG22" s="6">
        <f t="shared" si="43"/>
        <v>3.2300491254663259</v>
      </c>
      <c r="AH22">
        <f t="shared" si="15"/>
        <v>-5.5730308485805831E-3</v>
      </c>
      <c r="AI22">
        <f t="shared" si="16"/>
        <v>-2.0341562597319127</v>
      </c>
      <c r="AJ22">
        <f t="shared" si="17"/>
        <v>2.0341562597319127</v>
      </c>
      <c r="AK22">
        <f t="shared" si="18"/>
        <v>0.89357755241567915</v>
      </c>
    </row>
    <row r="23" spans="1:37" x14ac:dyDescent="0.45">
      <c r="A23" s="25" t="s">
        <v>2</v>
      </c>
      <c r="B23" s="8">
        <v>7</v>
      </c>
      <c r="C23" s="7" t="s">
        <v>14</v>
      </c>
      <c r="D23">
        <v>74.318507890961257</v>
      </c>
      <c r="E23">
        <v>66.424418604651166</v>
      </c>
      <c r="F23">
        <v>55.137481910274943</v>
      </c>
      <c r="G23">
        <v>42.919075144508653</v>
      </c>
      <c r="H23">
        <v>27.785817655571648</v>
      </c>
      <c r="I23">
        <f t="shared" si="28"/>
        <v>-1.777320246711251</v>
      </c>
      <c r="J23">
        <f t="shared" si="3"/>
        <v>1.777320246711251</v>
      </c>
      <c r="K23">
        <f t="shared" si="4"/>
        <v>4.3083600174870504</v>
      </c>
      <c r="L23">
        <f t="shared" si="5"/>
        <v>4.1960647389489525</v>
      </c>
      <c r="M23">
        <f t="shared" si="19"/>
        <v>4.0098297373471219</v>
      </c>
      <c r="N23">
        <f t="shared" si="6"/>
        <v>3.7593163691731211</v>
      </c>
      <c r="O23">
        <f t="shared" si="7"/>
        <v>3.3245257342482035</v>
      </c>
      <c r="P23">
        <f t="shared" si="29"/>
        <v>-4.379825641456391E-3</v>
      </c>
      <c r="Q23">
        <f t="shared" si="9"/>
        <v>-1.5986363591315826</v>
      </c>
      <c r="R23">
        <f t="shared" si="10"/>
        <v>1.5986363591315826</v>
      </c>
      <c r="S23">
        <f t="shared" si="50"/>
        <v>0.96498917522803551</v>
      </c>
      <c r="T23" s="8">
        <v>7</v>
      </c>
      <c r="U23" s="7" t="s">
        <v>14</v>
      </c>
      <c r="V23" s="6">
        <v>85.294117647058826</v>
      </c>
      <c r="W23" s="6">
        <v>69.924812030075188</v>
      </c>
      <c r="X23" s="6">
        <v>56.198347107438018</v>
      </c>
      <c r="Y23" s="6">
        <v>45.323741007194243</v>
      </c>
      <c r="Z23" s="6">
        <v>34.677419354838705</v>
      </c>
      <c r="AA23">
        <f t="shared" si="51"/>
        <v>-1.4698278677478638</v>
      </c>
      <c r="AB23">
        <f t="shared" si="13"/>
        <v>1.4698278677478638</v>
      </c>
      <c r="AC23" s="6">
        <f t="shared" si="14"/>
        <v>4.4461054913584039</v>
      </c>
      <c r="AD23" s="6">
        <f t="shared" si="40"/>
        <v>4.2474205509195935</v>
      </c>
      <c r="AE23" s="6">
        <f t="shared" si="41"/>
        <v>4.0288873455674574</v>
      </c>
      <c r="AF23" s="6">
        <f t="shared" si="42"/>
        <v>3.8138309792489324</v>
      </c>
      <c r="AG23" s="6">
        <f t="shared" si="43"/>
        <v>3.5460887360766167</v>
      </c>
      <c r="AH23">
        <f t="shared" si="15"/>
        <v>-3.9817573670782461E-3</v>
      </c>
      <c r="AI23">
        <f t="shared" si="16"/>
        <v>-1.4533414389835599</v>
      </c>
      <c r="AJ23">
        <f t="shared" si="17"/>
        <v>1.4533414389835599</v>
      </c>
      <c r="AK23">
        <f t="shared" si="18"/>
        <v>0.98102037388498464</v>
      </c>
    </row>
    <row r="24" spans="1:37" x14ac:dyDescent="0.45">
      <c r="A24" s="25" t="s">
        <v>2</v>
      </c>
      <c r="B24" s="8">
        <v>7</v>
      </c>
      <c r="C24" s="7" t="s">
        <v>17</v>
      </c>
      <c r="D24">
        <v>76.011560693641613</v>
      </c>
      <c r="E24">
        <v>60.114777618364414</v>
      </c>
      <c r="F24">
        <v>62.209302325581383</v>
      </c>
      <c r="G24">
        <v>39.655172413793125</v>
      </c>
      <c r="H24">
        <v>25.143678160919542</v>
      </c>
      <c r="I24">
        <f t="shared" si="28"/>
        <v>-1.9159914279086712</v>
      </c>
      <c r="J24">
        <f t="shared" si="3"/>
        <v>1.9159914279086712</v>
      </c>
      <c r="K24">
        <f t="shared" si="4"/>
        <v>4.3308854431081318</v>
      </c>
      <c r="L24">
        <f t="shared" si="5"/>
        <v>4.0962556951497051</v>
      </c>
      <c r="M24">
        <f t="shared" si="19"/>
        <v>4.130504543636544</v>
      </c>
      <c r="N24">
        <f t="shared" si="6"/>
        <v>3.6802213913708224</v>
      </c>
      <c r="O24">
        <f t="shared" si="7"/>
        <v>3.2246064995771859</v>
      </c>
      <c r="P24">
        <f t="shared" si="29"/>
        <v>-4.7980586929545323E-3</v>
      </c>
      <c r="Q24">
        <f t="shared" si="9"/>
        <v>-1.7512914229284045</v>
      </c>
      <c r="R24">
        <f t="shared" si="10"/>
        <v>1.7512914229284045</v>
      </c>
      <c r="S24">
        <f t="shared" si="50"/>
        <v>0.91212525811810585</v>
      </c>
      <c r="T24" s="8">
        <v>7</v>
      </c>
      <c r="U24" s="7" t="s">
        <v>17</v>
      </c>
      <c r="V24" s="6">
        <v>88.549618320610676</v>
      </c>
      <c r="W24" s="6">
        <v>69.172932330827066</v>
      </c>
      <c r="X24" s="6">
        <v>53.333333333333336</v>
      </c>
      <c r="Y24" s="6">
        <v>57.142857142857139</v>
      </c>
      <c r="Z24" s="6">
        <v>20.80536912751678</v>
      </c>
      <c r="AA24">
        <f t="shared" si="51"/>
        <v>-2.1788405780722973</v>
      </c>
      <c r="AB24">
        <f t="shared" si="13"/>
        <v>2.1788405780722973</v>
      </c>
      <c r="AC24" s="6">
        <f t="shared" si="14"/>
        <v>4.4835630538933042</v>
      </c>
      <c r="AD24" s="6">
        <f t="shared" si="40"/>
        <v>4.2366096348153777</v>
      </c>
      <c r="AE24" s="6">
        <f t="shared" si="41"/>
        <v>3.9765615265657175</v>
      </c>
      <c r="AF24" s="6">
        <f t="shared" si="42"/>
        <v>4.0455543980526683</v>
      </c>
      <c r="AG24" s="6">
        <f t="shared" si="43"/>
        <v>3.0352110845277784</v>
      </c>
      <c r="AH24">
        <f t="shared" si="15"/>
        <v>-5.9538106522532136E-3</v>
      </c>
      <c r="AI24">
        <f t="shared" si="16"/>
        <v>-2.1731408880724232</v>
      </c>
      <c r="AJ24">
        <f t="shared" si="17"/>
        <v>2.1731408880724232</v>
      </c>
      <c r="AK24">
        <f t="shared" si="18"/>
        <v>0.9045796538632157</v>
      </c>
    </row>
    <row r="25" spans="1:37" x14ac:dyDescent="0.45">
      <c r="A25" s="25" t="s">
        <v>2</v>
      </c>
      <c r="B25" s="8">
        <v>7</v>
      </c>
      <c r="C25" s="7" t="s">
        <v>2</v>
      </c>
      <c r="D25">
        <v>75.50724637681158</v>
      </c>
      <c r="E25">
        <v>62.89855072463768</v>
      </c>
      <c r="F25">
        <v>46.253602305475489</v>
      </c>
      <c r="G25">
        <v>44.492131616595152</v>
      </c>
      <c r="I25">
        <f>(LN(G25/100))/($G$2/365)</f>
        <v>-1.7700485507180845</v>
      </c>
      <c r="J25">
        <f t="shared" si="3"/>
        <v>1.7700485507180845</v>
      </c>
      <c r="K25">
        <f t="shared" si="4"/>
        <v>4.3242286301501531</v>
      </c>
      <c r="L25">
        <f t="shared" si="5"/>
        <v>4.1415231224971913</v>
      </c>
      <c r="M25">
        <f t="shared" si="19"/>
        <v>3.8341393486113025</v>
      </c>
      <c r="N25">
        <f t="shared" si="6"/>
        <v>3.7953123559335156</v>
      </c>
      <c r="P25">
        <f t="shared" ref="P25" si="52">SLOPE(K25:N25,$D$2:$G$2)</f>
        <v>-4.1059249311222032E-3</v>
      </c>
      <c r="Q25">
        <f t="shared" ref="Q25" si="53">SLOPE(K25:N25,$D$1:$G$1)</f>
        <v>-1.4986625998596041</v>
      </c>
      <c r="R25">
        <f t="shared" si="10"/>
        <v>1.4986625998596041</v>
      </c>
      <c r="S25">
        <f>RSQ(K25:N25,$D$2:$G$2)</f>
        <v>0.9581358281822786</v>
      </c>
      <c r="T25" s="8">
        <v>7</v>
      </c>
      <c r="U25" s="7" t="s">
        <v>2</v>
      </c>
      <c r="V25" s="6">
        <v>92.72727272727272</v>
      </c>
      <c r="W25" s="6">
        <v>38.333333333333336</v>
      </c>
      <c r="X25" s="6">
        <v>35.07462686567164</v>
      </c>
      <c r="Y25" s="6">
        <v>29.508196721311474</v>
      </c>
      <c r="Z25" s="6"/>
      <c r="AA25">
        <f t="shared" ref="AA25" si="54">(LN(Y25/100))/($Y$2/365)</f>
        <v>-2.6675644837793921</v>
      </c>
      <c r="AB25">
        <f t="shared" si="13"/>
        <v>2.6675644837793921</v>
      </c>
      <c r="AC25" s="6">
        <f t="shared" si="14"/>
        <v>4.5296626334799459</v>
      </c>
      <c r="AD25" s="6">
        <f t="shared" si="40"/>
        <v>3.6463198396951406</v>
      </c>
      <c r="AE25" s="6">
        <f t="shared" si="41"/>
        <v>3.5574779877472387</v>
      </c>
      <c r="AF25" s="6">
        <f t="shared" si="42"/>
        <v>3.384668079710945</v>
      </c>
      <c r="AG25" s="6"/>
      <c r="AH25">
        <f t="shared" ref="AH25" si="55">SLOPE(AC25:AF25,$D$2:$G$2)</f>
        <v>-7.9397778797597185E-3</v>
      </c>
      <c r="AI25">
        <f t="shared" ref="AI25" si="56">SLOPE(AC25:AF25,$D$1:$G$1)</f>
        <v>-2.8980189261122971</v>
      </c>
      <c r="AJ25">
        <f t="shared" si="17"/>
        <v>2.8980189261122971</v>
      </c>
      <c r="AK25">
        <f t="shared" ref="AK25" si="57">RSQ(AC25:AF25,$D$2:$G$2)</f>
        <v>0.87689726310001403</v>
      </c>
    </row>
    <row r="26" spans="1:37" x14ac:dyDescent="0.45">
      <c r="A26" s="25" t="s">
        <v>2</v>
      </c>
      <c r="B26" s="8">
        <v>7</v>
      </c>
      <c r="C26" s="7" t="s">
        <v>16</v>
      </c>
      <c r="D26">
        <v>72.318840579710141</v>
      </c>
      <c r="E26">
        <v>60.202604920405214</v>
      </c>
      <c r="F26">
        <v>49.999999999999986</v>
      </c>
      <c r="G26">
        <v>26.984126984126998</v>
      </c>
      <c r="H26">
        <v>37.733142037302727</v>
      </c>
      <c r="I26">
        <f t="shared" si="28"/>
        <v>-1.3526252972726507</v>
      </c>
      <c r="J26">
        <f t="shared" si="3"/>
        <v>1.3526252972726507</v>
      </c>
      <c r="K26">
        <f t="shared" si="4"/>
        <v>4.281084684148305</v>
      </c>
      <c r="L26">
        <f t="shared" si="5"/>
        <v>4.0977156224816849</v>
      </c>
      <c r="M26">
        <f t="shared" si="19"/>
        <v>3.912023005428146</v>
      </c>
      <c r="N26">
        <f t="shared" si="6"/>
        <v>3.2952488036527754</v>
      </c>
      <c r="O26">
        <f t="shared" si="7"/>
        <v>3.630538807405332</v>
      </c>
      <c r="P26">
        <f t="shared" si="29"/>
        <v>-3.3367774023879181E-3</v>
      </c>
      <c r="Q26">
        <f t="shared" si="9"/>
        <v>-1.21792375187159</v>
      </c>
      <c r="R26">
        <f t="shared" si="10"/>
        <v>1.21792375187159</v>
      </c>
      <c r="S26">
        <f>RSQ(K26:O26,$D$2:$H$2)</f>
        <v>0.56820188958424112</v>
      </c>
      <c r="T26" s="8">
        <v>7</v>
      </c>
      <c r="U26" s="7" t="s">
        <v>16</v>
      </c>
      <c r="V26" s="6">
        <v>87.719298245614041</v>
      </c>
      <c r="W26" s="6">
        <v>65.765765765765764</v>
      </c>
      <c r="X26" s="6">
        <v>49.541284403669721</v>
      </c>
      <c r="Y26" s="6">
        <v>39.568345323741013</v>
      </c>
      <c r="Z26" s="6">
        <v>25</v>
      </c>
      <c r="AA26">
        <f>(LN(Z26/100))/($Z$2/365)</f>
        <v>-1.9239446456606846</v>
      </c>
      <c r="AB26">
        <f t="shared" si="13"/>
        <v>1.9239446456606846</v>
      </c>
      <c r="AC26" s="6">
        <f t="shared" si="14"/>
        <v>4.4741419235816871</v>
      </c>
      <c r="AD26" s="6">
        <f t="shared" si="40"/>
        <v>4.186099425824148</v>
      </c>
      <c r="AE26" s="6">
        <f t="shared" si="41"/>
        <v>3.902806350323222</v>
      </c>
      <c r="AF26" s="6">
        <f t="shared" si="42"/>
        <v>3.6780294380898706</v>
      </c>
      <c r="AG26" s="6">
        <f t="shared" si="43"/>
        <v>3.2188758248682006</v>
      </c>
      <c r="AH26">
        <f t="shared" si="15"/>
        <v>-5.4524288819278299E-3</v>
      </c>
      <c r="AI26">
        <f t="shared" si="16"/>
        <v>-1.9901365419036581</v>
      </c>
      <c r="AJ26">
        <f t="shared" si="17"/>
        <v>1.9901365419036581</v>
      </c>
      <c r="AK26">
        <f t="shared" si="18"/>
        <v>0.99580729890641484</v>
      </c>
    </row>
    <row r="27" spans="1:37" x14ac:dyDescent="0.45">
      <c r="A27" s="25" t="s">
        <v>2</v>
      </c>
      <c r="B27" s="8">
        <v>8</v>
      </c>
      <c r="C27" s="7" t="s">
        <v>14</v>
      </c>
      <c r="D27">
        <v>75.144508670520253</v>
      </c>
      <c r="E27">
        <v>57.553956834532372</v>
      </c>
      <c r="F27">
        <v>51.793400286944035</v>
      </c>
      <c r="G27">
        <v>10.389610389610374</v>
      </c>
      <c r="H27">
        <v>23.188405797101456</v>
      </c>
      <c r="I27">
        <f t="shared" si="28"/>
        <v>-2.0283421694314807</v>
      </c>
      <c r="J27">
        <f t="shared" si="3"/>
        <v>2.0283421694314807</v>
      </c>
      <c r="K27">
        <f t="shared" si="4"/>
        <v>4.3194130419458947</v>
      </c>
      <c r="L27">
        <f t="shared" si="5"/>
        <v>4.0527228875312815</v>
      </c>
      <c r="M27">
        <f t="shared" si="19"/>
        <v>3.9472627335604482</v>
      </c>
      <c r="N27">
        <f t="shared" si="6"/>
        <v>2.3408063058142421</v>
      </c>
      <c r="O27">
        <f t="shared" si="7"/>
        <v>3.1436524036306137</v>
      </c>
      <c r="P27">
        <f t="shared" si="29"/>
        <v>-6.3376698527720281E-3</v>
      </c>
      <c r="Q27">
        <f t="shared" si="9"/>
        <v>-2.3132494962617902</v>
      </c>
      <c r="R27">
        <f t="shared" si="10"/>
        <v>2.3132494962617902</v>
      </c>
      <c r="S27">
        <f t="shared" ref="S27:S34" si="58">RSQ(K27:O27,$D$2:$H$2)</f>
        <v>0.47301634138051762</v>
      </c>
      <c r="T27" s="8">
        <v>8</v>
      </c>
      <c r="U27" s="7" t="s">
        <v>14</v>
      </c>
      <c r="V27" s="6">
        <v>91.379310344827601</v>
      </c>
      <c r="W27" s="6">
        <v>34.090909090909086</v>
      </c>
      <c r="X27" s="6">
        <v>21.238938053097346</v>
      </c>
      <c r="Y27" s="6">
        <v>22.881355932203391</v>
      </c>
      <c r="Z27" s="6">
        <v>20.134228187919462</v>
      </c>
      <c r="AA27">
        <f t="shared" ref="AA27:AA34" si="59">(LN(Z27/100))/($Z$2/365)</f>
        <v>-2.2243473664007825</v>
      </c>
      <c r="AB27">
        <f t="shared" si="13"/>
        <v>2.2243473664007825</v>
      </c>
      <c r="AC27" s="6">
        <f t="shared" si="14"/>
        <v>4.5150190889937942</v>
      </c>
      <c r="AD27" s="6">
        <f t="shared" si="40"/>
        <v>3.52903075317204</v>
      </c>
      <c r="AE27" s="6">
        <f t="shared" si="41"/>
        <v>3.0558361976236963</v>
      </c>
      <c r="AF27" s="6">
        <f t="shared" si="42"/>
        <v>3.1303224275267558</v>
      </c>
      <c r="AG27" s="6">
        <f t="shared" si="43"/>
        <v>3.0024212617047876</v>
      </c>
      <c r="AH27">
        <f t="shared" si="15"/>
        <v>-5.9776734836777317E-3</v>
      </c>
      <c r="AI27">
        <f t="shared" si="16"/>
        <v>-2.1818508215423722</v>
      </c>
      <c r="AJ27">
        <f t="shared" si="17"/>
        <v>2.1818508215423722</v>
      </c>
      <c r="AK27">
        <f t="shared" si="18"/>
        <v>0.69221647200973369</v>
      </c>
    </row>
    <row r="28" spans="1:37" x14ac:dyDescent="0.45">
      <c r="A28" s="25" t="s">
        <v>2</v>
      </c>
      <c r="B28" s="8">
        <v>8</v>
      </c>
      <c r="C28" s="7" t="s">
        <v>15</v>
      </c>
      <c r="D28">
        <v>72.701149425287355</v>
      </c>
      <c r="E28">
        <v>61.828737300435442</v>
      </c>
      <c r="G28">
        <v>23.11046511627907</v>
      </c>
      <c r="H28">
        <v>25.644699140401144</v>
      </c>
      <c r="I28">
        <f t="shared" si="28"/>
        <v>-1.8886089481992028</v>
      </c>
      <c r="J28">
        <f t="shared" si="3"/>
        <v>1.8886089481992028</v>
      </c>
      <c r="K28">
        <f t="shared" si="4"/>
        <v>4.2863571949411376</v>
      </c>
      <c r="L28">
        <f t="shared" si="5"/>
        <v>4.124368261243804</v>
      </c>
      <c r="N28">
        <f t="shared" si="6"/>
        <v>3.1402855502749794</v>
      </c>
      <c r="O28">
        <f t="shared" si="7"/>
        <v>3.2443368890664739</v>
      </c>
      <c r="P28">
        <f t="shared" si="29"/>
        <v>-5.1190219643832881E-3</v>
      </c>
      <c r="Q28">
        <f t="shared" si="9"/>
        <v>-1.8684430169999005</v>
      </c>
      <c r="R28">
        <f t="shared" si="10"/>
        <v>1.8684430169999005</v>
      </c>
      <c r="S28">
        <f t="shared" si="58"/>
        <v>0.77651423891430083</v>
      </c>
      <c r="T28" s="8">
        <v>8</v>
      </c>
      <c r="U28" s="7" t="s">
        <v>15</v>
      </c>
      <c r="V28" s="6">
        <v>81.060606060606062</v>
      </c>
      <c r="W28" s="6">
        <v>68.376068376068389</v>
      </c>
      <c r="X28" s="6"/>
      <c r="Y28" s="6">
        <v>25.925925925925924</v>
      </c>
      <c r="Z28" s="6">
        <v>20.80536912751678</v>
      </c>
      <c r="AA28">
        <f t="shared" si="59"/>
        <v>-2.1788405780722973</v>
      </c>
      <c r="AB28">
        <f t="shared" si="13"/>
        <v>2.1788405780722973</v>
      </c>
      <c r="AC28" s="6">
        <f t="shared" si="14"/>
        <v>4.395197097863627</v>
      </c>
      <c r="AD28" s="6">
        <f t="shared" si="40"/>
        <v>4.2250228858642167</v>
      </c>
      <c r="AE28" s="6"/>
      <c r="AF28" s="6">
        <f t="shared" si="42"/>
        <v>3.2552434690390757</v>
      </c>
      <c r="AG28" s="6">
        <f t="shared" si="43"/>
        <v>3.0352110845277784</v>
      </c>
      <c r="AH28">
        <f t="shared" si="15"/>
        <v>-6.3970030710697161E-3</v>
      </c>
      <c r="AI28">
        <f t="shared" si="16"/>
        <v>-2.3349061209404463</v>
      </c>
      <c r="AJ28">
        <f t="shared" si="17"/>
        <v>2.3349061209404463</v>
      </c>
      <c r="AK28">
        <f t="shared" si="18"/>
        <v>0.90780307777485358</v>
      </c>
    </row>
    <row r="29" spans="1:37" x14ac:dyDescent="0.45">
      <c r="A29" s="25" t="s">
        <v>2</v>
      </c>
      <c r="B29" s="8">
        <v>8</v>
      </c>
      <c r="C29" s="7" t="s">
        <v>2</v>
      </c>
      <c r="D29">
        <v>71.365638766519822</v>
      </c>
      <c r="E29">
        <v>52.028985507246375</v>
      </c>
      <c r="F29">
        <v>40.77548350929645</v>
      </c>
      <c r="G29">
        <v>40.086830680173676</v>
      </c>
      <c r="H29">
        <v>25.252525252525242</v>
      </c>
      <c r="I29">
        <f t="shared" si="28"/>
        <v>-1.9099964609210347</v>
      </c>
      <c r="J29">
        <f t="shared" si="3"/>
        <v>1.9099964609210347</v>
      </c>
      <c r="K29">
        <f t="shared" si="4"/>
        <v>4.2678165037390725</v>
      </c>
      <c r="L29">
        <f t="shared" si="5"/>
        <v>3.9518009768850653</v>
      </c>
      <c r="M29">
        <f t="shared" si="19"/>
        <v>3.7080810064207439</v>
      </c>
      <c r="N29">
        <f t="shared" si="6"/>
        <v>3.6910478684077606</v>
      </c>
      <c r="O29">
        <f t="shared" si="7"/>
        <v>3.2289261607217017</v>
      </c>
      <c r="P29">
        <f t="shared" si="29"/>
        <v>-4.3086590532636065E-3</v>
      </c>
      <c r="Q29">
        <f t="shared" si="9"/>
        <v>-1.5726605544412162</v>
      </c>
      <c r="R29">
        <f t="shared" si="10"/>
        <v>1.5726605544412162</v>
      </c>
      <c r="S29">
        <f t="shared" si="58"/>
        <v>0.98478254325016512</v>
      </c>
      <c r="T29" s="8">
        <v>8</v>
      </c>
      <c r="U29" s="7" t="s">
        <v>2</v>
      </c>
      <c r="V29" s="6">
        <v>84.684684684684669</v>
      </c>
      <c r="W29" s="6">
        <v>32.558139534883715</v>
      </c>
      <c r="X29" s="6">
        <v>32.227538543328016</v>
      </c>
      <c r="Y29" s="6">
        <v>10.483870967741936</v>
      </c>
      <c r="Z29" s="6">
        <v>35.833333333333336</v>
      </c>
      <c r="AA29">
        <f t="shared" si="59"/>
        <v>-1.4243210794193784</v>
      </c>
      <c r="AB29">
        <f t="shared" si="13"/>
        <v>1.4243210794193784</v>
      </c>
      <c r="AC29" s="6">
        <f t="shared" si="14"/>
        <v>4.4389347669457608</v>
      </c>
      <c r="AD29" s="6">
        <f t="shared" si="40"/>
        <v>3.4830273999097874</v>
      </c>
      <c r="AE29" s="6">
        <f t="shared" si="41"/>
        <v>3.4728213213107639</v>
      </c>
      <c r="AF29" s="6">
        <f t="shared" si="42"/>
        <v>2.3498379778445915</v>
      </c>
      <c r="AG29" s="6">
        <f t="shared" si="43"/>
        <v>3.5788785588996079</v>
      </c>
      <c r="AH29">
        <f t="shared" si="15"/>
        <v>-4.0740914913104777E-3</v>
      </c>
      <c r="AI29">
        <f t="shared" si="16"/>
        <v>-1.4870433943283248</v>
      </c>
      <c r="AJ29">
        <f t="shared" si="17"/>
        <v>1.4870433943283248</v>
      </c>
      <c r="AK29">
        <f t="shared" si="18"/>
        <v>0.2330249576695877</v>
      </c>
    </row>
    <row r="30" spans="1:37" x14ac:dyDescent="0.45">
      <c r="A30" s="25" t="s">
        <v>2</v>
      </c>
      <c r="B30" s="8">
        <v>8</v>
      </c>
      <c r="C30" s="7" t="s">
        <v>16</v>
      </c>
      <c r="D30">
        <v>75.289017341040477</v>
      </c>
      <c r="E30">
        <v>53.956834532374096</v>
      </c>
      <c r="F30">
        <v>45.75539568345323</v>
      </c>
      <c r="G30">
        <v>28.120516499282655</v>
      </c>
      <c r="H30">
        <v>25.072463768115949</v>
      </c>
      <c r="I30">
        <f t="shared" si="28"/>
        <v>-1.9199277609472887</v>
      </c>
      <c r="J30">
        <f t="shared" si="3"/>
        <v>1.9199277609472887</v>
      </c>
      <c r="K30">
        <f t="shared" si="4"/>
        <v>4.3213342721237886</v>
      </c>
      <c r="L30">
        <f t="shared" si="5"/>
        <v>3.98818436639371</v>
      </c>
      <c r="M30">
        <f t="shared" si="19"/>
        <v>3.8233097232034758</v>
      </c>
      <c r="N30">
        <f t="shared" si="6"/>
        <v>3.3364994344580854</v>
      </c>
      <c r="O30">
        <f t="shared" si="7"/>
        <v>3.2217701828945655</v>
      </c>
      <c r="P30">
        <f t="shared" si="29"/>
        <v>-4.9365769632627125E-3</v>
      </c>
      <c r="Q30">
        <f t="shared" si="9"/>
        <v>-1.80185059159089</v>
      </c>
      <c r="R30">
        <f t="shared" si="10"/>
        <v>1.80185059159089</v>
      </c>
      <c r="S30">
        <f>RSQ(K30:O30,$D$2:$H$2)</f>
        <v>0.90060473466219837</v>
      </c>
      <c r="T30" s="8">
        <v>8</v>
      </c>
      <c r="U30" s="7" t="s">
        <v>16</v>
      </c>
      <c r="V30" s="6">
        <v>85.245901639344268</v>
      </c>
      <c r="W30" s="6">
        <v>62.318840579710141</v>
      </c>
      <c r="X30" s="6">
        <v>44.520547945205479</v>
      </c>
      <c r="Y30" s="6">
        <v>30.434782608695656</v>
      </c>
      <c r="Z30" s="6">
        <v>33.333333333333336</v>
      </c>
      <c r="AA30">
        <f t="shared" si="59"/>
        <v>-1.5246900584177185</v>
      </c>
      <c r="AB30">
        <f t="shared" si="13"/>
        <v>1.5246900584177185</v>
      </c>
      <c r="AC30" s="6">
        <f t="shared" si="14"/>
        <v>4.4455400403962075</v>
      </c>
      <c r="AD30" s="6">
        <f t="shared" si="40"/>
        <v>4.1322637970843941</v>
      </c>
      <c r="AE30" s="6">
        <f t="shared" si="41"/>
        <v>3.7959508341753918</v>
      </c>
      <c r="AF30" s="6">
        <f t="shared" si="42"/>
        <v>3.4155861191142551</v>
      </c>
      <c r="AG30" s="6">
        <f t="shared" si="43"/>
        <v>3.5065578973199818</v>
      </c>
      <c r="AH30">
        <f t="shared" si="15"/>
        <v>-4.3481620272771805E-3</v>
      </c>
      <c r="AI30">
        <f t="shared" si="16"/>
        <v>-1.5870791399561714</v>
      </c>
      <c r="AJ30">
        <f t="shared" si="17"/>
        <v>1.5870791399561714</v>
      </c>
      <c r="AK30">
        <f t="shared" si="18"/>
        <v>0.78735618409821173</v>
      </c>
    </row>
    <row r="31" spans="1:37" x14ac:dyDescent="0.45">
      <c r="A31" s="25" t="s">
        <v>4</v>
      </c>
      <c r="B31" s="8">
        <v>9</v>
      </c>
      <c r="C31" s="7" t="s">
        <v>14</v>
      </c>
      <c r="D31">
        <v>78.052325581395337</v>
      </c>
      <c r="E31">
        <v>49.5639534883721</v>
      </c>
      <c r="F31">
        <v>46.974063400576362</v>
      </c>
      <c r="G31">
        <v>49.064748201438853</v>
      </c>
      <c r="H31">
        <v>38.115942028985515</v>
      </c>
      <c r="I31">
        <f t="shared" si="28"/>
        <v>-1.3386167732925558</v>
      </c>
      <c r="J31">
        <f t="shared" si="3"/>
        <v>1.3386167732925558</v>
      </c>
      <c r="K31">
        <f t="shared" si="4"/>
        <v>4.3573794425636123</v>
      </c>
      <c r="L31">
        <f t="shared" si="5"/>
        <v>3.9032638253382648</v>
      </c>
      <c r="M31">
        <f t="shared" si="19"/>
        <v>3.8495956068479944</v>
      </c>
      <c r="N31">
        <f t="shared" si="6"/>
        <v>3.8931408177068163</v>
      </c>
      <c r="O31">
        <f t="shared" si="7"/>
        <v>3.6406326205745509</v>
      </c>
      <c r="P31">
        <f t="shared" si="29"/>
        <v>-2.6712313959135294E-3</v>
      </c>
      <c r="Q31">
        <f t="shared" si="9"/>
        <v>-0.97499945950843825</v>
      </c>
      <c r="R31">
        <f t="shared" si="10"/>
        <v>0.97499945950843825</v>
      </c>
      <c r="S31">
        <f t="shared" si="58"/>
        <v>0.80364828164222923</v>
      </c>
      <c r="T31" s="8">
        <v>9</v>
      </c>
      <c r="U31" s="7" t="s">
        <v>14</v>
      </c>
      <c r="V31" s="6">
        <v>90.082644628099189</v>
      </c>
      <c r="W31" s="6">
        <v>63.87096774193548</v>
      </c>
      <c r="X31" s="6">
        <v>59.349593495934961</v>
      </c>
      <c r="Y31" s="6">
        <v>34.615384615384613</v>
      </c>
      <c r="Z31" s="6">
        <v>33.59375</v>
      </c>
      <c r="AA31">
        <f t="shared" si="59"/>
        <v>-1.5138897494392014</v>
      </c>
      <c r="AB31">
        <f t="shared" si="13"/>
        <v>1.5138897494392014</v>
      </c>
      <c r="AC31" s="6">
        <f t="shared" si="14"/>
        <v>4.5007275226204939</v>
      </c>
      <c r="AD31" s="6">
        <f t="shared" si="40"/>
        <v>4.1568649192034348</v>
      </c>
      <c r="AE31" s="6">
        <f t="shared" si="41"/>
        <v>4.0834452717640648</v>
      </c>
      <c r="AF31" s="6">
        <f t="shared" si="42"/>
        <v>3.5442982253028288</v>
      </c>
      <c r="AG31" s="6">
        <f t="shared" si="43"/>
        <v>3.5143400377620364</v>
      </c>
      <c r="AH31">
        <f t="shared" si="15"/>
        <v>-4.433007877991735E-3</v>
      </c>
      <c r="AI31">
        <f t="shared" si="16"/>
        <v>-1.6180478754669831</v>
      </c>
      <c r="AJ31">
        <f t="shared" si="17"/>
        <v>1.6180478754669831</v>
      </c>
      <c r="AK31">
        <f t="shared" si="18"/>
        <v>0.84769273958499181</v>
      </c>
    </row>
    <row r="32" spans="1:37" x14ac:dyDescent="0.45">
      <c r="A32" s="25" t="s">
        <v>4</v>
      </c>
      <c r="B32" s="8">
        <v>9</v>
      </c>
      <c r="C32" s="7" t="s">
        <v>15</v>
      </c>
      <c r="D32">
        <v>80.659025787965618</v>
      </c>
      <c r="F32">
        <v>45.035971223021562</v>
      </c>
      <c r="G32">
        <v>55.667144906743168</v>
      </c>
      <c r="H32">
        <v>33.045977011494251</v>
      </c>
      <c r="I32">
        <f t="shared" si="28"/>
        <v>-1.5367060010079729</v>
      </c>
      <c r="J32">
        <f t="shared" si="3"/>
        <v>1.5367060010079729</v>
      </c>
      <c r="K32">
        <f t="shared" si="4"/>
        <v>4.3902307113654091</v>
      </c>
      <c r="M32">
        <f t="shared" si="19"/>
        <v>3.8074615309634519</v>
      </c>
      <c r="N32">
        <f t="shared" si="6"/>
        <v>4.0193901148508404</v>
      </c>
      <c r="O32">
        <f t="shared" si="7"/>
        <v>3.497899834576867</v>
      </c>
      <c r="P32">
        <f t="shared" si="29"/>
        <v>-3.6095698827305314E-3</v>
      </c>
      <c r="Q32">
        <f t="shared" si="9"/>
        <v>-1.317493007196644</v>
      </c>
      <c r="R32">
        <f t="shared" si="10"/>
        <v>1.317493007196644</v>
      </c>
      <c r="S32">
        <f>RSQ(K32:O32,$D$2:$H$2)</f>
        <v>0.87024488139065315</v>
      </c>
      <c r="T32" s="8">
        <v>9</v>
      </c>
      <c r="U32" s="7" t="s">
        <v>15</v>
      </c>
      <c r="V32" s="6">
        <v>90.780141843971634</v>
      </c>
      <c r="W32" s="6">
        <v>68.807339449541288</v>
      </c>
      <c r="X32" s="6">
        <v>46.296296296296291</v>
      </c>
      <c r="Y32" s="6">
        <v>37.31343283582089</v>
      </c>
      <c r="Z32" s="6">
        <v>30.46875</v>
      </c>
      <c r="AA32">
        <f t="shared" si="59"/>
        <v>-1.649395610240834</v>
      </c>
      <c r="AB32">
        <f t="shared" si="13"/>
        <v>1.649395610240834</v>
      </c>
      <c r="AC32" s="6">
        <f t="shared" si="14"/>
        <v>4.5084405595295403</v>
      </c>
      <c r="AD32" s="6">
        <f t="shared" si="40"/>
        <v>4.2313104172952585</v>
      </c>
      <c r="AE32" s="6">
        <f t="shared" si="41"/>
        <v>3.8350619642920174</v>
      </c>
      <c r="AF32" s="6">
        <f t="shared" si="42"/>
        <v>3.6193533914653258</v>
      </c>
      <c r="AG32" s="6">
        <f t="shared" si="43"/>
        <v>3.4167015681981208</v>
      </c>
      <c r="AH32">
        <f t="shared" si="15"/>
        <v>-4.8877869493490723E-3</v>
      </c>
      <c r="AI32">
        <f t="shared" si="16"/>
        <v>-1.7840422365124116</v>
      </c>
      <c r="AJ32">
        <f t="shared" si="17"/>
        <v>1.7840422365124116</v>
      </c>
      <c r="AK32">
        <f t="shared" si="18"/>
        <v>0.93156746678520841</v>
      </c>
    </row>
    <row r="33" spans="1:37" x14ac:dyDescent="0.45">
      <c r="A33" s="25" t="s">
        <v>4</v>
      </c>
      <c r="B33" s="8">
        <v>9</v>
      </c>
      <c r="C33" s="7" t="s">
        <v>2</v>
      </c>
      <c r="D33">
        <v>63.988522238163547</v>
      </c>
      <c r="E33">
        <v>57.796852646638044</v>
      </c>
      <c r="F33">
        <v>40.401146131805135</v>
      </c>
      <c r="G33">
        <v>31.375358166189127</v>
      </c>
      <c r="H33">
        <v>30.259365994236315</v>
      </c>
      <c r="I33">
        <f t="shared" si="28"/>
        <v>-1.6589658436239829</v>
      </c>
      <c r="J33">
        <f t="shared" si="3"/>
        <v>1.6589658436239829</v>
      </c>
      <c r="K33">
        <f t="shared" si="4"/>
        <v>4.158703727247631</v>
      </c>
      <c r="L33">
        <f t="shared" si="5"/>
        <v>4.0569343217154312</v>
      </c>
      <c r="M33">
        <f t="shared" si="19"/>
        <v>3.6988581541638319</v>
      </c>
      <c r="N33">
        <f t="shared" si="6"/>
        <v>3.4460228130422204</v>
      </c>
      <c r="O33">
        <f t="shared" si="7"/>
        <v>3.4098057561987556</v>
      </c>
      <c r="P33">
        <f t="shared" si="29"/>
        <v>-3.5897731980198953E-3</v>
      </c>
      <c r="Q33">
        <f t="shared" si="9"/>
        <v>-1.3102672172772618</v>
      </c>
      <c r="R33">
        <f t="shared" si="10"/>
        <v>1.3102672172772618</v>
      </c>
      <c r="S33">
        <f t="shared" si="58"/>
        <v>0.84550562926748818</v>
      </c>
      <c r="T33" s="8">
        <v>9</v>
      </c>
      <c r="U33" s="7" t="s">
        <v>2</v>
      </c>
      <c r="V33" s="6">
        <v>82.78145695364239</v>
      </c>
      <c r="W33" s="6">
        <v>74.838709677419345</v>
      </c>
      <c r="X33" s="6">
        <v>52.459016393442624</v>
      </c>
      <c r="Y33" s="6">
        <v>48.62385321100917</v>
      </c>
      <c r="Z33" s="6">
        <v>37.662337662337656</v>
      </c>
      <c r="AA33">
        <f t="shared" si="59"/>
        <v>-1.3552319430856716</v>
      </c>
      <c r="AB33">
        <f t="shared" si="13"/>
        <v>1.3552319430856716</v>
      </c>
      <c r="AC33" s="6">
        <f t="shared" si="14"/>
        <v>4.4162040864754681</v>
      </c>
      <c r="AD33" s="6">
        <f t="shared" si="40"/>
        <v>4.3153352601752095</v>
      </c>
      <c r="AE33" s="6">
        <f t="shared" si="41"/>
        <v>3.9600322246145065</v>
      </c>
      <c r="AF33" s="6">
        <f t="shared" si="42"/>
        <v>3.8841142173110694</v>
      </c>
      <c r="AG33" s="6">
        <f t="shared" si="43"/>
        <v>3.6286605941208814</v>
      </c>
      <c r="AH33">
        <f t="shared" si="15"/>
        <v>-3.5708561503747572E-3</v>
      </c>
      <c r="AI33">
        <f t="shared" si="16"/>
        <v>-1.3033624948867863</v>
      </c>
      <c r="AJ33">
        <f t="shared" si="17"/>
        <v>1.3033624948867863</v>
      </c>
      <c r="AK33">
        <f t="shared" si="18"/>
        <v>0.9462685935601054</v>
      </c>
    </row>
    <row r="34" spans="1:37" x14ac:dyDescent="0.45">
      <c r="A34" s="25" t="s">
        <v>4</v>
      </c>
      <c r="B34" s="8">
        <v>9</v>
      </c>
      <c r="C34" s="7" t="s">
        <v>16</v>
      </c>
      <c r="D34">
        <v>72.389127324749651</v>
      </c>
      <c r="E34">
        <v>54.20289855072464</v>
      </c>
      <c r="F34">
        <v>37.896253602305457</v>
      </c>
      <c r="G34">
        <v>34.637681159420268</v>
      </c>
      <c r="H34">
        <v>46.753246753246771</v>
      </c>
      <c r="I34">
        <f t="shared" si="28"/>
        <v>-1.0551504427380773</v>
      </c>
      <c r="J34">
        <f t="shared" si="3"/>
        <v>1.0551504427380773</v>
      </c>
      <c r="K34">
        <f t="shared" si="4"/>
        <v>4.2820561130417465</v>
      </c>
      <c r="L34">
        <f t="shared" si="5"/>
        <v>3.9927343858113185</v>
      </c>
      <c r="M34">
        <f t="shared" si="19"/>
        <v>3.634852257659051</v>
      </c>
      <c r="N34">
        <f t="shared" si="6"/>
        <v>3.5449421403282964</v>
      </c>
      <c r="O34">
        <f t="shared" si="7"/>
        <v>3.844883702590518</v>
      </c>
      <c r="P34">
        <f t="shared" si="29"/>
        <v>-2.0437738818952513E-3</v>
      </c>
      <c r="Q34">
        <f t="shared" si="9"/>
        <v>-0.74597746689176669</v>
      </c>
      <c r="R34">
        <f t="shared" si="10"/>
        <v>0.74597746689176669</v>
      </c>
      <c r="S34">
        <f t="shared" si="58"/>
        <v>0.37387102723887861</v>
      </c>
      <c r="T34" s="8">
        <v>9</v>
      </c>
      <c r="U34" s="7" t="s">
        <v>16</v>
      </c>
      <c r="V34" s="6">
        <v>87.826086956521749</v>
      </c>
      <c r="W34" s="6">
        <v>67.175572519083971</v>
      </c>
      <c r="X34" s="6">
        <v>44.961240310077514</v>
      </c>
      <c r="Y34" s="6">
        <v>29.1044776119403</v>
      </c>
      <c r="Z34" s="6">
        <v>79.230769230769226</v>
      </c>
      <c r="AA34">
        <f t="shared" si="59"/>
        <v>-0.3230950331272644</v>
      </c>
      <c r="AB34">
        <f t="shared" si="13"/>
        <v>0.3230950331272644</v>
      </c>
      <c r="AC34" s="6">
        <f t="shared" si="14"/>
        <v>4.4753585744661013</v>
      </c>
      <c r="AD34" s="6">
        <f t="shared" si="40"/>
        <v>4.2073096772651466</v>
      </c>
      <c r="AE34" s="6">
        <f t="shared" si="41"/>
        <v>3.8058007921728385</v>
      </c>
      <c r="AF34" s="6">
        <f t="shared" si="42"/>
        <v>3.3708920321668265</v>
      </c>
      <c r="AG34" s="6">
        <f t="shared" si="43"/>
        <v>4.3723647237621446</v>
      </c>
      <c r="AH34">
        <f t="shared" si="15"/>
        <v>-1.0720080311771042E-3</v>
      </c>
      <c r="AI34">
        <f t="shared" si="16"/>
        <v>-0.39128293137964293</v>
      </c>
      <c r="AJ34">
        <f t="shared" si="17"/>
        <v>0.39128293137964293</v>
      </c>
      <c r="AK34">
        <f t="shared" si="18"/>
        <v>4.2852983086796623E-2</v>
      </c>
    </row>
    <row r="35" spans="1:37" x14ac:dyDescent="0.45">
      <c r="A35" s="25" t="s">
        <v>1</v>
      </c>
      <c r="B35" s="8">
        <v>10</v>
      </c>
      <c r="C35" s="7" t="s">
        <v>14</v>
      </c>
      <c r="D35">
        <v>73.381294964028768</v>
      </c>
      <c r="E35">
        <v>56.652360515021449</v>
      </c>
      <c r="F35">
        <v>54.256854256854261</v>
      </c>
      <c r="G35">
        <v>32.220609579100127</v>
      </c>
      <c r="I35">
        <f>(LN(G35/100))/($G$2/365)</f>
        <v>-2.4753641888419375</v>
      </c>
      <c r="J35">
        <f t="shared" si="3"/>
        <v>2.4753641888419375</v>
      </c>
      <c r="K35">
        <f t="shared" si="4"/>
        <v>4.295669066141671</v>
      </c>
      <c r="L35">
        <f t="shared" si="5"/>
        <v>4.0369336550087613</v>
      </c>
      <c r="M35">
        <f t="shared" si="19"/>
        <v>3.9937293301880827</v>
      </c>
      <c r="N35">
        <f t="shared" si="6"/>
        <v>3.4726062968467115</v>
      </c>
      <c r="P35">
        <f t="shared" ref="P35" si="60">SLOPE(K35:N35,$D$2:$G$2)</f>
        <v>-5.1510238294282459E-3</v>
      </c>
      <c r="Q35">
        <f t="shared" ref="Q35" si="61">SLOPE(K35:N35,$D$1:$G$1)</f>
        <v>-1.8801236977413101</v>
      </c>
      <c r="R35">
        <f t="shared" si="10"/>
        <v>1.8801236977413101</v>
      </c>
      <c r="S35">
        <f>RSQ(K35:N35,$D$2:$G$2)</f>
        <v>0.81256511936810838</v>
      </c>
      <c r="T35" s="8">
        <v>10</v>
      </c>
      <c r="U35" s="7" t="s">
        <v>14</v>
      </c>
      <c r="V35" s="6">
        <v>84.090909090909093</v>
      </c>
      <c r="W35" s="6">
        <v>78.10650887573965</v>
      </c>
      <c r="X35" s="6">
        <v>44.525547445255469</v>
      </c>
      <c r="Y35" s="6">
        <v>28.440366972477062</v>
      </c>
      <c r="Z35" s="6"/>
      <c r="AA35">
        <f t="shared" ref="AA35" si="62">(LN(Y35/100))/($Y$2/365)</f>
        <v>-2.7481236369853841</v>
      </c>
      <c r="AB35">
        <f t="shared" si="13"/>
        <v>2.7481236369853841</v>
      </c>
      <c r="AC35" s="6">
        <f t="shared" si="14"/>
        <v>4.4318984647140542</v>
      </c>
      <c r="AD35" s="6">
        <f t="shared" si="40"/>
        <v>4.3580733936513889</v>
      </c>
      <c r="AE35" s="6">
        <f t="shared" si="41"/>
        <v>3.7960631243332776</v>
      </c>
      <c r="AF35" s="6">
        <f t="shared" si="42"/>
        <v>3.3478095082440937</v>
      </c>
      <c r="AG35" s="6"/>
      <c r="AH35">
        <f t="shared" ref="AH35" si="63">SLOPE(AC35:AF35,$D$2:$G$2)</f>
        <v>-7.8285084495058038E-3</v>
      </c>
      <c r="AI35">
        <f t="shared" ref="AI35" si="64">SLOPE(AC35:AF35,$D$1:$G$1)</f>
        <v>-2.8574055840696184</v>
      </c>
      <c r="AJ35">
        <f t="shared" si="17"/>
        <v>2.8574055840696184</v>
      </c>
      <c r="AK35">
        <f t="shared" ref="AK35" si="65">RSQ(AC35:AF35,$D$2:$G$2)</f>
        <v>0.85802357672026019</v>
      </c>
    </row>
    <row r="36" spans="1:37" x14ac:dyDescent="0.45">
      <c r="A36" s="25" t="s">
        <v>1</v>
      </c>
      <c r="B36" s="8">
        <v>10</v>
      </c>
      <c r="C36" s="7" t="s">
        <v>15</v>
      </c>
      <c r="D36">
        <v>72.582972582972602</v>
      </c>
      <c r="E36">
        <v>52.932761087267508</v>
      </c>
      <c r="F36">
        <v>44.653179190751437</v>
      </c>
      <c r="G36">
        <v>44.9421965317919</v>
      </c>
      <c r="H36">
        <v>20.724637681159415</v>
      </c>
      <c r="I36">
        <f t="shared" si="28"/>
        <v>-2.1842362854599253</v>
      </c>
      <c r="J36">
        <f t="shared" si="3"/>
        <v>2.1842362854599253</v>
      </c>
      <c r="K36">
        <f t="shared" si="4"/>
        <v>4.2847303568979278</v>
      </c>
      <c r="L36">
        <f t="shared" si="5"/>
        <v>3.969022449392551</v>
      </c>
      <c r="M36">
        <f t="shared" si="19"/>
        <v>3.7989255072681671</v>
      </c>
      <c r="N36">
        <f t="shared" si="6"/>
        <v>3.8053771425496556</v>
      </c>
      <c r="O36">
        <f t="shared" si="7"/>
        <v>3.0313232186566932</v>
      </c>
      <c r="P36">
        <f t="shared" si="29"/>
        <v>-5.0933001257996886E-3</v>
      </c>
      <c r="Q36">
        <f t="shared" si="9"/>
        <v>-1.8590545459168863</v>
      </c>
      <c r="R36">
        <f t="shared" si="10"/>
        <v>1.8590545459168863</v>
      </c>
      <c r="S36">
        <f>RSQ(K36:O36,$D$2:$H$2)</f>
        <v>0.94279139311316196</v>
      </c>
      <c r="T36" s="8">
        <v>10</v>
      </c>
      <c r="U36" s="7" t="s">
        <v>15</v>
      </c>
      <c r="V36" s="6">
        <v>90.476190476190467</v>
      </c>
      <c r="W36" s="6">
        <v>60.544217687074834</v>
      </c>
      <c r="X36" s="6">
        <v>64.238410596026483</v>
      </c>
      <c r="Y36" s="6">
        <v>47.368421052631589</v>
      </c>
      <c r="Z36" s="6">
        <v>23.622047244094489</v>
      </c>
      <c r="AA36">
        <f>(LN(Z36/100))/($Z$2/365)</f>
        <v>-2.0026282975311753</v>
      </c>
      <c r="AB36">
        <f t="shared" si="13"/>
        <v>2.0026282975311753</v>
      </c>
      <c r="AC36" s="6">
        <f t="shared" si="14"/>
        <v>4.5050867274311086</v>
      </c>
      <c r="AD36" s="6">
        <f t="shared" si="40"/>
        <v>4.1033739689414945</v>
      </c>
      <c r="AE36" s="6">
        <f t="shared" si="41"/>
        <v>4.1626013276765494</v>
      </c>
      <c r="AF36" s="6">
        <f t="shared" si="42"/>
        <v>3.8579557841578707</v>
      </c>
      <c r="AG36" s="6">
        <f t="shared" si="43"/>
        <v>3.1621804811916556</v>
      </c>
      <c r="AH36">
        <f t="shared" si="15"/>
        <v>-5.4998667232718764E-3</v>
      </c>
      <c r="AI36">
        <f t="shared" si="16"/>
        <v>-2.0074513539942349</v>
      </c>
      <c r="AJ36">
        <f t="shared" si="17"/>
        <v>2.0074513539942349</v>
      </c>
      <c r="AK36">
        <f t="shared" si="18"/>
        <v>0.93134194860567343</v>
      </c>
    </row>
    <row r="37" spans="1:37" x14ac:dyDescent="0.45">
      <c r="A37" s="25" t="s">
        <v>1</v>
      </c>
      <c r="B37" s="8">
        <v>10</v>
      </c>
      <c r="C37" s="7" t="s">
        <v>2</v>
      </c>
      <c r="D37">
        <v>74.855491329479761</v>
      </c>
      <c r="E37">
        <v>56.5028901734104</v>
      </c>
      <c r="F37">
        <v>50.872093023255815</v>
      </c>
      <c r="G37">
        <v>34.676258992805757</v>
      </c>
      <c r="H37">
        <v>32.178932178932165</v>
      </c>
      <c r="I37">
        <f t="shared" si="28"/>
        <v>-1.5736055251763177</v>
      </c>
      <c r="J37">
        <f t="shared" si="3"/>
        <v>1.5736055251763177</v>
      </c>
      <c r="K37">
        <f t="shared" si="4"/>
        <v>4.3155594726299045</v>
      </c>
      <c r="L37">
        <f t="shared" si="5"/>
        <v>4.0342917903557876</v>
      </c>
      <c r="M37">
        <f t="shared" si="19"/>
        <v>3.9293145025382072</v>
      </c>
      <c r="N37">
        <f t="shared" si="6"/>
        <v>3.5460552739139541</v>
      </c>
      <c r="O37">
        <f t="shared" si="7"/>
        <v>3.4713119582583065</v>
      </c>
      <c r="P37">
        <f t="shared" si="29"/>
        <v>-3.7643309703851947E-3</v>
      </c>
      <c r="Q37">
        <f t="shared" si="9"/>
        <v>-1.3739808041905963</v>
      </c>
      <c r="R37">
        <f t="shared" si="10"/>
        <v>1.3739808041905963</v>
      </c>
      <c r="S37">
        <f t="shared" ref="S37:S44" si="66">RSQ(K37:O37,$D$2:$H$2)</f>
        <v>0.89113624519350121</v>
      </c>
      <c r="T37" s="8">
        <v>10</v>
      </c>
      <c r="U37" s="7" t="s">
        <v>2</v>
      </c>
      <c r="V37" s="6">
        <v>90.977443609022544</v>
      </c>
      <c r="W37" s="6">
        <v>41.880341880341881</v>
      </c>
      <c r="X37" s="6">
        <v>37.6</v>
      </c>
      <c r="Y37" s="6">
        <v>19.117647058823529</v>
      </c>
      <c r="Z37" s="6">
        <v>7.6923076923076916</v>
      </c>
      <c r="AA37">
        <f t="shared" ref="AA37:AA44" si="67">(LN(Z37/100))/($Z$2/365)</f>
        <v>-3.5597205911538436</v>
      </c>
      <c r="AB37">
        <f t="shared" si="13"/>
        <v>3.5597205911538436</v>
      </c>
      <c r="AC37" s="6">
        <f t="shared" si="14"/>
        <v>4.5106116033630785</v>
      </c>
      <c r="AD37" s="6">
        <f t="shared" si="40"/>
        <v>3.734816549300962</v>
      </c>
      <c r="AE37" s="6">
        <f t="shared" si="41"/>
        <v>3.6270040503958487</v>
      </c>
      <c r="AF37" s="6">
        <f t="shared" si="42"/>
        <v>2.9506118382735216</v>
      </c>
      <c r="AG37" s="6">
        <f t="shared" si="43"/>
        <v>2.0402208285265546</v>
      </c>
      <c r="AH37">
        <f t="shared" si="15"/>
        <v>-1.0414870839233219E-2</v>
      </c>
      <c r="AI37">
        <f t="shared" si="16"/>
        <v>-3.8014278563201245</v>
      </c>
      <c r="AJ37">
        <f t="shared" si="17"/>
        <v>3.8014278563201245</v>
      </c>
      <c r="AK37">
        <f t="shared" si="18"/>
        <v>0.97510757085558242</v>
      </c>
    </row>
    <row r="38" spans="1:37" x14ac:dyDescent="0.45">
      <c r="A38" s="25" t="s">
        <v>1</v>
      </c>
      <c r="B38" s="8">
        <v>10</v>
      </c>
      <c r="C38" s="7" t="s">
        <v>16</v>
      </c>
      <c r="D38">
        <v>74.529667149059335</v>
      </c>
      <c r="E38">
        <v>51.440922190201732</v>
      </c>
      <c r="F38">
        <v>49.421965317919074</v>
      </c>
      <c r="G38">
        <v>25.214899713467041</v>
      </c>
      <c r="H38">
        <v>22.126436781609211</v>
      </c>
      <c r="I38">
        <f t="shared" si="28"/>
        <v>-2.0934027609927313</v>
      </c>
      <c r="J38">
        <f t="shared" si="3"/>
        <v>2.0934027609927313</v>
      </c>
      <c r="K38">
        <f t="shared" si="4"/>
        <v>4.3111972628841579</v>
      </c>
      <c r="L38">
        <f t="shared" si="5"/>
        <v>3.9404340072609259</v>
      </c>
      <c r="M38">
        <f t="shared" si="19"/>
        <v>3.9003949674330269</v>
      </c>
      <c r="N38">
        <f t="shared" si="6"/>
        <v>3.2274350782638703</v>
      </c>
      <c r="O38">
        <f t="shared" si="7"/>
        <v>3.0967731280673014</v>
      </c>
      <c r="P38">
        <f t="shared" si="29"/>
        <v>-5.4503383625407603E-3</v>
      </c>
      <c r="Q38">
        <f t="shared" si="9"/>
        <v>-1.9893735023273773</v>
      </c>
      <c r="R38">
        <f t="shared" si="10"/>
        <v>1.9893735023273773</v>
      </c>
      <c r="S38">
        <f t="shared" si="66"/>
        <v>0.86886897849674016</v>
      </c>
      <c r="T38" s="8">
        <v>10</v>
      </c>
      <c r="U38" s="7" t="s">
        <v>16</v>
      </c>
      <c r="V38" s="6">
        <v>89.705882352941174</v>
      </c>
      <c r="W38" s="6">
        <v>76.056338028169023</v>
      </c>
      <c r="X38" s="6">
        <v>60.975609756097562</v>
      </c>
      <c r="Y38" s="6">
        <v>37.301587301587297</v>
      </c>
      <c r="Z38" s="6">
        <v>32.846715328467155</v>
      </c>
      <c r="AA38">
        <f t="shared" si="67"/>
        <v>-1.5450997306505658</v>
      </c>
      <c r="AB38">
        <f t="shared" si="13"/>
        <v>1.5450997306505658</v>
      </c>
      <c r="AC38" s="6">
        <f t="shared" si="14"/>
        <v>4.4965363449852962</v>
      </c>
      <c r="AD38" s="6">
        <f t="shared" si="40"/>
        <v>4.3314743555110509</v>
      </c>
      <c r="AE38" s="6">
        <f t="shared" si="41"/>
        <v>4.110473944151984</v>
      </c>
      <c r="AF38" s="6">
        <f t="shared" si="42"/>
        <v>3.6190358807466718</v>
      </c>
      <c r="AG38" s="6">
        <f t="shared" si="43"/>
        <v>3.4918517499302864</v>
      </c>
      <c r="AH38">
        <f t="shared" si="15"/>
        <v>-4.7049451696665814E-3</v>
      </c>
      <c r="AI38">
        <f t="shared" si="16"/>
        <v>-1.7173049869283021</v>
      </c>
      <c r="AJ38">
        <f t="shared" si="17"/>
        <v>1.7173049869283021</v>
      </c>
      <c r="AK38">
        <f t="shared" si="18"/>
        <v>0.88843428639791489</v>
      </c>
    </row>
    <row r="39" spans="1:37" x14ac:dyDescent="0.45">
      <c r="A39" s="25" t="s">
        <v>1</v>
      </c>
      <c r="B39" s="8">
        <v>12</v>
      </c>
      <c r="C39" s="7" t="s">
        <v>14</v>
      </c>
      <c r="D39">
        <v>78.417266187050373</v>
      </c>
      <c r="E39">
        <v>64.705882352941202</v>
      </c>
      <c r="F39">
        <v>73.944687045123729</v>
      </c>
      <c r="G39">
        <v>19.197707736389681</v>
      </c>
      <c r="H39">
        <v>56.086956521739118</v>
      </c>
      <c r="I39">
        <f t="shared" si="28"/>
        <v>-0.80253771925838813</v>
      </c>
      <c r="J39">
        <f t="shared" si="3"/>
        <v>0.80253771925838813</v>
      </c>
      <c r="K39">
        <f t="shared" si="4"/>
        <v>4.3620441350865438</v>
      </c>
      <c r="L39">
        <f t="shared" si="5"/>
        <v>4.1698521147302463</v>
      </c>
      <c r="M39">
        <f t="shared" si="19"/>
        <v>4.3033173413442238</v>
      </c>
      <c r="N39">
        <f t="shared" si="6"/>
        <v>2.9547908831766301</v>
      </c>
      <c r="O39">
        <f t="shared" si="7"/>
        <v>4.0269032814265682</v>
      </c>
      <c r="P39">
        <f t="shared" si="29"/>
        <v>-2.464172382236608E-3</v>
      </c>
      <c r="Q39">
        <f t="shared" si="9"/>
        <v>-0.89942291951636166</v>
      </c>
      <c r="R39">
        <f t="shared" si="10"/>
        <v>0.89942291951636166</v>
      </c>
      <c r="S39">
        <f t="shared" si="66"/>
        <v>0.14047509811401374</v>
      </c>
      <c r="T39" s="8">
        <v>12</v>
      </c>
      <c r="U39" s="7" t="s">
        <v>14</v>
      </c>
      <c r="V39" s="6">
        <v>80.821917808219183</v>
      </c>
      <c r="W39" s="6">
        <v>52.666666666666671</v>
      </c>
      <c r="X39" s="6">
        <v>46.794871794871788</v>
      </c>
      <c r="Y39" s="6">
        <v>30.76923076923077</v>
      </c>
      <c r="Z39" s="6">
        <v>31.884057971014496</v>
      </c>
      <c r="AA39">
        <f t="shared" si="67"/>
        <v>-1.586381668069256</v>
      </c>
      <c r="AB39">
        <f t="shared" si="13"/>
        <v>1.586381668069256</v>
      </c>
      <c r="AC39" s="6">
        <f t="shared" si="14"/>
        <v>4.3922481887454197</v>
      </c>
      <c r="AD39" s="6">
        <f t="shared" si="40"/>
        <v>3.9639827443588573</v>
      </c>
      <c r="AE39" s="6">
        <f t="shared" si="41"/>
        <v>3.8457736198869452</v>
      </c>
      <c r="AF39" s="6">
        <f t="shared" si="42"/>
        <v>3.4265151896464454</v>
      </c>
      <c r="AG39" s="6">
        <f t="shared" si="43"/>
        <v>3.4621061347491477</v>
      </c>
      <c r="AH39">
        <f t="shared" si="15"/>
        <v>-4.0771808904774614E-3</v>
      </c>
      <c r="AI39">
        <f t="shared" si="16"/>
        <v>-1.4881710250242732</v>
      </c>
      <c r="AJ39">
        <f t="shared" si="17"/>
        <v>1.4881710250242732</v>
      </c>
      <c r="AK39">
        <f t="shared" si="18"/>
        <v>0.81472472456229517</v>
      </c>
    </row>
    <row r="40" spans="1:37" x14ac:dyDescent="0.45">
      <c r="A40" s="25" t="s">
        <v>1</v>
      </c>
      <c r="B40" s="8">
        <v>12</v>
      </c>
      <c r="C40" s="7" t="s">
        <v>15</v>
      </c>
      <c r="D40">
        <v>72.278664731494899</v>
      </c>
      <c r="E40">
        <v>59.712230215827311</v>
      </c>
      <c r="F40">
        <v>18.705035971223005</v>
      </c>
      <c r="G40">
        <v>13.852813852813867</v>
      </c>
      <c r="H40">
        <v>21.014492753623177</v>
      </c>
      <c r="I40">
        <f t="shared" si="28"/>
        <v>-2.164960521434665</v>
      </c>
      <c r="J40">
        <f t="shared" si="3"/>
        <v>2.164960521434665</v>
      </c>
      <c r="K40">
        <f t="shared" si="4"/>
        <v>4.2805289919990859</v>
      </c>
      <c r="L40">
        <f t="shared" si="5"/>
        <v>4.0895368606539968</v>
      </c>
      <c r="M40">
        <f t="shared" si="19"/>
        <v>2.9287927908788807</v>
      </c>
      <c r="N40">
        <f t="shared" si="6"/>
        <v>2.6284883782660255</v>
      </c>
      <c r="O40">
        <f t="shared" si="7"/>
        <v>3.04521233081736</v>
      </c>
      <c r="P40">
        <f t="shared" si="29"/>
        <v>-6.3300328899633333E-3</v>
      </c>
      <c r="Q40">
        <f t="shared" si="9"/>
        <v>-2.3104620048366162</v>
      </c>
      <c r="R40">
        <f t="shared" si="10"/>
        <v>2.3104620048366162</v>
      </c>
      <c r="S40">
        <f>RSQ(K40:O40,$D$2:$H$2)</f>
        <v>0.56554114140115319</v>
      </c>
      <c r="T40" s="8">
        <v>12</v>
      </c>
      <c r="U40" s="7" t="s">
        <v>15</v>
      </c>
      <c r="V40" s="6">
        <v>83.064516129032256</v>
      </c>
      <c r="W40" s="6">
        <v>53.389830508474581</v>
      </c>
      <c r="X40" s="6">
        <v>26.490066225165563</v>
      </c>
      <c r="Y40" s="6">
        <v>25.203252032520325</v>
      </c>
      <c r="Z40" s="6">
        <v>19.834710743801654</v>
      </c>
      <c r="AA40">
        <f t="shared" si="67"/>
        <v>-2.2451479127977576</v>
      </c>
      <c r="AB40">
        <f t="shared" si="13"/>
        <v>2.2451479127977576</v>
      </c>
      <c r="AC40" s="6">
        <f t="shared" si="14"/>
        <v>4.4196176086126906</v>
      </c>
      <c r="AD40" s="6">
        <f t="shared" si="40"/>
        <v>3.9776202879139593</v>
      </c>
      <c r="AE40" s="6">
        <f t="shared" si="41"/>
        <v>3.2767698032871033</v>
      </c>
      <c r="AF40" s="6">
        <f t="shared" si="42"/>
        <v>3.2269730351008201</v>
      </c>
      <c r="AG40" s="6">
        <f t="shared" si="43"/>
        <v>2.9874334707392958</v>
      </c>
      <c r="AH40">
        <f t="shared" si="15"/>
        <v>-6.306156207228561E-3</v>
      </c>
      <c r="AI40">
        <f t="shared" si="16"/>
        <v>-2.3017470156384241</v>
      </c>
      <c r="AJ40">
        <f t="shared" si="17"/>
        <v>2.3017470156384241</v>
      </c>
      <c r="AK40">
        <f t="shared" si="18"/>
        <v>0.8606235270748035</v>
      </c>
    </row>
    <row r="41" spans="1:37" x14ac:dyDescent="0.45">
      <c r="A41" s="25" t="s">
        <v>1</v>
      </c>
      <c r="B41" s="8">
        <v>12</v>
      </c>
      <c r="C41" s="7" t="s">
        <v>2</v>
      </c>
      <c r="D41">
        <v>73.988439306358373</v>
      </c>
      <c r="E41">
        <v>55.266955266955279</v>
      </c>
      <c r="F41">
        <v>50.072568940493454</v>
      </c>
      <c r="G41">
        <v>59.044862518089722</v>
      </c>
      <c r="H41">
        <v>13.093525179856117</v>
      </c>
      <c r="I41">
        <f t="shared" si="28"/>
        <v>-2.8215365161691968</v>
      </c>
      <c r="J41">
        <f t="shared" si="3"/>
        <v>2.8215365161691968</v>
      </c>
      <c r="K41">
        <f t="shared" si="4"/>
        <v>4.3039088554099294</v>
      </c>
      <c r="L41">
        <f t="shared" si="5"/>
        <v>4.0121751759788342</v>
      </c>
      <c r="M41">
        <f t="shared" si="19"/>
        <v>3.9134733320057924</v>
      </c>
      <c r="N41">
        <f t="shared" si="6"/>
        <v>4.0782975366245831</v>
      </c>
      <c r="O41">
        <f t="shared" si="7"/>
        <v>2.5721178469401496</v>
      </c>
      <c r="P41">
        <f t="shared" si="29"/>
        <v>-6.8395276292277946E-3</v>
      </c>
      <c r="Q41">
        <f t="shared" si="9"/>
        <v>-2.4964275846681452</v>
      </c>
      <c r="R41">
        <f t="shared" si="10"/>
        <v>2.4964275846681452</v>
      </c>
      <c r="S41">
        <f t="shared" si="66"/>
        <v>0.76471464700469161</v>
      </c>
      <c r="T41" s="8">
        <v>12</v>
      </c>
      <c r="U41" s="7" t="s">
        <v>2</v>
      </c>
      <c r="V41" s="6">
        <v>92.372881355932208</v>
      </c>
      <c r="W41" s="6">
        <v>74.626865671641781</v>
      </c>
      <c r="X41" s="6">
        <v>62.416107382550337</v>
      </c>
      <c r="Y41" s="6">
        <v>50.925925925925931</v>
      </c>
      <c r="Z41" s="6">
        <v>16.521739130434785</v>
      </c>
      <c r="AA41">
        <f t="shared" si="67"/>
        <v>-2.4987832678967128</v>
      </c>
      <c r="AB41">
        <f t="shared" si="13"/>
        <v>2.4987832678967128</v>
      </c>
      <c r="AC41" s="6">
        <f t="shared" si="14"/>
        <v>4.5258334437515702</v>
      </c>
      <c r="AD41" s="6">
        <f t="shared" si="40"/>
        <v>4.3125005720252716</v>
      </c>
      <c r="AE41" s="6">
        <f t="shared" si="41"/>
        <v>4.133823373195888</v>
      </c>
      <c r="AF41" s="6">
        <f t="shared" si="42"/>
        <v>3.9303721440963426</v>
      </c>
      <c r="AG41" s="6">
        <f t="shared" si="43"/>
        <v>2.8046770367912819</v>
      </c>
      <c r="AH41">
        <f t="shared" si="15"/>
        <v>-7.2815059384048787E-3</v>
      </c>
      <c r="AI41">
        <f t="shared" si="16"/>
        <v>-2.6577496675177814</v>
      </c>
      <c r="AJ41">
        <f t="shared" si="17"/>
        <v>2.6577496675177814</v>
      </c>
      <c r="AK41">
        <f t="shared" si="18"/>
        <v>0.9077243852996002</v>
      </c>
    </row>
    <row r="42" spans="1:37" x14ac:dyDescent="0.45">
      <c r="A42" s="25" t="s">
        <v>1</v>
      </c>
      <c r="B42" s="8">
        <v>12</v>
      </c>
      <c r="C42" s="7" t="s">
        <v>16</v>
      </c>
      <c r="F42">
        <v>37.339055793991406</v>
      </c>
      <c r="G42">
        <v>22.510822510822521</v>
      </c>
      <c r="H42">
        <v>22.865412445730811</v>
      </c>
      <c r="I42">
        <f t="shared" si="28"/>
        <v>-2.047809310343562</v>
      </c>
      <c r="J42">
        <f t="shared" si="3"/>
        <v>2.047809310343562</v>
      </c>
      <c r="M42">
        <f t="shared" si="19"/>
        <v>3.6200398510769745</v>
      </c>
      <c r="N42">
        <f t="shared" si="6"/>
        <v>3.1139961940477257</v>
      </c>
      <c r="O42">
        <f t="shared" si="7"/>
        <v>3.1296253952473876</v>
      </c>
      <c r="P42">
        <f t="shared" si="29"/>
        <v>-2.9096320633997725E-3</v>
      </c>
      <c r="Q42">
        <f t="shared" si="9"/>
        <v>-1.0620157031409168</v>
      </c>
      <c r="R42">
        <f t="shared" si="10"/>
        <v>1.0620157031409168</v>
      </c>
      <c r="S42">
        <f>RSQ(K42:O42,$D$2:$H$2)</f>
        <v>0.453670925148842</v>
      </c>
      <c r="T42" s="8">
        <v>12</v>
      </c>
      <c r="U42" s="7" t="s">
        <v>16</v>
      </c>
      <c r="V42" s="6">
        <v>86.060606060606062</v>
      </c>
      <c r="W42" s="6">
        <v>54.193548387096769</v>
      </c>
      <c r="X42" s="6">
        <v>41.549295774647888</v>
      </c>
      <c r="Y42" s="6">
        <v>32.142857142857139</v>
      </c>
      <c r="Z42" s="6">
        <v>32.352941176470587</v>
      </c>
      <c r="AA42">
        <f t="shared" si="67"/>
        <v>-1.5661209768573903</v>
      </c>
      <c r="AB42">
        <f t="shared" si="13"/>
        <v>1.5661209768573903</v>
      </c>
      <c r="AC42" s="6">
        <f t="shared" si="14"/>
        <v>4.4550517696887715</v>
      </c>
      <c r="AD42" s="6">
        <f t="shared" si="40"/>
        <v>3.9925618679121584</v>
      </c>
      <c r="AE42" s="6">
        <f t="shared" si="41"/>
        <v>3.7268805722925502</v>
      </c>
      <c r="AF42" s="6">
        <f t="shared" si="42"/>
        <v>3.4701902531491067</v>
      </c>
      <c r="AG42" s="6">
        <f t="shared" si="43"/>
        <v>3.4767049341703005</v>
      </c>
      <c r="AH42">
        <f t="shared" si="15"/>
        <v>-4.232573208266136E-3</v>
      </c>
      <c r="AI42">
        <f t="shared" si="16"/>
        <v>-1.5448892210171394</v>
      </c>
      <c r="AJ42">
        <f t="shared" si="17"/>
        <v>1.5448892210171394</v>
      </c>
      <c r="AK42">
        <f t="shared" si="18"/>
        <v>0.81349611203944205</v>
      </c>
    </row>
    <row r="43" spans="1:37" x14ac:dyDescent="0.45">
      <c r="A43" s="25" t="s">
        <v>1</v>
      </c>
      <c r="B43" s="8">
        <v>13</v>
      </c>
      <c r="C43" s="7" t="s">
        <v>14</v>
      </c>
      <c r="D43">
        <v>77.507163323782208</v>
      </c>
      <c r="E43">
        <v>63.583815028901739</v>
      </c>
      <c r="F43">
        <v>51.370851370851355</v>
      </c>
      <c r="G43">
        <v>48.265895953757223</v>
      </c>
      <c r="H43">
        <v>20.319303338171267</v>
      </c>
      <c r="I43">
        <f t="shared" si="28"/>
        <v>-2.2116485918919744</v>
      </c>
      <c r="J43">
        <f t="shared" si="3"/>
        <v>2.2116485918919744</v>
      </c>
      <c r="K43">
        <f t="shared" si="4"/>
        <v>4.3503703620722005</v>
      </c>
      <c r="L43">
        <f t="shared" si="5"/>
        <v>4.1523589572827291</v>
      </c>
      <c r="M43">
        <f t="shared" si="19"/>
        <v>3.9390709176502181</v>
      </c>
      <c r="N43">
        <f t="shared" si="6"/>
        <v>3.8767252233471221</v>
      </c>
      <c r="O43">
        <f t="shared" si="7"/>
        <v>3.0115713375837374</v>
      </c>
      <c r="P43">
        <f t="shared" si="29"/>
        <v>-5.6203473134564617E-3</v>
      </c>
      <c r="Q43">
        <f t="shared" si="9"/>
        <v>-2.0514267694116088</v>
      </c>
      <c r="R43">
        <f t="shared" si="10"/>
        <v>2.0514267694116088</v>
      </c>
      <c r="S43">
        <f t="shared" si="66"/>
        <v>0.929624056868531</v>
      </c>
      <c r="T43" s="8">
        <v>13</v>
      </c>
      <c r="U43" s="7" t="s">
        <v>14</v>
      </c>
      <c r="V43" s="6">
        <v>88.333333333333343</v>
      </c>
      <c r="W43" s="6">
        <v>63.945578231292508</v>
      </c>
      <c r="X43" s="6">
        <v>59.13978494623656</v>
      </c>
      <c r="Y43" s="6">
        <v>45.070422535211272</v>
      </c>
      <c r="Z43" s="6">
        <v>35.294117647058819</v>
      </c>
      <c r="AA43">
        <f t="shared" si="67"/>
        <v>-1.4453637426322388</v>
      </c>
      <c r="AB43">
        <f t="shared" si="13"/>
        <v>1.4453637426322388</v>
      </c>
      <c r="AC43" s="6">
        <f t="shared" si="14"/>
        <v>4.4811175373181129</v>
      </c>
      <c r="AD43" s="6">
        <f t="shared" si="40"/>
        <v>4.1580323814793587</v>
      </c>
      <c r="AE43" s="6">
        <f t="shared" si="41"/>
        <v>4.0799038780673067</v>
      </c>
      <c r="AF43" s="6">
        <f t="shared" si="42"/>
        <v>3.8082262117465024</v>
      </c>
      <c r="AG43" s="6">
        <f t="shared" si="43"/>
        <v>3.5637163111599302</v>
      </c>
      <c r="AH43">
        <f t="shared" si="15"/>
        <v>-3.9032636899419037E-3</v>
      </c>
      <c r="AI43">
        <f t="shared" si="16"/>
        <v>-1.4246912468287947</v>
      </c>
      <c r="AJ43">
        <f t="shared" si="17"/>
        <v>1.4246912468287947</v>
      </c>
      <c r="AK43">
        <f t="shared" si="18"/>
        <v>0.96608891314904155</v>
      </c>
    </row>
    <row r="44" spans="1:37" x14ac:dyDescent="0.45">
      <c r="A44" s="25" t="s">
        <v>1</v>
      </c>
      <c r="B44" s="8">
        <v>13</v>
      </c>
      <c r="C44" s="7" t="s">
        <v>15</v>
      </c>
      <c r="D44">
        <v>72.428571428571431</v>
      </c>
      <c r="E44">
        <v>55.988455988455996</v>
      </c>
      <c r="F44">
        <v>50.145348837209291</v>
      </c>
      <c r="G44">
        <v>42.052023121387286</v>
      </c>
      <c r="H44">
        <v>33.236994219653177</v>
      </c>
      <c r="I44">
        <f t="shared" si="28"/>
        <v>-1.5287069431311144</v>
      </c>
      <c r="J44">
        <f t="shared" si="3"/>
        <v>1.5287069431311144</v>
      </c>
      <c r="K44">
        <f t="shared" si="4"/>
        <v>4.28260085453587</v>
      </c>
      <c r="L44">
        <f t="shared" si="5"/>
        <v>4.0251455264214613</v>
      </c>
      <c r="M44">
        <f t="shared" si="19"/>
        <v>3.9149257650861071</v>
      </c>
      <c r="N44">
        <f t="shared" si="6"/>
        <v>3.7389074975419145</v>
      </c>
      <c r="O44">
        <f t="shared" si="7"/>
        <v>3.5036635392936173</v>
      </c>
      <c r="P44">
        <f t="shared" si="29"/>
        <v>-3.3114262465065497E-3</v>
      </c>
      <c r="Q44">
        <f t="shared" si="9"/>
        <v>-1.2086705799748907</v>
      </c>
      <c r="R44">
        <f t="shared" si="10"/>
        <v>1.2086705799748907</v>
      </c>
      <c r="S44">
        <f t="shared" si="66"/>
        <v>0.98397073839425608</v>
      </c>
      <c r="T44" s="8">
        <v>13</v>
      </c>
      <c r="U44" s="7" t="s">
        <v>15</v>
      </c>
      <c r="V44" s="6">
        <v>89.051094890510939</v>
      </c>
      <c r="W44" s="6">
        <v>65.734265734265733</v>
      </c>
      <c r="X44" s="6">
        <v>42.400000000000006</v>
      </c>
      <c r="Y44" s="6">
        <v>27.131782945736433</v>
      </c>
      <c r="Z44" s="6">
        <v>19.696969696969695</v>
      </c>
      <c r="AA44">
        <f t="shared" si="67"/>
        <v>-2.2548192599474692</v>
      </c>
      <c r="AB44">
        <f t="shared" si="13"/>
        <v>2.2548192599474692</v>
      </c>
      <c r="AC44" s="6">
        <f t="shared" si="14"/>
        <v>4.4892103048932226</v>
      </c>
      <c r="AD44" s="6">
        <f t="shared" si="40"/>
        <v>4.1856203379981878</v>
      </c>
      <c r="AE44" s="6">
        <f t="shared" si="41"/>
        <v>3.7471483622379123</v>
      </c>
      <c r="AF44" s="6">
        <f t="shared" si="42"/>
        <v>3.3007058431158329</v>
      </c>
      <c r="AG44" s="6">
        <f t="shared" si="43"/>
        <v>2.9804648014232025</v>
      </c>
      <c r="AH44">
        <f t="shared" si="15"/>
        <v>-6.8451053547162631E-3</v>
      </c>
      <c r="AI44">
        <f t="shared" si="16"/>
        <v>-2.4984634544714361</v>
      </c>
      <c r="AJ44">
        <f t="shared" si="17"/>
        <v>2.4984634544714361</v>
      </c>
      <c r="AK44">
        <f t="shared" si="18"/>
        <v>0.9483463614251002</v>
      </c>
    </row>
    <row r="45" spans="1:37" x14ac:dyDescent="0.45">
      <c r="A45" s="25" t="s">
        <v>1</v>
      </c>
      <c r="B45" s="8">
        <v>13</v>
      </c>
      <c r="C45" s="7" t="s">
        <v>2</v>
      </c>
      <c r="D45">
        <v>71.698113207547166</v>
      </c>
      <c r="E45">
        <v>52.830188679245268</v>
      </c>
      <c r="G45">
        <v>37.052932761087263</v>
      </c>
      <c r="I45">
        <f>(LN(G45/100))/($G$2/365)</f>
        <v>-2.1699417867964641</v>
      </c>
      <c r="J45">
        <f t="shared" si="3"/>
        <v>2.1699417867964641</v>
      </c>
      <c r="K45">
        <f t="shared" si="4"/>
        <v>4.2724644321623551</v>
      </c>
      <c r="L45">
        <f t="shared" si="5"/>
        <v>3.9670827826111732</v>
      </c>
      <c r="N45">
        <f t="shared" si="6"/>
        <v>3.6123475054538186</v>
      </c>
      <c r="P45">
        <f t="shared" ref="P45" si="68">SLOPE(K45:N45,$D$2:$G$2)</f>
        <v>-4.7398848126547514E-3</v>
      </c>
      <c r="Q45">
        <f t="shared" ref="Q45" si="69">SLOPE(K45:N45,$D$1:$G$1)</f>
        <v>-1.7300579566189851</v>
      </c>
      <c r="R45">
        <f t="shared" si="10"/>
        <v>1.7300579566189851</v>
      </c>
      <c r="S45">
        <f>RSQ(K45:N45,$D$2:$G$2)</f>
        <v>0.9992518698834979</v>
      </c>
      <c r="T45" s="8">
        <v>13</v>
      </c>
      <c r="U45" s="7" t="s">
        <v>2</v>
      </c>
      <c r="V45" s="6">
        <v>89.062499999999986</v>
      </c>
      <c r="W45" s="6">
        <v>78.453038674033138</v>
      </c>
      <c r="X45" s="6">
        <v>23.577235772357721</v>
      </c>
      <c r="Y45" s="6">
        <v>32.653061224489797</v>
      </c>
      <c r="Z45" s="6"/>
      <c r="AA45">
        <f t="shared" ref="AA45" si="70">(LN(Y45/100))/($Y$2/365)</f>
        <v>-2.446224701753644</v>
      </c>
      <c r="AB45">
        <f t="shared" si="13"/>
        <v>2.446224701753644</v>
      </c>
      <c r="AC45" s="6">
        <f t="shared" si="14"/>
        <v>4.4893383704629697</v>
      </c>
      <c r="AD45" s="6">
        <f t="shared" si="40"/>
        <v>4.3625002123235266</v>
      </c>
      <c r="AE45" s="6">
        <f t="shared" si="41"/>
        <v>3.160281660602148</v>
      </c>
      <c r="AF45" s="6">
        <f t="shared" si="42"/>
        <v>3.485938610117246</v>
      </c>
      <c r="AG45" s="6"/>
      <c r="AH45">
        <f t="shared" ref="AH45" si="71">SLOPE(AC45:AF45,$D$2:$G$2)</f>
        <v>-9.2112912788850435E-3</v>
      </c>
      <c r="AI45">
        <f t="shared" ref="AI45" si="72">SLOPE(AC45:AF45,$D$1:$G$1)</f>
        <v>-3.3621213167930413</v>
      </c>
      <c r="AJ45">
        <f t="shared" si="17"/>
        <v>3.3621213167930413</v>
      </c>
      <c r="AK45">
        <f t="shared" ref="AK45" si="73">RSQ(AC45:AF45,$D$2:$G$2)</f>
        <v>0.7259936417781091</v>
      </c>
    </row>
    <row r="46" spans="1:37" x14ac:dyDescent="0.45">
      <c r="A46" s="25" t="s">
        <v>1</v>
      </c>
      <c r="B46" s="8">
        <v>13</v>
      </c>
      <c r="C46" s="7" t="s">
        <v>16</v>
      </c>
      <c r="D46">
        <v>75.217391304347842</v>
      </c>
      <c r="E46">
        <v>55.523672883787675</v>
      </c>
      <c r="F46">
        <v>44.300144300144275</v>
      </c>
      <c r="G46">
        <v>27.285921625544251</v>
      </c>
      <c r="H46">
        <v>33.285509325681481</v>
      </c>
      <c r="I46">
        <f t="shared" si="28"/>
        <v>-1.5266826398075597</v>
      </c>
      <c r="J46">
        <f t="shared" si="3"/>
        <v>1.5266826398075597</v>
      </c>
      <c r="K46">
        <f t="shared" si="4"/>
        <v>4.3203824715626755</v>
      </c>
      <c r="L46">
        <f t="shared" si="5"/>
        <v>4.0168094682573496</v>
      </c>
      <c r="M46">
        <f t="shared" si="19"/>
        <v>3.7909879343853845</v>
      </c>
      <c r="N46">
        <f t="shared" si="6"/>
        <v>3.3063708778043814</v>
      </c>
      <c r="O46">
        <f t="shared" si="7"/>
        <v>3.5051221468938771</v>
      </c>
      <c r="P46">
        <f t="shared" si="29"/>
        <v>-3.8468310498705896E-3</v>
      </c>
      <c r="Q46">
        <f t="shared" si="9"/>
        <v>-1.4040933332027652</v>
      </c>
      <c r="R46">
        <f t="shared" si="10"/>
        <v>1.4040933332027652</v>
      </c>
      <c r="S46">
        <f>RSQ(K46:O46,$D$2:$H$2)</f>
        <v>0.70733369995483109</v>
      </c>
      <c r="T46" s="8">
        <v>13</v>
      </c>
      <c r="U46" s="7" t="s">
        <v>16</v>
      </c>
      <c r="V46" s="6">
        <v>88.095238095238102</v>
      </c>
      <c r="W46" s="6">
        <v>36.697247706422019</v>
      </c>
      <c r="X46" s="6">
        <v>32.051282051282051</v>
      </c>
      <c r="Y46" s="6">
        <v>42.748091603053439</v>
      </c>
      <c r="Z46" s="6">
        <v>34.81481481481481</v>
      </c>
      <c r="AA46">
        <f>(LN(Z46/100))/($Z$2/365)</f>
        <v>-1.4643399981211231</v>
      </c>
      <c r="AB46">
        <f t="shared" si="13"/>
        <v>1.4643399981211231</v>
      </c>
      <c r="AC46" s="6">
        <f t="shared" si="14"/>
        <v>4.4784184803489477</v>
      </c>
      <c r="AD46" s="6">
        <f t="shared" si="40"/>
        <v>3.6027017578728842</v>
      </c>
      <c r="AE46" s="6">
        <f t="shared" si="41"/>
        <v>3.4673371841667002</v>
      </c>
      <c r="AF46" s="6">
        <f t="shared" si="42"/>
        <v>3.7553245535220889</v>
      </c>
      <c r="AG46" s="6">
        <f t="shared" si="43"/>
        <v>3.5500430092597202</v>
      </c>
      <c r="AH46">
        <f t="shared" si="15"/>
        <v>-3.1241771632382165E-3</v>
      </c>
      <c r="AI46">
        <f t="shared" si="16"/>
        <v>-1.1403246645819487</v>
      </c>
      <c r="AJ46">
        <f t="shared" si="17"/>
        <v>1.1403246645819487</v>
      </c>
      <c r="AK46">
        <f t="shared" si="18"/>
        <v>0.45103888749673415</v>
      </c>
    </row>
    <row r="47" spans="1:37" x14ac:dyDescent="0.45">
      <c r="A47" s="25" t="s">
        <v>4</v>
      </c>
      <c r="B47" s="8">
        <v>15</v>
      </c>
      <c r="C47" s="7" t="s">
        <v>14</v>
      </c>
      <c r="D47">
        <v>78.160919540229884</v>
      </c>
      <c r="E47">
        <v>62.947067238912716</v>
      </c>
      <c r="F47">
        <v>65.285714285714263</v>
      </c>
      <c r="G47">
        <v>51.719197707736406</v>
      </c>
      <c r="H47">
        <v>16.642754662840748</v>
      </c>
      <c r="I47">
        <f t="shared" si="28"/>
        <v>-2.4886549626379013</v>
      </c>
      <c r="J47">
        <f t="shared" si="3"/>
        <v>2.4886549626379013</v>
      </c>
      <c r="K47">
        <f t="shared" si="4"/>
        <v>4.3587697725096142</v>
      </c>
      <c r="L47">
        <f t="shared" si="5"/>
        <v>4.1422941706665881</v>
      </c>
      <c r="M47">
        <f t="shared" si="19"/>
        <v>4.1787732418388908</v>
      </c>
      <c r="N47">
        <f t="shared" si="6"/>
        <v>3.9458290415585999</v>
      </c>
      <c r="O47">
        <f t="shared" si="7"/>
        <v>2.8119749663339322</v>
      </c>
      <c r="P47">
        <f t="shared" si="29"/>
        <v>-6.392984903325365E-3</v>
      </c>
      <c r="Q47">
        <f t="shared" si="9"/>
        <v>-2.3334394897137587</v>
      </c>
      <c r="R47">
        <f t="shared" si="10"/>
        <v>2.3334394897137587</v>
      </c>
      <c r="S47">
        <f t="shared" ref="S47:S66" si="74">RSQ(K47:O47,$D$2:$H$2)</f>
        <v>0.82602102606144179</v>
      </c>
      <c r="T47" s="8">
        <v>15</v>
      </c>
      <c r="U47" s="7" t="s">
        <v>14</v>
      </c>
      <c r="V47" s="6">
        <v>88.028169014084511</v>
      </c>
      <c r="W47" s="6">
        <v>48.780487804878049</v>
      </c>
      <c r="X47" s="6">
        <v>62.499999999999986</v>
      </c>
      <c r="Y47" s="6">
        <v>33.599999999999994</v>
      </c>
      <c r="Z47" s="6">
        <v>34.415584415584419</v>
      </c>
      <c r="AA47">
        <f t="shared" ref="AA47:AA66" si="75">(LN(Z47/100))/($Z$2/365)</f>
        <v>-1.4803465834009508</v>
      </c>
      <c r="AB47">
        <f t="shared" si="13"/>
        <v>1.4803465834009508</v>
      </c>
      <c r="AC47" s="6">
        <f t="shared" si="14"/>
        <v>4.4776568656891316</v>
      </c>
      <c r="AD47" s="6">
        <f t="shared" si="40"/>
        <v>3.8873303928377747</v>
      </c>
      <c r="AE47" s="6">
        <f t="shared" si="41"/>
        <v>4.1351665567423552</v>
      </c>
      <c r="AF47" s="6">
        <f t="shared" si="42"/>
        <v>3.5145260669691583</v>
      </c>
      <c r="AG47" s="6">
        <f t="shared" si="43"/>
        <v>3.5385094971265842</v>
      </c>
      <c r="AH47">
        <f t="shared" si="15"/>
        <v>-3.8725615587268075E-3</v>
      </c>
      <c r="AI47">
        <f t="shared" si="16"/>
        <v>-1.4134849689352846</v>
      </c>
      <c r="AJ47">
        <f t="shared" si="17"/>
        <v>1.4134849689352846</v>
      </c>
      <c r="AK47">
        <f t="shared" si="18"/>
        <v>0.69528509465524257</v>
      </c>
    </row>
    <row r="48" spans="1:37" x14ac:dyDescent="0.45">
      <c r="A48" s="25" t="s">
        <v>4</v>
      </c>
      <c r="B48" s="8">
        <v>15</v>
      </c>
      <c r="C48" s="7" t="s">
        <v>15</v>
      </c>
      <c r="D48">
        <v>74.314574314574315</v>
      </c>
      <c r="E48">
        <v>62.15827338129494</v>
      </c>
      <c r="F48">
        <v>44.121915820029017</v>
      </c>
      <c r="G48">
        <v>42.285714285714299</v>
      </c>
      <c r="H48">
        <v>27.971014492753632</v>
      </c>
      <c r="I48">
        <f t="shared" si="28"/>
        <v>-1.7681008143366654</v>
      </c>
      <c r="J48">
        <f t="shared" si="3"/>
        <v>1.7681008143366654</v>
      </c>
      <c r="K48">
        <f t="shared" si="4"/>
        <v>4.308307087461924</v>
      </c>
      <c r="L48">
        <f t="shared" si="5"/>
        <v>4.1296839286674087</v>
      </c>
      <c r="M48">
        <f t="shared" si="19"/>
        <v>3.7869566163806541</v>
      </c>
      <c r="N48">
        <f t="shared" si="6"/>
        <v>3.7444493052687475</v>
      </c>
      <c r="O48">
        <f t="shared" si="7"/>
        <v>3.3311687773016723</v>
      </c>
      <c r="P48">
        <f t="shared" si="29"/>
        <v>-4.2554752033066761E-3</v>
      </c>
      <c r="Q48">
        <f t="shared" si="9"/>
        <v>-1.5532484492069369</v>
      </c>
      <c r="R48">
        <f t="shared" si="10"/>
        <v>1.5532484492069369</v>
      </c>
      <c r="S48">
        <f t="shared" si="74"/>
        <v>0.98017049975761794</v>
      </c>
      <c r="T48" s="8">
        <v>15</v>
      </c>
      <c r="U48" s="7" t="s">
        <v>15</v>
      </c>
      <c r="V48" s="6">
        <v>87.730061349693258</v>
      </c>
      <c r="W48" s="6">
        <v>70.1388888888889</v>
      </c>
      <c r="X48" s="6">
        <v>58.992805755395686</v>
      </c>
      <c r="Y48" s="6">
        <v>49.404761904761905</v>
      </c>
      <c r="Z48" s="6">
        <v>36.752136752136757</v>
      </c>
      <c r="AA48">
        <f t="shared" si="75"/>
        <v>-1.3891841976160861</v>
      </c>
      <c r="AB48">
        <f t="shared" si="13"/>
        <v>1.3891841976160861</v>
      </c>
      <c r="AC48" s="6">
        <f t="shared" si="14"/>
        <v>4.4742646154412364</v>
      </c>
      <c r="AD48" s="6">
        <f t="shared" si="40"/>
        <v>4.2504774032533508</v>
      </c>
      <c r="AE48" s="6">
        <f t="shared" si="41"/>
        <v>4.0774155001216528</v>
      </c>
      <c r="AF48" s="6">
        <f t="shared" si="42"/>
        <v>3.9000468143814304</v>
      </c>
      <c r="AG48" s="6">
        <f t="shared" si="43"/>
        <v>3.6041963668838979</v>
      </c>
      <c r="AH48">
        <f t="shared" si="15"/>
        <v>-3.7644236500308736E-3</v>
      </c>
      <c r="AI48">
        <f t="shared" si="16"/>
        <v>-1.374014632261269</v>
      </c>
      <c r="AJ48">
        <f t="shared" si="17"/>
        <v>1.374014632261269</v>
      </c>
      <c r="AK48">
        <f t="shared" si="18"/>
        <v>0.99375374604666056</v>
      </c>
    </row>
    <row r="49" spans="1:37" x14ac:dyDescent="0.45">
      <c r="A49" s="25" t="s">
        <v>4</v>
      </c>
      <c r="B49" s="8">
        <v>15</v>
      </c>
      <c r="C49" s="7" t="s">
        <v>2</v>
      </c>
      <c r="D49">
        <v>77.857142857142847</v>
      </c>
      <c r="E49">
        <v>54.034582132564836</v>
      </c>
      <c r="F49">
        <v>49.496402877697832</v>
      </c>
      <c r="G49">
        <v>27.417027417027423</v>
      </c>
      <c r="H49">
        <v>18.597997138769681</v>
      </c>
      <c r="I49">
        <f t="shared" si="28"/>
        <v>-2.3344959942929768</v>
      </c>
      <c r="J49">
        <f t="shared" si="3"/>
        <v>2.3344959942929768</v>
      </c>
      <c r="K49">
        <f t="shared" si="4"/>
        <v>4.3548756456079305</v>
      </c>
      <c r="L49">
        <f t="shared" si="5"/>
        <v>3.9896242514516977</v>
      </c>
      <c r="M49">
        <f t="shared" si="19"/>
        <v>3.9018999977966975</v>
      </c>
      <c r="N49">
        <f t="shared" si="6"/>
        <v>3.3111642589586747</v>
      </c>
      <c r="O49">
        <f t="shared" si="7"/>
        <v>2.9230538942098643</v>
      </c>
      <c r="P49">
        <f t="shared" si="29"/>
        <v>-6.3061673266497408E-3</v>
      </c>
      <c r="Q49">
        <f t="shared" si="9"/>
        <v>-2.3017510742271559</v>
      </c>
      <c r="R49">
        <f t="shared" si="10"/>
        <v>2.3017510742271559</v>
      </c>
      <c r="S49">
        <f t="shared" si="74"/>
        <v>0.94119369775905004</v>
      </c>
      <c r="T49" s="8">
        <v>15</v>
      </c>
      <c r="U49" s="7" t="s">
        <v>2</v>
      </c>
      <c r="V49" s="6">
        <v>75.490196078431367</v>
      </c>
      <c r="W49" s="6">
        <v>32.258064516129032</v>
      </c>
      <c r="X49" s="6">
        <v>43.971631205673759</v>
      </c>
      <c r="Y49" s="6">
        <v>21.710526315789476</v>
      </c>
      <c r="Z49" s="6">
        <v>35.087719298245617</v>
      </c>
      <c r="AA49">
        <f t="shared" si="75"/>
        <v>-1.4535035471954525</v>
      </c>
      <c r="AB49">
        <f t="shared" si="13"/>
        <v>1.4535035471954525</v>
      </c>
      <c r="AC49" s="6">
        <f t="shared" si="14"/>
        <v>4.3240027945575044</v>
      </c>
      <c r="AD49" s="6">
        <f t="shared" si="40"/>
        <v>3.473768074496991</v>
      </c>
      <c r="AE49" s="6">
        <f t="shared" si="41"/>
        <v>3.7835446806550146</v>
      </c>
      <c r="AF49" s="6">
        <f t="shared" si="42"/>
        <v>3.0777972266082951</v>
      </c>
      <c r="AG49" s="6">
        <f t="shared" si="43"/>
        <v>3.5578511917075324</v>
      </c>
      <c r="AH49">
        <f t="shared" si="15"/>
        <v>-3.0381522649377468E-3</v>
      </c>
      <c r="AI49">
        <f t="shared" si="16"/>
        <v>-1.1089255767022776</v>
      </c>
      <c r="AJ49">
        <f t="shared" si="17"/>
        <v>1.1089255767022776</v>
      </c>
      <c r="AK49">
        <f t="shared" si="18"/>
        <v>0.34070226376160645</v>
      </c>
    </row>
    <row r="50" spans="1:37" x14ac:dyDescent="0.45">
      <c r="A50" s="25" t="s">
        <v>4</v>
      </c>
      <c r="B50" s="8">
        <v>15</v>
      </c>
      <c r="C50" s="7" t="s">
        <v>16</v>
      </c>
      <c r="D50">
        <v>71.387283236994222</v>
      </c>
      <c r="E50">
        <v>61.159420289855085</v>
      </c>
      <c r="F50">
        <v>49.356223175965653</v>
      </c>
      <c r="G50">
        <v>26.049204052098418</v>
      </c>
      <c r="H50">
        <v>27.705627705627716</v>
      </c>
      <c r="I50">
        <f t="shared" si="28"/>
        <v>-1.781331326669864</v>
      </c>
      <c r="J50">
        <f t="shared" si="3"/>
        <v>1.781331326669864</v>
      </c>
      <c r="K50">
        <f t="shared" si="4"/>
        <v>4.2681197475583446</v>
      </c>
      <c r="L50">
        <f t="shared" si="5"/>
        <v>4.1134839024327983</v>
      </c>
      <c r="M50">
        <f t="shared" si="19"/>
        <v>3.8990638607856405</v>
      </c>
      <c r="N50">
        <f t="shared" si="6"/>
        <v>3.259987213110632</v>
      </c>
      <c r="O50">
        <f t="shared" si="7"/>
        <v>3.3216355588259701</v>
      </c>
      <c r="P50">
        <f t="shared" si="29"/>
        <v>-4.6128092880317918E-3</v>
      </c>
      <c r="Q50">
        <f t="shared" si="9"/>
        <v>-1.6836753901316035</v>
      </c>
      <c r="R50">
        <f t="shared" si="10"/>
        <v>1.6836753901316035</v>
      </c>
      <c r="S50">
        <f>RSQ(K50:O50,$D$2:$H$2)</f>
        <v>0.78072570732055468</v>
      </c>
      <c r="T50" s="8">
        <v>15</v>
      </c>
      <c r="U50" s="7" t="s">
        <v>16</v>
      </c>
      <c r="V50" s="6"/>
      <c r="W50" s="6">
        <v>40.740740740740748</v>
      </c>
      <c r="X50" s="6">
        <v>30.487804878048781</v>
      </c>
      <c r="Y50" s="6">
        <v>14.285714285714288</v>
      </c>
      <c r="Z50" s="6">
        <v>14.556962025316455</v>
      </c>
      <c r="AA50">
        <f t="shared" si="75"/>
        <v>-2.6744935294323318</v>
      </c>
      <c r="AB50">
        <f t="shared" si="13"/>
        <v>2.6744935294323318</v>
      </c>
      <c r="AC50" s="6"/>
      <c r="AD50" s="6">
        <f t="shared" si="40"/>
        <v>3.7072285927821329</v>
      </c>
      <c r="AE50" s="6">
        <f t="shared" si="41"/>
        <v>3.417326763592039</v>
      </c>
      <c r="AF50" s="6">
        <f t="shared" si="42"/>
        <v>2.6592600369327783</v>
      </c>
      <c r="AG50" s="6">
        <f t="shared" si="43"/>
        <v>2.6780693688902741</v>
      </c>
      <c r="AH50">
        <f t="shared" si="15"/>
        <v>-6.0096485770073736E-3</v>
      </c>
      <c r="AI50">
        <f t="shared" si="16"/>
        <v>-2.1935217306076913</v>
      </c>
      <c r="AJ50">
        <f t="shared" si="17"/>
        <v>2.1935217306076913</v>
      </c>
      <c r="AK50">
        <f t="shared" si="18"/>
        <v>0.69912705261965968</v>
      </c>
    </row>
    <row r="51" spans="1:37" x14ac:dyDescent="0.45">
      <c r="A51" s="25" t="s">
        <v>3</v>
      </c>
      <c r="B51" s="8">
        <v>18</v>
      </c>
      <c r="C51" s="7" t="s">
        <v>14</v>
      </c>
      <c r="D51">
        <v>74.212034383954148</v>
      </c>
      <c r="E51">
        <v>63.517441860465127</v>
      </c>
      <c r="F51">
        <v>53.017241379310342</v>
      </c>
      <c r="G51">
        <v>16.379310344827594</v>
      </c>
      <c r="H51">
        <v>40.629470672389125</v>
      </c>
      <c r="I51">
        <f t="shared" si="28"/>
        <v>-1.2499883041311808</v>
      </c>
      <c r="J51">
        <f t="shared" si="3"/>
        <v>1.2499883041311808</v>
      </c>
      <c r="K51">
        <f t="shared" si="4"/>
        <v>4.3069263254852022</v>
      </c>
      <c r="L51">
        <f t="shared" si="5"/>
        <v>4.1513145431503382</v>
      </c>
      <c r="M51">
        <f t="shared" si="19"/>
        <v>3.970617169694199</v>
      </c>
      <c r="N51">
        <f t="shared" si="6"/>
        <v>2.7960189740481676</v>
      </c>
      <c r="O51">
        <f t="shared" si="7"/>
        <v>3.704493681915487</v>
      </c>
      <c r="P51">
        <f t="shared" si="29"/>
        <v>-3.7029411149079958E-3</v>
      </c>
      <c r="Q51">
        <f t="shared" si="9"/>
        <v>-1.3515735069414185</v>
      </c>
      <c r="R51">
        <f t="shared" si="10"/>
        <v>1.3515735069414185</v>
      </c>
      <c r="S51">
        <f t="shared" si="74"/>
        <v>0.29781001629999365</v>
      </c>
      <c r="T51" s="8">
        <v>18</v>
      </c>
      <c r="U51" s="7" t="s">
        <v>14</v>
      </c>
      <c r="V51" s="6">
        <v>84.285714285714292</v>
      </c>
      <c r="W51" s="6">
        <v>64.81481481481481</v>
      </c>
      <c r="X51" s="6">
        <v>26.829268292682929</v>
      </c>
      <c r="Y51" s="6"/>
      <c r="Z51" s="6">
        <v>22.448979591836739</v>
      </c>
      <c r="AA51">
        <f t="shared" si="75"/>
        <v>-2.0733180009086438</v>
      </c>
      <c r="AB51">
        <f t="shared" si="13"/>
        <v>2.0733180009086438</v>
      </c>
      <c r="AC51" s="6">
        <f t="shared" si="14"/>
        <v>4.4342123878444522</v>
      </c>
      <c r="AD51" s="6">
        <f t="shared" ref="AD51:AD66" si="76">LN(W51)</f>
        <v>4.1715342009132304</v>
      </c>
      <c r="AE51" s="6">
        <f t="shared" ref="AE51:AE66" si="77">LN(X51)</f>
        <v>3.2894933920821541</v>
      </c>
      <c r="AF51" s="6"/>
      <c r="AG51" s="6">
        <f t="shared" ref="AG51:AG66" si="78">LN(Z51)</f>
        <v>3.1112451606758356</v>
      </c>
      <c r="AH51">
        <f t="shared" si="15"/>
        <v>-5.8511344552075609E-3</v>
      </c>
      <c r="AI51">
        <f t="shared" si="16"/>
        <v>-2.1356640761507597</v>
      </c>
      <c r="AJ51">
        <f t="shared" si="17"/>
        <v>2.1356640761507597</v>
      </c>
      <c r="AK51">
        <f t="shared" si="18"/>
        <v>0.80573257643422602</v>
      </c>
    </row>
    <row r="52" spans="1:37" x14ac:dyDescent="0.45">
      <c r="A52" s="25" t="s">
        <v>3</v>
      </c>
      <c r="B52" s="8">
        <v>18</v>
      </c>
      <c r="C52" s="7" t="s">
        <v>15</v>
      </c>
      <c r="D52">
        <v>75.574712643678154</v>
      </c>
      <c r="E52">
        <v>51</v>
      </c>
      <c r="F52">
        <v>14.450867052023122</v>
      </c>
      <c r="G52">
        <v>37.679083094555885</v>
      </c>
      <c r="H52">
        <v>31.358381502890172</v>
      </c>
      <c r="I52">
        <f t="shared" si="28"/>
        <v>-1.6094537633390937</v>
      </c>
      <c r="J52">
        <f t="shared" si="3"/>
        <v>1.6094537633390937</v>
      </c>
      <c r="K52">
        <f t="shared" si="4"/>
        <v>4.3251217383913811</v>
      </c>
      <c r="L52">
        <f t="shared" si="5"/>
        <v>3.9318256327243257</v>
      </c>
      <c r="M52">
        <f t="shared" si="19"/>
        <v>2.6707544163585131</v>
      </c>
      <c r="N52">
        <f t="shared" si="6"/>
        <v>3.6291051154034837</v>
      </c>
      <c r="O52">
        <f t="shared" si="7"/>
        <v>3.4454815839108814</v>
      </c>
      <c r="P52">
        <f t="shared" si="29"/>
        <v>-3.6075794026843634E-3</v>
      </c>
      <c r="Q52">
        <f t="shared" si="9"/>
        <v>-1.3167664819797926</v>
      </c>
      <c r="R52">
        <f t="shared" si="10"/>
        <v>1.3167664819797926</v>
      </c>
      <c r="S52">
        <f>RSQ(K52:O52,$D$2:$H$2)</f>
        <v>0.26439660137780052</v>
      </c>
      <c r="T52" s="8">
        <v>18</v>
      </c>
      <c r="U52" s="7" t="s">
        <v>15</v>
      </c>
      <c r="V52" s="6">
        <v>85.549132947976886</v>
      </c>
      <c r="W52" s="6">
        <v>71.311475409836063</v>
      </c>
      <c r="X52" s="6">
        <v>44.60431654676259</v>
      </c>
      <c r="Y52" s="6">
        <v>28.187919463087248</v>
      </c>
      <c r="Z52" s="6">
        <v>23.376623376623375</v>
      </c>
      <c r="AA52">
        <f t="shared" si="75"/>
        <v>-2.0171227655684203</v>
      </c>
      <c r="AB52">
        <f t="shared" si="13"/>
        <v>2.0171227655684203</v>
      </c>
      <c r="AC52" s="6">
        <f t="shared" si="14"/>
        <v>4.4490908652544272</v>
      </c>
      <c r="AD52" s="6">
        <f t="shared" si="76"/>
        <v>4.2670572599094188</v>
      </c>
      <c r="AE52" s="6">
        <f t="shared" si="77"/>
        <v>3.7978306379024911</v>
      </c>
      <c r="AF52" s="6">
        <f t="shared" ref="AF51:AF66" si="79">LN(Y52)</f>
        <v>3.3388934983260006</v>
      </c>
      <c r="AG52" s="6">
        <f t="shared" si="78"/>
        <v>3.1517365220305722</v>
      </c>
      <c r="AH52">
        <f t="shared" si="15"/>
        <v>-6.0935866470036614E-3</v>
      </c>
      <c r="AI52">
        <f t="shared" si="16"/>
        <v>-2.2241591261563372</v>
      </c>
      <c r="AJ52">
        <f t="shared" si="17"/>
        <v>2.2241591261563372</v>
      </c>
      <c r="AK52">
        <f t="shared" si="18"/>
        <v>0.90363532615296716</v>
      </c>
    </row>
    <row r="53" spans="1:37" x14ac:dyDescent="0.45">
      <c r="A53" s="25" t="s">
        <v>3</v>
      </c>
      <c r="B53" s="8">
        <v>18</v>
      </c>
      <c r="C53" s="7" t="s">
        <v>2</v>
      </c>
      <c r="D53">
        <v>73.593073593073584</v>
      </c>
      <c r="E53">
        <v>50.506512301013032</v>
      </c>
      <c r="F53">
        <v>41.582733812949627</v>
      </c>
      <c r="G53">
        <v>34.048640915593694</v>
      </c>
      <c r="H53">
        <v>27.194244604316552</v>
      </c>
      <c r="I53">
        <f t="shared" si="28"/>
        <v>-1.8071869320698841</v>
      </c>
      <c r="J53">
        <f t="shared" si="3"/>
        <v>1.8071869320698841</v>
      </c>
      <c r="K53">
        <f t="shared" si="4"/>
        <v>4.2985509125165597</v>
      </c>
      <c r="L53">
        <f t="shared" si="5"/>
        <v>3.9221022844228486</v>
      </c>
      <c r="M53">
        <f t="shared" si="19"/>
        <v>3.7276850285357312</v>
      </c>
      <c r="N53">
        <f t="shared" si="6"/>
        <v>3.5277901174257553</v>
      </c>
      <c r="O53">
        <f t="shared" si="7"/>
        <v>3.3030053554829419</v>
      </c>
      <c r="P53">
        <f t="shared" si="29"/>
        <v>-4.2301335340345827E-3</v>
      </c>
      <c r="Q53">
        <f t="shared" si="9"/>
        <v>-1.5439987399226225</v>
      </c>
      <c r="R53">
        <f t="shared" si="10"/>
        <v>1.5439987399226225</v>
      </c>
      <c r="S53">
        <f t="shared" si="74"/>
        <v>0.95520884185567034</v>
      </c>
      <c r="T53" s="8">
        <v>18</v>
      </c>
      <c r="U53" s="7" t="s">
        <v>2</v>
      </c>
      <c r="V53" s="6">
        <v>91.262135922330089</v>
      </c>
      <c r="W53" s="6">
        <v>60.248447204968933</v>
      </c>
      <c r="X53" s="6">
        <v>57.999999999999993</v>
      </c>
      <c r="Y53" s="6">
        <v>57.792207792207797</v>
      </c>
      <c r="Z53" s="6">
        <v>38.888888888888893</v>
      </c>
      <c r="AA53">
        <f t="shared" si="75"/>
        <v>-1.3107547042848313</v>
      </c>
      <c r="AB53">
        <f t="shared" si="13"/>
        <v>1.3107547042848313</v>
      </c>
      <c r="AC53" s="6">
        <f t="shared" si="14"/>
        <v>4.5137359800284598</v>
      </c>
      <c r="AD53" s="6">
        <f t="shared" si="76"/>
        <v>4.0984767995070106</v>
      </c>
      <c r="AE53" s="6">
        <f t="shared" si="77"/>
        <v>4.0604430105464191</v>
      </c>
      <c r="AF53" s="6">
        <f t="shared" si="79"/>
        <v>4.0568539533066019</v>
      </c>
      <c r="AG53" s="6">
        <f t="shared" si="78"/>
        <v>3.6607085771472403</v>
      </c>
      <c r="AH53">
        <f t="shared" si="15"/>
        <v>-3.283122025774458E-3</v>
      </c>
      <c r="AI53">
        <f t="shared" si="16"/>
        <v>-1.1983395394076772</v>
      </c>
      <c r="AJ53">
        <f t="shared" si="17"/>
        <v>1.1983395394076772</v>
      </c>
      <c r="AK53">
        <f t="shared" si="18"/>
        <v>0.91394828431761355</v>
      </c>
    </row>
    <row r="54" spans="1:37" x14ac:dyDescent="0.45">
      <c r="A54" s="25" t="s">
        <v>3</v>
      </c>
      <c r="B54" s="8">
        <v>18</v>
      </c>
      <c r="C54" s="7" t="s">
        <v>16</v>
      </c>
      <c r="D54">
        <v>70.977011494252864</v>
      </c>
      <c r="E54">
        <v>59.571428571428577</v>
      </c>
      <c r="F54">
        <v>59.365994236311224</v>
      </c>
      <c r="G54">
        <v>42.467718794834994</v>
      </c>
      <c r="H54">
        <v>34.726224783861667</v>
      </c>
      <c r="I54">
        <f t="shared" si="28"/>
        <v>-1.4678759880642378</v>
      </c>
      <c r="J54">
        <f t="shared" si="3"/>
        <v>1.4678759880642378</v>
      </c>
      <c r="K54">
        <f t="shared" si="4"/>
        <v>4.2623560428415939</v>
      </c>
      <c r="L54">
        <f t="shared" si="5"/>
        <v>4.087176072743488</v>
      </c>
      <c r="M54">
        <f t="shared" si="19"/>
        <v>4.0837215748308129</v>
      </c>
      <c r="N54">
        <f t="shared" si="6"/>
        <v>3.7487442295516273</v>
      </c>
      <c r="O54">
        <f t="shared" si="7"/>
        <v>3.5474951589719419</v>
      </c>
      <c r="P54">
        <f t="shared" si="29"/>
        <v>-3.1542053323527809E-3</v>
      </c>
      <c r="Q54">
        <f t="shared" si="9"/>
        <v>-1.1512849463087649</v>
      </c>
      <c r="R54">
        <f t="shared" si="10"/>
        <v>1.1512849463087649</v>
      </c>
      <c r="S54">
        <f t="shared" si="74"/>
        <v>0.91493269863321358</v>
      </c>
      <c r="T54" s="8">
        <v>18</v>
      </c>
      <c r="U54" s="7" t="s">
        <v>16</v>
      </c>
      <c r="V54" s="6">
        <v>85.483870967741936</v>
      </c>
      <c r="W54" s="6">
        <v>63.492063492063501</v>
      </c>
      <c r="X54" s="6">
        <v>60.975609756097562</v>
      </c>
      <c r="Y54" s="6">
        <v>58.860759493670891</v>
      </c>
      <c r="Z54" s="6">
        <v>49.275362318840585</v>
      </c>
      <c r="AA54">
        <f t="shared" si="75"/>
        <v>-0.98223301404220786</v>
      </c>
      <c r="AB54">
        <f t="shared" si="13"/>
        <v>0.98223301404220786</v>
      </c>
      <c r="AC54" s="6">
        <f t="shared" si="14"/>
        <v>4.4483277144951217</v>
      </c>
      <c r="AD54" s="6">
        <f t="shared" si="76"/>
        <v>4.150914913710495</v>
      </c>
      <c r="AE54" s="6">
        <f t="shared" si="77"/>
        <v>4.110473944151984</v>
      </c>
      <c r="AF54" s="6">
        <f t="shared" si="79"/>
        <v>4.0751746461143803</v>
      </c>
      <c r="AG54" s="6">
        <f t="shared" si="78"/>
        <v>3.8974242060069937</v>
      </c>
      <c r="AH54">
        <f t="shared" si="15"/>
        <v>-2.1506984430348284E-3</v>
      </c>
      <c r="AI54">
        <f t="shared" si="16"/>
        <v>-0.78500493170771224</v>
      </c>
      <c r="AJ54">
        <f t="shared" si="17"/>
        <v>0.78500493170771224</v>
      </c>
      <c r="AK54">
        <f t="shared" si="18"/>
        <v>0.90053239749932323</v>
      </c>
    </row>
    <row r="55" spans="1:37" x14ac:dyDescent="0.45">
      <c r="A55" s="25" t="s">
        <v>4</v>
      </c>
      <c r="B55" s="8">
        <v>21</v>
      </c>
      <c r="C55" s="7" t="s">
        <v>14</v>
      </c>
      <c r="D55">
        <v>73.819742489270396</v>
      </c>
      <c r="E55">
        <v>49.856733524355278</v>
      </c>
      <c r="F55">
        <v>52.180232558139537</v>
      </c>
      <c r="G55">
        <v>33.571428571428569</v>
      </c>
      <c r="H55">
        <v>38.060781476121555</v>
      </c>
      <c r="I55">
        <f t="shared" si="28"/>
        <v>-1.3406266689365609</v>
      </c>
      <c r="J55">
        <f t="shared" si="3"/>
        <v>1.3406266689365609</v>
      </c>
      <c r="K55">
        <f t="shared" si="4"/>
        <v>4.3016262092358444</v>
      </c>
      <c r="L55">
        <f t="shared" si="5"/>
        <v>3.9091535630001926</v>
      </c>
      <c r="M55">
        <f t="shared" si="19"/>
        <v>3.9547037365430264</v>
      </c>
      <c r="N55">
        <f t="shared" si="6"/>
        <v>3.5136753650888455</v>
      </c>
      <c r="O55">
        <f t="shared" si="7"/>
        <v>3.6391843943981859</v>
      </c>
      <c r="P55">
        <f t="shared" si="29"/>
        <v>-2.8707476842188763E-3</v>
      </c>
      <c r="Q55">
        <f t="shared" si="9"/>
        <v>-1.0478229047398897</v>
      </c>
      <c r="R55">
        <f t="shared" si="10"/>
        <v>1.0478229047398897</v>
      </c>
      <c r="S55">
        <f t="shared" si="74"/>
        <v>0.68036959668881547</v>
      </c>
      <c r="T55" s="8">
        <v>21</v>
      </c>
      <c r="U55" s="7" t="s">
        <v>14</v>
      </c>
      <c r="V55" s="6">
        <v>84.285714285714292</v>
      </c>
      <c r="W55" s="6">
        <v>63.865546218487403</v>
      </c>
      <c r="X55" s="6">
        <v>47.169811320754711</v>
      </c>
      <c r="Y55" s="6">
        <v>23.333333333333336</v>
      </c>
      <c r="Z55" s="6">
        <v>28.688524590163933</v>
      </c>
      <c r="AA55">
        <f t="shared" si="75"/>
        <v>-1.7329491972775768</v>
      </c>
      <c r="AB55">
        <f t="shared" si="13"/>
        <v>1.7329491972775768</v>
      </c>
      <c r="AC55" s="6">
        <f t="shared" si="14"/>
        <v>4.4342123878444522</v>
      </c>
      <c r="AD55" s="6">
        <f t="shared" si="76"/>
        <v>4.1567800331628932</v>
      </c>
      <c r="AE55" s="6">
        <f t="shared" si="77"/>
        <v>3.85375409730417</v>
      </c>
      <c r="AF55" s="6">
        <f t="shared" si="79"/>
        <v>3.1498829533812494</v>
      </c>
      <c r="AG55" s="6">
        <f t="shared" si="78"/>
        <v>3.3564972027442486</v>
      </c>
      <c r="AH55">
        <f t="shared" si="15"/>
        <v>-5.2247922666131897E-3</v>
      </c>
      <c r="AI55">
        <f t="shared" si="16"/>
        <v>-1.9070491773138141</v>
      </c>
      <c r="AJ55">
        <f t="shared" si="17"/>
        <v>1.9070491773138141</v>
      </c>
      <c r="AK55">
        <f t="shared" si="18"/>
        <v>0.73418317913862718</v>
      </c>
    </row>
    <row r="56" spans="1:37" x14ac:dyDescent="0.45">
      <c r="A56" s="25" t="s">
        <v>4</v>
      </c>
      <c r="B56" s="8">
        <v>21</v>
      </c>
      <c r="C56" s="7" t="s">
        <v>15</v>
      </c>
      <c r="D56">
        <v>70.857142857142875</v>
      </c>
      <c r="E56">
        <v>54.022988505747129</v>
      </c>
      <c r="F56">
        <v>45.611510791366904</v>
      </c>
      <c r="G56">
        <v>28.448275862068972</v>
      </c>
      <c r="H56">
        <v>36.246418338108882</v>
      </c>
      <c r="I56">
        <f t="shared" si="28"/>
        <v>-1.4084137229000802</v>
      </c>
      <c r="J56">
        <f t="shared" si="3"/>
        <v>1.4084137229000802</v>
      </c>
      <c r="K56">
        <f t="shared" si="4"/>
        <v>4.2606657776696144</v>
      </c>
      <c r="L56">
        <f t="shared" si="5"/>
        <v>3.9894096690435661</v>
      </c>
      <c r="M56">
        <f t="shared" si="19"/>
        <v>3.8201601143005797</v>
      </c>
      <c r="N56">
        <f t="shared" si="6"/>
        <v>3.3480875563482071</v>
      </c>
      <c r="O56">
        <f t="shared" si="7"/>
        <v>3.5903405719532393</v>
      </c>
      <c r="P56">
        <f t="shared" si="29"/>
        <v>-3.2074791087011948E-3</v>
      </c>
      <c r="Q56">
        <f t="shared" si="9"/>
        <v>-1.170729874675936</v>
      </c>
      <c r="R56">
        <f t="shared" si="10"/>
        <v>1.170729874675936</v>
      </c>
      <c r="S56">
        <f t="shared" si="74"/>
        <v>0.6413753832247242</v>
      </c>
      <c r="T56" s="8">
        <v>21</v>
      </c>
      <c r="U56" s="7" t="s">
        <v>15</v>
      </c>
      <c r="V56" s="6">
        <v>84.210526315789465</v>
      </c>
      <c r="W56" s="6">
        <v>47.794117647058819</v>
      </c>
      <c r="X56" s="6">
        <v>79.850746268656707</v>
      </c>
      <c r="Y56" s="6">
        <v>66.666666666666657</v>
      </c>
      <c r="Z56" s="6">
        <v>75.18248175182481</v>
      </c>
      <c r="AA56">
        <f t="shared" si="75"/>
        <v>-0.39588196662908187</v>
      </c>
      <c r="AB56">
        <f t="shared" si="13"/>
        <v>0.39588196662908187</v>
      </c>
      <c r="AC56" s="6">
        <f t="shared" si="14"/>
        <v>4.4333199290614322</v>
      </c>
      <c r="AD56" s="6">
        <f t="shared" si="76"/>
        <v>3.8669025701476762</v>
      </c>
      <c r="AE56" s="6">
        <f t="shared" si="77"/>
        <v>4.3801592204990865</v>
      </c>
      <c r="AF56" s="6">
        <f t="shared" si="79"/>
        <v>4.1997050778799272</v>
      </c>
      <c r="AG56" s="6">
        <f t="shared" si="78"/>
        <v>4.3199182483896017</v>
      </c>
      <c r="AH56">
        <f t="shared" si="15"/>
        <v>1.7496061729057455E-4</v>
      </c>
      <c r="AI56">
        <f t="shared" si="16"/>
        <v>6.3860625311059738E-2</v>
      </c>
      <c r="AJ56">
        <f t="shared" si="17"/>
        <v>-6.3860625311059738E-2</v>
      </c>
      <c r="AK56">
        <f t="shared" si="18"/>
        <v>4.6409614987175931E-3</v>
      </c>
    </row>
    <row r="57" spans="1:37" x14ac:dyDescent="0.45">
      <c r="A57" s="25" t="s">
        <v>4</v>
      </c>
      <c r="B57" s="8">
        <v>21</v>
      </c>
      <c r="C57" s="7" t="s">
        <v>2</v>
      </c>
      <c r="D57">
        <v>68.985507246376812</v>
      </c>
      <c r="E57">
        <v>56.395348837209291</v>
      </c>
      <c r="F57">
        <v>43.965517241379295</v>
      </c>
      <c r="G57">
        <v>32.568149210903869</v>
      </c>
      <c r="H57">
        <v>27.705627705627695</v>
      </c>
      <c r="I57">
        <f t="shared" si="28"/>
        <v>-1.7813313266698654</v>
      </c>
      <c r="J57">
        <f t="shared" si="3"/>
        <v>1.7813313266698654</v>
      </c>
      <c r="K57">
        <f t="shared" si="4"/>
        <v>4.2338964426282066</v>
      </c>
      <c r="L57">
        <f t="shared" si="5"/>
        <v>4.032386687678021</v>
      </c>
      <c r="M57">
        <f t="shared" si="19"/>
        <v>3.7834056276060521</v>
      </c>
      <c r="N57">
        <f t="shared" si="6"/>
        <v>3.4833347927089702</v>
      </c>
      <c r="O57">
        <f t="shared" si="7"/>
        <v>3.3216355588259692</v>
      </c>
      <c r="P57">
        <f t="shared" si="29"/>
        <v>-4.1428910723446582E-3</v>
      </c>
      <c r="Q57">
        <f t="shared" si="9"/>
        <v>-1.5121552414058002</v>
      </c>
      <c r="R57">
        <f t="shared" si="10"/>
        <v>1.5121552414058002</v>
      </c>
      <c r="S57">
        <f t="shared" si="74"/>
        <v>0.93657126682109448</v>
      </c>
      <c r="T57" s="8">
        <v>21</v>
      </c>
      <c r="U57" s="7" t="s">
        <v>2</v>
      </c>
      <c r="V57" s="6">
        <v>85.106382978723403</v>
      </c>
      <c r="W57" s="6">
        <v>60.526315789473685</v>
      </c>
      <c r="X57" s="6">
        <v>61.490683229813655</v>
      </c>
      <c r="Y57" s="6">
        <v>5.6737588652482271</v>
      </c>
      <c r="Z57" s="6">
        <v>31.081081081081081</v>
      </c>
      <c r="AA57">
        <f t="shared" si="75"/>
        <v>-1.6217808753056362</v>
      </c>
      <c r="AB57">
        <f t="shared" si="13"/>
        <v>1.6217808753056362</v>
      </c>
      <c r="AC57" s="6">
        <f t="shared" si="14"/>
        <v>4.4439020383919692</v>
      </c>
      <c r="AD57" s="6">
        <f t="shared" si="76"/>
        <v>4.1030782421908549</v>
      </c>
      <c r="AE57" s="6">
        <f t="shared" si="77"/>
        <v>4.1188856711382185</v>
      </c>
      <c r="AF57" s="6">
        <f t="shared" si="79"/>
        <v>1.7358518372897591</v>
      </c>
      <c r="AG57" s="6">
        <f t="shared" si="78"/>
        <v>3.4365993087130713</v>
      </c>
      <c r="AH57">
        <f t="shared" si="15"/>
        <v>-6.2584226073851565E-3</v>
      </c>
      <c r="AI57">
        <f t="shared" si="16"/>
        <v>-2.2843242516955815</v>
      </c>
      <c r="AJ57">
        <f t="shared" si="17"/>
        <v>2.2843242516955815</v>
      </c>
      <c r="AK57">
        <f t="shared" si="18"/>
        <v>0.25634259212497351</v>
      </c>
    </row>
    <row r="58" spans="1:37" x14ac:dyDescent="0.45">
      <c r="A58" s="25" t="s">
        <v>4</v>
      </c>
      <c r="B58" s="8">
        <v>21</v>
      </c>
      <c r="C58" s="7" t="s">
        <v>16</v>
      </c>
      <c r="D58">
        <v>85.507246376811594</v>
      </c>
      <c r="E58">
        <v>60.260115606936417</v>
      </c>
      <c r="F58">
        <v>38.252148997134668</v>
      </c>
      <c r="G58">
        <v>36.258992805755391</v>
      </c>
      <c r="H58">
        <v>28.943560057887119</v>
      </c>
      <c r="I58">
        <f t="shared" si="28"/>
        <v>-1.7206661478523426</v>
      </c>
      <c r="J58">
        <f t="shared" si="3"/>
        <v>1.7206661478523426</v>
      </c>
      <c r="K58">
        <f t="shared" si="4"/>
        <v>4.4486011252965518</v>
      </c>
      <c r="L58">
        <f t="shared" si="5"/>
        <v>4.0986704521692232</v>
      </c>
      <c r="M58">
        <f t="shared" si="19"/>
        <v>3.6441997416259682</v>
      </c>
      <c r="N58">
        <f t="shared" si="6"/>
        <v>3.5906874279347223</v>
      </c>
      <c r="O58">
        <f t="shared" si="7"/>
        <v>3.3653477287684579</v>
      </c>
      <c r="P58">
        <f t="shared" si="29"/>
        <v>-4.7049130353566332E-3</v>
      </c>
      <c r="Q58">
        <f t="shared" si="9"/>
        <v>-1.7172932579051712</v>
      </c>
      <c r="R58">
        <f t="shared" si="10"/>
        <v>1.7172932579051712</v>
      </c>
      <c r="S58">
        <f t="shared" si="74"/>
        <v>0.89884372189118633</v>
      </c>
      <c r="T58" s="8">
        <v>21</v>
      </c>
      <c r="U58" s="7" t="s">
        <v>16</v>
      </c>
      <c r="V58" s="6">
        <v>86.614173228346459</v>
      </c>
      <c r="W58" s="6">
        <v>64.285714285714292</v>
      </c>
      <c r="X58" s="6">
        <v>51.145038167938928</v>
      </c>
      <c r="Y58" s="6">
        <v>42.10526315789474</v>
      </c>
      <c r="Z58" s="6">
        <v>26.5625</v>
      </c>
      <c r="AA58">
        <f t="shared" si="75"/>
        <v>-1.8398078131017541</v>
      </c>
      <c r="AB58">
        <f t="shared" si="13"/>
        <v>1.8398078131017541</v>
      </c>
      <c r="AC58" s="6">
        <f t="shared" si="14"/>
        <v>4.4614634653219163</v>
      </c>
      <c r="AD58" s="6">
        <f t="shared" si="76"/>
        <v>4.1633374337090521</v>
      </c>
      <c r="AE58" s="6">
        <f t="shared" si="77"/>
        <v>3.9346654821779059</v>
      </c>
      <c r="AF58" s="6">
        <f t="shared" si="79"/>
        <v>3.7401727485014868</v>
      </c>
      <c r="AG58" s="6">
        <f t="shared" si="78"/>
        <v>3.2795004466846356</v>
      </c>
      <c r="AH58">
        <f t="shared" si="15"/>
        <v>-5.0653460565876114E-3</v>
      </c>
      <c r="AI58">
        <f t="shared" si="16"/>
        <v>-1.8488513106544779</v>
      </c>
      <c r="AJ58">
        <f t="shared" si="17"/>
        <v>1.8488513106544779</v>
      </c>
      <c r="AK58">
        <f t="shared" si="18"/>
        <v>0.99917506411356516</v>
      </c>
    </row>
    <row r="59" spans="1:37" x14ac:dyDescent="0.45">
      <c r="A59" s="25" t="s">
        <v>3</v>
      </c>
      <c r="B59" s="8">
        <v>23</v>
      </c>
      <c r="C59" s="7" t="s">
        <v>14</v>
      </c>
      <c r="D59">
        <v>73.881673881673848</v>
      </c>
      <c r="E59">
        <v>52.88184438040345</v>
      </c>
      <c r="F59">
        <v>45.887445887445885</v>
      </c>
      <c r="G59">
        <v>45.95375722543352</v>
      </c>
      <c r="H59">
        <v>30.603448275862068</v>
      </c>
      <c r="I59">
        <f t="shared" si="28"/>
        <v>-1.6432737092704297</v>
      </c>
      <c r="J59">
        <f t="shared" si="3"/>
        <v>1.6432737092704297</v>
      </c>
      <c r="K59">
        <f t="shared" si="4"/>
        <v>4.3024648118376954</v>
      </c>
      <c r="L59">
        <f t="shared" si="5"/>
        <v>3.9680600735358569</v>
      </c>
      <c r="M59">
        <f t="shared" si="19"/>
        <v>3.826191569578365</v>
      </c>
      <c r="N59">
        <f t="shared" si="6"/>
        <v>3.8276356131505986</v>
      </c>
      <c r="O59">
        <f t="shared" si="7"/>
        <v>3.4211126913630969</v>
      </c>
      <c r="P59">
        <f t="shared" si="29"/>
        <v>-3.5394075805226569E-3</v>
      </c>
      <c r="Q59">
        <f t="shared" si="9"/>
        <v>-1.2918837668907697</v>
      </c>
      <c r="R59">
        <f t="shared" si="10"/>
        <v>1.2918837668907697</v>
      </c>
      <c r="S59">
        <f t="shared" si="74"/>
        <v>0.96525421613382434</v>
      </c>
      <c r="T59" s="8">
        <v>23</v>
      </c>
      <c r="U59" s="7" t="s">
        <v>14</v>
      </c>
      <c r="V59" s="6">
        <v>93.442622950819668</v>
      </c>
      <c r="W59" s="6">
        <v>64.545454545454533</v>
      </c>
      <c r="X59" s="6">
        <v>15.723270440251572</v>
      </c>
      <c r="Y59" s="6">
        <v>23.076923076923077</v>
      </c>
      <c r="Z59" s="6">
        <v>17.241379310344829</v>
      </c>
      <c r="AA59">
        <f t="shared" si="75"/>
        <v>-2.4396126992647011</v>
      </c>
      <c r="AB59">
        <f t="shared" si="13"/>
        <v>2.4396126992647011</v>
      </c>
      <c r="AC59" s="6">
        <f t="shared" si="14"/>
        <v>4.5373475896493298</v>
      </c>
      <c r="AD59" s="6">
        <f t="shared" si="76"/>
        <v>4.1673696972369907</v>
      </c>
      <c r="AE59" s="6">
        <f t="shared" si="77"/>
        <v>2.7551418086360604</v>
      </c>
      <c r="AF59" s="6">
        <f t="shared" si="79"/>
        <v>3.1388331171946642</v>
      </c>
      <c r="AG59" s="6">
        <f t="shared" si="78"/>
        <v>2.8473122684357177</v>
      </c>
      <c r="AH59">
        <f t="shared" si="15"/>
        <v>-7.6452360973346626E-3</v>
      </c>
      <c r="AI59">
        <f t="shared" si="16"/>
        <v>-2.7905111755271519</v>
      </c>
      <c r="AJ59">
        <f t="shared" si="17"/>
        <v>2.7905111755271519</v>
      </c>
      <c r="AK59">
        <f t="shared" si="18"/>
        <v>0.68757124821112214</v>
      </c>
    </row>
    <row r="60" spans="1:37" x14ac:dyDescent="0.45">
      <c r="A60" s="25" t="s">
        <v>3</v>
      </c>
      <c r="B60" s="8">
        <v>23</v>
      </c>
      <c r="C60" s="7" t="s">
        <v>15</v>
      </c>
      <c r="D60">
        <v>73.209169054441247</v>
      </c>
      <c r="E60">
        <v>61.230329041487828</v>
      </c>
      <c r="F60">
        <v>52.532561505065111</v>
      </c>
      <c r="G60">
        <v>29.855072463768096</v>
      </c>
      <c r="H60">
        <v>27.403156384505024</v>
      </c>
      <c r="I60">
        <f t="shared" si="28"/>
        <v>-1.7965660596599669</v>
      </c>
      <c r="J60">
        <f t="shared" si="3"/>
        <v>1.7965660596599669</v>
      </c>
      <c r="K60">
        <f t="shared" si="4"/>
        <v>4.2933206734294229</v>
      </c>
      <c r="L60">
        <f t="shared" si="5"/>
        <v>4.1146426393360773</v>
      </c>
      <c r="M60">
        <f t="shared" si="19"/>
        <v>3.961433196485272</v>
      </c>
      <c r="N60">
        <f t="shared" si="6"/>
        <v>3.3963547571863666</v>
      </c>
      <c r="O60">
        <f t="shared" si="7"/>
        <v>3.3106582032741976</v>
      </c>
      <c r="P60">
        <f t="shared" si="29"/>
        <v>-4.6157452871454724E-3</v>
      </c>
      <c r="Q60">
        <f t="shared" si="9"/>
        <v>-1.6847470298080973</v>
      </c>
      <c r="R60">
        <f t="shared" si="10"/>
        <v>1.6847470298080973</v>
      </c>
      <c r="S60">
        <f t="shared" si="74"/>
        <v>0.85711698248807899</v>
      </c>
      <c r="T60" s="8">
        <v>23</v>
      </c>
      <c r="U60" s="7" t="s">
        <v>15</v>
      </c>
      <c r="V60" s="6">
        <v>88.073394495412842</v>
      </c>
      <c r="W60" s="6">
        <v>47.014925373134325</v>
      </c>
      <c r="X60" s="6">
        <v>62.411347517730498</v>
      </c>
      <c r="Y60" s="6">
        <v>51.612903225806448</v>
      </c>
      <c r="Z60" s="6">
        <v>42.222222222222214</v>
      </c>
      <c r="AA60">
        <f t="shared" si="75"/>
        <v>-1.196621982397019</v>
      </c>
      <c r="AB60">
        <f t="shared" si="13"/>
        <v>1.196621982397019</v>
      </c>
      <c r="AC60" s="6">
        <f t="shared" si="14"/>
        <v>4.4781704952267836</v>
      </c>
      <c r="AD60" s="6">
        <f t="shared" si="76"/>
        <v>3.8504651124287128</v>
      </c>
      <c r="AE60" s="6">
        <f t="shared" si="77"/>
        <v>4.1337471100881293</v>
      </c>
      <c r="AF60" s="6">
        <f t="shared" si="79"/>
        <v>3.9437717037427262</v>
      </c>
      <c r="AG60" s="6">
        <f t="shared" si="78"/>
        <v>3.742946675384212</v>
      </c>
      <c r="AH60">
        <f t="shared" si="15"/>
        <v>-2.5577624640753878E-3</v>
      </c>
      <c r="AI60">
        <f t="shared" si="16"/>
        <v>-0.93358329938751661</v>
      </c>
      <c r="AJ60">
        <f t="shared" si="17"/>
        <v>0.93358329938751661</v>
      </c>
      <c r="AK60">
        <f t="shared" si="18"/>
        <v>0.60705204786902389</v>
      </c>
    </row>
    <row r="61" spans="1:37" x14ac:dyDescent="0.45">
      <c r="A61" s="25" t="s">
        <v>3</v>
      </c>
      <c r="B61" s="8">
        <v>23</v>
      </c>
      <c r="C61" s="7" t="s">
        <v>2</v>
      </c>
      <c r="D61">
        <v>72.022955523672877</v>
      </c>
      <c r="E61">
        <v>59.307359307359334</v>
      </c>
      <c r="F61">
        <v>44.269340974212028</v>
      </c>
      <c r="G61">
        <v>29.226361031518639</v>
      </c>
      <c r="H61">
        <v>8.2369942196531838</v>
      </c>
      <c r="I61">
        <f t="shared" si="28"/>
        <v>-3.4647724754404501</v>
      </c>
      <c r="J61">
        <f t="shared" si="3"/>
        <v>3.4647724754404501</v>
      </c>
      <c r="K61">
        <f t="shared" si="4"/>
        <v>4.2769848949192966</v>
      </c>
      <c r="L61">
        <f t="shared" si="5"/>
        <v>4.0827334012944236</v>
      </c>
      <c r="M61">
        <f t="shared" si="19"/>
        <v>3.7902923601234644</v>
      </c>
      <c r="N61">
        <f t="shared" si="6"/>
        <v>3.3750710770699359</v>
      </c>
      <c r="O61">
        <f t="shared" si="7"/>
        <v>2.1086354982049724</v>
      </c>
      <c r="P61">
        <f t="shared" si="29"/>
        <v>-9.4377424201533017E-3</v>
      </c>
      <c r="Q61">
        <f t="shared" si="9"/>
        <v>-3.4447759833559557</v>
      </c>
      <c r="R61">
        <f t="shared" si="10"/>
        <v>3.4447759833559557</v>
      </c>
      <c r="S61">
        <f t="shared" si="74"/>
        <v>0.92688334656784266</v>
      </c>
      <c r="T61" s="8">
        <v>23</v>
      </c>
      <c r="U61" s="7" t="s">
        <v>2</v>
      </c>
      <c r="V61" s="6">
        <v>89.285714285714278</v>
      </c>
      <c r="W61" s="6">
        <v>71.969696969696955</v>
      </c>
      <c r="X61" s="6">
        <v>44.137931034482762</v>
      </c>
      <c r="Y61" s="6">
        <v>56.63716814159293</v>
      </c>
      <c r="Z61" s="6">
        <v>34.782608695652172</v>
      </c>
      <c r="AA61">
        <f t="shared" si="75"/>
        <v>-1.4656244338441045</v>
      </c>
      <c r="AB61">
        <f t="shared" si="13"/>
        <v>1.4656244338441045</v>
      </c>
      <c r="AC61" s="6">
        <f t="shared" si="14"/>
        <v>4.4918415006810877</v>
      </c>
      <c r="AD61" s="6">
        <f t="shared" si="76"/>
        <v>4.2762451550022611</v>
      </c>
      <c r="AE61" s="6">
        <f t="shared" si="77"/>
        <v>3.7873195269271891</v>
      </c>
      <c r="AF61" s="6">
        <f t="shared" si="79"/>
        <v>4.0366654506354225</v>
      </c>
      <c r="AG61" s="6">
        <f t="shared" si="78"/>
        <v>3.5491175117387774</v>
      </c>
      <c r="AH61">
        <f t="shared" si="15"/>
        <v>-3.9424751506001322E-3</v>
      </c>
      <c r="AI61">
        <f t="shared" si="16"/>
        <v>-1.4390034299690482</v>
      </c>
      <c r="AJ61">
        <f t="shared" si="17"/>
        <v>1.4390034299690482</v>
      </c>
      <c r="AK61">
        <f t="shared" si="18"/>
        <v>0.85314700857885051</v>
      </c>
    </row>
    <row r="62" spans="1:37" x14ac:dyDescent="0.45">
      <c r="A62" s="25" t="s">
        <v>3</v>
      </c>
      <c r="B62" s="8">
        <v>23</v>
      </c>
      <c r="C62" s="7" t="s">
        <v>16</v>
      </c>
      <c r="D62">
        <v>80.346820809248541</v>
      </c>
      <c r="E62">
        <v>54.610951008645515</v>
      </c>
      <c r="F62">
        <v>69.142857142857139</v>
      </c>
      <c r="G62">
        <v>57.720057720057724</v>
      </c>
      <c r="H62">
        <v>23.83720930232559</v>
      </c>
      <c r="I62">
        <f t="shared" si="28"/>
        <v>-1.990044409467064</v>
      </c>
      <c r="J62">
        <f t="shared" si="3"/>
        <v>1.990044409467064</v>
      </c>
      <c r="K62">
        <f t="shared" si="4"/>
        <v>4.386352524621004</v>
      </c>
      <c r="L62">
        <f t="shared" si="5"/>
        <v>4.0002344305637125</v>
      </c>
      <c r="M62">
        <f t="shared" si="19"/>
        <v>4.2361747576613187</v>
      </c>
      <c r="N62">
        <f t="shared" si="6"/>
        <v>4.0556047339061703</v>
      </c>
      <c r="O62">
        <f t="shared" si="7"/>
        <v>3.1712477758789466</v>
      </c>
      <c r="P62">
        <f t="shared" si="29"/>
        <v>-4.6972178926777339E-3</v>
      </c>
      <c r="Q62">
        <f t="shared" si="9"/>
        <v>-1.7144845308273731</v>
      </c>
      <c r="R62">
        <f t="shared" si="10"/>
        <v>1.7144845308273731</v>
      </c>
      <c r="S62">
        <f t="shared" si="74"/>
        <v>0.76721972450006914</v>
      </c>
      <c r="T62" s="8">
        <v>23</v>
      </c>
      <c r="U62" s="7" t="s">
        <v>16</v>
      </c>
      <c r="V62" s="6">
        <v>92.957746478873247</v>
      </c>
      <c r="W62" s="6">
        <v>81.927710843373504</v>
      </c>
      <c r="X62" s="6">
        <v>44.525547445255469</v>
      </c>
      <c r="Y62" s="6">
        <v>30.147058823529409</v>
      </c>
      <c r="Z62" s="6">
        <v>11.76470588235294</v>
      </c>
      <c r="AA62">
        <f t="shared" si="75"/>
        <v>-2.9700538010499575</v>
      </c>
      <c r="AB62">
        <f t="shared" si="13"/>
        <v>2.9700538010499575</v>
      </c>
      <c r="AC62" s="6">
        <f t="shared" si="14"/>
        <v>4.5321450509732015</v>
      </c>
      <c r="AD62" s="6">
        <f t="shared" si="76"/>
        <v>4.4058372833676005</v>
      </c>
      <c r="AE62" s="6">
        <f t="shared" si="77"/>
        <v>3.7960631243332776</v>
      </c>
      <c r="AF62" s="6">
        <f t="shared" si="79"/>
        <v>3.406087366956347</v>
      </c>
      <c r="AG62" s="6">
        <f t="shared" si="78"/>
        <v>2.4651040224918206</v>
      </c>
      <c r="AH62">
        <f t="shared" si="15"/>
        <v>-9.3377705293657375E-3</v>
      </c>
      <c r="AI62">
        <f t="shared" si="16"/>
        <v>-3.4082862432184946</v>
      </c>
      <c r="AJ62">
        <f t="shared" si="17"/>
        <v>3.4082862432184946</v>
      </c>
      <c r="AK62">
        <f t="shared" si="18"/>
        <v>0.96111352847103371</v>
      </c>
    </row>
    <row r="63" spans="1:37" x14ac:dyDescent="0.45">
      <c r="A63" s="25" t="s">
        <v>2</v>
      </c>
      <c r="B63" s="8">
        <v>24</v>
      </c>
      <c r="C63" s="7" t="s">
        <v>14</v>
      </c>
      <c r="D63">
        <v>84.057971014492736</v>
      </c>
      <c r="E63">
        <v>61.925287356321824</v>
      </c>
      <c r="G63">
        <v>19.081779053084649</v>
      </c>
      <c r="H63">
        <v>32.658959537572251</v>
      </c>
      <c r="I63">
        <f t="shared" si="28"/>
        <v>-1.5530555097569012</v>
      </c>
      <c r="J63">
        <f t="shared" si="3"/>
        <v>1.5530555097569012</v>
      </c>
      <c r="K63">
        <f t="shared" si="4"/>
        <v>4.4315066919372512</v>
      </c>
      <c r="L63">
        <f t="shared" si="5"/>
        <v>4.1259286157574193</v>
      </c>
      <c r="N63">
        <f t="shared" si="6"/>
        <v>2.9487339034493214</v>
      </c>
      <c r="O63">
        <f t="shared" si="7"/>
        <v>3.4861192296427075</v>
      </c>
      <c r="P63">
        <f t="shared" si="29"/>
        <v>-4.8324956865986469E-3</v>
      </c>
      <c r="Q63">
        <f t="shared" si="9"/>
        <v>-1.763860925608506</v>
      </c>
      <c r="R63">
        <f t="shared" si="10"/>
        <v>1.763860925608506</v>
      </c>
      <c r="S63">
        <f t="shared" si="74"/>
        <v>0.54882061832243767</v>
      </c>
      <c r="T63" s="8">
        <v>24</v>
      </c>
      <c r="U63" s="7" t="s">
        <v>14</v>
      </c>
      <c r="V63" s="6">
        <v>83.561643835616437</v>
      </c>
      <c r="W63" s="6">
        <v>37.804878048780488</v>
      </c>
      <c r="X63" s="6">
        <v>55.645161290322577</v>
      </c>
      <c r="Y63" s="6">
        <v>21.656050955414013</v>
      </c>
      <c r="Z63" s="6">
        <v>41.12903225806452</v>
      </c>
      <c r="AA63">
        <f t="shared" si="75"/>
        <v>-1.23302819582304</v>
      </c>
      <c r="AB63">
        <f t="shared" si="13"/>
        <v>1.23302819582304</v>
      </c>
      <c r="AC63" s="6">
        <f t="shared" si="14"/>
        <v>4.4255846090130113</v>
      </c>
      <c r="AD63" s="6">
        <f t="shared" si="76"/>
        <v>3.6324381432089843</v>
      </c>
      <c r="AE63" s="6">
        <f t="shared" si="77"/>
        <v>4.0189951249803135</v>
      </c>
      <c r="AF63" s="6">
        <f t="shared" si="79"/>
        <v>3.0752849052559448</v>
      </c>
      <c r="AG63" s="6">
        <f t="shared" si="78"/>
        <v>3.7167142531073805</v>
      </c>
      <c r="AH63">
        <f t="shared" si="15"/>
        <v>-3.0002645151619481E-3</v>
      </c>
      <c r="AI63">
        <f t="shared" si="16"/>
        <v>-1.0950965480341113</v>
      </c>
      <c r="AJ63">
        <f t="shared" si="17"/>
        <v>1.0950965480341113</v>
      </c>
      <c r="AK63">
        <f t="shared" si="18"/>
        <v>0.27980663750788365</v>
      </c>
    </row>
    <row r="64" spans="1:37" x14ac:dyDescent="0.45">
      <c r="A64" s="25" t="s">
        <v>2</v>
      </c>
      <c r="B64" s="8">
        <v>24</v>
      </c>
      <c r="C64" s="7" t="s">
        <v>15</v>
      </c>
      <c r="D64">
        <v>71.305595408895243</v>
      </c>
      <c r="E64">
        <v>44.364161849710989</v>
      </c>
      <c r="F64">
        <v>35.994194484760506</v>
      </c>
      <c r="G64">
        <v>38.273381294964032</v>
      </c>
      <c r="H64">
        <v>43.247126436781606</v>
      </c>
      <c r="I64">
        <f t="shared" si="28"/>
        <v>-1.1633360433031312</v>
      </c>
      <c r="J64">
        <f t="shared" si="3"/>
        <v>1.1633360433031312</v>
      </c>
      <c r="K64">
        <f t="shared" si="4"/>
        <v>4.2669748013241957</v>
      </c>
      <c r="L64">
        <f t="shared" si="5"/>
        <v>3.792431977957619</v>
      </c>
      <c r="M64">
        <f t="shared" si="19"/>
        <v>3.5833576611394147</v>
      </c>
      <c r="N64">
        <f t="shared" si="6"/>
        <v>3.6447546492049985</v>
      </c>
      <c r="O64">
        <f t="shared" si="7"/>
        <v>3.7669307904025473</v>
      </c>
      <c r="P64">
        <f t="shared" si="29"/>
        <v>-1.9021003841235302E-3</v>
      </c>
      <c r="Q64">
        <f t="shared" si="9"/>
        <v>-0.69426664020508855</v>
      </c>
      <c r="R64">
        <f t="shared" si="10"/>
        <v>0.69426664020508855</v>
      </c>
      <c r="S64">
        <f t="shared" si="74"/>
        <v>0.38674669590926508</v>
      </c>
      <c r="T64" s="8">
        <v>24</v>
      </c>
      <c r="U64" s="7" t="s">
        <v>15</v>
      </c>
      <c r="V64" s="6">
        <v>79.856115107913681</v>
      </c>
      <c r="W64" s="6">
        <v>70.833333333333343</v>
      </c>
      <c r="X64" s="6">
        <v>40.425531914893611</v>
      </c>
      <c r="Y64" s="6">
        <v>68.493150684931507</v>
      </c>
      <c r="Z64" s="6">
        <v>39.047619047619044</v>
      </c>
      <c r="AA64">
        <f t="shared" si="75"/>
        <v>-1.3051016101156794</v>
      </c>
      <c r="AB64">
        <f t="shared" si="13"/>
        <v>1.3051016101156794</v>
      </c>
      <c r="AC64" s="6">
        <f t="shared" si="14"/>
        <v>4.3802264541697342</v>
      </c>
      <c r="AD64" s="6">
        <f t="shared" si="76"/>
        <v>4.2603296996963618</v>
      </c>
      <c r="AE64" s="6">
        <f t="shared" si="77"/>
        <v>3.6994615634444732</v>
      </c>
      <c r="AF64" s="6">
        <f t="shared" si="79"/>
        <v>4.2267337502678464</v>
      </c>
      <c r="AG64" s="6">
        <f t="shared" si="78"/>
        <v>3.6647819025348758</v>
      </c>
      <c r="AH64">
        <f t="shared" si="15"/>
        <v>-2.8626233712057414E-3</v>
      </c>
      <c r="AI64">
        <f t="shared" si="16"/>
        <v>-1.0448575304900958</v>
      </c>
      <c r="AJ64">
        <f t="shared" si="17"/>
        <v>1.0448575304900958</v>
      </c>
      <c r="AK64">
        <f t="shared" si="18"/>
        <v>0.55676447581372157</v>
      </c>
    </row>
    <row r="65" spans="1:37" x14ac:dyDescent="0.45">
      <c r="A65" s="25" t="s">
        <v>2</v>
      </c>
      <c r="B65" s="8">
        <v>24</v>
      </c>
      <c r="C65" s="7" t="s">
        <v>2</v>
      </c>
      <c r="D65">
        <v>75.21489971346702</v>
      </c>
      <c r="E65">
        <v>57.449856733524349</v>
      </c>
      <c r="F65">
        <v>58.465991316931962</v>
      </c>
      <c r="G65">
        <v>31.232091690544404</v>
      </c>
      <c r="H65">
        <v>34.68208092485547</v>
      </c>
      <c r="I65">
        <f t="shared" si="28"/>
        <v>-1.469641318557501</v>
      </c>
      <c r="J65">
        <f t="shared" si="3"/>
        <v>1.469641318557501</v>
      </c>
      <c r="K65">
        <f t="shared" si="4"/>
        <v>4.3203493458173421</v>
      </c>
      <c r="L65">
        <f t="shared" si="5"/>
        <v>4.0509125105322878</v>
      </c>
      <c r="M65">
        <f t="shared" si="19"/>
        <v>4.0684452401815712</v>
      </c>
      <c r="N65">
        <f t="shared" si="6"/>
        <v>3.4414461460148078</v>
      </c>
      <c r="O65">
        <f t="shared" si="7"/>
        <v>3.5462231537124125</v>
      </c>
      <c r="P65">
        <f t="shared" si="29"/>
        <v>-3.6099253983451324E-3</v>
      </c>
      <c r="Q65">
        <f t="shared" si="9"/>
        <v>-1.3176227703959733</v>
      </c>
      <c r="R65">
        <f t="shared" si="10"/>
        <v>1.3176227703959733</v>
      </c>
      <c r="S65">
        <f t="shared" si="74"/>
        <v>0.71769259034766386</v>
      </c>
      <c r="T65" s="8">
        <v>24</v>
      </c>
      <c r="U65" s="7" t="s">
        <v>2</v>
      </c>
      <c r="V65" s="6">
        <v>82.389937106918239</v>
      </c>
      <c r="W65" s="6">
        <v>59.230769230769234</v>
      </c>
      <c r="X65" s="6">
        <v>46.590909090909086</v>
      </c>
      <c r="Y65" s="6">
        <v>23.577235772357721</v>
      </c>
      <c r="Z65" s="6">
        <v>23.391812865497077</v>
      </c>
      <c r="AA65">
        <f t="shared" si="75"/>
        <v>-2.016221282782829</v>
      </c>
      <c r="AB65">
        <f t="shared" si="13"/>
        <v>2.016221282782829</v>
      </c>
      <c r="AC65" s="6">
        <f t="shared" si="14"/>
        <v>4.4114633069690115</v>
      </c>
      <c r="AD65" s="6">
        <f t="shared" si="76"/>
        <v>4.0814411573861928</v>
      </c>
      <c r="AE65" s="6">
        <f t="shared" si="77"/>
        <v>3.8414054382141924</v>
      </c>
      <c r="AF65" s="6">
        <f t="shared" si="79"/>
        <v>3.160281660602148</v>
      </c>
      <c r="AG65" s="6">
        <f t="shared" si="78"/>
        <v>3.1523860835993678</v>
      </c>
      <c r="AH65">
        <f t="shared" si="15"/>
        <v>-5.8535359378533419E-3</v>
      </c>
      <c r="AI65">
        <f t="shared" si="16"/>
        <v>-2.1365406173164696</v>
      </c>
      <c r="AJ65">
        <f t="shared" si="17"/>
        <v>2.1365406173164696</v>
      </c>
      <c r="AK65">
        <f t="shared" si="18"/>
        <v>0.84298352612022442</v>
      </c>
    </row>
    <row r="66" spans="1:37" x14ac:dyDescent="0.45">
      <c r="A66" s="25" t="s">
        <v>2</v>
      </c>
      <c r="B66" s="8">
        <v>24</v>
      </c>
      <c r="C66" s="7" t="s">
        <v>16</v>
      </c>
      <c r="D66">
        <v>73.744619799139173</v>
      </c>
      <c r="E66">
        <v>59.79971387696709</v>
      </c>
      <c r="F66">
        <v>46.464646464646449</v>
      </c>
      <c r="G66">
        <v>23.13218390804597</v>
      </c>
      <c r="H66">
        <v>25.538020086083208</v>
      </c>
      <c r="I66">
        <f t="shared" si="28"/>
        <v>-1.8943942169999248</v>
      </c>
      <c r="J66">
        <f t="shared" si="3"/>
        <v>1.8943942169999248</v>
      </c>
      <c r="K66">
        <f t="shared" si="4"/>
        <v>4.3006080406827323</v>
      </c>
      <c r="L66">
        <f t="shared" si="5"/>
        <v>4.0910008762790371</v>
      </c>
      <c r="M66">
        <f t="shared" si="19"/>
        <v>3.8386917323425962</v>
      </c>
      <c r="N66">
        <f t="shared" si="6"/>
        <v>3.1412248906381346</v>
      </c>
      <c r="O66">
        <f t="shared" si="7"/>
        <v>3.2401683255196523</v>
      </c>
      <c r="P66">
        <f t="shared" si="29"/>
        <v>-5.1398670003939924E-3</v>
      </c>
      <c r="Q66">
        <f t="shared" si="9"/>
        <v>-1.8760514551438077</v>
      </c>
      <c r="R66">
        <f t="shared" si="10"/>
        <v>1.8760514551438077</v>
      </c>
      <c r="S66">
        <f t="shared" si="74"/>
        <v>0.77606473994448033</v>
      </c>
      <c r="T66" s="8">
        <v>24</v>
      </c>
      <c r="U66" s="7" t="s">
        <v>16</v>
      </c>
      <c r="V66" s="6">
        <v>83.823529411764696</v>
      </c>
      <c r="W66" s="6">
        <v>56.428571428571438</v>
      </c>
      <c r="X66" s="6">
        <v>48.571428571428577</v>
      </c>
      <c r="Y66" s="6">
        <v>18.709677419354836</v>
      </c>
      <c r="Z66" s="6">
        <v>18.75</v>
      </c>
      <c r="AA66">
        <f t="shared" si="75"/>
        <v>-2.3231992329036504</v>
      </c>
      <c r="AB66">
        <f t="shared" si="13"/>
        <v>2.3231992329036504</v>
      </c>
      <c r="AC66" s="6">
        <f t="shared" si="14"/>
        <v>4.4287137486465351</v>
      </c>
      <c r="AD66" s="6">
        <f t="shared" si="76"/>
        <v>4.0329756158458085</v>
      </c>
      <c r="AE66" s="6">
        <f t="shared" si="77"/>
        <v>3.883035468554894</v>
      </c>
      <c r="AF66" s="6">
        <f t="shared" si="79"/>
        <v>2.9290408990553187</v>
      </c>
      <c r="AG66" s="6">
        <f t="shared" si="78"/>
        <v>2.9311937524164198</v>
      </c>
      <c r="AH66">
        <f t="shared" si="15"/>
        <v>-6.9745402165584018E-3</v>
      </c>
      <c r="AI66">
        <f t="shared" si="16"/>
        <v>-2.5457071790438168</v>
      </c>
      <c r="AJ66">
        <f t="shared" si="17"/>
        <v>2.5457071790438168</v>
      </c>
      <c r="AK66">
        <f t="shared" si="18"/>
        <v>0.81705337857381222</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D856-D7FE-4263-91D5-B416593A5B72}">
  <dimension ref="A1:AH65"/>
  <sheetViews>
    <sheetView tabSelected="1" zoomScaleNormal="100" workbookViewId="0">
      <pane ySplit="1" topLeftCell="A35" activePane="bottomLeft" state="frozen"/>
      <selection activeCell="O1" sqref="O1"/>
      <selection pane="bottomLeft" activeCell="E14" sqref="E14"/>
    </sheetView>
  </sheetViews>
  <sheetFormatPr defaultRowHeight="14.25" x14ac:dyDescent="0.45"/>
  <cols>
    <col min="1" max="5" width="9.06640625" style="25"/>
    <col min="6" max="6" width="9.06640625" style="25" customWidth="1"/>
    <col min="7" max="7" width="13.33203125" style="25" customWidth="1"/>
    <col min="8" max="9" width="9.06640625" style="25"/>
    <col min="10" max="16384" width="9.06640625" style="26"/>
  </cols>
  <sheetData>
    <row r="1" spans="1:10" s="24" customFormat="1" x14ac:dyDescent="0.45">
      <c r="A1" s="23" t="s">
        <v>0</v>
      </c>
      <c r="B1" s="23" t="s">
        <v>36</v>
      </c>
      <c r="C1" s="23" t="s">
        <v>37</v>
      </c>
      <c r="D1" s="23" t="s">
        <v>19</v>
      </c>
      <c r="E1" s="23" t="s">
        <v>18</v>
      </c>
      <c r="F1" s="23" t="s">
        <v>32</v>
      </c>
      <c r="G1" s="23" t="s">
        <v>33</v>
      </c>
      <c r="H1" s="23" t="s">
        <v>34</v>
      </c>
      <c r="I1" s="23" t="s">
        <v>35</v>
      </c>
      <c r="J1" s="23"/>
    </row>
    <row r="2" spans="1:10" x14ac:dyDescent="0.45">
      <c r="A2" s="25" t="s">
        <v>1</v>
      </c>
      <c r="B2" s="25" t="s">
        <v>38</v>
      </c>
      <c r="C2" s="25" t="s">
        <v>41</v>
      </c>
      <c r="D2" s="25">
        <v>1</v>
      </c>
      <c r="E2" s="25" t="s">
        <v>14</v>
      </c>
      <c r="F2" s="25">
        <v>2.3343465434340738</v>
      </c>
      <c r="G2" s="25">
        <v>2.0859813180511595</v>
      </c>
      <c r="H2" s="25">
        <v>2.2756893178868505</v>
      </c>
      <c r="I2" s="25">
        <v>1.9487166976798265</v>
      </c>
    </row>
    <row r="3" spans="1:10" x14ac:dyDescent="0.45">
      <c r="A3" s="25" t="s">
        <v>1</v>
      </c>
      <c r="B3" s="25" t="s">
        <v>38</v>
      </c>
      <c r="C3" s="25" t="s">
        <v>41</v>
      </c>
      <c r="D3" s="25">
        <v>1</v>
      </c>
      <c r="E3" s="25" t="s">
        <v>15</v>
      </c>
      <c r="F3" s="25">
        <v>2.2315503735866273</v>
      </c>
      <c r="G3" s="25">
        <v>2.388215695414853</v>
      </c>
      <c r="H3" s="25">
        <v>1.3283123389123943</v>
      </c>
      <c r="I3" s="25">
        <v>1.0554309985576518</v>
      </c>
    </row>
    <row r="4" spans="1:10" x14ac:dyDescent="0.45">
      <c r="A4" s="25" t="s">
        <v>1</v>
      </c>
      <c r="B4" s="25" t="s">
        <v>38</v>
      </c>
      <c r="C4" s="25" t="s">
        <v>41</v>
      </c>
      <c r="D4" s="25">
        <v>1</v>
      </c>
      <c r="E4" s="25" t="s">
        <v>2</v>
      </c>
      <c r="F4" s="25">
        <v>1.7846226550849702</v>
      </c>
      <c r="G4" s="25">
        <v>1.5111124958258033</v>
      </c>
      <c r="H4" s="25">
        <v>2.7109935345487903</v>
      </c>
      <c r="I4" s="25">
        <v>2.6814647099966469</v>
      </c>
    </row>
    <row r="5" spans="1:10" x14ac:dyDescent="0.45">
      <c r="A5" s="25" t="s">
        <v>1</v>
      </c>
      <c r="B5" s="25" t="s">
        <v>38</v>
      </c>
      <c r="C5" s="25" t="s">
        <v>41</v>
      </c>
      <c r="D5" s="25">
        <v>1</v>
      </c>
      <c r="E5" s="25" t="s">
        <v>16</v>
      </c>
      <c r="F5" s="25">
        <v>2.6628126213788157</v>
      </c>
      <c r="G5" s="25">
        <v>2.6958216979426184</v>
      </c>
      <c r="H5" s="25">
        <v>2.7005977353809478</v>
      </c>
      <c r="I5" s="25">
        <v>3.0197791982256446</v>
      </c>
    </row>
    <row r="6" spans="1:10" x14ac:dyDescent="0.45">
      <c r="A6" s="25" t="s">
        <v>2</v>
      </c>
      <c r="B6" s="25" t="s">
        <v>38</v>
      </c>
      <c r="C6" s="25" t="s">
        <v>40</v>
      </c>
      <c r="D6" s="25">
        <v>2</v>
      </c>
      <c r="E6" s="25" t="s">
        <v>14</v>
      </c>
      <c r="F6" s="25">
        <v>2.0552628500831913</v>
      </c>
      <c r="G6" s="25">
        <v>1.5797415740035652</v>
      </c>
      <c r="H6" s="25">
        <v>1.9937321707620355</v>
      </c>
      <c r="I6" s="25">
        <v>1.8108624397317246</v>
      </c>
    </row>
    <row r="7" spans="1:10" x14ac:dyDescent="0.45">
      <c r="A7" s="25" t="s">
        <v>2</v>
      </c>
      <c r="B7" s="25" t="s">
        <v>38</v>
      </c>
      <c r="C7" s="25" t="s">
        <v>40</v>
      </c>
      <c r="D7" s="25">
        <v>2</v>
      </c>
      <c r="E7" s="25" t="s">
        <v>15</v>
      </c>
      <c r="F7" s="25">
        <v>1.1956887948348318</v>
      </c>
      <c r="G7" s="25">
        <v>0.77199708712648762</v>
      </c>
      <c r="H7" s="25">
        <v>2.9931906803789277</v>
      </c>
      <c r="I7" s="25">
        <v>3.0132196224557308</v>
      </c>
    </row>
    <row r="8" spans="1:10" x14ac:dyDescent="0.45">
      <c r="A8" s="25" t="s">
        <v>2</v>
      </c>
      <c r="B8" s="25" t="s">
        <v>38</v>
      </c>
      <c r="C8" s="25" t="s">
        <v>40</v>
      </c>
      <c r="D8" s="25">
        <v>2</v>
      </c>
      <c r="E8" s="25" t="s">
        <v>2</v>
      </c>
      <c r="F8" s="25">
        <v>1.9184510764865144</v>
      </c>
      <c r="G8" s="25">
        <v>1.6249188270027479</v>
      </c>
      <c r="H8" s="25">
        <v>3.0898087867510293</v>
      </c>
      <c r="I8" s="25">
        <v>3.8586044437253606</v>
      </c>
    </row>
    <row r="9" spans="1:10" x14ac:dyDescent="0.45">
      <c r="A9" s="25" t="s">
        <v>2</v>
      </c>
      <c r="B9" s="25" t="s">
        <v>38</v>
      </c>
      <c r="C9" s="25" t="s">
        <v>40</v>
      </c>
      <c r="D9" s="25">
        <v>2</v>
      </c>
      <c r="E9" s="25" t="s">
        <v>16</v>
      </c>
      <c r="F9" s="25">
        <v>2.4393364869676812</v>
      </c>
      <c r="G9" s="25">
        <v>1.9460448324790252</v>
      </c>
      <c r="H9" s="25">
        <v>3.3619568691508523</v>
      </c>
      <c r="I9" s="25">
        <v>3.4546022252086623</v>
      </c>
    </row>
    <row r="10" spans="1:10" x14ac:dyDescent="0.45">
      <c r="A10" s="25" t="s">
        <v>3</v>
      </c>
      <c r="B10" s="25" t="s">
        <v>39</v>
      </c>
      <c r="C10" s="25" t="s">
        <v>41</v>
      </c>
      <c r="D10" s="25">
        <v>3</v>
      </c>
      <c r="E10" s="25" t="s">
        <v>14</v>
      </c>
      <c r="F10" s="25">
        <v>1.2130086948412906</v>
      </c>
      <c r="G10" s="25">
        <v>0.99354040907851959</v>
      </c>
      <c r="H10" s="25">
        <v>0.73161272139267952</v>
      </c>
      <c r="I10" s="25">
        <v>0.37359168050040265</v>
      </c>
    </row>
    <row r="11" spans="1:10" x14ac:dyDescent="0.45">
      <c r="A11" s="25" t="s">
        <v>3</v>
      </c>
      <c r="B11" s="25" t="s">
        <v>39</v>
      </c>
      <c r="C11" s="25" t="s">
        <v>41</v>
      </c>
      <c r="D11" s="25">
        <v>3</v>
      </c>
      <c r="E11" s="25" t="s">
        <v>15</v>
      </c>
      <c r="F11" s="25">
        <v>1.0503468157798241</v>
      </c>
      <c r="G11" s="25">
        <v>0.51422764233182261</v>
      </c>
      <c r="H11" s="25">
        <v>0.6925162571613328</v>
      </c>
      <c r="I11" s="25">
        <v>0.80636348983848893</v>
      </c>
    </row>
    <row r="12" spans="1:10" x14ac:dyDescent="0.45">
      <c r="A12" s="25" t="s">
        <v>3</v>
      </c>
      <c r="B12" s="25" t="s">
        <v>39</v>
      </c>
      <c r="C12" s="25" t="s">
        <v>41</v>
      </c>
      <c r="D12" s="25">
        <v>3</v>
      </c>
      <c r="E12" s="25" t="s">
        <v>2</v>
      </c>
      <c r="F12" s="25">
        <v>1.3281027341775149</v>
      </c>
      <c r="G12" s="25">
        <v>1.1296046569986002</v>
      </c>
      <c r="H12" s="25">
        <v>1.5739908111371181</v>
      </c>
      <c r="I12" s="25">
        <v>1.7103054447753794</v>
      </c>
    </row>
    <row r="13" spans="1:10" x14ac:dyDescent="0.45">
      <c r="A13" s="25" t="s">
        <v>3</v>
      </c>
      <c r="B13" s="25" t="s">
        <v>39</v>
      </c>
      <c r="C13" s="25" t="s">
        <v>41</v>
      </c>
      <c r="D13" s="25">
        <v>3</v>
      </c>
      <c r="E13" s="25" t="s">
        <v>16</v>
      </c>
      <c r="F13" s="25">
        <v>1.1705374530521522</v>
      </c>
      <c r="G13" s="25">
        <v>0.87558154993731363</v>
      </c>
      <c r="H13" s="25">
        <v>1.3142882591472194</v>
      </c>
      <c r="I13" s="25">
        <v>1.3433191054964688</v>
      </c>
    </row>
    <row r="14" spans="1:10" x14ac:dyDescent="0.45">
      <c r="A14" s="25" t="s">
        <v>4</v>
      </c>
      <c r="B14" s="25" t="s">
        <v>39</v>
      </c>
      <c r="C14" s="25" t="s">
        <v>40</v>
      </c>
      <c r="D14" s="25">
        <v>4</v>
      </c>
      <c r="E14" s="25" t="s">
        <v>14</v>
      </c>
      <c r="F14" s="25">
        <v>2.4316136413878424</v>
      </c>
      <c r="G14" s="25">
        <v>2.5083056272762261</v>
      </c>
      <c r="H14" s="25">
        <v>2.2035680293281978</v>
      </c>
      <c r="I14" s="25">
        <v>1.9911526647299564</v>
      </c>
    </row>
    <row r="15" spans="1:10" x14ac:dyDescent="0.45">
      <c r="A15" s="25" t="s">
        <v>4</v>
      </c>
      <c r="B15" s="25" t="s">
        <v>39</v>
      </c>
      <c r="C15" s="25" t="s">
        <v>40</v>
      </c>
      <c r="D15" s="25">
        <v>4</v>
      </c>
      <c r="E15" s="25" t="s">
        <v>15</v>
      </c>
      <c r="F15" s="25">
        <v>1.4349955021717113</v>
      </c>
      <c r="G15" s="25">
        <v>1.4128600107748095</v>
      </c>
      <c r="H15" s="25">
        <v>3.1632006505092201</v>
      </c>
      <c r="I15" s="25">
        <v>3.3506580575286553</v>
      </c>
    </row>
    <row r="16" spans="1:10" x14ac:dyDescent="0.45">
      <c r="A16" s="25" t="s">
        <v>4</v>
      </c>
      <c r="B16" s="25" t="s">
        <v>39</v>
      </c>
      <c r="C16" s="25" t="s">
        <v>40</v>
      </c>
      <c r="D16" s="25">
        <v>4</v>
      </c>
      <c r="E16" s="25" t="s">
        <v>2</v>
      </c>
      <c r="F16" s="25">
        <v>2.749141249790112</v>
      </c>
      <c r="G16" s="25">
        <v>2.8827773824518452</v>
      </c>
      <c r="H16" s="25">
        <v>2.5172369557092886</v>
      </c>
      <c r="I16" s="25">
        <v>2.5851237553679987</v>
      </c>
    </row>
    <row r="17" spans="1:9" x14ac:dyDescent="0.45">
      <c r="A17" s="25" t="s">
        <v>4</v>
      </c>
      <c r="B17" s="25" t="s">
        <v>39</v>
      </c>
      <c r="C17" s="25" t="s">
        <v>40</v>
      </c>
      <c r="D17" s="25">
        <v>4</v>
      </c>
      <c r="E17" s="25" t="s">
        <v>16</v>
      </c>
      <c r="F17" s="25">
        <v>1.006548883815404</v>
      </c>
      <c r="G17" s="25">
        <v>0.54794615525449264</v>
      </c>
      <c r="H17" s="25">
        <v>2.1536509956390657</v>
      </c>
      <c r="I17" s="25">
        <v>2.3536004764649165</v>
      </c>
    </row>
    <row r="18" spans="1:9" x14ac:dyDescent="0.45">
      <c r="A18" s="25" t="s">
        <v>3</v>
      </c>
      <c r="B18" s="25" t="s">
        <v>39</v>
      </c>
      <c r="C18" s="25" t="s">
        <v>41</v>
      </c>
      <c r="D18" s="25">
        <v>5</v>
      </c>
      <c r="E18" s="25" t="s">
        <v>14</v>
      </c>
      <c r="F18" s="25">
        <v>1.8248410181231813</v>
      </c>
      <c r="G18" s="25">
        <v>1.4882752709375422</v>
      </c>
      <c r="H18" s="25">
        <v>2.1414158811957065</v>
      </c>
      <c r="I18" s="25">
        <v>2.3752308003689171</v>
      </c>
    </row>
    <row r="19" spans="1:9" x14ac:dyDescent="0.45">
      <c r="A19" s="25" t="s">
        <v>3</v>
      </c>
      <c r="B19" s="25" t="s">
        <v>39</v>
      </c>
      <c r="C19" s="25" t="s">
        <v>41</v>
      </c>
      <c r="D19" s="25">
        <v>5</v>
      </c>
      <c r="E19" s="25" t="s">
        <v>15</v>
      </c>
      <c r="F19" s="25">
        <v>2.5397194066336524</v>
      </c>
      <c r="G19" s="25">
        <v>2.3004939249996776</v>
      </c>
      <c r="H19" s="25">
        <v>1.4148397619937583</v>
      </c>
      <c r="I19" s="25">
        <v>1.4147370360901026</v>
      </c>
    </row>
    <row r="20" spans="1:9" x14ac:dyDescent="0.45">
      <c r="A20" s="25" t="s">
        <v>3</v>
      </c>
      <c r="B20" s="25" t="s">
        <v>39</v>
      </c>
      <c r="C20" s="25" t="s">
        <v>41</v>
      </c>
      <c r="D20" s="25">
        <v>5</v>
      </c>
      <c r="E20" s="25" t="s">
        <v>2</v>
      </c>
      <c r="F20" s="25">
        <v>0.96197232283034229</v>
      </c>
      <c r="G20" s="25">
        <v>0.62591578291125527</v>
      </c>
      <c r="H20" s="25">
        <v>2.1410740925719818</v>
      </c>
      <c r="I20" s="25">
        <v>2.1409681112710226</v>
      </c>
    </row>
    <row r="21" spans="1:9" x14ac:dyDescent="0.45">
      <c r="A21" s="25" t="s">
        <v>3</v>
      </c>
      <c r="B21" s="25" t="s">
        <v>39</v>
      </c>
      <c r="C21" s="25" t="s">
        <v>41</v>
      </c>
      <c r="D21" s="25">
        <v>5</v>
      </c>
      <c r="E21" s="25" t="s">
        <v>16</v>
      </c>
      <c r="F21" s="25">
        <v>1.5940961554129707</v>
      </c>
      <c r="G21" s="25">
        <v>1.2188020932071026</v>
      </c>
      <c r="H21" s="25">
        <v>1.9084379737279253</v>
      </c>
      <c r="I21" s="25">
        <v>2.0341562597319127</v>
      </c>
    </row>
    <row r="22" spans="1:9" x14ac:dyDescent="0.45">
      <c r="A22" s="25" t="s">
        <v>2</v>
      </c>
      <c r="B22" s="25" t="s">
        <v>38</v>
      </c>
      <c r="C22" s="25" t="s">
        <v>40</v>
      </c>
      <c r="D22" s="25">
        <v>7</v>
      </c>
      <c r="E22" s="25" t="s">
        <v>14</v>
      </c>
      <c r="F22" s="25">
        <v>1.777320246711251</v>
      </c>
      <c r="G22" s="25">
        <v>1.5986363591315826</v>
      </c>
      <c r="H22" s="25">
        <v>1.4698278677478638</v>
      </c>
      <c r="I22" s="25">
        <v>1.4533414389835599</v>
      </c>
    </row>
    <row r="23" spans="1:9" x14ac:dyDescent="0.45">
      <c r="A23" s="25" t="s">
        <v>2</v>
      </c>
      <c r="B23" s="25" t="s">
        <v>38</v>
      </c>
      <c r="C23" s="25" t="s">
        <v>40</v>
      </c>
      <c r="D23" s="25">
        <v>7</v>
      </c>
      <c r="E23" s="25" t="s">
        <v>17</v>
      </c>
      <c r="F23" s="25">
        <v>1.9159914279086712</v>
      </c>
      <c r="G23" s="25">
        <v>1.7512914229284045</v>
      </c>
      <c r="H23" s="25">
        <v>2.1788405780722973</v>
      </c>
      <c r="I23" s="25">
        <v>2.1731408880724232</v>
      </c>
    </row>
    <row r="24" spans="1:9" x14ac:dyDescent="0.45">
      <c r="A24" s="25" t="s">
        <v>2</v>
      </c>
      <c r="B24" s="25" t="s">
        <v>38</v>
      </c>
      <c r="C24" s="25" t="s">
        <v>40</v>
      </c>
      <c r="D24" s="25">
        <v>7</v>
      </c>
      <c r="E24" s="25" t="s">
        <v>2</v>
      </c>
      <c r="F24" s="25">
        <v>1.7700485507180845</v>
      </c>
      <c r="G24" s="25">
        <v>1.4986625998596041</v>
      </c>
      <c r="H24" s="25">
        <v>2.6675644837793921</v>
      </c>
      <c r="I24" s="25">
        <v>2.8980189261122971</v>
      </c>
    </row>
    <row r="25" spans="1:9" x14ac:dyDescent="0.45">
      <c r="A25" s="25" t="s">
        <v>2</v>
      </c>
      <c r="B25" s="25" t="s">
        <v>38</v>
      </c>
      <c r="C25" s="25" t="s">
        <v>40</v>
      </c>
      <c r="D25" s="25">
        <v>7</v>
      </c>
      <c r="E25" s="25" t="s">
        <v>16</v>
      </c>
      <c r="F25" s="25">
        <v>1.3526252972726507</v>
      </c>
      <c r="G25" s="25">
        <v>1.21792375187159</v>
      </c>
      <c r="H25" s="25">
        <v>1.9239446456606846</v>
      </c>
      <c r="I25" s="25">
        <v>1.9901365419036581</v>
      </c>
    </row>
    <row r="26" spans="1:9" x14ac:dyDescent="0.45">
      <c r="A26" s="25" t="s">
        <v>2</v>
      </c>
      <c r="B26" s="25" t="s">
        <v>38</v>
      </c>
      <c r="C26" s="25" t="s">
        <v>40</v>
      </c>
      <c r="D26" s="25">
        <v>8</v>
      </c>
      <c r="E26" s="25" t="s">
        <v>14</v>
      </c>
      <c r="F26" s="25">
        <v>2.0283421694314807</v>
      </c>
      <c r="G26" s="25">
        <v>2.3132494962617902</v>
      </c>
      <c r="H26" s="25">
        <v>2.2243473664007825</v>
      </c>
      <c r="I26" s="25">
        <v>2.1818508215423722</v>
      </c>
    </row>
    <row r="27" spans="1:9" x14ac:dyDescent="0.45">
      <c r="A27" s="25" t="s">
        <v>2</v>
      </c>
      <c r="B27" s="25" t="s">
        <v>38</v>
      </c>
      <c r="C27" s="25" t="s">
        <v>40</v>
      </c>
      <c r="D27" s="25">
        <v>8</v>
      </c>
      <c r="E27" s="25" t="s">
        <v>15</v>
      </c>
      <c r="F27" s="25">
        <v>1.8886089481992028</v>
      </c>
      <c r="G27" s="25">
        <v>1.8684430169999005</v>
      </c>
      <c r="H27" s="25">
        <v>2.1788405780722973</v>
      </c>
      <c r="I27" s="25">
        <v>2.3349061209404463</v>
      </c>
    </row>
    <row r="28" spans="1:9" x14ac:dyDescent="0.45">
      <c r="A28" s="25" t="s">
        <v>2</v>
      </c>
      <c r="B28" s="25" t="s">
        <v>38</v>
      </c>
      <c r="C28" s="25" t="s">
        <v>40</v>
      </c>
      <c r="D28" s="25">
        <v>8</v>
      </c>
      <c r="E28" s="25" t="s">
        <v>2</v>
      </c>
      <c r="F28" s="25">
        <v>1.9099964609210347</v>
      </c>
      <c r="G28" s="25">
        <v>1.5726605544412162</v>
      </c>
      <c r="H28" s="25">
        <v>1.4243210794193784</v>
      </c>
      <c r="I28" s="25">
        <v>1.4870433943283248</v>
      </c>
    </row>
    <row r="29" spans="1:9" x14ac:dyDescent="0.45">
      <c r="A29" s="25" t="s">
        <v>2</v>
      </c>
      <c r="B29" s="25" t="s">
        <v>38</v>
      </c>
      <c r="C29" s="25" t="s">
        <v>40</v>
      </c>
      <c r="D29" s="25">
        <v>8</v>
      </c>
      <c r="E29" s="25" t="s">
        <v>16</v>
      </c>
      <c r="F29" s="25">
        <v>1.9199277609472887</v>
      </c>
      <c r="G29" s="25">
        <v>1.80185059159089</v>
      </c>
      <c r="H29" s="25">
        <v>1.5246900584177185</v>
      </c>
      <c r="I29" s="25">
        <v>1.5870791399561714</v>
      </c>
    </row>
    <row r="30" spans="1:9" x14ac:dyDescent="0.45">
      <c r="A30" s="25" t="s">
        <v>4</v>
      </c>
      <c r="B30" s="25" t="s">
        <v>39</v>
      </c>
      <c r="C30" s="25" t="s">
        <v>40</v>
      </c>
      <c r="D30" s="25">
        <v>9</v>
      </c>
      <c r="E30" s="25" t="s">
        <v>14</v>
      </c>
      <c r="F30" s="25">
        <v>1.3386167732925558</v>
      </c>
      <c r="G30" s="25">
        <v>0.97499945950843825</v>
      </c>
      <c r="H30" s="25">
        <v>1.5138897494392014</v>
      </c>
      <c r="I30" s="25">
        <v>1.6180478754669831</v>
      </c>
    </row>
    <row r="31" spans="1:9" x14ac:dyDescent="0.45">
      <c r="A31" s="25" t="s">
        <v>4</v>
      </c>
      <c r="B31" s="25" t="s">
        <v>39</v>
      </c>
      <c r="C31" s="25" t="s">
        <v>40</v>
      </c>
      <c r="D31" s="25">
        <v>9</v>
      </c>
      <c r="E31" s="25" t="s">
        <v>15</v>
      </c>
      <c r="F31" s="25">
        <v>1.5367060010079729</v>
      </c>
      <c r="G31" s="25">
        <v>1.317493007196644</v>
      </c>
      <c r="H31" s="25">
        <v>1.649395610240834</v>
      </c>
      <c r="I31" s="25">
        <v>1.7840422365124116</v>
      </c>
    </row>
    <row r="32" spans="1:9" x14ac:dyDescent="0.45">
      <c r="A32" s="25" t="s">
        <v>4</v>
      </c>
      <c r="B32" s="25" t="s">
        <v>39</v>
      </c>
      <c r="C32" s="25" t="s">
        <v>40</v>
      </c>
      <c r="D32" s="25">
        <v>9</v>
      </c>
      <c r="E32" s="25" t="s">
        <v>2</v>
      </c>
      <c r="F32" s="25">
        <v>1.6589658436239829</v>
      </c>
      <c r="G32" s="25">
        <v>1.3102672172772618</v>
      </c>
      <c r="H32" s="25">
        <v>1.3552319430856716</v>
      </c>
      <c r="I32" s="25">
        <v>1.3033624948867863</v>
      </c>
    </row>
    <row r="33" spans="1:9" x14ac:dyDescent="0.45">
      <c r="A33" s="25" t="s">
        <v>4</v>
      </c>
      <c r="B33" s="25" t="s">
        <v>39</v>
      </c>
      <c r="C33" s="25" t="s">
        <v>40</v>
      </c>
      <c r="D33" s="25">
        <v>9</v>
      </c>
      <c r="E33" s="25" t="s">
        <v>16</v>
      </c>
      <c r="F33" s="25">
        <v>1.0551504427380773</v>
      </c>
      <c r="G33" s="25">
        <v>0.74597746689176669</v>
      </c>
      <c r="H33" s="25">
        <v>0.3230950331272644</v>
      </c>
      <c r="I33" s="25">
        <v>0.39128293137964293</v>
      </c>
    </row>
    <row r="34" spans="1:9" x14ac:dyDescent="0.45">
      <c r="A34" s="25" t="s">
        <v>1</v>
      </c>
      <c r="B34" s="25" t="s">
        <v>38</v>
      </c>
      <c r="C34" s="25" t="s">
        <v>41</v>
      </c>
      <c r="D34" s="25">
        <v>10</v>
      </c>
      <c r="E34" s="25" t="s">
        <v>14</v>
      </c>
      <c r="F34" s="25">
        <v>2.4753641888419375</v>
      </c>
      <c r="G34" s="25">
        <v>1.8801236977413101</v>
      </c>
      <c r="H34" s="25">
        <v>2.7481236369853841</v>
      </c>
      <c r="I34" s="25">
        <v>2.8574055840696184</v>
      </c>
    </row>
    <row r="35" spans="1:9" x14ac:dyDescent="0.45">
      <c r="A35" s="25" t="s">
        <v>1</v>
      </c>
      <c r="B35" s="25" t="s">
        <v>38</v>
      </c>
      <c r="C35" s="25" t="s">
        <v>41</v>
      </c>
      <c r="D35" s="25">
        <v>10</v>
      </c>
      <c r="E35" s="25" t="s">
        <v>15</v>
      </c>
      <c r="F35" s="25">
        <v>2.1842362854599253</v>
      </c>
      <c r="G35" s="25">
        <v>1.8590545459168863</v>
      </c>
      <c r="H35" s="25">
        <v>2.0026282975311753</v>
      </c>
      <c r="I35" s="25">
        <v>2.0074513539942349</v>
      </c>
    </row>
    <row r="36" spans="1:9" x14ac:dyDescent="0.45">
      <c r="A36" s="25" t="s">
        <v>1</v>
      </c>
      <c r="B36" s="25" t="s">
        <v>38</v>
      </c>
      <c r="C36" s="25" t="s">
        <v>41</v>
      </c>
      <c r="D36" s="25">
        <v>10</v>
      </c>
      <c r="E36" s="25" t="s">
        <v>2</v>
      </c>
      <c r="F36" s="25">
        <v>1.5736055251763177</v>
      </c>
      <c r="G36" s="25">
        <v>1.3739808041905963</v>
      </c>
      <c r="H36" s="25">
        <v>3.5597205911538436</v>
      </c>
      <c r="I36" s="25">
        <v>3.8014278563201245</v>
      </c>
    </row>
    <row r="37" spans="1:9" x14ac:dyDescent="0.45">
      <c r="A37" s="25" t="s">
        <v>1</v>
      </c>
      <c r="B37" s="25" t="s">
        <v>38</v>
      </c>
      <c r="C37" s="25" t="s">
        <v>41</v>
      </c>
      <c r="D37" s="25">
        <v>10</v>
      </c>
      <c r="E37" s="25" t="s">
        <v>16</v>
      </c>
      <c r="F37" s="25">
        <v>2.0934027609927313</v>
      </c>
      <c r="G37" s="25">
        <v>1.9893735023273773</v>
      </c>
      <c r="H37" s="25">
        <v>1.5450997306505658</v>
      </c>
      <c r="I37" s="25">
        <v>1.7173049869283021</v>
      </c>
    </row>
    <row r="38" spans="1:9" x14ac:dyDescent="0.45">
      <c r="A38" s="25" t="s">
        <v>1</v>
      </c>
      <c r="B38" s="25" t="s">
        <v>38</v>
      </c>
      <c r="C38" s="25" t="s">
        <v>41</v>
      </c>
      <c r="D38" s="25">
        <v>12</v>
      </c>
      <c r="E38" s="25" t="s">
        <v>14</v>
      </c>
      <c r="F38" s="25">
        <v>0.80253771925838813</v>
      </c>
      <c r="G38" s="25">
        <v>0.89942291951636166</v>
      </c>
      <c r="H38" s="25">
        <v>1.586381668069256</v>
      </c>
      <c r="I38" s="25">
        <v>1.4881710250242732</v>
      </c>
    </row>
    <row r="39" spans="1:9" x14ac:dyDescent="0.45">
      <c r="A39" s="25" t="s">
        <v>1</v>
      </c>
      <c r="B39" s="25" t="s">
        <v>38</v>
      </c>
      <c r="C39" s="25" t="s">
        <v>41</v>
      </c>
      <c r="D39" s="25">
        <v>12</v>
      </c>
      <c r="E39" s="25" t="s">
        <v>15</v>
      </c>
      <c r="F39" s="25">
        <v>2.164960521434665</v>
      </c>
      <c r="G39" s="25">
        <v>2.3104620048366162</v>
      </c>
      <c r="H39" s="25">
        <v>2.2451479127977576</v>
      </c>
      <c r="I39" s="25">
        <v>2.3017470156384241</v>
      </c>
    </row>
    <row r="40" spans="1:9" x14ac:dyDescent="0.45">
      <c r="A40" s="25" t="s">
        <v>1</v>
      </c>
      <c r="B40" s="25" t="s">
        <v>38</v>
      </c>
      <c r="C40" s="25" t="s">
        <v>41</v>
      </c>
      <c r="D40" s="25">
        <v>12</v>
      </c>
      <c r="E40" s="25" t="s">
        <v>2</v>
      </c>
      <c r="F40" s="25">
        <v>2.8215365161691968</v>
      </c>
      <c r="G40" s="25">
        <v>2.4964275846681452</v>
      </c>
      <c r="H40" s="25">
        <v>2.4987832678967128</v>
      </c>
      <c r="I40" s="25">
        <v>2.6577496675177814</v>
      </c>
    </row>
    <row r="41" spans="1:9" x14ac:dyDescent="0.45">
      <c r="A41" s="25" t="s">
        <v>1</v>
      </c>
      <c r="B41" s="25" t="s">
        <v>38</v>
      </c>
      <c r="C41" s="25" t="s">
        <v>41</v>
      </c>
      <c r="D41" s="25">
        <v>12</v>
      </c>
      <c r="E41" s="25" t="s">
        <v>16</v>
      </c>
      <c r="F41" s="25">
        <v>2.047809310343562</v>
      </c>
      <c r="G41" s="25">
        <v>1.0620157031409168</v>
      </c>
      <c r="H41" s="25">
        <v>1.5661209768573903</v>
      </c>
      <c r="I41" s="25">
        <v>1.5448892210171394</v>
      </c>
    </row>
    <row r="42" spans="1:9" x14ac:dyDescent="0.45">
      <c r="A42" s="25" t="s">
        <v>1</v>
      </c>
      <c r="B42" s="25" t="s">
        <v>38</v>
      </c>
      <c r="C42" s="25" t="s">
        <v>41</v>
      </c>
      <c r="D42" s="25">
        <v>13</v>
      </c>
      <c r="E42" s="25" t="s">
        <v>14</v>
      </c>
      <c r="F42" s="25">
        <v>2.2116485918919744</v>
      </c>
      <c r="G42" s="25">
        <v>2.0514267694116088</v>
      </c>
      <c r="H42" s="25">
        <v>1.4453637426322388</v>
      </c>
      <c r="I42" s="25">
        <v>1.4246912468287947</v>
      </c>
    </row>
    <row r="43" spans="1:9" x14ac:dyDescent="0.45">
      <c r="A43" s="25" t="s">
        <v>1</v>
      </c>
      <c r="B43" s="25" t="s">
        <v>38</v>
      </c>
      <c r="C43" s="25" t="s">
        <v>41</v>
      </c>
      <c r="D43" s="25">
        <v>13</v>
      </c>
      <c r="E43" s="25" t="s">
        <v>15</v>
      </c>
      <c r="F43" s="25">
        <v>1.5287069431311144</v>
      </c>
      <c r="G43" s="25">
        <v>1.2086705799748907</v>
      </c>
      <c r="H43" s="25">
        <v>2.2548192599474692</v>
      </c>
      <c r="I43" s="25">
        <v>2.4984634544714361</v>
      </c>
    </row>
    <row r="44" spans="1:9" x14ac:dyDescent="0.45">
      <c r="A44" s="25" t="s">
        <v>1</v>
      </c>
      <c r="B44" s="25" t="s">
        <v>38</v>
      </c>
      <c r="C44" s="25" t="s">
        <v>41</v>
      </c>
      <c r="D44" s="25">
        <v>13</v>
      </c>
      <c r="E44" s="25" t="s">
        <v>2</v>
      </c>
      <c r="F44" s="25">
        <v>2.1699417867964641</v>
      </c>
      <c r="G44" s="25">
        <v>1.7300579566189851</v>
      </c>
      <c r="H44" s="25">
        <v>2.446224701753644</v>
      </c>
      <c r="I44" s="25">
        <v>3.3621213167930413</v>
      </c>
    </row>
    <row r="45" spans="1:9" x14ac:dyDescent="0.45">
      <c r="A45" s="25" t="s">
        <v>1</v>
      </c>
      <c r="B45" s="25" t="s">
        <v>38</v>
      </c>
      <c r="C45" s="25" t="s">
        <v>41</v>
      </c>
      <c r="D45" s="25">
        <v>13</v>
      </c>
      <c r="E45" s="25" t="s">
        <v>16</v>
      </c>
      <c r="F45" s="25">
        <v>1.5266826398075597</v>
      </c>
      <c r="G45" s="25">
        <v>1.4040933332027652</v>
      </c>
      <c r="H45" s="25">
        <v>1.4643399981211231</v>
      </c>
      <c r="I45" s="25">
        <v>1.1403246645819487</v>
      </c>
    </row>
    <row r="46" spans="1:9" x14ac:dyDescent="0.45">
      <c r="A46" s="25" t="s">
        <v>4</v>
      </c>
      <c r="B46" s="25" t="s">
        <v>39</v>
      </c>
      <c r="C46" s="25" t="s">
        <v>40</v>
      </c>
      <c r="D46" s="25">
        <v>15</v>
      </c>
      <c r="E46" s="25" t="s">
        <v>14</v>
      </c>
      <c r="F46" s="25">
        <v>2.4886549626379013</v>
      </c>
      <c r="G46" s="25">
        <v>2.3334394897137587</v>
      </c>
      <c r="H46" s="25">
        <v>1.4803465834009508</v>
      </c>
      <c r="I46" s="25">
        <v>1.4134849689352846</v>
      </c>
    </row>
    <row r="47" spans="1:9" x14ac:dyDescent="0.45">
      <c r="A47" s="25" t="s">
        <v>4</v>
      </c>
      <c r="B47" s="25" t="s">
        <v>39</v>
      </c>
      <c r="C47" s="25" t="s">
        <v>40</v>
      </c>
      <c r="D47" s="25">
        <v>15</v>
      </c>
      <c r="E47" s="25" t="s">
        <v>15</v>
      </c>
      <c r="F47" s="25">
        <v>1.7681008143366654</v>
      </c>
      <c r="G47" s="25">
        <v>1.5532484492069369</v>
      </c>
      <c r="H47" s="25">
        <v>1.3891841976160861</v>
      </c>
      <c r="I47" s="25">
        <v>1.374014632261269</v>
      </c>
    </row>
    <row r="48" spans="1:9" x14ac:dyDescent="0.45">
      <c r="A48" s="25" t="s">
        <v>4</v>
      </c>
      <c r="B48" s="25" t="s">
        <v>39</v>
      </c>
      <c r="C48" s="25" t="s">
        <v>40</v>
      </c>
      <c r="D48" s="25">
        <v>15</v>
      </c>
      <c r="E48" s="25" t="s">
        <v>2</v>
      </c>
      <c r="F48" s="25">
        <v>2.3344959942929768</v>
      </c>
      <c r="G48" s="25">
        <v>2.3017510742271559</v>
      </c>
      <c r="H48" s="25">
        <v>1.4535035471954525</v>
      </c>
      <c r="I48" s="25">
        <v>1.1089255767022776</v>
      </c>
    </row>
    <row r="49" spans="1:9" x14ac:dyDescent="0.45">
      <c r="A49" s="25" t="s">
        <v>4</v>
      </c>
      <c r="B49" s="25" t="s">
        <v>39</v>
      </c>
      <c r="C49" s="25" t="s">
        <v>40</v>
      </c>
      <c r="D49" s="25">
        <v>15</v>
      </c>
      <c r="E49" s="25" t="s">
        <v>16</v>
      </c>
      <c r="F49" s="25">
        <v>1.781331326669864</v>
      </c>
      <c r="G49" s="25">
        <v>1.6836753901316035</v>
      </c>
      <c r="H49" s="25">
        <v>2.6744935294323318</v>
      </c>
      <c r="I49" s="25">
        <v>2.1935217306076913</v>
      </c>
    </row>
    <row r="50" spans="1:9" x14ac:dyDescent="0.45">
      <c r="A50" s="25" t="s">
        <v>3</v>
      </c>
      <c r="B50" s="25" t="s">
        <v>39</v>
      </c>
      <c r="C50" s="25" t="s">
        <v>41</v>
      </c>
      <c r="D50" s="25">
        <v>18</v>
      </c>
      <c r="E50" s="25" t="s">
        <v>14</v>
      </c>
      <c r="F50" s="25">
        <v>1.2499883041311808</v>
      </c>
      <c r="G50" s="25">
        <v>1.3515735069414185</v>
      </c>
      <c r="H50" s="25">
        <v>2.0733180009086438</v>
      </c>
      <c r="I50" s="25">
        <v>2.1356640761507597</v>
      </c>
    </row>
    <row r="51" spans="1:9" x14ac:dyDescent="0.45">
      <c r="A51" s="25" t="s">
        <v>3</v>
      </c>
      <c r="B51" s="25" t="s">
        <v>39</v>
      </c>
      <c r="C51" s="25" t="s">
        <v>41</v>
      </c>
      <c r="D51" s="25">
        <v>18</v>
      </c>
      <c r="E51" s="25" t="s">
        <v>15</v>
      </c>
      <c r="F51" s="25">
        <v>1.6094537633390937</v>
      </c>
      <c r="G51" s="25">
        <v>1.3167664819797926</v>
      </c>
      <c r="H51" s="25">
        <v>2.0171227655684203</v>
      </c>
      <c r="I51" s="25">
        <v>2.2241591261563372</v>
      </c>
    </row>
    <row r="52" spans="1:9" x14ac:dyDescent="0.45">
      <c r="A52" s="25" t="s">
        <v>3</v>
      </c>
      <c r="B52" s="25" t="s">
        <v>39</v>
      </c>
      <c r="C52" s="25" t="s">
        <v>41</v>
      </c>
      <c r="D52" s="25">
        <v>18</v>
      </c>
      <c r="E52" s="25" t="s">
        <v>2</v>
      </c>
      <c r="F52" s="25">
        <v>1.8071869320698841</v>
      </c>
      <c r="G52" s="25">
        <v>1.5439987399226225</v>
      </c>
      <c r="H52" s="25">
        <v>1.3107547042848313</v>
      </c>
      <c r="I52" s="25">
        <v>1.1983395394076772</v>
      </c>
    </row>
    <row r="53" spans="1:9" x14ac:dyDescent="0.45">
      <c r="A53" s="25" t="s">
        <v>3</v>
      </c>
      <c r="B53" s="25" t="s">
        <v>39</v>
      </c>
      <c r="C53" s="25" t="s">
        <v>41</v>
      </c>
      <c r="D53" s="25">
        <v>18</v>
      </c>
      <c r="E53" s="25" t="s">
        <v>16</v>
      </c>
      <c r="F53" s="25">
        <v>1.4678759880642378</v>
      </c>
      <c r="G53" s="25">
        <v>1.1512849463087649</v>
      </c>
      <c r="H53" s="25">
        <v>0.98223301404220786</v>
      </c>
      <c r="I53" s="25">
        <v>0.78500493170771224</v>
      </c>
    </row>
    <row r="54" spans="1:9" x14ac:dyDescent="0.45">
      <c r="A54" s="25" t="s">
        <v>4</v>
      </c>
      <c r="B54" s="25" t="s">
        <v>39</v>
      </c>
      <c r="C54" s="25" t="s">
        <v>40</v>
      </c>
      <c r="D54" s="25">
        <v>21</v>
      </c>
      <c r="E54" s="25" t="s">
        <v>14</v>
      </c>
      <c r="F54" s="25">
        <v>1.3406266689365609</v>
      </c>
      <c r="G54" s="25">
        <v>1.0478229047398897</v>
      </c>
      <c r="H54" s="25">
        <v>1.7329491972775768</v>
      </c>
      <c r="I54" s="25">
        <v>1.9070491773138141</v>
      </c>
    </row>
    <row r="55" spans="1:9" x14ac:dyDescent="0.45">
      <c r="A55" s="25" t="s">
        <v>4</v>
      </c>
      <c r="B55" s="25" t="s">
        <v>39</v>
      </c>
      <c r="C55" s="25" t="s">
        <v>40</v>
      </c>
      <c r="D55" s="25">
        <v>21</v>
      </c>
      <c r="E55" s="25" t="s">
        <v>15</v>
      </c>
      <c r="F55" s="25">
        <v>1.4084137229000802</v>
      </c>
      <c r="G55" s="25">
        <v>1.170729874675936</v>
      </c>
      <c r="H55" s="25">
        <v>0.39588196662908187</v>
      </c>
      <c r="I55" s="25">
        <v>-6.3860625311059738E-2</v>
      </c>
    </row>
    <row r="56" spans="1:9" x14ac:dyDescent="0.45">
      <c r="A56" s="25" t="s">
        <v>4</v>
      </c>
      <c r="B56" s="25" t="s">
        <v>39</v>
      </c>
      <c r="C56" s="25" t="s">
        <v>40</v>
      </c>
      <c r="D56" s="25">
        <v>21</v>
      </c>
      <c r="E56" s="25" t="s">
        <v>2</v>
      </c>
      <c r="F56" s="25">
        <v>1.7813313266698654</v>
      </c>
      <c r="G56" s="25">
        <v>1.5121552414058002</v>
      </c>
      <c r="H56" s="25">
        <v>1.6217808753056362</v>
      </c>
      <c r="I56" s="25">
        <v>2.2843242516955815</v>
      </c>
    </row>
    <row r="57" spans="1:9" x14ac:dyDescent="0.45">
      <c r="A57" s="25" t="s">
        <v>4</v>
      </c>
      <c r="B57" s="25" t="s">
        <v>39</v>
      </c>
      <c r="C57" s="25" t="s">
        <v>40</v>
      </c>
      <c r="D57" s="25">
        <v>21</v>
      </c>
      <c r="E57" s="25" t="s">
        <v>16</v>
      </c>
      <c r="F57" s="25">
        <v>1.7206661478523426</v>
      </c>
      <c r="G57" s="25">
        <v>1.7172932579051712</v>
      </c>
      <c r="H57" s="25">
        <v>1.8398078131017541</v>
      </c>
      <c r="I57" s="25">
        <v>1.8488513106544779</v>
      </c>
    </row>
    <row r="58" spans="1:9" x14ac:dyDescent="0.45">
      <c r="A58" s="25" t="s">
        <v>3</v>
      </c>
      <c r="B58" s="25" t="s">
        <v>39</v>
      </c>
      <c r="C58" s="25" t="s">
        <v>41</v>
      </c>
      <c r="D58" s="25">
        <v>23</v>
      </c>
      <c r="E58" s="25" t="s">
        <v>14</v>
      </c>
      <c r="F58" s="25">
        <v>1.6432737092704297</v>
      </c>
      <c r="G58" s="25">
        <v>1.2918837668907697</v>
      </c>
      <c r="H58" s="25">
        <v>2.4396126992647011</v>
      </c>
      <c r="I58" s="25">
        <v>2.7905111755271519</v>
      </c>
    </row>
    <row r="59" spans="1:9" x14ac:dyDescent="0.45">
      <c r="A59" s="25" t="s">
        <v>3</v>
      </c>
      <c r="B59" s="25" t="s">
        <v>39</v>
      </c>
      <c r="C59" s="25" t="s">
        <v>41</v>
      </c>
      <c r="D59" s="25">
        <v>23</v>
      </c>
      <c r="E59" s="25" t="s">
        <v>15</v>
      </c>
      <c r="F59" s="25">
        <v>1.7965660596599669</v>
      </c>
      <c r="G59" s="25">
        <v>1.6847470298080973</v>
      </c>
      <c r="H59" s="25">
        <v>1.196621982397019</v>
      </c>
      <c r="I59" s="25">
        <v>0.93358329938751661</v>
      </c>
    </row>
    <row r="60" spans="1:9" x14ac:dyDescent="0.45">
      <c r="A60" s="25" t="s">
        <v>3</v>
      </c>
      <c r="B60" s="25" t="s">
        <v>39</v>
      </c>
      <c r="C60" s="25" t="s">
        <v>41</v>
      </c>
      <c r="D60" s="25">
        <v>23</v>
      </c>
      <c r="E60" s="25" t="s">
        <v>2</v>
      </c>
      <c r="F60" s="25">
        <v>3.4647724754404501</v>
      </c>
      <c r="G60" s="25">
        <v>3.4447759833559557</v>
      </c>
      <c r="H60" s="25">
        <v>1.4656244338441045</v>
      </c>
      <c r="I60" s="25">
        <v>1.4390034299690482</v>
      </c>
    </row>
    <row r="61" spans="1:9" x14ac:dyDescent="0.45">
      <c r="A61" s="25" t="s">
        <v>3</v>
      </c>
      <c r="B61" s="25" t="s">
        <v>39</v>
      </c>
      <c r="C61" s="25" t="s">
        <v>41</v>
      </c>
      <c r="D61" s="25">
        <v>23</v>
      </c>
      <c r="E61" s="25" t="s">
        <v>16</v>
      </c>
      <c r="F61" s="25">
        <v>1.990044409467064</v>
      </c>
      <c r="G61" s="25">
        <v>1.7144845308273731</v>
      </c>
      <c r="H61" s="25">
        <v>2.9700538010499575</v>
      </c>
      <c r="I61" s="25">
        <v>3.4082862432184946</v>
      </c>
    </row>
    <row r="62" spans="1:9" x14ac:dyDescent="0.45">
      <c r="A62" s="25" t="s">
        <v>2</v>
      </c>
      <c r="B62" s="25" t="s">
        <v>38</v>
      </c>
      <c r="C62" s="25" t="s">
        <v>40</v>
      </c>
      <c r="D62" s="25">
        <v>24</v>
      </c>
      <c r="E62" s="25" t="s">
        <v>14</v>
      </c>
      <c r="F62" s="25">
        <v>1.5530555097569012</v>
      </c>
      <c r="G62" s="25">
        <v>1.763860925608506</v>
      </c>
      <c r="H62" s="25">
        <v>1.23302819582304</v>
      </c>
      <c r="I62" s="25">
        <v>1.0950965480341113</v>
      </c>
    </row>
    <row r="63" spans="1:9" x14ac:dyDescent="0.45">
      <c r="A63" s="25" t="s">
        <v>2</v>
      </c>
      <c r="B63" s="25" t="s">
        <v>38</v>
      </c>
      <c r="C63" s="25" t="s">
        <v>40</v>
      </c>
      <c r="D63" s="25">
        <v>24</v>
      </c>
      <c r="E63" s="25" t="s">
        <v>15</v>
      </c>
      <c r="F63" s="25">
        <v>1.1633360433031312</v>
      </c>
      <c r="G63" s="25">
        <v>0.69426664020508855</v>
      </c>
      <c r="H63" s="25">
        <v>1.3051016101156794</v>
      </c>
      <c r="I63" s="25">
        <v>1.0448575304900958</v>
      </c>
    </row>
    <row r="64" spans="1:9" x14ac:dyDescent="0.45">
      <c r="A64" s="25" t="s">
        <v>2</v>
      </c>
      <c r="B64" s="25" t="s">
        <v>38</v>
      </c>
      <c r="C64" s="25" t="s">
        <v>40</v>
      </c>
      <c r="D64" s="25">
        <v>24</v>
      </c>
      <c r="E64" s="25" t="s">
        <v>2</v>
      </c>
      <c r="F64" s="25">
        <v>1.469641318557501</v>
      </c>
      <c r="G64" s="25">
        <v>1.3176227703959733</v>
      </c>
      <c r="H64" s="25">
        <v>2.016221282782829</v>
      </c>
      <c r="I64" s="25">
        <v>2.1365406173164696</v>
      </c>
    </row>
    <row r="65" spans="1:9" x14ac:dyDescent="0.45">
      <c r="A65" s="25" t="s">
        <v>2</v>
      </c>
      <c r="B65" s="25" t="s">
        <v>38</v>
      </c>
      <c r="C65" s="25" t="s">
        <v>40</v>
      </c>
      <c r="D65" s="25">
        <v>24</v>
      </c>
      <c r="E65" s="25" t="s">
        <v>16</v>
      </c>
      <c r="F65" s="25">
        <v>1.8943942169999248</v>
      </c>
      <c r="G65" s="25">
        <v>1.8760514551438077</v>
      </c>
      <c r="H65" s="25">
        <v>2.3231992329036504</v>
      </c>
      <c r="I65" s="25">
        <v>2.5457071790438168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 mattey</vt:lpstr>
      <vt:lpstr>datos</vt:lpstr>
      <vt:lpstr>k-values-corr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cp:lastModifiedBy>
  <dcterms:created xsi:type="dcterms:W3CDTF">2019-12-02T20:18:17Z</dcterms:created>
  <dcterms:modified xsi:type="dcterms:W3CDTF">2022-07-06T16:36:04Z</dcterms:modified>
</cp:coreProperties>
</file>