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0" windowWidth="20670" windowHeight="10320" activeTab="5"/>
  </bookViews>
  <sheets>
    <sheet name="Calibraciones" sheetId="10" r:id="rId1"/>
    <sheet name="Ejecuciones" sheetId="1" r:id="rId2"/>
    <sheet name="Resumen" sheetId="2" r:id="rId3"/>
    <sheet name="Shapiro-Wilk" sheetId="3" r:id="rId4"/>
    <sheet name="Snedecor" sheetId="4" r:id="rId5"/>
    <sheet name="T-Student" sheetId="8" r:id="rId6"/>
    <sheet name="Tablas" sheetId="9" r:id="rId7"/>
  </sheets>
  <calcPr calcId="144525"/>
</workbook>
</file>

<file path=xl/calcChain.xml><?xml version="1.0" encoding="utf-8"?>
<calcChain xmlns="http://schemas.openxmlformats.org/spreadsheetml/2006/main">
  <c r="C17" i="4" l="1"/>
  <c r="C15" i="4"/>
  <c r="L36" i="3"/>
  <c r="O19" i="3"/>
  <c r="N23" i="3"/>
  <c r="N22" i="3"/>
  <c r="N21" i="3"/>
  <c r="N20" i="3"/>
  <c r="N19" i="3"/>
  <c r="K21" i="3"/>
  <c r="K26" i="3"/>
  <c r="K25" i="3"/>
  <c r="K22" i="3"/>
  <c r="K20" i="3"/>
  <c r="K27" i="3"/>
  <c r="K23" i="3"/>
  <c r="K24" i="3"/>
  <c r="K19" i="3"/>
  <c r="K28" i="3"/>
  <c r="C36" i="3"/>
  <c r="B22" i="3"/>
  <c r="B26" i="3"/>
  <c r="B27" i="3"/>
  <c r="B21" i="3"/>
  <c r="B20" i="3"/>
  <c r="B28" i="3"/>
  <c r="B23" i="3"/>
  <c r="B24" i="3"/>
  <c r="B19" i="3"/>
  <c r="B25" i="3"/>
  <c r="L15" i="3" l="1"/>
  <c r="C15" i="3"/>
  <c r="C17" i="1"/>
  <c r="G10" i="4"/>
  <c r="P31" i="1" l="1"/>
  <c r="O31" i="1"/>
  <c r="M31" i="1"/>
  <c r="L31" i="1"/>
  <c r="J31" i="1"/>
  <c r="I31" i="1"/>
  <c r="G31" i="1"/>
  <c r="F31" i="1"/>
  <c r="D31" i="1"/>
  <c r="C31" i="1"/>
  <c r="P17" i="1"/>
  <c r="O17" i="1"/>
  <c r="M17" i="1"/>
  <c r="L17" i="1"/>
  <c r="J17" i="1"/>
  <c r="I17" i="1"/>
  <c r="G17" i="1"/>
  <c r="F17" i="1"/>
  <c r="D17" i="1"/>
  <c r="D14" i="4" l="1"/>
  <c r="C14" i="4"/>
  <c r="D14" i="2" l="1"/>
  <c r="C14" i="2"/>
  <c r="D13" i="2"/>
  <c r="C13" i="2"/>
  <c r="D12" i="2"/>
  <c r="C12" i="2"/>
  <c r="D11" i="2"/>
  <c r="C11" i="2"/>
  <c r="D10" i="2"/>
  <c r="C10" i="2"/>
  <c r="D9" i="2"/>
  <c r="C9" i="2"/>
  <c r="D8" i="2"/>
  <c r="C8" i="2"/>
  <c r="D7" i="2"/>
  <c r="C7" i="2"/>
  <c r="D6" i="2"/>
  <c r="C6" i="2"/>
  <c r="D5" i="2"/>
  <c r="C5" i="2"/>
  <c r="O23" i="3" l="1"/>
  <c r="O21" i="3"/>
  <c r="E20" i="3"/>
  <c r="F20" i="3" s="1"/>
  <c r="O22" i="3"/>
  <c r="O20" i="3"/>
  <c r="L14" i="3"/>
  <c r="D12" i="4"/>
  <c r="E23" i="3"/>
  <c r="F23" i="3" s="1"/>
  <c r="E21" i="3"/>
  <c r="F21" i="3" s="1"/>
  <c r="E19" i="3"/>
  <c r="F19" i="3" s="1"/>
  <c r="C12" i="4"/>
  <c r="E22" i="3"/>
  <c r="F22" i="3" s="1"/>
  <c r="C14" i="3"/>
  <c r="E5" i="2"/>
  <c r="E7" i="2"/>
  <c r="E9" i="2"/>
  <c r="E11" i="2"/>
  <c r="E13" i="2"/>
  <c r="E6" i="2"/>
  <c r="E8" i="2"/>
  <c r="E10" i="2"/>
  <c r="E12" i="2"/>
  <c r="E14" i="2"/>
  <c r="O24" i="3" l="1"/>
  <c r="D11" i="4"/>
  <c r="F24" i="3"/>
  <c r="C32" i="3" s="1"/>
  <c r="B38" i="3" s="1"/>
  <c r="C11" i="4"/>
  <c r="F13" i="4"/>
  <c r="L32" i="3" l="1"/>
  <c r="K38" i="3" s="1"/>
  <c r="C16" i="4"/>
</calcChain>
</file>

<file path=xl/sharedStrings.xml><?xml version="1.0" encoding="utf-8"?>
<sst xmlns="http://schemas.openxmlformats.org/spreadsheetml/2006/main" count="188" uniqueCount="102">
  <si>
    <t>Hipótesis</t>
  </si>
  <si>
    <t>Procedimiento</t>
  </si>
  <si>
    <t>Media</t>
  </si>
  <si>
    <t>Varianza</t>
  </si>
  <si>
    <t>Resultados</t>
  </si>
  <si>
    <t>Observaciones</t>
  </si>
  <si>
    <t>Grados de libertad</t>
  </si>
  <si>
    <t>F</t>
  </si>
  <si>
    <t>P(F&lt;=f) una cola (derecha)</t>
  </si>
  <si>
    <t>Valor crítico para F (una cola)</t>
  </si>
  <si>
    <t>Prueba de dos colas</t>
  </si>
  <si>
    <t>Diferencia</t>
  </si>
  <si>
    <t xml:space="preserve"> F (región crítica) ε [ </t>
  </si>
  <si>
    <t xml:space="preserve">;   ∞] </t>
  </si>
  <si>
    <t>Si F en region critica se rechaza la hipotesis nula</t>
  </si>
  <si>
    <t>GRASP</t>
  </si>
  <si>
    <t>Resultado del GRASP</t>
  </si>
  <si>
    <t>Resultado del PSO</t>
  </si>
  <si>
    <t>Ruta</t>
  </si>
  <si>
    <r>
      <rPr>
        <b/>
        <sz val="11"/>
        <color rgb="FF000000"/>
        <rFont val="Calibri"/>
        <family val="2"/>
      </rPr>
      <t>H0:</t>
    </r>
    <r>
      <rPr>
        <sz val="11"/>
        <color rgb="FF000000"/>
        <rFont val="Calibri"/>
        <family val="2"/>
      </rPr>
      <t xml:space="preserve"> Los valores de la F.O. devueltos por GRASP siguen una distribución normal.</t>
    </r>
  </si>
  <si>
    <r>
      <rPr>
        <b/>
        <sz val="11"/>
        <color rgb="FF000000"/>
        <rFont val="Calibri"/>
        <family val="2"/>
      </rPr>
      <t>H1:</t>
    </r>
    <r>
      <rPr>
        <sz val="11"/>
        <color rgb="FF000000"/>
        <rFont val="Calibri"/>
        <family val="2"/>
      </rPr>
      <t xml:space="preserve"> Los valores de la F.O. devueltos por GRASP no siguen una distribución normal.</t>
    </r>
  </si>
  <si>
    <t xml:space="preserve">H0: Las varianzas son son significatiavamente iguales </t>
  </si>
  <si>
    <t>H1: Las varianzas son significativamente diferentes.</t>
  </si>
  <si>
    <t>Diferencia de medias</t>
  </si>
  <si>
    <t>Prueba T - Student</t>
  </si>
  <si>
    <t>Costo de la solución más optima para diez juegos de datos distintos</t>
  </si>
  <si>
    <t>Problema 1</t>
  </si>
  <si>
    <t>Problema 2</t>
  </si>
  <si>
    <t>Problema 3</t>
  </si>
  <si>
    <t>Problema 4</t>
  </si>
  <si>
    <t>Problema 5</t>
  </si>
  <si>
    <t>Se considero diez ejecuciones para una mayor precisión en el análisis estadístico basada en una prueba T-Student aplicada a muestras menores a 30 individuos</t>
  </si>
  <si>
    <t>Nota:</t>
  </si>
  <si>
    <t>Nuestro individuo es el costo de una solución completa a un problema dado.</t>
  </si>
  <si>
    <t>Problema 6</t>
  </si>
  <si>
    <t>Problema 7</t>
  </si>
  <si>
    <t>Problema 8</t>
  </si>
  <si>
    <t>Problema 9</t>
  </si>
  <si>
    <t>Problema 10</t>
  </si>
  <si>
    <t>Genético</t>
  </si>
  <si>
    <t># Ejecucion</t>
  </si>
  <si>
    <t>Método para el análisis de la normalidad de una muestra: Shapiro - Wilk</t>
  </si>
  <si>
    <t>Datos Ordenados Xi</t>
  </si>
  <si>
    <t># Datos</t>
  </si>
  <si>
    <t>Suma de cuadrados</t>
  </si>
  <si>
    <t>Datos a restar</t>
  </si>
  <si>
    <t>X10 - X1</t>
  </si>
  <si>
    <t>X9- X2</t>
  </si>
  <si>
    <t>X8-X3</t>
  </si>
  <si>
    <t>X7-X4</t>
  </si>
  <si>
    <t>X6-X5</t>
  </si>
  <si>
    <t>Ai*Diff</t>
  </si>
  <si>
    <t>Total(b)</t>
  </si>
  <si>
    <t>Valores Ai para una muestra de 10 datos ( Tabla de coeficientes Shapiro-Wilk)</t>
  </si>
  <si>
    <t>W</t>
  </si>
  <si>
    <t>Tabla de coeficientes</t>
  </si>
  <si>
    <t>P-Valor</t>
  </si>
  <si>
    <t>Shapiro-Wilk:</t>
  </si>
  <si>
    <t>Nivel de significación</t>
  </si>
  <si>
    <r>
      <rPr>
        <b/>
        <sz val="11"/>
        <color rgb="FF000000"/>
        <rFont val="Calibri"/>
        <family val="2"/>
      </rPr>
      <t>H0:</t>
    </r>
    <r>
      <rPr>
        <sz val="11"/>
        <color rgb="FF000000"/>
        <rFont val="Calibri"/>
        <family val="2"/>
      </rPr>
      <t xml:space="preserve"> Los valores de la F.O. devueltos por Genético siguen una distribución normal.</t>
    </r>
  </si>
  <si>
    <r>
      <rPr>
        <b/>
        <sz val="11"/>
        <color rgb="FF000000"/>
        <rFont val="Calibri"/>
        <family val="2"/>
      </rPr>
      <t>H1:</t>
    </r>
    <r>
      <rPr>
        <sz val="11"/>
        <color rgb="FF000000"/>
        <rFont val="Calibri"/>
        <family val="2"/>
      </rPr>
      <t xml:space="preserve"> Los valores de la F.O. devueltos por Genético no siguen una distribución normal.</t>
    </r>
  </si>
  <si>
    <t>Consolidación de datos</t>
  </si>
  <si>
    <t>Sirve para medir el grado de desigualdad dadas dos varianzas de dos conjuntos de datos, en este caso serían los conjuntos de datos del costo de las soluciones optimas de cada algoritmo a analizar.</t>
  </si>
  <si>
    <t>Interpolación</t>
  </si>
  <si>
    <t>H0: La media de GRASP es igual que la media del Genético</t>
  </si>
  <si>
    <t>H1: La media de GRASP no es igual que la media del Genético</t>
  </si>
  <si>
    <t>Prueba-T para el análisis de medias de los algoritmos suponiendo que las varianzas son iguales (obtenida de la prueba de Fisher)</t>
  </si>
  <si>
    <t>Prueba F-Snedecor</t>
  </si>
  <si>
    <t>Pruebas de normalidad</t>
  </si>
  <si>
    <t/>
  </si>
  <si>
    <t>Shapiro-Wilk</t>
  </si>
  <si>
    <t>Estadístico</t>
  </si>
  <si>
    <t>gl</t>
  </si>
  <si>
    <t>Sig.</t>
  </si>
  <si>
    <t>*. Esto es un límite inferior de la significación verdadera.</t>
  </si>
  <si>
    <t>a. Corrección de significación de Lilliefors</t>
  </si>
  <si>
    <t>Grasp</t>
  </si>
  <si>
    <t>Iteraciones</t>
  </si>
  <si>
    <t>ALFA</t>
  </si>
  <si>
    <t>PROM</t>
  </si>
  <si>
    <t>50000 generaciones</t>
  </si>
  <si>
    <t>Tamaño Población</t>
  </si>
  <si>
    <t>Probabilidad Mutacion</t>
  </si>
  <si>
    <t>Promedio</t>
  </si>
  <si>
    <r>
      <t>Kolmogorov-Smirnov</t>
    </r>
    <r>
      <rPr>
        <vertAlign val="superscript"/>
        <sz val="9"/>
        <color indexed="8"/>
        <rFont val="Arial"/>
      </rPr>
      <t>a</t>
    </r>
  </si>
  <si>
    <r>
      <t>,200</t>
    </r>
    <r>
      <rPr>
        <vertAlign val="superscript"/>
        <sz val="9"/>
        <color indexed="8"/>
        <rFont val="Arial"/>
      </rPr>
      <t>*</t>
    </r>
  </si>
  <si>
    <t>Genetico</t>
  </si>
  <si>
    <t>Prueba de muestras independientes</t>
  </si>
  <si>
    <t>Prueba de Levene de calidad de varianzas</t>
  </si>
  <si>
    <t>prueba t para la igualdad de medias</t>
  </si>
  <si>
    <t>t</t>
  </si>
  <si>
    <t>Sig. (bilateral)</t>
  </si>
  <si>
    <t>Diferencia de error estándar</t>
  </si>
  <si>
    <t>95% de intervalo de confianza de la diferencia</t>
  </si>
  <si>
    <t>Inferior</t>
  </si>
  <si>
    <t>Superior</t>
  </si>
  <si>
    <t>Costo Mejor Solucion</t>
  </si>
  <si>
    <t>Se asumen varianzas iguales</t>
  </si>
  <si>
    <t>No se asumen varianzas iguales</t>
  </si>
  <si>
    <t>Conclusión:</t>
  </si>
  <si>
    <t>Es indiferente usar Grasp y Genético dados los resultados de comparación de medias.</t>
  </si>
  <si>
    <t>Se acepta la hipotesis NULA</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</si>
</sst>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164" formatCode="0.000"/>
    <numFmt numFmtId="165" formatCode="_-&quot;$&quot;* #,##0.00_-;\-&quot;$&quot;* #,##0.00_-;_-&quot;$&quot;* &quot;-&quot;??_-;_-@_-"/>
    <numFmt numFmtId="166" formatCode="0.00000"/>
    <numFmt numFmtId="167" formatCode="#,##0.00000"/>
    <numFmt numFmtId="169" formatCode="0.0000"/>
    <numFmt numFmtId="170" formatCode="####.000"/>
    <numFmt numFmtId="171" formatCode="###0"/>
    <numFmt numFmtId="184" formatCode="#,##0.00000000"/>
    <numFmt numFmtId="185" formatCode="###0.000"/>
  </numFmts>
  <fonts count="75">
    <font>
      <sz val="10"/>
      <color rgb="FF000000"/>
      <name val="Arial"/>
    </font>
    <font>
      <sz val="11"/>
      <color theme="1"/>
      <name val="Calibri"/>
      <family val="2"/>
      <scheme val="minor"/>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b/>
      <sz val="12"/>
      <color rgb="FFC0504D"/>
      <name val="Calibri"/>
      <family val="2"/>
    </font>
    <font>
      <sz val="11"/>
      <color rgb="FF000000"/>
      <name val="Calibri"/>
      <family val="2"/>
    </font>
    <font>
      <sz val="11"/>
      <color rgb="FF000000"/>
      <name val="Calibri"/>
      <family val="2"/>
    </font>
    <font>
      <b/>
      <sz val="14"/>
      <color rgb="FFFFFFFF"/>
      <name val="Calibri"/>
      <family val="2"/>
    </font>
    <font>
      <sz val="11"/>
      <color rgb="FF000000"/>
      <name val="Calibri"/>
      <family val="2"/>
    </font>
    <font>
      <b/>
      <sz val="11"/>
      <color rgb="FF000000"/>
      <name val="Calibri"/>
      <family val="2"/>
    </font>
    <font>
      <sz val="11"/>
      <color rgb="FF000000"/>
      <name val="Calibri"/>
      <family val="2"/>
    </font>
    <font>
      <b/>
      <sz val="12"/>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b/>
      <sz val="16"/>
      <color rgb="FFFFFFFF"/>
      <name val="Calibri"/>
      <family val="2"/>
    </font>
    <font>
      <sz val="11"/>
      <color rgb="FF000000"/>
      <name val="Calibri"/>
      <family val="2"/>
    </font>
    <font>
      <sz val="11"/>
      <color rgb="FF000000"/>
      <name val="Calibri"/>
      <family val="2"/>
    </font>
    <font>
      <sz val="11"/>
      <color rgb="FF000000"/>
      <name val="Calibri"/>
      <family val="2"/>
    </font>
    <font>
      <b/>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b/>
      <sz val="11"/>
      <color theme="0"/>
      <name val="Calibri"/>
      <family val="2"/>
    </font>
    <font>
      <b/>
      <sz val="16"/>
      <color rgb="FFFFFFFF"/>
      <name val="Calibri"/>
      <family val="2"/>
    </font>
    <font>
      <b/>
      <sz val="10"/>
      <color rgb="FF000000"/>
      <name val="Arial"/>
      <family val="2"/>
    </font>
    <font>
      <sz val="10"/>
      <color theme="3"/>
      <name val="Arial"/>
      <family val="2"/>
    </font>
    <font>
      <i/>
      <sz val="11"/>
      <color theme="3"/>
      <name val="Calibri"/>
      <family val="2"/>
    </font>
    <font>
      <sz val="10"/>
      <color rgb="FF000000"/>
      <name val="Arial"/>
      <family val="2"/>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amily val="2"/>
    </font>
    <font>
      <b/>
      <sz val="18"/>
      <color theme="3"/>
      <name val="Cambria"/>
      <family val="2"/>
      <scheme val="major"/>
    </font>
    <font>
      <b/>
      <sz val="22"/>
      <name val="Calibri"/>
      <family val="2"/>
    </font>
    <font>
      <b/>
      <sz val="22"/>
      <color rgb="FFFFFFFF"/>
      <name val="Calibri"/>
      <family val="2"/>
    </font>
    <font>
      <sz val="12"/>
      <name val="Calibri"/>
      <family val="2"/>
    </font>
    <font>
      <b/>
      <sz val="16"/>
      <name val="Calibri"/>
      <family val="2"/>
    </font>
    <font>
      <i/>
      <sz val="12"/>
      <color rgb="FF333333"/>
      <name val="Calibri"/>
      <family val="2"/>
      <scheme val="minor"/>
    </font>
    <font>
      <b/>
      <sz val="22"/>
      <color rgb="FF000000"/>
      <name val="Arial"/>
      <family val="2"/>
    </font>
    <font>
      <b/>
      <sz val="11"/>
      <name val="Calibri"/>
      <family val="2"/>
    </font>
    <font>
      <b/>
      <u/>
      <sz val="12"/>
      <color theme="6" tint="-0.499984740745262"/>
      <name val="Calibri"/>
      <family val="2"/>
    </font>
    <font>
      <b/>
      <sz val="9"/>
      <color indexed="8"/>
      <name val="Arial Bold"/>
    </font>
    <font>
      <b/>
      <sz val="10"/>
      <name val="Arial"/>
      <family val="2"/>
    </font>
    <font>
      <b/>
      <sz val="18"/>
      <color rgb="FF000000"/>
      <name val="Calibri"/>
      <family val="2"/>
      <scheme val="minor"/>
    </font>
    <font>
      <sz val="10"/>
      <name val="Arial"/>
    </font>
    <font>
      <sz val="9"/>
      <color indexed="8"/>
      <name val="Arial"/>
    </font>
    <font>
      <vertAlign val="superscript"/>
      <sz val="9"/>
      <color indexed="8"/>
      <name val="Arial"/>
    </font>
    <font>
      <b/>
      <sz val="12"/>
      <color rgb="FF000000"/>
      <name val="Arial"/>
      <family val="2"/>
    </font>
  </fonts>
  <fills count="41">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2D050"/>
        <bgColor indexed="64"/>
      </patternFill>
    </fill>
    <fill>
      <patternFill patternType="solid">
        <fgColor theme="6" tint="0.59999389629810485"/>
        <bgColor indexed="64"/>
      </patternFill>
    </fill>
    <fill>
      <patternFill patternType="solid">
        <fgColor theme="9" tint="0.39997558519241921"/>
        <bgColor indexed="64"/>
      </patternFill>
    </fill>
    <fill>
      <patternFill patternType="solid">
        <fgColor theme="6" tint="-0.499984740745262"/>
        <bgColor indexed="64"/>
      </patternFill>
    </fill>
    <fill>
      <patternFill patternType="solid">
        <fgColor theme="6"/>
        <bgColor indexed="64"/>
      </patternFill>
    </fill>
    <fill>
      <patternFill patternType="solid">
        <fgColor theme="0"/>
        <bgColor indexed="64"/>
      </patternFill>
    </fill>
    <fill>
      <patternFill patternType="solid">
        <fgColor rgb="FFDDDDDD"/>
        <bgColor rgb="FFCCFFCC"/>
      </patternFill>
    </fill>
    <fill>
      <patternFill patternType="solid">
        <fgColor theme="0"/>
        <bgColor rgb="FFCCFFCC"/>
      </patternFill>
    </fill>
  </fills>
  <borders count="81">
    <border>
      <left/>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bottom/>
      <diagonal/>
    </border>
    <border>
      <left style="thin">
        <color indexed="64"/>
      </left>
      <right style="medium">
        <color indexed="64"/>
      </right>
      <top style="thin">
        <color indexed="64"/>
      </top>
      <bottom style="thin">
        <color indexed="64"/>
      </bottom>
      <diagonal/>
    </border>
    <border>
      <left style="medium">
        <color indexed="64"/>
      </left>
      <right/>
      <top/>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top style="medium">
        <color indexed="64"/>
      </top>
      <bottom/>
      <diagonal/>
    </border>
    <border>
      <left/>
      <right style="medium">
        <color indexed="64"/>
      </right>
      <top/>
      <bottom/>
      <diagonal/>
    </border>
    <border>
      <left style="thin">
        <color indexed="64"/>
      </left>
      <right/>
      <top/>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medium">
        <color indexed="64"/>
      </top>
      <bottom style="medium">
        <color indexed="64"/>
      </bottom>
      <diagonal/>
    </border>
    <border>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right style="medium">
        <color indexed="64"/>
      </right>
      <top style="medium">
        <color indexed="64"/>
      </top>
      <bottom style="medium">
        <color indexed="64"/>
      </bottom>
      <diagonal/>
    </border>
    <border>
      <left/>
      <right/>
      <top style="medium">
        <color indexed="64"/>
      </top>
      <bottom/>
      <diagonal/>
    </border>
    <border>
      <left/>
      <right/>
      <top style="thin">
        <color indexed="64"/>
      </top>
      <bottom style="medium">
        <color indexed="64"/>
      </bottom>
      <diagonal/>
    </border>
    <border>
      <left/>
      <right style="thin">
        <color indexed="64"/>
      </right>
      <top/>
      <bottom/>
      <diagonal/>
    </border>
    <border>
      <left style="thin">
        <color indexed="64"/>
      </left>
      <right style="thin">
        <color indexed="64"/>
      </right>
      <top style="medium">
        <color indexed="64"/>
      </top>
      <bottom style="thin">
        <color indexed="64"/>
      </bottom>
      <diagonal/>
    </border>
    <border>
      <left/>
      <right style="thin">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style="thin">
        <color indexed="64"/>
      </bottom>
      <diagonal/>
    </border>
    <border>
      <left style="thick">
        <color indexed="8"/>
      </left>
      <right style="thick">
        <color indexed="8"/>
      </right>
      <top style="thick">
        <color indexed="8"/>
      </top>
      <bottom/>
      <diagonal/>
    </border>
    <border>
      <left style="thick">
        <color indexed="8"/>
      </left>
      <right style="thin">
        <color indexed="8"/>
      </right>
      <top style="thick">
        <color indexed="8"/>
      </top>
      <bottom style="thin">
        <color indexed="8"/>
      </bottom>
      <diagonal/>
    </border>
    <border>
      <left style="thin">
        <color indexed="8"/>
      </left>
      <right style="thin">
        <color indexed="8"/>
      </right>
      <top style="thick">
        <color indexed="8"/>
      </top>
      <bottom style="thin">
        <color indexed="8"/>
      </bottom>
      <diagonal/>
    </border>
    <border>
      <left style="thin">
        <color indexed="8"/>
      </left>
      <right style="thick">
        <color indexed="8"/>
      </right>
      <top style="thick">
        <color indexed="8"/>
      </top>
      <bottom style="thin">
        <color indexed="8"/>
      </bottom>
      <diagonal/>
    </border>
    <border>
      <left style="thick">
        <color indexed="8"/>
      </left>
      <right style="thick">
        <color indexed="8"/>
      </right>
      <top/>
      <bottom style="thick">
        <color indexed="8"/>
      </bottom>
      <diagonal/>
    </border>
    <border>
      <left style="thick">
        <color indexed="8"/>
      </left>
      <right style="thin">
        <color indexed="8"/>
      </right>
      <top style="thin">
        <color indexed="8"/>
      </top>
      <bottom style="thick">
        <color indexed="8"/>
      </bottom>
      <diagonal/>
    </border>
    <border>
      <left style="thin">
        <color indexed="8"/>
      </left>
      <right style="thin">
        <color indexed="8"/>
      </right>
      <top style="thin">
        <color indexed="8"/>
      </top>
      <bottom style="thick">
        <color indexed="8"/>
      </bottom>
      <diagonal/>
    </border>
    <border>
      <left style="thin">
        <color indexed="8"/>
      </left>
      <right style="thick">
        <color indexed="8"/>
      </right>
      <top style="thin">
        <color indexed="8"/>
      </top>
      <bottom style="thick">
        <color indexed="8"/>
      </bottom>
      <diagonal/>
    </border>
    <border>
      <left style="thick">
        <color indexed="8"/>
      </left>
      <right style="thick">
        <color indexed="8"/>
      </right>
      <top style="thick">
        <color indexed="8"/>
      </top>
      <bottom style="thick">
        <color indexed="8"/>
      </bottom>
      <diagonal/>
    </border>
    <border>
      <left style="thick">
        <color indexed="8"/>
      </left>
      <right style="thin">
        <color indexed="8"/>
      </right>
      <top style="thick">
        <color indexed="8"/>
      </top>
      <bottom style="thick">
        <color indexed="8"/>
      </bottom>
      <diagonal/>
    </border>
    <border>
      <left style="thin">
        <color indexed="8"/>
      </left>
      <right style="thin">
        <color indexed="8"/>
      </right>
      <top style="thick">
        <color indexed="8"/>
      </top>
      <bottom style="thick">
        <color indexed="8"/>
      </bottom>
      <diagonal/>
    </border>
    <border>
      <left style="thin">
        <color indexed="8"/>
      </left>
      <right style="thick">
        <color indexed="8"/>
      </right>
      <top style="thick">
        <color indexed="8"/>
      </top>
      <bottom style="thick">
        <color indexed="8"/>
      </bottom>
      <diagonal/>
    </border>
    <border>
      <left style="thin">
        <color indexed="8"/>
      </left>
      <right/>
      <top style="thick">
        <color indexed="8"/>
      </top>
      <bottom style="thin">
        <color indexed="8"/>
      </bottom>
      <diagonal/>
    </border>
    <border>
      <left/>
      <right/>
      <top style="thick">
        <color indexed="8"/>
      </top>
      <bottom style="thin">
        <color indexed="8"/>
      </bottom>
      <diagonal/>
    </border>
    <border>
      <left/>
      <right style="thick">
        <color indexed="8"/>
      </right>
      <top style="thick">
        <color indexed="8"/>
      </top>
      <bottom style="thin">
        <color indexed="8"/>
      </bottom>
      <diagonal/>
    </border>
    <border>
      <left style="thick">
        <color indexed="8"/>
      </left>
      <right/>
      <top style="thick">
        <color indexed="8"/>
      </top>
      <bottom style="thin">
        <color indexed="8"/>
      </bottom>
      <diagonal/>
    </border>
    <border>
      <left/>
      <right style="thin">
        <color indexed="8"/>
      </right>
      <top style="thick">
        <color indexed="8"/>
      </top>
      <bottom style="thin">
        <color indexed="8"/>
      </bottom>
      <diagonal/>
    </border>
    <border>
      <left/>
      <right/>
      <top/>
      <bottom style="thick">
        <color indexed="8"/>
      </bottom>
      <diagonal/>
    </border>
    <border>
      <left style="thick">
        <color indexed="8"/>
      </left>
      <right/>
      <top style="thick">
        <color indexed="8"/>
      </top>
      <bottom/>
      <diagonal/>
    </border>
    <border>
      <left/>
      <right style="thick">
        <color indexed="8"/>
      </right>
      <top style="thick">
        <color indexed="8"/>
      </top>
      <bottom/>
      <diagonal/>
    </border>
    <border>
      <left style="thick">
        <color indexed="8"/>
      </left>
      <right/>
      <top/>
      <bottom/>
      <diagonal/>
    </border>
    <border>
      <left/>
      <right style="thick">
        <color indexed="8"/>
      </right>
      <top/>
      <bottom/>
      <diagonal/>
    </border>
    <border>
      <left style="thick">
        <color indexed="8"/>
      </left>
      <right/>
      <top/>
      <bottom style="thick">
        <color indexed="8"/>
      </bottom>
      <diagonal/>
    </border>
    <border>
      <left/>
      <right style="thick">
        <color indexed="8"/>
      </right>
      <top/>
      <bottom style="thick">
        <color indexed="8"/>
      </bottom>
      <diagonal/>
    </border>
    <border>
      <left style="thick">
        <color indexed="8"/>
      </left>
      <right style="thin">
        <color indexed="8"/>
      </right>
      <top style="thick">
        <color indexed="8"/>
      </top>
      <bottom/>
      <diagonal/>
    </border>
    <border>
      <left style="thin">
        <color indexed="8"/>
      </left>
      <right style="thin">
        <color indexed="8"/>
      </right>
      <top style="thick">
        <color indexed="8"/>
      </top>
      <bottom/>
      <diagonal/>
    </border>
    <border>
      <left style="thin">
        <color indexed="8"/>
      </left>
      <right style="thick">
        <color indexed="8"/>
      </right>
      <top style="thick">
        <color indexed="8"/>
      </top>
      <bottom/>
      <diagonal/>
    </border>
    <border>
      <left style="thick">
        <color indexed="8"/>
      </left>
      <right style="thin">
        <color indexed="8"/>
      </right>
      <top/>
      <bottom style="thick">
        <color indexed="8"/>
      </bottom>
      <diagonal/>
    </border>
    <border>
      <left style="thin">
        <color indexed="8"/>
      </left>
      <right style="thin">
        <color indexed="8"/>
      </right>
      <top/>
      <bottom style="thick">
        <color indexed="8"/>
      </bottom>
      <diagonal/>
    </border>
    <border>
      <left style="thin">
        <color indexed="8"/>
      </left>
      <right style="thick">
        <color indexed="8"/>
      </right>
      <top/>
      <bottom style="thick">
        <color indexed="8"/>
      </bottom>
      <diagonal/>
    </border>
    <border>
      <left style="thin">
        <color indexed="8"/>
      </left>
      <right/>
      <top style="thin">
        <color indexed="8"/>
      </top>
      <bottom style="thin">
        <color indexed="8"/>
      </bottom>
      <diagonal/>
    </border>
    <border>
      <left/>
      <right style="thick">
        <color indexed="8"/>
      </right>
      <top style="thin">
        <color indexed="8"/>
      </top>
      <bottom style="thin">
        <color indexed="8"/>
      </bottom>
      <diagonal/>
    </border>
    <border>
      <left style="thin">
        <color indexed="8"/>
      </left>
      <right style="thin">
        <color indexed="8"/>
      </right>
      <top style="thin">
        <color indexed="8"/>
      </top>
      <bottom/>
      <diagonal/>
    </border>
    <border>
      <left style="thick">
        <color indexed="8"/>
      </left>
      <right style="thin">
        <color indexed="8"/>
      </right>
      <top style="thin">
        <color indexed="8"/>
      </top>
      <bottom/>
      <diagonal/>
    </border>
  </borders>
  <cellStyleXfs count="47">
    <xf numFmtId="0" fontId="0" fillId="0" borderId="0"/>
    <xf numFmtId="0" fontId="43" fillId="0" borderId="37" applyNumberFormat="0" applyFill="0" applyAlignment="0" applyProtection="0"/>
    <xf numFmtId="0" fontId="44" fillId="0" borderId="38" applyNumberFormat="0" applyFill="0" applyAlignment="0" applyProtection="0"/>
    <xf numFmtId="0" fontId="45" fillId="0" borderId="39" applyNumberFormat="0" applyFill="0" applyAlignment="0" applyProtection="0"/>
    <xf numFmtId="0" fontId="45" fillId="0" borderId="0" applyNumberFormat="0" applyFill="0" applyBorder="0" applyAlignment="0" applyProtection="0"/>
    <xf numFmtId="0" fontId="46" fillId="2" borderId="0" applyNumberFormat="0" applyBorder="0" applyAlignment="0" applyProtection="0"/>
    <xf numFmtId="0" fontId="47" fillId="3" borderId="0" applyNumberFormat="0" applyBorder="0" applyAlignment="0" applyProtection="0"/>
    <xf numFmtId="0" fontId="48" fillId="4" borderId="0" applyNumberFormat="0" applyBorder="0" applyAlignment="0" applyProtection="0"/>
    <xf numFmtId="0" fontId="49" fillId="5" borderId="40" applyNumberFormat="0" applyAlignment="0" applyProtection="0"/>
    <xf numFmtId="0" fontId="50" fillId="6" borderId="41" applyNumberFormat="0" applyAlignment="0" applyProtection="0"/>
    <xf numFmtId="0" fontId="51" fillId="6" borderId="40" applyNumberFormat="0" applyAlignment="0" applyProtection="0"/>
    <xf numFmtId="0" fontId="52" fillId="0" borderId="42" applyNumberFormat="0" applyFill="0" applyAlignment="0" applyProtection="0"/>
    <xf numFmtId="0" fontId="53" fillId="7" borderId="43" applyNumberFormat="0" applyAlignment="0" applyProtection="0"/>
    <xf numFmtId="0" fontId="54" fillId="0" borderId="0" applyNumberFormat="0" applyFill="0" applyBorder="0" applyAlignment="0" applyProtection="0"/>
    <xf numFmtId="0" fontId="55" fillId="0" borderId="0" applyNumberFormat="0" applyFill="0" applyBorder="0" applyAlignment="0" applyProtection="0"/>
    <xf numFmtId="0" fontId="56" fillId="0" borderId="45" applyNumberFormat="0" applyFill="0" applyAlignment="0" applyProtection="0"/>
    <xf numFmtId="0" fontId="5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57" fillId="12" borderId="0" applyNumberFormat="0" applyBorder="0" applyAlignment="0" applyProtection="0"/>
    <xf numFmtId="0" fontId="5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57" fillId="16" borderId="0" applyNumberFormat="0" applyBorder="0" applyAlignment="0" applyProtection="0"/>
    <xf numFmtId="0" fontId="5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57" fillId="20" borderId="0" applyNumberFormat="0" applyBorder="0" applyAlignment="0" applyProtection="0"/>
    <xf numFmtId="0" fontId="5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57" fillId="24" borderId="0" applyNumberFormat="0" applyBorder="0" applyAlignment="0" applyProtection="0"/>
    <xf numFmtId="0" fontId="5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57" fillId="28" borderId="0" applyNumberFormat="0" applyBorder="0" applyAlignment="0" applyProtection="0"/>
    <xf numFmtId="0" fontId="5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57" fillId="32" borderId="0" applyNumberFormat="0" applyBorder="0" applyAlignment="0" applyProtection="0"/>
    <xf numFmtId="0" fontId="58" fillId="0" borderId="0"/>
    <xf numFmtId="0" fontId="1" fillId="0" borderId="0"/>
    <xf numFmtId="0" fontId="59" fillId="0" borderId="0" applyNumberFormat="0" applyFill="0" applyBorder="0" applyAlignment="0" applyProtection="0"/>
    <xf numFmtId="165" fontId="1" fillId="0" borderId="0" applyFont="0" applyFill="0" applyBorder="0" applyAlignment="0" applyProtection="0"/>
    <xf numFmtId="0" fontId="1" fillId="8" borderId="44" applyNumberFormat="0" applyFont="0" applyAlignment="0" applyProtection="0"/>
    <xf numFmtId="0" fontId="71" fillId="0" borderId="0"/>
    <xf numFmtId="0" fontId="71" fillId="0" borderId="0"/>
  </cellStyleXfs>
  <cellXfs count="221">
    <xf numFmtId="0" fontId="0" fillId="0" borderId="0" xfId="0" applyAlignment="1">
      <alignment wrapText="1"/>
    </xf>
    <xf numFmtId="0" fontId="0" fillId="0" borderId="1" xfId="0" applyBorder="1" applyAlignment="1">
      <alignment wrapText="1"/>
    </xf>
    <xf numFmtId="0" fontId="3" fillId="0" borderId="3" xfId="0" applyFont="1" applyBorder="1"/>
    <xf numFmtId="0" fontId="4" fillId="0" borderId="4" xfId="0" applyFont="1" applyBorder="1"/>
    <xf numFmtId="0" fontId="6" fillId="0" borderId="6" xfId="0" applyFont="1" applyBorder="1"/>
    <xf numFmtId="0" fontId="9" fillId="0" borderId="0" xfId="0" applyFont="1" applyAlignment="1">
      <alignment horizontal="center"/>
    </xf>
    <xf numFmtId="0" fontId="11" fillId="0" borderId="10" xfId="0" applyFont="1" applyBorder="1"/>
    <xf numFmtId="0" fontId="12" fillId="0" borderId="11" xfId="0" applyFont="1" applyBorder="1"/>
    <xf numFmtId="0" fontId="14" fillId="0" borderId="0" xfId="0" applyFont="1"/>
    <xf numFmtId="0" fontId="15" fillId="0" borderId="12" xfId="0" applyFont="1" applyBorder="1"/>
    <xf numFmtId="0" fontId="16" fillId="0" borderId="13" xfId="0" applyFont="1" applyBorder="1" applyAlignment="1">
      <alignment horizontal="center"/>
    </xf>
    <xf numFmtId="0" fontId="20" fillId="0" borderId="16" xfId="0" applyFont="1" applyBorder="1" applyAlignment="1">
      <alignment horizontal="center"/>
    </xf>
    <xf numFmtId="0" fontId="21" fillId="0" borderId="0" xfId="0" applyFont="1"/>
    <xf numFmtId="0" fontId="22" fillId="0" borderId="0" xfId="0" applyFont="1"/>
    <xf numFmtId="0" fontId="23" fillId="0" borderId="20" xfId="0" applyFont="1" applyBorder="1" applyAlignment="1">
      <alignment horizontal="center"/>
    </xf>
    <xf numFmtId="0" fontId="24" fillId="0" borderId="23" xfId="0" applyFont="1" applyBorder="1" applyAlignment="1">
      <alignment horizontal="center" vertical="center"/>
    </xf>
    <xf numFmtId="0" fontId="25" fillId="0" borderId="24" xfId="0" applyFont="1" applyBorder="1" applyAlignment="1">
      <alignment horizontal="center" vertical="center"/>
    </xf>
    <xf numFmtId="0" fontId="26" fillId="0" borderId="25" xfId="0" applyFont="1" applyBorder="1"/>
    <xf numFmtId="0" fontId="29" fillId="0" borderId="27" xfId="0" applyFont="1" applyBorder="1" applyAlignment="1">
      <alignment horizontal="center"/>
    </xf>
    <xf numFmtId="0" fontId="31" fillId="0" borderId="30" xfId="0" applyFont="1" applyBorder="1"/>
    <xf numFmtId="0" fontId="32" fillId="0" borderId="31" xfId="0" applyFont="1" applyBorder="1" applyAlignment="1">
      <alignment horizontal="center"/>
    </xf>
    <xf numFmtId="0" fontId="29" fillId="0" borderId="0" xfId="0" applyFont="1" applyBorder="1" applyAlignment="1">
      <alignment horizontal="center"/>
    </xf>
    <xf numFmtId="0" fontId="16" fillId="0" borderId="0" xfId="0" applyFont="1" applyBorder="1" applyAlignment="1">
      <alignment horizontal="center"/>
    </xf>
    <xf numFmtId="0" fontId="30" fillId="0" borderId="0" xfId="0" applyFont="1" applyBorder="1" applyAlignment="1">
      <alignment horizontal="center"/>
    </xf>
    <xf numFmtId="0" fontId="36" fillId="0" borderId="0" xfId="0" applyFont="1"/>
    <xf numFmtId="0" fontId="20" fillId="0" borderId="0" xfId="0" applyFont="1" applyBorder="1" applyAlignment="1">
      <alignment horizontal="center"/>
    </xf>
    <xf numFmtId="0" fontId="4" fillId="0" borderId="0" xfId="0" applyFont="1" applyBorder="1"/>
    <xf numFmtId="0" fontId="3" fillId="0" borderId="0" xfId="0" applyFont="1" applyBorder="1"/>
    <xf numFmtId="0" fontId="22" fillId="0" borderId="0" xfId="0" applyFont="1" applyAlignment="1">
      <alignment horizontal="center"/>
    </xf>
    <xf numFmtId="0" fontId="38" fillId="0" borderId="0" xfId="0" applyFont="1" applyFill="1" applyAlignment="1">
      <alignment horizontal="center" vertical="center" wrapText="1"/>
    </xf>
    <xf numFmtId="0" fontId="28" fillId="0" borderId="0" xfId="0" applyFont="1" applyFill="1" applyAlignment="1">
      <alignment horizontal="center" vertical="center" wrapText="1"/>
    </xf>
    <xf numFmtId="0" fontId="0" fillId="0" borderId="0" xfId="0" applyFill="1" applyAlignment="1">
      <alignment wrapText="1"/>
    </xf>
    <xf numFmtId="2" fontId="9" fillId="0" borderId="0" xfId="0" applyNumberFormat="1" applyFont="1" applyAlignment="1">
      <alignment horizontal="center"/>
    </xf>
    <xf numFmtId="0" fontId="2" fillId="0" borderId="0" xfId="0" applyFont="1" applyAlignment="1">
      <alignment horizontal="center"/>
    </xf>
    <xf numFmtId="0" fontId="2" fillId="0" borderId="0" xfId="0" applyFont="1"/>
    <xf numFmtId="0" fontId="42" fillId="0" borderId="0" xfId="0" applyFont="1" applyAlignment="1">
      <alignment wrapText="1"/>
    </xf>
    <xf numFmtId="0" fontId="39" fillId="0" borderId="0" xfId="0" applyFont="1" applyAlignment="1">
      <alignment wrapText="1"/>
    </xf>
    <xf numFmtId="3" fontId="9" fillId="0" borderId="0" xfId="0" applyNumberFormat="1" applyFont="1" applyAlignment="1">
      <alignment horizontal="center"/>
    </xf>
    <xf numFmtId="167" fontId="30" fillId="0" borderId="29" xfId="0" applyNumberFormat="1" applyFont="1" applyBorder="1" applyAlignment="1">
      <alignment horizontal="center"/>
    </xf>
    <xf numFmtId="0" fontId="17" fillId="0" borderId="0" xfId="0" applyFont="1" applyFill="1" applyAlignment="1">
      <alignment horizontal="center" vertical="center" wrapText="1"/>
    </xf>
    <xf numFmtId="0" fontId="62" fillId="0" borderId="0" xfId="0" applyFont="1" applyFill="1" applyAlignment="1"/>
    <xf numFmtId="0" fontId="20" fillId="0" borderId="16" xfId="0" applyFont="1" applyBorder="1" applyAlignment="1">
      <alignment horizontal="left" vertical="center"/>
    </xf>
    <xf numFmtId="0" fontId="19" fillId="0" borderId="0" xfId="0" applyFont="1" applyAlignment="1">
      <alignment horizontal="left"/>
    </xf>
    <xf numFmtId="0" fontId="11" fillId="0" borderId="0" xfId="0" applyFont="1" applyBorder="1"/>
    <xf numFmtId="0" fontId="63" fillId="0" borderId="0" xfId="0" applyFont="1" applyFill="1" applyAlignment="1">
      <alignment horizontal="center" vertical="center" wrapText="1"/>
    </xf>
    <xf numFmtId="0" fontId="64" fillId="35" borderId="0" xfId="0" applyFont="1" applyFill="1" applyAlignment="1">
      <alignment wrapText="1"/>
    </xf>
    <xf numFmtId="0" fontId="22" fillId="0" borderId="0" xfId="0" applyFont="1" applyFill="1"/>
    <xf numFmtId="0" fontId="2" fillId="0" borderId="0" xfId="0" applyFont="1" applyFill="1"/>
    <xf numFmtId="164" fontId="2" fillId="0" borderId="27" xfId="0" applyNumberFormat="1" applyFont="1" applyBorder="1" applyAlignment="1">
      <alignment horizontal="center" vertical="center"/>
    </xf>
    <xf numFmtId="164" fontId="2" fillId="0" borderId="0" xfId="0" applyNumberFormat="1" applyFont="1" applyFill="1" applyBorder="1" applyAlignment="1">
      <alignment horizontal="center" vertical="center"/>
    </xf>
    <xf numFmtId="164" fontId="2" fillId="0" borderId="27" xfId="0" applyNumberFormat="1" applyFont="1" applyBorder="1" applyAlignment="1">
      <alignment horizontal="left" vertical="center"/>
    </xf>
    <xf numFmtId="0" fontId="65" fillId="0" borderId="0" xfId="0" applyFont="1" applyAlignment="1"/>
    <xf numFmtId="0" fontId="26" fillId="0" borderId="0" xfId="0" applyFont="1" applyBorder="1"/>
    <xf numFmtId="0" fontId="21" fillId="0" borderId="0" xfId="0" applyFont="1" applyFill="1"/>
    <xf numFmtId="0" fontId="32" fillId="37" borderId="31" xfId="0" applyFont="1" applyFill="1" applyBorder="1" applyAlignment="1">
      <alignment horizontal="center"/>
    </xf>
    <xf numFmtId="0" fontId="19" fillId="37" borderId="15" xfId="0" applyFont="1" applyFill="1" applyBorder="1" applyAlignment="1">
      <alignment horizontal="center" wrapText="1"/>
    </xf>
    <xf numFmtId="0" fontId="19" fillId="37" borderId="31" xfId="0" applyFont="1" applyFill="1" applyBorder="1" applyAlignment="1">
      <alignment horizontal="center"/>
    </xf>
    <xf numFmtId="0" fontId="2" fillId="37" borderId="34" xfId="0" applyFont="1" applyFill="1" applyBorder="1" applyAlignment="1">
      <alignment horizontal="center" vertical="center" wrapText="1"/>
    </xf>
    <xf numFmtId="0" fontId="11" fillId="0" borderId="16" xfId="0" applyFont="1" applyBorder="1"/>
    <xf numFmtId="0" fontId="32" fillId="0" borderId="0" xfId="0" applyFont="1" applyFill="1" applyBorder="1" applyAlignment="1">
      <alignment horizontal="center"/>
    </xf>
    <xf numFmtId="0" fontId="30" fillId="0" borderId="0" xfId="0" applyFont="1" applyFill="1" applyBorder="1" applyAlignment="1">
      <alignment horizontal="center"/>
    </xf>
    <xf numFmtId="0" fontId="2" fillId="37" borderId="34" xfId="0" applyFont="1" applyFill="1" applyBorder="1" applyAlignment="1">
      <alignment horizontal="center" vertical="center"/>
    </xf>
    <xf numFmtId="0" fontId="67" fillId="0" borderId="0" xfId="0" applyFont="1" applyFill="1"/>
    <xf numFmtId="0" fontId="67" fillId="0" borderId="0" xfId="0" applyFont="1"/>
    <xf numFmtId="0" fontId="37" fillId="36" borderId="29" xfId="0" applyFont="1" applyFill="1" applyBorder="1" applyAlignment="1">
      <alignment horizontal="center"/>
    </xf>
    <xf numFmtId="0" fontId="37" fillId="36" borderId="34" xfId="0" applyFont="1" applyFill="1" applyBorder="1" applyAlignment="1">
      <alignment horizontal="center"/>
    </xf>
    <xf numFmtId="0" fontId="33" fillId="34" borderId="34" xfId="0" applyFont="1" applyFill="1" applyBorder="1" applyAlignment="1">
      <alignment horizontal="center" vertical="center"/>
    </xf>
    <xf numFmtId="166" fontId="34" fillId="34" borderId="34" xfId="0" applyNumberFormat="1" applyFont="1" applyFill="1" applyBorder="1" applyAlignment="1">
      <alignment horizontal="center" vertical="center"/>
    </xf>
    <xf numFmtId="0" fontId="2" fillId="34" borderId="34" xfId="0" applyFont="1" applyFill="1" applyBorder="1" applyAlignment="1">
      <alignment horizontal="center"/>
    </xf>
    <xf numFmtId="166" fontId="30" fillId="34" borderId="29" xfId="0" applyNumberFormat="1" applyFont="1" applyFill="1" applyBorder="1" applyAlignment="1">
      <alignment horizontal="center"/>
    </xf>
    <xf numFmtId="169" fontId="10" fillId="34" borderId="9" xfId="0" applyNumberFormat="1" applyFont="1" applyFill="1" applyBorder="1" applyAlignment="1">
      <alignment horizontal="center"/>
    </xf>
    <xf numFmtId="169" fontId="2" fillId="34" borderId="9" xfId="0" applyNumberFormat="1" applyFont="1" applyFill="1" applyBorder="1" applyAlignment="1">
      <alignment horizontal="center"/>
    </xf>
    <xf numFmtId="166" fontId="10" fillId="34" borderId="9" xfId="0" applyNumberFormat="1" applyFont="1" applyFill="1" applyBorder="1" applyAlignment="1">
      <alignment horizontal="center"/>
    </xf>
    <xf numFmtId="166" fontId="2" fillId="34" borderId="2" xfId="0" applyNumberFormat="1" applyFont="1" applyFill="1" applyBorder="1" applyAlignment="1">
      <alignment horizontal="center" vertical="center"/>
    </xf>
    <xf numFmtId="166" fontId="10" fillId="34" borderId="34" xfId="0" applyNumberFormat="1" applyFont="1" applyFill="1" applyBorder="1" applyAlignment="1">
      <alignment horizontal="center"/>
    </xf>
    <xf numFmtId="166" fontId="19" fillId="34" borderId="34" xfId="0" applyNumberFormat="1" applyFont="1" applyFill="1" applyBorder="1" applyAlignment="1">
      <alignment horizontal="center"/>
    </xf>
    <xf numFmtId="164" fontId="2" fillId="34" borderId="2" xfId="0" applyNumberFormat="1" applyFont="1" applyFill="1" applyBorder="1" applyAlignment="1">
      <alignment horizontal="center" vertical="center"/>
    </xf>
    <xf numFmtId="164" fontId="34" fillId="34" borderId="33" xfId="0" applyNumberFormat="1" applyFont="1" applyFill="1" applyBorder="1" applyAlignment="1">
      <alignment horizontal="center" vertical="center"/>
    </xf>
    <xf numFmtId="164" fontId="13" fillId="34" borderId="34" xfId="0" applyNumberFormat="1" applyFont="1" applyFill="1" applyBorder="1" applyAlignment="1">
      <alignment horizontal="center"/>
    </xf>
    <xf numFmtId="0" fontId="0" fillId="0" borderId="0" xfId="0" applyBorder="1" applyAlignment="1">
      <alignment wrapText="1"/>
    </xf>
    <xf numFmtId="0" fontId="30" fillId="34" borderId="29" xfId="0" applyFont="1" applyFill="1" applyBorder="1" applyAlignment="1">
      <alignment horizontal="center"/>
    </xf>
    <xf numFmtId="0" fontId="41" fillId="37" borderId="28" xfId="0" applyFont="1" applyFill="1" applyBorder="1" applyAlignment="1">
      <alignment horizontal="center"/>
    </xf>
    <xf numFmtId="0" fontId="37" fillId="37" borderId="35" xfId="0" applyFont="1" applyFill="1" applyBorder="1" applyAlignment="1"/>
    <xf numFmtId="0" fontId="37" fillId="37" borderId="21" xfId="0" applyFont="1" applyFill="1" applyBorder="1" applyAlignment="1"/>
    <xf numFmtId="0" fontId="37" fillId="37" borderId="18" xfId="0" applyFont="1" applyFill="1" applyBorder="1" applyAlignment="1"/>
    <xf numFmtId="0" fontId="37" fillId="37" borderId="19" xfId="0" applyFont="1" applyFill="1" applyBorder="1" applyAlignment="1">
      <alignment horizontal="center"/>
    </xf>
    <xf numFmtId="0" fontId="37" fillId="37" borderId="17" xfId="0" applyFont="1" applyFill="1" applyBorder="1" applyAlignment="1">
      <alignment horizontal="center"/>
    </xf>
    <xf numFmtId="0" fontId="27" fillId="34" borderId="26" xfId="0" applyFont="1" applyFill="1" applyBorder="1" applyAlignment="1">
      <alignment horizontal="center"/>
    </xf>
    <xf numFmtId="0" fontId="8" fillId="34" borderId="8" xfId="0" applyFont="1" applyFill="1" applyBorder="1" applyAlignment="1">
      <alignment horizontal="center"/>
    </xf>
    <xf numFmtId="166" fontId="18" fillId="34" borderId="14" xfId="0" applyNumberFormat="1" applyFont="1" applyFill="1" applyBorder="1" applyAlignment="1">
      <alignment horizontal="center"/>
    </xf>
    <xf numFmtId="0" fontId="5" fillId="34" borderId="5" xfId="0" applyFont="1" applyFill="1" applyBorder="1" applyAlignment="1">
      <alignment horizontal="center"/>
    </xf>
    <xf numFmtId="0" fontId="66" fillId="34" borderId="29" xfId="0" applyFont="1" applyFill="1" applyBorder="1" applyAlignment="1">
      <alignment horizontal="center"/>
    </xf>
    <xf numFmtId="0" fontId="66" fillId="34" borderId="5" xfId="0" applyFont="1" applyFill="1" applyBorder="1" applyAlignment="1">
      <alignment horizontal="center"/>
    </xf>
    <xf numFmtId="0" fontId="19" fillId="33" borderId="31" xfId="0" applyFont="1" applyFill="1" applyBorder="1" applyAlignment="1">
      <alignment horizontal="center"/>
    </xf>
    <xf numFmtId="0" fontId="39" fillId="0" borderId="0" xfId="0" applyFont="1" applyAlignment="1">
      <alignment horizontal="left" wrapText="1"/>
    </xf>
    <xf numFmtId="166" fontId="30" fillId="34" borderId="29" xfId="0" applyNumberFormat="1" applyFont="1" applyFill="1" applyBorder="1" applyAlignment="1">
      <alignment horizontal="center"/>
    </xf>
    <xf numFmtId="0" fontId="2" fillId="0" borderId="13" xfId="0" applyFont="1" applyFill="1" applyBorder="1" applyAlignment="1">
      <alignment horizontal="center" vertical="center" wrapText="1"/>
    </xf>
    <xf numFmtId="166" fontId="2" fillId="0" borderId="13" xfId="0" applyNumberFormat="1" applyFont="1" applyFill="1" applyBorder="1" applyAlignment="1">
      <alignment horizontal="center" vertical="center"/>
    </xf>
    <xf numFmtId="166" fontId="2" fillId="0" borderId="0" xfId="0" applyNumberFormat="1" applyFont="1" applyFill="1" applyBorder="1" applyAlignment="1">
      <alignment horizontal="center" vertical="center"/>
    </xf>
    <xf numFmtId="0" fontId="35" fillId="0" borderId="27" xfId="0" applyFont="1" applyBorder="1" applyAlignment="1">
      <alignment horizontal="center" vertical="center" wrapText="1"/>
    </xf>
    <xf numFmtId="0" fontId="2" fillId="0" borderId="0" xfId="0" applyFont="1" applyFill="1" applyBorder="1" applyAlignment="1">
      <alignment horizontal="center" vertical="center" wrapText="1"/>
    </xf>
    <xf numFmtId="0" fontId="69" fillId="37" borderId="34" xfId="40" applyFont="1" applyFill="1" applyBorder="1"/>
    <xf numFmtId="0" fontId="69" fillId="34" borderId="34" xfId="40" applyFont="1" applyFill="1" applyBorder="1"/>
    <xf numFmtId="0" fontId="58" fillId="34" borderId="34" xfId="40" applyFill="1" applyBorder="1"/>
    <xf numFmtId="0" fontId="0" fillId="38" borderId="0" xfId="0" applyFill="1" applyAlignment="1">
      <alignment wrapText="1"/>
    </xf>
    <xf numFmtId="0" fontId="69" fillId="37" borderId="34" xfId="40" applyFont="1" applyFill="1" applyBorder="1" applyAlignment="1">
      <alignment horizontal="center" vertical="center" wrapText="1"/>
    </xf>
    <xf numFmtId="0" fontId="69" fillId="37" borderId="34" xfId="40" applyFont="1" applyFill="1" applyBorder="1" applyAlignment="1">
      <alignment horizontal="center"/>
    </xf>
    <xf numFmtId="0" fontId="70" fillId="0" borderId="0" xfId="0" applyFont="1" applyAlignment="1">
      <alignment horizontal="center" wrapText="1"/>
    </xf>
    <xf numFmtId="0" fontId="60" fillId="0" borderId="0" xfId="0" applyFont="1" applyFill="1" applyAlignment="1">
      <alignment horizontal="center" vertical="center" wrapText="1"/>
    </xf>
    <xf numFmtId="0" fontId="61" fillId="0" borderId="0" xfId="0" applyFont="1" applyFill="1" applyAlignment="1">
      <alignment horizontal="center" vertical="center" wrapText="1"/>
    </xf>
    <xf numFmtId="0" fontId="19" fillId="33" borderId="46" xfId="0" applyFont="1" applyFill="1" applyBorder="1" applyAlignment="1">
      <alignment horizontal="center"/>
    </xf>
    <xf numFmtId="0" fontId="19" fillId="33" borderId="20" xfId="0" applyFont="1" applyFill="1" applyBorder="1" applyAlignment="1">
      <alignment horizontal="center"/>
    </xf>
    <xf numFmtId="0" fontId="19" fillId="33" borderId="36" xfId="0" applyFont="1" applyFill="1" applyBorder="1" applyAlignment="1">
      <alignment horizontal="center"/>
    </xf>
    <xf numFmtId="0" fontId="19" fillId="33" borderId="31" xfId="0" applyFont="1" applyFill="1" applyBorder="1" applyAlignment="1">
      <alignment horizontal="center"/>
    </xf>
    <xf numFmtId="0" fontId="32" fillId="33" borderId="31" xfId="0" applyFont="1" applyFill="1" applyBorder="1" applyAlignment="1">
      <alignment horizontal="center"/>
    </xf>
    <xf numFmtId="0" fontId="2" fillId="0" borderId="0" xfId="0" applyFont="1" applyAlignment="1">
      <alignment horizontal="left" vertical="center" wrapText="1"/>
    </xf>
    <xf numFmtId="0" fontId="63" fillId="0" borderId="0" xfId="0" applyFont="1" applyFill="1" applyAlignment="1">
      <alignment horizontal="center" vertical="center" wrapText="1"/>
    </xf>
    <xf numFmtId="0" fontId="40" fillId="0" borderId="0" xfId="0" applyFont="1" applyAlignment="1">
      <alignment horizontal="left" vertical="center" wrapText="1"/>
    </xf>
    <xf numFmtId="0" fontId="37" fillId="36" borderId="32" xfId="0" applyFont="1" applyFill="1" applyBorder="1" applyAlignment="1">
      <alignment horizontal="center" vertical="center"/>
    </xf>
    <xf numFmtId="0" fontId="37" fillId="36" borderId="22" xfId="0" applyFont="1" applyFill="1" applyBorder="1" applyAlignment="1">
      <alignment horizontal="center" vertical="center"/>
    </xf>
    <xf numFmtId="0" fontId="30" fillId="34" borderId="29" xfId="0" applyFont="1" applyFill="1" applyBorder="1" applyAlignment="1">
      <alignment horizontal="center"/>
    </xf>
    <xf numFmtId="0" fontId="7" fillId="34" borderId="7" xfId="0" applyFont="1" applyFill="1" applyBorder="1" applyAlignment="1">
      <alignment horizontal="center"/>
    </xf>
    <xf numFmtId="0" fontId="39" fillId="0" borderId="0" xfId="0" applyFont="1" applyAlignment="1">
      <alignment horizontal="left" wrapText="1"/>
    </xf>
    <xf numFmtId="0" fontId="39" fillId="0" borderId="0" xfId="0" applyFont="1" applyAlignment="1">
      <alignment horizontal="center" wrapText="1"/>
    </xf>
    <xf numFmtId="0" fontId="58" fillId="0" borderId="34" xfId="40" applyBorder="1"/>
    <xf numFmtId="0" fontId="58" fillId="0" borderId="34" xfId="40" applyFont="1" applyBorder="1"/>
    <xf numFmtId="0" fontId="58" fillId="39" borderId="34" xfId="40" applyFill="1" applyBorder="1"/>
    <xf numFmtId="10" fontId="58" fillId="0" borderId="34" xfId="40" applyNumberFormat="1" applyBorder="1"/>
    <xf numFmtId="10" fontId="58" fillId="39" borderId="34" xfId="40" applyNumberFormat="1" applyFill="1" applyBorder="1"/>
    <xf numFmtId="0" fontId="69" fillId="39" borderId="34" xfId="40" applyFont="1" applyFill="1" applyBorder="1"/>
    <xf numFmtId="0" fontId="58" fillId="0" borderId="46" xfId="40" applyFont="1" applyBorder="1" applyAlignment="1">
      <alignment horizontal="center"/>
    </xf>
    <xf numFmtId="0" fontId="58" fillId="0" borderId="20" xfId="40" applyFont="1" applyBorder="1" applyAlignment="1">
      <alignment horizontal="center"/>
    </xf>
    <xf numFmtId="0" fontId="58" fillId="0" borderId="36" xfId="40" applyFont="1" applyBorder="1" applyAlignment="1">
      <alignment horizontal="center"/>
    </xf>
    <xf numFmtId="0" fontId="58" fillId="0" borderId="46" xfId="40" applyBorder="1" applyAlignment="1">
      <alignment horizontal="center"/>
    </xf>
    <xf numFmtId="0" fontId="58" fillId="0" borderId="20" xfId="40" applyBorder="1" applyAlignment="1">
      <alignment horizontal="center"/>
    </xf>
    <xf numFmtId="0" fontId="58" fillId="0" borderId="36" xfId="40" applyBorder="1" applyAlignment="1">
      <alignment horizontal="center"/>
    </xf>
    <xf numFmtId="0" fontId="58" fillId="38" borderId="0" xfId="40" applyFill="1" applyBorder="1"/>
    <xf numFmtId="2" fontId="58" fillId="38" borderId="0" xfId="40" applyNumberFormat="1" applyFill="1" applyBorder="1"/>
    <xf numFmtId="2" fontId="58" fillId="40" borderId="0" xfId="40" applyNumberFormat="1" applyFill="1" applyBorder="1"/>
    <xf numFmtId="0" fontId="58" fillId="40" borderId="0" xfId="40" applyFill="1" applyBorder="1"/>
    <xf numFmtId="0" fontId="0" fillId="38" borderId="0" xfId="0" applyFill="1" applyBorder="1" applyAlignment="1">
      <alignment wrapText="1"/>
    </xf>
    <xf numFmtId="0" fontId="69" fillId="40" borderId="0" xfId="40" applyFont="1" applyFill="1" applyBorder="1"/>
    <xf numFmtId="1" fontId="58" fillId="34" borderId="34" xfId="40" applyNumberFormat="1" applyFill="1" applyBorder="1"/>
    <xf numFmtId="1" fontId="69" fillId="34" borderId="34" xfId="40" applyNumberFormat="1" applyFont="1" applyFill="1" applyBorder="1"/>
    <xf numFmtId="3" fontId="32" fillId="0" borderId="31" xfId="0" applyNumberFormat="1" applyFont="1" applyBorder="1" applyAlignment="1">
      <alignment horizontal="center"/>
    </xf>
    <xf numFmtId="3" fontId="19" fillId="33" borderId="31" xfId="0" applyNumberFormat="1" applyFont="1" applyFill="1" applyBorder="1" applyAlignment="1">
      <alignment horizontal="center"/>
    </xf>
    <xf numFmtId="166" fontId="30" fillId="0" borderId="29" xfId="0" applyNumberFormat="1" applyFont="1" applyBorder="1" applyAlignment="1">
      <alignment horizontal="center"/>
    </xf>
    <xf numFmtId="166" fontId="30" fillId="0" borderId="34" xfId="0" applyNumberFormat="1" applyFont="1" applyBorder="1" applyAlignment="1">
      <alignment horizontal="center"/>
    </xf>
    <xf numFmtId="166" fontId="32" fillId="33" borderId="31" xfId="0" applyNumberFormat="1" applyFont="1" applyFill="1" applyBorder="1" applyAlignment="1">
      <alignment horizontal="center"/>
    </xf>
    <xf numFmtId="1" fontId="19" fillId="33" borderId="31" xfId="0" applyNumberFormat="1" applyFont="1" applyFill="1" applyBorder="1" applyAlignment="1">
      <alignment horizontal="center"/>
    </xf>
    <xf numFmtId="166" fontId="30" fillId="34" borderId="34" xfId="0" applyNumberFormat="1" applyFont="1" applyFill="1" applyBorder="1" applyAlignment="1">
      <alignment horizontal="center"/>
    </xf>
    <xf numFmtId="167" fontId="1" fillId="0" borderId="34" xfId="41" applyNumberFormat="1" applyBorder="1" applyAlignment="1">
      <alignment horizontal="center"/>
    </xf>
    <xf numFmtId="166" fontId="1" fillId="0" borderId="34" xfId="41" applyNumberFormat="1" applyBorder="1" applyAlignment="1">
      <alignment horizontal="center"/>
    </xf>
    <xf numFmtId="166" fontId="0" fillId="0" borderId="34" xfId="0" applyNumberFormat="1" applyBorder="1" applyAlignment="1">
      <alignment horizontal="center"/>
    </xf>
    <xf numFmtId="166" fontId="0" fillId="0" borderId="34" xfId="0" applyNumberFormat="1" applyBorder="1" applyAlignment="1">
      <alignment horizontal="center" vertical="center"/>
    </xf>
    <xf numFmtId="166" fontId="30" fillId="0" borderId="29" xfId="0" applyNumberFormat="1" applyFont="1" applyBorder="1" applyAlignment="1">
      <alignment horizontal="center" vertical="center"/>
    </xf>
    <xf numFmtId="166" fontId="1" fillId="0" borderId="29" xfId="41" applyNumberFormat="1" applyBorder="1" applyAlignment="1">
      <alignment horizontal="center"/>
    </xf>
    <xf numFmtId="166" fontId="0" fillId="0" borderId="29" xfId="0" applyNumberFormat="1" applyBorder="1" applyAlignment="1">
      <alignment horizontal="center"/>
    </xf>
    <xf numFmtId="0" fontId="68" fillId="0" borderId="0" xfId="45" applyFont="1" applyBorder="1" applyAlignment="1">
      <alignment horizontal="center" vertical="center" wrapText="1"/>
    </xf>
    <xf numFmtId="0" fontId="72" fillId="0" borderId="47" xfId="45" applyFont="1" applyBorder="1" applyAlignment="1">
      <alignment horizontal="left" wrapText="1"/>
    </xf>
    <xf numFmtId="0" fontId="72" fillId="0" borderId="48" xfId="45" applyFont="1" applyBorder="1" applyAlignment="1">
      <alignment horizontal="center" wrapText="1"/>
    </xf>
    <xf numFmtId="0" fontId="72" fillId="0" borderId="49" xfId="45" applyFont="1" applyBorder="1" applyAlignment="1">
      <alignment horizontal="center" wrapText="1"/>
    </xf>
    <xf numFmtId="0" fontId="72" fillId="0" borderId="50" xfId="45" applyFont="1" applyBorder="1" applyAlignment="1">
      <alignment horizontal="center" wrapText="1"/>
    </xf>
    <xf numFmtId="0" fontId="72" fillId="0" borderId="51" xfId="45" applyFont="1" applyBorder="1" applyAlignment="1">
      <alignment horizontal="left" wrapText="1"/>
    </xf>
    <xf numFmtId="0" fontId="72" fillId="0" borderId="52" xfId="45" applyFont="1" applyBorder="1" applyAlignment="1">
      <alignment horizontal="center" wrapText="1"/>
    </xf>
    <xf numFmtId="0" fontId="72" fillId="0" borderId="53" xfId="45" applyFont="1" applyBorder="1" applyAlignment="1">
      <alignment horizontal="center" wrapText="1"/>
    </xf>
    <xf numFmtId="0" fontId="72" fillId="0" borderId="54" xfId="45" applyFont="1" applyBorder="1" applyAlignment="1">
      <alignment horizontal="center" wrapText="1"/>
    </xf>
    <xf numFmtId="0" fontId="72" fillId="0" borderId="55" xfId="45" applyFont="1" applyBorder="1" applyAlignment="1">
      <alignment horizontal="left" vertical="top" wrapText="1"/>
    </xf>
    <xf numFmtId="170" fontId="72" fillId="0" borderId="56" xfId="45" applyNumberFormat="1" applyFont="1" applyBorder="1" applyAlignment="1">
      <alignment horizontal="right" vertical="center"/>
    </xf>
    <xf numFmtId="171" fontId="72" fillId="0" borderId="57" xfId="45" applyNumberFormat="1" applyFont="1" applyBorder="1" applyAlignment="1">
      <alignment horizontal="right" vertical="center"/>
    </xf>
    <xf numFmtId="0" fontId="72" fillId="0" borderId="57" xfId="45" applyFont="1" applyBorder="1" applyAlignment="1">
      <alignment horizontal="right" vertical="center"/>
    </xf>
    <xf numFmtId="170" fontId="72" fillId="0" borderId="57" xfId="45" applyNumberFormat="1" applyFont="1" applyBorder="1" applyAlignment="1">
      <alignment horizontal="right" vertical="center"/>
    </xf>
    <xf numFmtId="170" fontId="72" fillId="0" borderId="58" xfId="45" applyNumberFormat="1" applyFont="1" applyBorder="1" applyAlignment="1">
      <alignment horizontal="right" vertical="center"/>
    </xf>
    <xf numFmtId="0" fontId="72" fillId="0" borderId="0" xfId="45" applyFont="1" applyBorder="1" applyAlignment="1">
      <alignment horizontal="left" vertical="top" wrapText="1"/>
    </xf>
    <xf numFmtId="0" fontId="2" fillId="38" borderId="0" xfId="0" applyFont="1" applyFill="1"/>
    <xf numFmtId="0" fontId="42" fillId="38" borderId="0" xfId="0" applyFont="1" applyFill="1" applyBorder="1" applyAlignment="1">
      <alignment wrapText="1"/>
    </xf>
    <xf numFmtId="0" fontId="37" fillId="38" borderId="0" xfId="0" applyFont="1" applyFill="1" applyBorder="1" applyAlignment="1">
      <alignment horizontal="center" vertical="center"/>
    </xf>
    <xf numFmtId="0" fontId="42" fillId="38" borderId="0" xfId="0" applyFont="1" applyFill="1" applyBorder="1" applyAlignment="1">
      <alignment horizontal="left" wrapText="1"/>
    </xf>
    <xf numFmtId="0" fontId="72" fillId="0" borderId="53" xfId="46" applyFont="1" applyBorder="1" applyAlignment="1">
      <alignment horizontal="center" wrapText="1"/>
    </xf>
    <xf numFmtId="0" fontId="72" fillId="0" borderId="54" xfId="46" applyFont="1" applyBorder="1" applyAlignment="1">
      <alignment horizontal="center" wrapText="1"/>
    </xf>
    <xf numFmtId="0" fontId="72" fillId="0" borderId="66" xfId="46" applyFont="1" applyBorder="1" applyAlignment="1">
      <alignment horizontal="left" vertical="top" wrapText="1"/>
    </xf>
    <xf numFmtId="170" fontId="72" fillId="0" borderId="71" xfId="46" applyNumberFormat="1" applyFont="1" applyBorder="1" applyAlignment="1">
      <alignment horizontal="right" vertical="center"/>
    </xf>
    <xf numFmtId="170" fontId="72" fillId="0" borderId="72" xfId="46" applyNumberFormat="1" applyFont="1" applyBorder="1" applyAlignment="1">
      <alignment horizontal="right" vertical="center"/>
    </xf>
    <xf numFmtId="171" fontId="72" fillId="0" borderId="72" xfId="46" applyNumberFormat="1" applyFont="1" applyBorder="1" applyAlignment="1">
      <alignment horizontal="right" vertical="center"/>
    </xf>
    <xf numFmtId="184" fontId="72" fillId="0" borderId="72" xfId="46" applyNumberFormat="1" applyFont="1" applyBorder="1" applyAlignment="1">
      <alignment horizontal="right" vertical="center"/>
    </xf>
    <xf numFmtId="184" fontId="72" fillId="0" borderId="73" xfId="46" applyNumberFormat="1" applyFont="1" applyBorder="1" applyAlignment="1">
      <alignment horizontal="right" vertical="center"/>
    </xf>
    <xf numFmtId="0" fontId="72" fillId="0" borderId="69" xfId="46" applyFont="1" applyBorder="1" applyAlignment="1">
      <alignment horizontal="left" vertical="top" wrapText="1"/>
    </xf>
    <xf numFmtId="0" fontId="72" fillId="0" borderId="70" xfId="46" applyFont="1" applyBorder="1" applyAlignment="1">
      <alignment horizontal="left" vertical="top" wrapText="1"/>
    </xf>
    <xf numFmtId="0" fontId="72" fillId="0" borderId="74" xfId="46" applyFont="1" applyBorder="1" applyAlignment="1">
      <alignment horizontal="left" vertical="center" wrapText="1"/>
    </xf>
    <xf numFmtId="0" fontId="72" fillId="0" borderId="75" xfId="46" applyFont="1" applyBorder="1" applyAlignment="1">
      <alignment horizontal="left" vertical="center" wrapText="1"/>
    </xf>
    <xf numFmtId="170" fontId="72" fillId="0" borderId="75" xfId="46" applyNumberFormat="1" applyFont="1" applyBorder="1" applyAlignment="1">
      <alignment horizontal="right" vertical="center"/>
    </xf>
    <xf numFmtId="185" fontId="72" fillId="0" borderId="75" xfId="46" applyNumberFormat="1" applyFont="1" applyBorder="1" applyAlignment="1">
      <alignment horizontal="right" vertical="center"/>
    </xf>
    <xf numFmtId="184" fontId="72" fillId="0" borderId="75" xfId="46" applyNumberFormat="1" applyFont="1" applyBorder="1" applyAlignment="1">
      <alignment horizontal="right" vertical="center"/>
    </xf>
    <xf numFmtId="184" fontId="72" fillId="0" borderId="76" xfId="46" applyNumberFormat="1" applyFont="1" applyBorder="1" applyAlignment="1">
      <alignment horizontal="right" vertical="center"/>
    </xf>
    <xf numFmtId="0" fontId="72" fillId="0" borderId="65" xfId="46" applyFont="1" applyBorder="1" applyAlignment="1">
      <alignment horizontal="left" wrapText="1"/>
    </xf>
    <xf numFmtId="0" fontId="72" fillId="0" borderId="66" xfId="46" applyFont="1" applyBorder="1" applyAlignment="1">
      <alignment horizontal="left" wrapText="1"/>
    </xf>
    <xf numFmtId="0" fontId="72" fillId="0" borderId="67" xfId="46" applyFont="1" applyBorder="1" applyAlignment="1">
      <alignment horizontal="left" wrapText="1"/>
    </xf>
    <xf numFmtId="0" fontId="72" fillId="0" borderId="68" xfId="46" applyFont="1" applyBorder="1" applyAlignment="1">
      <alignment horizontal="left" wrapText="1"/>
    </xf>
    <xf numFmtId="0" fontId="72" fillId="0" borderId="69" xfId="46" applyFont="1" applyBorder="1" applyAlignment="1">
      <alignment horizontal="left" wrapText="1"/>
    </xf>
    <xf numFmtId="0" fontId="72" fillId="0" borderId="70" xfId="46" applyFont="1" applyBorder="1" applyAlignment="1">
      <alignment horizontal="left" wrapText="1"/>
    </xf>
    <xf numFmtId="0" fontId="72" fillId="0" borderId="79" xfId="46" applyFont="1" applyBorder="1" applyAlignment="1">
      <alignment horizontal="center" wrapText="1"/>
    </xf>
    <xf numFmtId="0" fontId="72" fillId="0" borderId="75" xfId="46" applyFont="1" applyBorder="1" applyAlignment="1">
      <alignment horizontal="center" wrapText="1"/>
    </xf>
    <xf numFmtId="0" fontId="72" fillId="0" borderId="62" xfId="46" applyFont="1" applyBorder="1" applyAlignment="1">
      <alignment horizontal="center" wrapText="1"/>
    </xf>
    <xf numFmtId="0" fontId="72" fillId="0" borderId="63" xfId="46" applyFont="1" applyBorder="1" applyAlignment="1">
      <alignment horizontal="center" wrapText="1"/>
    </xf>
    <xf numFmtId="0" fontId="68" fillId="0" borderId="64" xfId="46" applyFont="1" applyBorder="1" applyAlignment="1">
      <alignment horizontal="center" vertical="center" wrapText="1"/>
    </xf>
    <xf numFmtId="0" fontId="72" fillId="0" borderId="65" xfId="46" applyFont="1" applyBorder="1" applyAlignment="1">
      <alignment horizontal="left" vertical="top" wrapText="1"/>
    </xf>
    <xf numFmtId="0" fontId="74" fillId="38" borderId="0" xfId="0" applyFont="1" applyFill="1" applyBorder="1" applyAlignment="1">
      <alignment wrapText="1"/>
    </xf>
    <xf numFmtId="0" fontId="74" fillId="38" borderId="0" xfId="0" applyFont="1" applyFill="1" applyBorder="1" applyAlignment="1">
      <alignment horizontal="left"/>
    </xf>
    <xf numFmtId="0" fontId="74" fillId="0" borderId="0" xfId="0" applyFont="1" applyAlignment="1">
      <alignment wrapText="1"/>
    </xf>
    <xf numFmtId="0" fontId="19" fillId="38" borderId="0" xfId="0" applyFont="1" applyFill="1"/>
    <xf numFmtId="0" fontId="37" fillId="36" borderId="34" xfId="0" applyFont="1" applyFill="1" applyBorder="1" applyAlignment="1">
      <alignment horizontal="center" vertical="center"/>
    </xf>
    <xf numFmtId="0" fontId="72" fillId="0" borderId="79" xfId="46" applyFont="1" applyBorder="1" applyAlignment="1">
      <alignment horizontal="center" vertical="center" wrapText="1"/>
    </xf>
    <xf numFmtId="0" fontId="72" fillId="0" borderId="75" xfId="46" applyFont="1" applyBorder="1" applyAlignment="1">
      <alignment horizontal="center" vertical="center" wrapText="1"/>
    </xf>
    <xf numFmtId="0" fontId="72" fillId="0" borderId="80" xfId="46" applyFont="1" applyBorder="1" applyAlignment="1">
      <alignment horizontal="center" vertical="center" wrapText="1"/>
    </xf>
    <xf numFmtId="0" fontId="72" fillId="0" borderId="74" xfId="46" applyFont="1" applyBorder="1" applyAlignment="1">
      <alignment horizontal="center" vertical="center" wrapText="1"/>
    </xf>
    <xf numFmtId="0" fontId="72" fillId="0" borderId="77" xfId="46" applyFont="1" applyBorder="1" applyAlignment="1">
      <alignment horizontal="center" vertical="center" wrapText="1"/>
    </xf>
    <xf numFmtId="0" fontId="72" fillId="0" borderId="78" xfId="46" applyFont="1" applyBorder="1" applyAlignment="1">
      <alignment horizontal="center" vertical="center" wrapText="1"/>
    </xf>
    <xf numFmtId="0" fontId="72" fillId="0" borderId="59" xfId="46" applyFont="1" applyBorder="1" applyAlignment="1">
      <alignment horizontal="center" vertical="center" wrapText="1"/>
    </xf>
    <xf numFmtId="0" fontId="72" fillId="0" borderId="60" xfId="46" applyFont="1" applyBorder="1" applyAlignment="1">
      <alignment horizontal="center" vertical="center" wrapText="1"/>
    </xf>
    <xf numFmtId="0" fontId="72" fillId="0" borderId="61" xfId="46" applyFont="1" applyBorder="1" applyAlignment="1">
      <alignment horizontal="center" vertical="center" wrapText="1"/>
    </xf>
    <xf numFmtId="0" fontId="42" fillId="38" borderId="0" xfId="0" applyFont="1" applyFill="1" applyBorder="1" applyAlignment="1">
      <alignment horizontal="left" wrapText="1"/>
    </xf>
  </cellXfs>
  <cellStyles count="47">
    <cellStyle name="20% - Énfasis1" xfId="17" builtinId="30" customBuiltin="1"/>
    <cellStyle name="20% - Énfasis2" xfId="21" builtinId="34" customBuiltin="1"/>
    <cellStyle name="20% - Énfasis3" xfId="25" builtinId="38" customBuiltin="1"/>
    <cellStyle name="20% - Énfasis4" xfId="29" builtinId="42" customBuiltin="1"/>
    <cellStyle name="20% - Énfasis5" xfId="33" builtinId="46" customBuiltin="1"/>
    <cellStyle name="20% - Énfasis6" xfId="37" builtinId="50" customBuiltin="1"/>
    <cellStyle name="40% - Énfasis1" xfId="18" builtinId="31" customBuiltin="1"/>
    <cellStyle name="40% - Énfasis2" xfId="22" builtinId="35" customBuiltin="1"/>
    <cellStyle name="40% - Énfasis3" xfId="26" builtinId="39" customBuiltin="1"/>
    <cellStyle name="40% - Énfasis4" xfId="30" builtinId="43" customBuiltin="1"/>
    <cellStyle name="40% - Énfasis5" xfId="34" builtinId="47" customBuiltin="1"/>
    <cellStyle name="40% - Énfasis6" xfId="38" builtinId="51" customBuiltin="1"/>
    <cellStyle name="60% - Énfasis1" xfId="19" builtinId="32" customBuiltin="1"/>
    <cellStyle name="60% - Énfasis2" xfId="23" builtinId="36" customBuiltin="1"/>
    <cellStyle name="60% - Énfasis3" xfId="27" builtinId="40" customBuiltin="1"/>
    <cellStyle name="60% - Énfasis4" xfId="31" builtinId="44" customBuiltin="1"/>
    <cellStyle name="60% - Énfasis5" xfId="35" builtinId="48" customBuiltin="1"/>
    <cellStyle name="60% - Énfasis6" xfId="39" builtinId="52" customBuiltin="1"/>
    <cellStyle name="Buena" xfId="5" builtinId="26" customBuiltin="1"/>
    <cellStyle name="Cálculo" xfId="10" builtinId="22" customBuiltin="1"/>
    <cellStyle name="Celda de comprobación" xfId="12" builtinId="23" customBuiltin="1"/>
    <cellStyle name="Celda vinculada" xfId="11" builtinId="24" customBuiltin="1"/>
    <cellStyle name="Encabezado 4" xfId="4" builtinId="19" customBuiltin="1"/>
    <cellStyle name="Énfasis1" xfId="16" builtinId="29" customBuiltin="1"/>
    <cellStyle name="Énfasis2" xfId="20" builtinId="33" customBuiltin="1"/>
    <cellStyle name="Énfasis3" xfId="24" builtinId="37" customBuiltin="1"/>
    <cellStyle name="Énfasis4" xfId="28" builtinId="41" customBuiltin="1"/>
    <cellStyle name="Énfasis5" xfId="32" builtinId="45" customBuiltin="1"/>
    <cellStyle name="Énfasis6" xfId="36" builtinId="49" customBuiltin="1"/>
    <cellStyle name="Entrada" xfId="8" builtinId="20" customBuiltin="1"/>
    <cellStyle name="Incorrecto" xfId="6" builtinId="27" customBuiltin="1"/>
    <cellStyle name="Moneda 2" xfId="43"/>
    <cellStyle name="Neutral" xfId="7" builtinId="28" customBuiltin="1"/>
    <cellStyle name="Normal" xfId="0" builtinId="0"/>
    <cellStyle name="Normal 2" xfId="40"/>
    <cellStyle name="Normal 3" xfId="41"/>
    <cellStyle name="Normal_Shapiro-Wilk" xfId="45"/>
    <cellStyle name="Normal_T-Student" xfId="46"/>
    <cellStyle name="Notas 2" xfId="44"/>
    <cellStyle name="Salida" xfId="9" builtinId="21" customBuiltin="1"/>
    <cellStyle name="Texto de advertencia" xfId="13" builtinId="11" customBuiltin="1"/>
    <cellStyle name="Texto explicativo" xfId="14" builtinId="53" customBuiltin="1"/>
    <cellStyle name="Título 1" xfId="1" builtinId="16" customBuiltin="1"/>
    <cellStyle name="Título 2" xfId="2" builtinId="17" customBuiltin="1"/>
    <cellStyle name="Título 3" xfId="3" builtinId="18" customBuiltin="1"/>
    <cellStyle name="Título 4" xfId="42"/>
    <cellStyle name="Total" xfId="15" builtinId="25"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8" Type="http://schemas.openxmlformats.org/officeDocument/2006/relationships/image" Target="../media/image12.png"/><Relationship Id="rId3" Type="http://schemas.openxmlformats.org/officeDocument/2006/relationships/image" Target="../media/image7.png"/><Relationship Id="rId7" Type="http://schemas.openxmlformats.org/officeDocument/2006/relationships/image" Target="../media/image11.png"/><Relationship Id="rId2" Type="http://schemas.openxmlformats.org/officeDocument/2006/relationships/image" Target="../media/image6.png"/><Relationship Id="rId1" Type="http://schemas.openxmlformats.org/officeDocument/2006/relationships/image" Target="../media/image5.png"/><Relationship Id="rId6" Type="http://schemas.openxmlformats.org/officeDocument/2006/relationships/image" Target="../media/image10.png"/><Relationship Id="rId5" Type="http://schemas.openxmlformats.org/officeDocument/2006/relationships/image" Target="../media/image9.png"/><Relationship Id="rId4" Type="http://schemas.openxmlformats.org/officeDocument/2006/relationships/image" Target="../media/image8.png"/></Relationships>
</file>

<file path=xl/drawings/_rels/drawing3.xml.rels><?xml version="1.0" encoding="UTF-8" standalone="yes"?>
<Relationships xmlns="http://schemas.openxmlformats.org/package/2006/relationships"><Relationship Id="rId2" Type="http://schemas.openxmlformats.org/officeDocument/2006/relationships/image" Target="../media/image14.png"/><Relationship Id="rId1" Type="http://schemas.openxmlformats.org/officeDocument/2006/relationships/image" Target="../media/image13.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22</xdr:row>
      <xdr:rowOff>0</xdr:rowOff>
    </xdr:from>
    <xdr:to>
      <xdr:col>8</xdr:col>
      <xdr:colOff>657225</xdr:colOff>
      <xdr:row>51</xdr:row>
      <xdr:rowOff>104775</xdr:rowOff>
    </xdr:to>
    <xdr:pic>
      <xdr:nvPicPr>
        <xdr:cNvPr id="3" name="2 Imagen"/>
        <xdr:cNvPicPr>
          <a:picLocks noChangeAspect="1"/>
        </xdr:cNvPicPr>
      </xdr:nvPicPr>
      <xdr:blipFill>
        <a:blip xmlns:r="http://schemas.openxmlformats.org/officeDocument/2006/relationships" r:embed="rId1"/>
        <a:stretch>
          <a:fillRect/>
        </a:stretch>
      </xdr:blipFill>
      <xdr:spPr>
        <a:xfrm>
          <a:off x="762000" y="3562350"/>
          <a:ext cx="5991225" cy="4800600"/>
        </a:xfrm>
        <a:prstGeom prst="rect">
          <a:avLst/>
        </a:prstGeom>
      </xdr:spPr>
    </xdr:pic>
    <xdr:clientData/>
  </xdr:twoCellAnchor>
  <xdr:twoCellAnchor editAs="oneCell">
    <xdr:from>
      <xdr:col>9</xdr:col>
      <xdr:colOff>0</xdr:colOff>
      <xdr:row>22</xdr:row>
      <xdr:rowOff>0</xdr:rowOff>
    </xdr:from>
    <xdr:to>
      <xdr:col>16</xdr:col>
      <xdr:colOff>657225</xdr:colOff>
      <xdr:row>51</xdr:row>
      <xdr:rowOff>104775</xdr:rowOff>
    </xdr:to>
    <xdr:pic>
      <xdr:nvPicPr>
        <xdr:cNvPr id="6" name="5 Imagen"/>
        <xdr:cNvPicPr>
          <a:picLocks noChangeAspect="1"/>
        </xdr:cNvPicPr>
      </xdr:nvPicPr>
      <xdr:blipFill>
        <a:blip xmlns:r="http://schemas.openxmlformats.org/officeDocument/2006/relationships" r:embed="rId2"/>
        <a:stretch>
          <a:fillRect/>
        </a:stretch>
      </xdr:blipFill>
      <xdr:spPr>
        <a:xfrm>
          <a:off x="6858000" y="3562350"/>
          <a:ext cx="5991225" cy="4800600"/>
        </a:xfrm>
        <a:prstGeom prst="rect">
          <a:avLst/>
        </a:prstGeom>
      </xdr:spPr>
    </xdr:pic>
    <xdr:clientData/>
  </xdr:twoCellAnchor>
  <xdr:twoCellAnchor editAs="oneCell">
    <xdr:from>
      <xdr:col>1</xdr:col>
      <xdr:colOff>0</xdr:colOff>
      <xdr:row>75</xdr:row>
      <xdr:rowOff>0</xdr:rowOff>
    </xdr:from>
    <xdr:to>
      <xdr:col>8</xdr:col>
      <xdr:colOff>657225</xdr:colOff>
      <xdr:row>104</xdr:row>
      <xdr:rowOff>104775</xdr:rowOff>
    </xdr:to>
    <xdr:pic>
      <xdr:nvPicPr>
        <xdr:cNvPr id="4" name="3 Imagen"/>
        <xdr:cNvPicPr>
          <a:picLocks noChangeAspect="1"/>
        </xdr:cNvPicPr>
      </xdr:nvPicPr>
      <xdr:blipFill>
        <a:blip xmlns:r="http://schemas.openxmlformats.org/officeDocument/2006/relationships" r:embed="rId3"/>
        <a:stretch>
          <a:fillRect/>
        </a:stretch>
      </xdr:blipFill>
      <xdr:spPr>
        <a:xfrm>
          <a:off x="762000" y="12144375"/>
          <a:ext cx="5991225" cy="4800600"/>
        </a:xfrm>
        <a:prstGeom prst="rect">
          <a:avLst/>
        </a:prstGeom>
      </xdr:spPr>
    </xdr:pic>
    <xdr:clientData/>
  </xdr:twoCellAnchor>
  <xdr:twoCellAnchor editAs="oneCell">
    <xdr:from>
      <xdr:col>10</xdr:col>
      <xdr:colOff>0</xdr:colOff>
      <xdr:row>75</xdr:row>
      <xdr:rowOff>0</xdr:rowOff>
    </xdr:from>
    <xdr:to>
      <xdr:col>17</xdr:col>
      <xdr:colOff>657225</xdr:colOff>
      <xdr:row>104</xdr:row>
      <xdr:rowOff>104775</xdr:rowOff>
    </xdr:to>
    <xdr:pic>
      <xdr:nvPicPr>
        <xdr:cNvPr id="5" name="4 Imagen"/>
        <xdr:cNvPicPr>
          <a:picLocks noChangeAspect="1"/>
        </xdr:cNvPicPr>
      </xdr:nvPicPr>
      <xdr:blipFill>
        <a:blip xmlns:r="http://schemas.openxmlformats.org/officeDocument/2006/relationships" r:embed="rId4"/>
        <a:stretch>
          <a:fillRect/>
        </a:stretch>
      </xdr:blipFill>
      <xdr:spPr>
        <a:xfrm>
          <a:off x="7620000" y="12144375"/>
          <a:ext cx="5991225" cy="48006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809625</xdr:colOff>
      <xdr:row>2</xdr:row>
      <xdr:rowOff>85725</xdr:rowOff>
    </xdr:from>
    <xdr:to>
      <xdr:col>7</xdr:col>
      <xdr:colOff>800100</xdr:colOff>
      <xdr:row>3</xdr:row>
      <xdr:rowOff>47625</xdr:rowOff>
    </xdr:to>
    <xdr:pic>
      <xdr:nvPicPr>
        <xdr:cNvPr id="4" name="3 Imagen" descr="(a_1,\dots,a_n) = {m^\top V^{-1} \over (m^\top V^{-1}V^{-1}m)^{1/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524625" y="781050"/>
          <a:ext cx="2638425" cy="466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171450</xdr:colOff>
      <xdr:row>2</xdr:row>
      <xdr:rowOff>238125</xdr:rowOff>
    </xdr:from>
    <xdr:to>
      <xdr:col>12</xdr:col>
      <xdr:colOff>304800</xdr:colOff>
      <xdr:row>2</xdr:row>
      <xdr:rowOff>457200</xdr:rowOff>
    </xdr:to>
    <xdr:pic>
      <xdr:nvPicPr>
        <xdr:cNvPr id="5" name="4 Imagen" descr="m = (m_1,\dots,m_n)^\top\,"/>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963150" y="933450"/>
          <a:ext cx="1571625" cy="2190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447675</xdr:colOff>
      <xdr:row>2</xdr:row>
      <xdr:rowOff>257175</xdr:rowOff>
    </xdr:from>
    <xdr:to>
      <xdr:col>5</xdr:col>
      <xdr:colOff>123825</xdr:colOff>
      <xdr:row>2</xdr:row>
      <xdr:rowOff>457200</xdr:rowOff>
    </xdr:to>
    <xdr:pic>
      <xdr:nvPicPr>
        <xdr:cNvPr id="6" name="5 Imagen" descr="image3595"/>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695825" y="952500"/>
          <a:ext cx="1143000" cy="2000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133350</xdr:colOff>
      <xdr:row>2</xdr:row>
      <xdr:rowOff>247650</xdr:rowOff>
    </xdr:from>
    <xdr:to>
      <xdr:col>3</xdr:col>
      <xdr:colOff>238125</xdr:colOff>
      <xdr:row>2</xdr:row>
      <xdr:rowOff>438150</xdr:rowOff>
    </xdr:to>
    <xdr:pic>
      <xdr:nvPicPr>
        <xdr:cNvPr id="7" name="6 Imagen" descr="image3598"/>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019300" y="942975"/>
          <a:ext cx="1466850"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3</xdr:col>
      <xdr:colOff>76200</xdr:colOff>
      <xdr:row>3</xdr:row>
      <xdr:rowOff>481012</xdr:rowOff>
    </xdr:from>
    <xdr:ext cx="914400" cy="267702"/>
    <mc:AlternateContent xmlns:mc="http://schemas.openxmlformats.org/markup-compatibility/2006" xmlns:a14="http://schemas.microsoft.com/office/drawing/2010/main">
      <mc:Choice Requires="a14">
        <xdr:sp macro="" textlink="">
          <xdr:nvSpPr>
            <xdr:cNvPr id="8" name="7 CuadroTexto"/>
            <xdr:cNvSpPr txBox="1"/>
          </xdr:nvSpPr>
          <xdr:spPr>
            <a:xfrm>
              <a:off x="3228975" y="1681162"/>
              <a:ext cx="914400" cy="2677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pPr/>
              <a14:m>
                <m:oMathPara xmlns:m="http://schemas.openxmlformats.org/officeDocument/2006/math">
                  <m:oMathParaPr>
                    <m:jc m:val="centerGroup"/>
                  </m:oMathParaPr>
                  <m:oMath xmlns:m="http://schemas.openxmlformats.org/officeDocument/2006/math">
                    <m:r>
                      <a:rPr lang="es-PE" sz="1100" b="0" i="1">
                        <a:latin typeface="Cambria Math"/>
                      </a:rPr>
                      <m:t>𝑊</m:t>
                    </m:r>
                    <m:r>
                      <a:rPr lang="es-PE" sz="1100" b="0" i="1">
                        <a:latin typeface="Cambria Math"/>
                      </a:rPr>
                      <m:t>=</m:t>
                    </m:r>
                    <m:sSup>
                      <m:sSupPr>
                        <m:ctrlPr>
                          <a:rPr lang="es-PE" sz="1100" b="0" i="1">
                            <a:latin typeface="Cambria Math"/>
                          </a:rPr>
                        </m:ctrlPr>
                      </m:sSupPr>
                      <m:e>
                        <m:r>
                          <a:rPr lang="es-PE" sz="1100" b="0" i="1">
                            <a:latin typeface="Cambria Math"/>
                          </a:rPr>
                          <m:t>𝑏</m:t>
                        </m:r>
                      </m:e>
                      <m:sup>
                        <m:r>
                          <a:rPr lang="es-PE" sz="1100" b="0" i="1">
                            <a:latin typeface="Cambria Math"/>
                          </a:rPr>
                          <m:t>2</m:t>
                        </m:r>
                      </m:sup>
                    </m:sSup>
                    <m:r>
                      <a:rPr lang="es-PE" sz="1100" b="0" i="0">
                        <a:latin typeface="Cambria Math"/>
                      </a:rPr>
                      <m:t>/</m:t>
                    </m:r>
                    <m:r>
                      <m:rPr>
                        <m:sty m:val="p"/>
                      </m:rPr>
                      <a:rPr lang="es-PE" sz="1100" b="0" i="0">
                        <a:latin typeface="Cambria Math"/>
                      </a:rPr>
                      <m:t>SS</m:t>
                    </m:r>
                  </m:oMath>
                </m:oMathPara>
              </a14:m>
              <a:endParaRPr lang="es-PE" sz="1100"/>
            </a:p>
          </xdr:txBody>
        </xdr:sp>
      </mc:Choice>
      <mc:Fallback xmlns="">
        <xdr:sp macro="" textlink="">
          <xdr:nvSpPr>
            <xdr:cNvPr id="8" name="7 CuadroTexto"/>
            <xdr:cNvSpPr txBox="1"/>
          </xdr:nvSpPr>
          <xdr:spPr>
            <a:xfrm>
              <a:off x="3228975" y="1681162"/>
              <a:ext cx="914400" cy="2677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r>
                <a:rPr lang="es-PE" sz="1100" b="0" i="0">
                  <a:latin typeface="Cambria Math"/>
                </a:rPr>
                <a:t>𝑊=𝑏^2/SS</a:t>
              </a:r>
              <a:endParaRPr lang="es-PE" sz="1100"/>
            </a:p>
          </xdr:txBody>
        </xdr:sp>
      </mc:Fallback>
    </mc:AlternateContent>
    <xdr:clientData/>
  </xdr:oneCellAnchor>
  <xdr:twoCellAnchor editAs="oneCell">
    <xdr:from>
      <xdr:col>1</xdr:col>
      <xdr:colOff>0</xdr:colOff>
      <xdr:row>48</xdr:row>
      <xdr:rowOff>0</xdr:rowOff>
    </xdr:from>
    <xdr:to>
      <xdr:col>5</xdr:col>
      <xdr:colOff>638175</xdr:colOff>
      <xdr:row>70</xdr:row>
      <xdr:rowOff>104775</xdr:rowOff>
    </xdr:to>
    <xdr:pic>
      <xdr:nvPicPr>
        <xdr:cNvPr id="2" name="1 Imagen"/>
        <xdr:cNvPicPr>
          <a:picLocks noChangeAspect="1"/>
        </xdr:cNvPicPr>
      </xdr:nvPicPr>
      <xdr:blipFill>
        <a:blip xmlns:r="http://schemas.openxmlformats.org/officeDocument/2006/relationships" r:embed="rId5"/>
        <a:stretch>
          <a:fillRect/>
        </a:stretch>
      </xdr:blipFill>
      <xdr:spPr>
        <a:xfrm>
          <a:off x="457200" y="10868025"/>
          <a:ext cx="5991225" cy="4800600"/>
        </a:xfrm>
        <a:prstGeom prst="rect">
          <a:avLst/>
        </a:prstGeom>
      </xdr:spPr>
    </xdr:pic>
    <xdr:clientData/>
  </xdr:twoCellAnchor>
  <xdr:twoCellAnchor editAs="oneCell">
    <xdr:from>
      <xdr:col>10</xdr:col>
      <xdr:colOff>0</xdr:colOff>
      <xdr:row>47</xdr:row>
      <xdr:rowOff>0</xdr:rowOff>
    </xdr:from>
    <xdr:to>
      <xdr:col>14</xdr:col>
      <xdr:colOff>781050</xdr:colOff>
      <xdr:row>69</xdr:row>
      <xdr:rowOff>104775</xdr:rowOff>
    </xdr:to>
    <xdr:pic>
      <xdr:nvPicPr>
        <xdr:cNvPr id="9" name="8 Imagen"/>
        <xdr:cNvPicPr>
          <a:picLocks noChangeAspect="1"/>
        </xdr:cNvPicPr>
      </xdr:nvPicPr>
      <xdr:blipFill>
        <a:blip xmlns:r="http://schemas.openxmlformats.org/officeDocument/2006/relationships" r:embed="rId6"/>
        <a:stretch>
          <a:fillRect/>
        </a:stretch>
      </xdr:blipFill>
      <xdr:spPr>
        <a:xfrm>
          <a:off x="12430125" y="10677525"/>
          <a:ext cx="5991225" cy="4800600"/>
        </a:xfrm>
        <a:prstGeom prst="rect">
          <a:avLst/>
        </a:prstGeom>
      </xdr:spPr>
    </xdr:pic>
    <xdr:clientData/>
  </xdr:twoCellAnchor>
  <xdr:twoCellAnchor editAs="oneCell">
    <xdr:from>
      <xdr:col>10</xdr:col>
      <xdr:colOff>0</xdr:colOff>
      <xdr:row>73</xdr:row>
      <xdr:rowOff>0</xdr:rowOff>
    </xdr:from>
    <xdr:to>
      <xdr:col>14</xdr:col>
      <xdr:colOff>781050</xdr:colOff>
      <xdr:row>98</xdr:row>
      <xdr:rowOff>38100</xdr:rowOff>
    </xdr:to>
    <xdr:pic>
      <xdr:nvPicPr>
        <xdr:cNvPr id="10" name="9 Imagen"/>
        <xdr:cNvPicPr>
          <a:picLocks noChangeAspect="1"/>
        </xdr:cNvPicPr>
      </xdr:nvPicPr>
      <xdr:blipFill>
        <a:blip xmlns:r="http://schemas.openxmlformats.org/officeDocument/2006/relationships" r:embed="rId7"/>
        <a:stretch>
          <a:fillRect/>
        </a:stretch>
      </xdr:blipFill>
      <xdr:spPr>
        <a:xfrm>
          <a:off x="12430125" y="16135350"/>
          <a:ext cx="5991225" cy="4800600"/>
        </a:xfrm>
        <a:prstGeom prst="rect">
          <a:avLst/>
        </a:prstGeom>
      </xdr:spPr>
    </xdr:pic>
    <xdr:clientData/>
  </xdr:twoCellAnchor>
  <xdr:twoCellAnchor editAs="oneCell">
    <xdr:from>
      <xdr:col>1</xdr:col>
      <xdr:colOff>0</xdr:colOff>
      <xdr:row>71</xdr:row>
      <xdr:rowOff>0</xdr:rowOff>
    </xdr:from>
    <xdr:to>
      <xdr:col>5</xdr:col>
      <xdr:colOff>638175</xdr:colOff>
      <xdr:row>96</xdr:row>
      <xdr:rowOff>38100</xdr:rowOff>
    </xdr:to>
    <xdr:pic>
      <xdr:nvPicPr>
        <xdr:cNvPr id="11" name="10 Imagen"/>
        <xdr:cNvPicPr>
          <a:picLocks noChangeAspect="1"/>
        </xdr:cNvPicPr>
      </xdr:nvPicPr>
      <xdr:blipFill>
        <a:blip xmlns:r="http://schemas.openxmlformats.org/officeDocument/2006/relationships" r:embed="rId8"/>
        <a:stretch>
          <a:fillRect/>
        </a:stretch>
      </xdr:blipFill>
      <xdr:spPr>
        <a:xfrm>
          <a:off x="457200" y="15754350"/>
          <a:ext cx="5991225" cy="48006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6</xdr:row>
      <xdr:rowOff>0</xdr:rowOff>
    </xdr:from>
    <xdr:to>
      <xdr:col>8</xdr:col>
      <xdr:colOff>609600</xdr:colOff>
      <xdr:row>12</xdr:row>
      <xdr:rowOff>95250</xdr:rowOff>
    </xdr:to>
    <xdr:pic>
      <xdr:nvPicPr>
        <xdr:cNvPr id="2" name="1 Imagen" descr="Shapiro-Wilk Weights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0" y="971550"/>
          <a:ext cx="5943600" cy="1066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16</xdr:row>
      <xdr:rowOff>0</xdr:rowOff>
    </xdr:from>
    <xdr:to>
      <xdr:col>7</xdr:col>
      <xdr:colOff>400050</xdr:colOff>
      <xdr:row>63</xdr:row>
      <xdr:rowOff>66675</xdr:rowOff>
    </xdr:to>
    <xdr:pic>
      <xdr:nvPicPr>
        <xdr:cNvPr id="3" name="2 Imagen" descr="image3742"/>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62000" y="2971800"/>
          <a:ext cx="4972050" cy="76771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M176"/>
  <sheetViews>
    <sheetView topLeftCell="A46" zoomScaleNormal="100" workbookViewId="0">
      <selection activeCell="C20" sqref="C20:L20"/>
    </sheetView>
  </sheetViews>
  <sheetFormatPr baseColWidth="10" defaultRowHeight="12.75"/>
  <cols>
    <col min="1" max="16384" width="11.42578125" style="104"/>
  </cols>
  <sheetData>
    <row r="4" spans="2:13" ht="12.75" customHeight="1">
      <c r="B4" s="107" t="s">
        <v>76</v>
      </c>
      <c r="C4" s="107"/>
      <c r="D4" s="107"/>
      <c r="E4" s="107"/>
      <c r="F4" s="107"/>
      <c r="G4" s="107"/>
      <c r="H4" s="107"/>
      <c r="I4" s="107"/>
      <c r="J4" s="107"/>
      <c r="K4" s="107"/>
      <c r="L4" s="107"/>
      <c r="M4" s="107"/>
    </row>
    <row r="5" spans="2:13" ht="12.75" customHeight="1">
      <c r="B5" s="107"/>
      <c r="C5" s="107"/>
      <c r="D5" s="107"/>
      <c r="E5" s="107"/>
      <c r="F5" s="107"/>
      <c r="G5" s="107"/>
      <c r="H5" s="107"/>
      <c r="I5" s="107"/>
      <c r="J5" s="107"/>
      <c r="K5" s="107"/>
      <c r="L5" s="107"/>
      <c r="M5" s="107"/>
    </row>
    <row r="8" spans="2:13">
      <c r="B8" s="105" t="s">
        <v>77</v>
      </c>
      <c r="C8" s="106" t="s">
        <v>78</v>
      </c>
      <c r="D8" s="106"/>
      <c r="E8" s="106"/>
      <c r="F8" s="106"/>
      <c r="G8" s="106"/>
      <c r="H8" s="106"/>
      <c r="I8" s="106"/>
      <c r="J8" s="106"/>
      <c r="K8" s="106"/>
      <c r="L8" s="106"/>
      <c r="M8" s="105" t="s">
        <v>79</v>
      </c>
    </row>
    <row r="9" spans="2:13">
      <c r="B9" s="105"/>
      <c r="C9" s="101">
        <v>0.31</v>
      </c>
      <c r="D9" s="101">
        <v>0.32</v>
      </c>
      <c r="E9" s="101">
        <v>0.33</v>
      </c>
      <c r="F9" s="101">
        <v>0.34</v>
      </c>
      <c r="G9" s="101">
        <v>0.35</v>
      </c>
      <c r="H9" s="101">
        <v>0.36</v>
      </c>
      <c r="I9" s="101">
        <v>0.37</v>
      </c>
      <c r="J9" s="101">
        <v>0.38</v>
      </c>
      <c r="K9" s="101">
        <v>0.39</v>
      </c>
      <c r="L9" s="101">
        <v>4</v>
      </c>
      <c r="M9" s="105"/>
    </row>
    <row r="10" spans="2:13">
      <c r="B10" s="102">
        <v>32000</v>
      </c>
      <c r="C10" s="142">
        <v>171.46399516766701</v>
      </c>
      <c r="D10" s="142">
        <v>170.715395438461</v>
      </c>
      <c r="E10" s="142">
        <v>171.76116355504999</v>
      </c>
      <c r="F10" s="142">
        <v>173.429757832912</v>
      </c>
      <c r="G10" s="142">
        <v>173.93684823634001</v>
      </c>
      <c r="H10" s="142">
        <v>172.39792344824201</v>
      </c>
      <c r="I10" s="142">
        <v>175.49535512419499</v>
      </c>
      <c r="J10" s="142">
        <v>174.898370586499</v>
      </c>
      <c r="K10" s="142">
        <v>179.30137124600901</v>
      </c>
      <c r="L10" s="142">
        <v>180.42798742179099</v>
      </c>
      <c r="M10" s="142">
        <v>174.38281680571657</v>
      </c>
    </row>
    <row r="11" spans="2:13">
      <c r="B11" s="102">
        <v>16000</v>
      </c>
      <c r="C11" s="142">
        <v>170.949053852189</v>
      </c>
      <c r="D11" s="142">
        <v>172.95168294419801</v>
      </c>
      <c r="E11" s="142">
        <v>172.59524039646399</v>
      </c>
      <c r="F11" s="142">
        <v>175.19748272832501</v>
      </c>
      <c r="G11" s="142">
        <v>174.938157465063</v>
      </c>
      <c r="H11" s="142">
        <v>173.65649816502</v>
      </c>
      <c r="I11" s="142">
        <v>176.050383562365</v>
      </c>
      <c r="J11" s="142">
        <v>180.264987710676</v>
      </c>
      <c r="K11" s="142">
        <v>177.90636538098499</v>
      </c>
      <c r="L11" s="142">
        <v>180.98833324375701</v>
      </c>
      <c r="M11" s="142">
        <v>175.54981854490421</v>
      </c>
    </row>
    <row r="12" spans="2:13">
      <c r="B12" s="102">
        <v>8000</v>
      </c>
      <c r="C12" s="142">
        <v>174.20830535393</v>
      </c>
      <c r="D12" s="142">
        <v>174.05686380636999</v>
      </c>
      <c r="E12" s="142">
        <v>174.67460800998501</v>
      </c>
      <c r="F12" s="142">
        <v>173.22775942484199</v>
      </c>
      <c r="G12" s="142">
        <v>176.76178031374801</v>
      </c>
      <c r="H12" s="142">
        <v>175.37677453446801</v>
      </c>
      <c r="I12" s="142">
        <v>178.06674280919401</v>
      </c>
      <c r="J12" s="142">
        <v>178.97604836392199</v>
      </c>
      <c r="K12" s="142">
        <v>182.44174584187601</v>
      </c>
      <c r="L12" s="142">
        <v>180.82838978222301</v>
      </c>
      <c r="M12" s="142">
        <v>176.86190182405579</v>
      </c>
    </row>
    <row r="13" spans="2:13">
      <c r="B13" s="102">
        <v>4000</v>
      </c>
      <c r="C13" s="142">
        <v>173.30537293358901</v>
      </c>
      <c r="D13" s="142">
        <v>173.85611007628299</v>
      </c>
      <c r="E13" s="142">
        <v>177.394718490016</v>
      </c>
      <c r="F13" s="142">
        <v>177.713934358568</v>
      </c>
      <c r="G13" s="142">
        <v>173.939170363687</v>
      </c>
      <c r="H13" s="142">
        <v>178.45128466750799</v>
      </c>
      <c r="I13" s="142">
        <v>182.01917343204801</v>
      </c>
      <c r="J13" s="142">
        <v>183.66250760479201</v>
      </c>
      <c r="K13" s="142">
        <v>181.43995862956001</v>
      </c>
      <c r="L13" s="142">
        <v>184.37604864463799</v>
      </c>
      <c r="M13" s="142">
        <v>178.61582792006888</v>
      </c>
    </row>
    <row r="14" spans="2:13">
      <c r="B14" s="102">
        <v>2000</v>
      </c>
      <c r="C14" s="142">
        <v>173.76672149392999</v>
      </c>
      <c r="D14" s="142">
        <v>174.09336085767401</v>
      </c>
      <c r="E14" s="142">
        <v>175.07481940721601</v>
      </c>
      <c r="F14" s="142">
        <v>176.17301989115299</v>
      </c>
      <c r="G14" s="142">
        <v>176.98918266356</v>
      </c>
      <c r="H14" s="142">
        <v>182.520713268789</v>
      </c>
      <c r="I14" s="142">
        <v>182.85029036849801</v>
      </c>
      <c r="J14" s="142">
        <v>184.802710483803</v>
      </c>
      <c r="K14" s="142">
        <v>184.38497594661101</v>
      </c>
      <c r="L14" s="142">
        <v>185.662343458077</v>
      </c>
      <c r="M14" s="142">
        <v>179.63181378393111</v>
      </c>
    </row>
    <row r="15" spans="2:13">
      <c r="B15" s="102">
        <v>1000</v>
      </c>
      <c r="C15" s="142">
        <v>176.492691149199</v>
      </c>
      <c r="D15" s="142">
        <v>175.40085123359</v>
      </c>
      <c r="E15" s="142">
        <v>173.15829083037801</v>
      </c>
      <c r="F15" s="142">
        <v>178.084342195841</v>
      </c>
      <c r="G15" s="142">
        <v>176.75881204487499</v>
      </c>
      <c r="H15" s="142">
        <v>181.94034276485701</v>
      </c>
      <c r="I15" s="142">
        <v>182.85187706655901</v>
      </c>
      <c r="J15" s="142">
        <v>183.23440866885599</v>
      </c>
      <c r="K15" s="142">
        <v>186.951295336453</v>
      </c>
      <c r="L15" s="142">
        <v>187.686053511133</v>
      </c>
      <c r="M15" s="142">
        <v>180.2558964801741</v>
      </c>
    </row>
    <row r="16" spans="2:13">
      <c r="B16" s="102">
        <v>800</v>
      </c>
      <c r="C16" s="142">
        <v>172.33449522768501</v>
      </c>
      <c r="D16" s="142">
        <v>179.61121481336301</v>
      </c>
      <c r="E16" s="142">
        <v>179.37400247012101</v>
      </c>
      <c r="F16" s="142">
        <v>179.76814930153401</v>
      </c>
      <c r="G16" s="142">
        <v>182.457131972805</v>
      </c>
      <c r="H16" s="142">
        <v>181.082473722646</v>
      </c>
      <c r="I16" s="142">
        <v>182.332786695023</v>
      </c>
      <c r="J16" s="142">
        <v>182.94330786335999</v>
      </c>
      <c r="K16" s="142">
        <v>183.246520935701</v>
      </c>
      <c r="L16" s="142">
        <v>187.78927592187799</v>
      </c>
      <c r="M16" s="142">
        <v>181.09393589241159</v>
      </c>
    </row>
    <row r="17" spans="2:13">
      <c r="B17" s="102">
        <v>400</v>
      </c>
      <c r="C17" s="142">
        <v>174.48500000000001</v>
      </c>
      <c r="D17" s="142">
        <v>177.12117979999999</v>
      </c>
      <c r="E17" s="142">
        <v>178.12117978130399</v>
      </c>
      <c r="F17" s="142">
        <v>179.73040178580999</v>
      </c>
      <c r="G17" s="142">
        <v>184.987593087059</v>
      </c>
      <c r="H17" s="142">
        <v>187.507805364848</v>
      </c>
      <c r="I17" s="142">
        <v>183.46607092738</v>
      </c>
      <c r="J17" s="142">
        <v>185.05567477462699</v>
      </c>
      <c r="K17" s="142">
        <v>185.72480279589001</v>
      </c>
      <c r="L17" s="142">
        <v>187.06874832493901</v>
      </c>
      <c r="M17" s="142">
        <v>182.3268456641857</v>
      </c>
    </row>
    <row r="18" spans="2:13">
      <c r="B18" s="102">
        <v>200</v>
      </c>
      <c r="C18" s="142">
        <v>180.79920108002301</v>
      </c>
      <c r="D18" s="142">
        <v>176.728724958051</v>
      </c>
      <c r="E18" s="142">
        <v>178.90652649710799</v>
      </c>
      <c r="F18" s="142">
        <v>183.78808247593199</v>
      </c>
      <c r="G18" s="142">
        <v>181.97254199811999</v>
      </c>
      <c r="H18" s="142">
        <v>181.61160077593499</v>
      </c>
      <c r="I18" s="142">
        <v>187.431582852454</v>
      </c>
      <c r="J18" s="142">
        <v>185.38099572740001</v>
      </c>
      <c r="K18" s="142">
        <v>185.662517652443</v>
      </c>
      <c r="L18" s="142">
        <v>189.16227692050501</v>
      </c>
      <c r="M18" s="142">
        <v>183.1444050937971</v>
      </c>
    </row>
    <row r="19" spans="2:13">
      <c r="B19" s="102">
        <v>100</v>
      </c>
      <c r="C19" s="142">
        <v>176.221619170943</v>
      </c>
      <c r="D19" s="142">
        <v>178.570255035027</v>
      </c>
      <c r="E19" s="142">
        <v>180.35041312187701</v>
      </c>
      <c r="F19" s="142">
        <v>189.083196039222</v>
      </c>
      <c r="G19" s="142">
        <v>183.50443842430801</v>
      </c>
      <c r="H19" s="142">
        <v>186.57283259343299</v>
      </c>
      <c r="I19" s="142">
        <v>187.90646378776799</v>
      </c>
      <c r="J19" s="142">
        <v>186.86901151466199</v>
      </c>
      <c r="K19" s="142">
        <v>188.731186737927</v>
      </c>
      <c r="L19" s="142">
        <v>188.46069458251901</v>
      </c>
      <c r="M19" s="142">
        <v>184.62701110076858</v>
      </c>
    </row>
    <row r="20" spans="2:13">
      <c r="B20" s="102" t="s">
        <v>79</v>
      </c>
      <c r="C20" s="143">
        <v>174.40264554291548</v>
      </c>
      <c r="D20" s="143">
        <v>175.31056389630172</v>
      </c>
      <c r="E20" s="143">
        <v>176.14109625595188</v>
      </c>
      <c r="F20" s="143">
        <v>178.61961260341391</v>
      </c>
      <c r="G20" s="143">
        <v>178.62456565695649</v>
      </c>
      <c r="H20" s="143">
        <v>180.11182493057461</v>
      </c>
      <c r="I20" s="143">
        <v>181.84707266254841</v>
      </c>
      <c r="J20" s="143">
        <v>182.60880232985969</v>
      </c>
      <c r="K20" s="143">
        <v>183.5790740503455</v>
      </c>
      <c r="L20" s="143">
        <v>185.24501518114602</v>
      </c>
      <c r="M20" s="103"/>
    </row>
    <row r="56" spans="2:13">
      <c r="B56" s="107" t="s">
        <v>39</v>
      </c>
      <c r="C56" s="107"/>
      <c r="D56" s="107"/>
      <c r="E56" s="107"/>
      <c r="F56" s="107"/>
      <c r="G56" s="107"/>
      <c r="H56" s="107"/>
      <c r="I56" s="107"/>
      <c r="J56" s="107"/>
      <c r="K56" s="107"/>
      <c r="L56" s="107"/>
      <c r="M56" s="107"/>
    </row>
    <row r="57" spans="2:13">
      <c r="B57" s="107"/>
      <c r="C57" s="107"/>
      <c r="D57" s="107"/>
      <c r="E57" s="107"/>
      <c r="F57" s="107"/>
      <c r="G57" s="107"/>
      <c r="H57" s="107"/>
      <c r="I57" s="107"/>
      <c r="J57" s="107"/>
      <c r="K57" s="107"/>
      <c r="L57" s="107"/>
      <c r="M57" s="107"/>
    </row>
    <row r="59" spans="2:13" ht="12.75" customHeight="1">
      <c r="B59" s="133" t="s">
        <v>80</v>
      </c>
      <c r="C59" s="134"/>
      <c r="D59" s="134"/>
      <c r="E59" s="134"/>
      <c r="F59" s="134"/>
      <c r="G59" s="134"/>
      <c r="H59" s="134"/>
      <c r="I59" s="134"/>
      <c r="J59" s="134"/>
      <c r="K59" s="134"/>
      <c r="L59" s="134"/>
      <c r="M59" s="135"/>
    </row>
    <row r="60" spans="2:13">
      <c r="B60" s="124"/>
      <c r="C60" s="130" t="s">
        <v>81</v>
      </c>
      <c r="D60" s="131"/>
      <c r="E60" s="131"/>
      <c r="F60" s="131"/>
      <c r="G60" s="131"/>
      <c r="H60" s="131"/>
      <c r="I60" s="131"/>
      <c r="J60" s="131"/>
      <c r="K60" s="131"/>
      <c r="L60" s="132"/>
      <c r="M60" s="124"/>
    </row>
    <row r="61" spans="2:13">
      <c r="B61" s="125" t="s">
        <v>82</v>
      </c>
      <c r="C61" s="124">
        <v>100</v>
      </c>
      <c r="D61" s="124">
        <v>200</v>
      </c>
      <c r="E61" s="124">
        <v>300</v>
      </c>
      <c r="F61" s="124">
        <v>400</v>
      </c>
      <c r="G61" s="124">
        <v>500</v>
      </c>
      <c r="H61" s="126">
        <v>600</v>
      </c>
      <c r="I61" s="124">
        <v>700</v>
      </c>
      <c r="J61" s="124">
        <v>800</v>
      </c>
      <c r="K61" s="124">
        <v>900</v>
      </c>
      <c r="L61" s="124">
        <v>1000</v>
      </c>
      <c r="M61" s="125" t="s">
        <v>83</v>
      </c>
    </row>
    <row r="62" spans="2:13">
      <c r="B62" s="127">
        <v>0.1</v>
      </c>
      <c r="C62" s="124">
        <v>188</v>
      </c>
      <c r="D62" s="124">
        <v>213</v>
      </c>
      <c r="E62" s="124">
        <v>196</v>
      </c>
      <c r="F62" s="124">
        <v>201</v>
      </c>
      <c r="G62" s="124">
        <v>194</v>
      </c>
      <c r="H62" s="126">
        <v>212</v>
      </c>
      <c r="I62" s="124">
        <v>192</v>
      </c>
      <c r="J62" s="124">
        <v>211</v>
      </c>
      <c r="K62" s="124">
        <v>198</v>
      </c>
      <c r="L62" s="124">
        <v>212</v>
      </c>
      <c r="M62" s="124">
        <v>201.7</v>
      </c>
    </row>
    <row r="63" spans="2:13">
      <c r="B63" s="127">
        <v>0.2</v>
      </c>
      <c r="C63" s="124">
        <v>210</v>
      </c>
      <c r="D63" s="124">
        <v>197</v>
      </c>
      <c r="E63" s="124">
        <v>187</v>
      </c>
      <c r="F63" s="124">
        <v>185</v>
      </c>
      <c r="G63" s="124">
        <v>207</v>
      </c>
      <c r="H63" s="126">
        <v>191</v>
      </c>
      <c r="I63" s="124">
        <v>180</v>
      </c>
      <c r="J63" s="124">
        <v>183</v>
      </c>
      <c r="K63" s="124">
        <v>207</v>
      </c>
      <c r="L63" s="124">
        <v>210</v>
      </c>
      <c r="M63" s="124">
        <v>195.7</v>
      </c>
    </row>
    <row r="64" spans="2:13">
      <c r="B64" s="127">
        <v>0.3</v>
      </c>
      <c r="C64" s="124">
        <v>178</v>
      </c>
      <c r="D64" s="124">
        <v>187</v>
      </c>
      <c r="E64" s="124">
        <v>189</v>
      </c>
      <c r="F64" s="124">
        <v>185</v>
      </c>
      <c r="G64" s="124">
        <v>191</v>
      </c>
      <c r="H64" s="126">
        <v>191</v>
      </c>
      <c r="I64" s="124">
        <v>212</v>
      </c>
      <c r="J64" s="124">
        <v>193</v>
      </c>
      <c r="K64" s="124">
        <v>194</v>
      </c>
      <c r="L64" s="124">
        <v>186</v>
      </c>
      <c r="M64" s="124">
        <v>190.6</v>
      </c>
    </row>
    <row r="65" spans="2:13">
      <c r="B65" s="127">
        <v>0.4</v>
      </c>
      <c r="C65" s="124">
        <v>218</v>
      </c>
      <c r="D65" s="124">
        <v>183</v>
      </c>
      <c r="E65" s="124">
        <v>197</v>
      </c>
      <c r="F65" s="124">
        <v>205</v>
      </c>
      <c r="G65" s="124">
        <v>192</v>
      </c>
      <c r="H65" s="126">
        <v>202</v>
      </c>
      <c r="I65" s="124">
        <v>186</v>
      </c>
      <c r="J65" s="124">
        <v>199</v>
      </c>
      <c r="K65" s="124">
        <v>200</v>
      </c>
      <c r="L65" s="124">
        <v>174</v>
      </c>
      <c r="M65" s="124">
        <v>195.6</v>
      </c>
    </row>
    <row r="66" spans="2:13">
      <c r="B66" s="127">
        <v>0.5</v>
      </c>
      <c r="C66" s="124">
        <v>206</v>
      </c>
      <c r="D66" s="124">
        <v>173</v>
      </c>
      <c r="E66" s="124">
        <v>199</v>
      </c>
      <c r="F66" s="124">
        <v>194</v>
      </c>
      <c r="G66" s="124">
        <v>197</v>
      </c>
      <c r="H66" s="126">
        <v>172</v>
      </c>
      <c r="I66" s="124">
        <v>184</v>
      </c>
      <c r="J66" s="124">
        <v>189</v>
      </c>
      <c r="K66" s="124">
        <v>185</v>
      </c>
      <c r="L66" s="124">
        <v>167</v>
      </c>
      <c r="M66" s="124">
        <v>186.6</v>
      </c>
    </row>
    <row r="67" spans="2:13">
      <c r="B67" s="127">
        <v>0.6</v>
      </c>
      <c r="C67" s="124">
        <v>220</v>
      </c>
      <c r="D67" s="124">
        <v>191</v>
      </c>
      <c r="E67" s="124">
        <v>188</v>
      </c>
      <c r="F67" s="124">
        <v>182</v>
      </c>
      <c r="G67" s="124">
        <v>192</v>
      </c>
      <c r="H67" s="126">
        <v>182</v>
      </c>
      <c r="I67" s="124">
        <v>189</v>
      </c>
      <c r="J67" s="124">
        <v>180</v>
      </c>
      <c r="K67" s="124">
        <v>185</v>
      </c>
      <c r="L67" s="124">
        <v>187</v>
      </c>
      <c r="M67" s="124">
        <v>189.6</v>
      </c>
    </row>
    <row r="68" spans="2:13">
      <c r="B68" s="127">
        <v>0.7</v>
      </c>
      <c r="C68" s="124">
        <v>194</v>
      </c>
      <c r="D68" s="124">
        <v>174</v>
      </c>
      <c r="E68" s="124">
        <v>208</v>
      </c>
      <c r="F68" s="124">
        <v>176</v>
      </c>
      <c r="G68" s="124">
        <v>186</v>
      </c>
      <c r="H68" s="126">
        <v>194</v>
      </c>
      <c r="I68" s="124">
        <v>179</v>
      </c>
      <c r="J68" s="124">
        <v>189</v>
      </c>
      <c r="K68" s="124">
        <v>195</v>
      </c>
      <c r="L68" s="124">
        <v>198</v>
      </c>
      <c r="M68" s="124">
        <v>189.3</v>
      </c>
    </row>
    <row r="69" spans="2:13">
      <c r="B69" s="127">
        <v>0.8</v>
      </c>
      <c r="C69" s="124">
        <v>176</v>
      </c>
      <c r="D69" s="124">
        <v>216</v>
      </c>
      <c r="E69" s="124">
        <v>190</v>
      </c>
      <c r="F69" s="124">
        <v>174</v>
      </c>
      <c r="G69" s="124">
        <v>178</v>
      </c>
      <c r="H69" s="126">
        <v>185</v>
      </c>
      <c r="I69" s="124">
        <v>191</v>
      </c>
      <c r="J69" s="124">
        <v>174</v>
      </c>
      <c r="K69" s="124">
        <v>175</v>
      </c>
      <c r="L69" s="124">
        <v>188</v>
      </c>
      <c r="M69" s="124">
        <v>184.7</v>
      </c>
    </row>
    <row r="70" spans="2:13">
      <c r="B70" s="127">
        <v>0.9</v>
      </c>
      <c r="C70" s="124">
        <v>191</v>
      </c>
      <c r="D70" s="124">
        <v>191</v>
      </c>
      <c r="E70" s="124">
        <v>194</v>
      </c>
      <c r="F70" s="124">
        <v>175</v>
      </c>
      <c r="G70" s="124">
        <v>180</v>
      </c>
      <c r="H70" s="126">
        <v>170</v>
      </c>
      <c r="I70" s="124">
        <v>196</v>
      </c>
      <c r="J70" s="124">
        <v>181</v>
      </c>
      <c r="K70" s="124">
        <v>192</v>
      </c>
      <c r="L70" s="124">
        <v>187</v>
      </c>
      <c r="M70" s="124">
        <v>185.7</v>
      </c>
    </row>
    <row r="71" spans="2:13">
      <c r="B71" s="128">
        <v>1</v>
      </c>
      <c r="C71" s="126">
        <v>177</v>
      </c>
      <c r="D71" s="126">
        <v>177</v>
      </c>
      <c r="E71" s="126">
        <v>175</v>
      </c>
      <c r="F71" s="126">
        <v>199</v>
      </c>
      <c r="G71" s="126">
        <v>169</v>
      </c>
      <c r="H71" s="129">
        <v>175</v>
      </c>
      <c r="I71" s="126">
        <v>182</v>
      </c>
      <c r="J71" s="126">
        <v>184</v>
      </c>
      <c r="K71" s="126">
        <v>174</v>
      </c>
      <c r="L71" s="126">
        <v>175</v>
      </c>
      <c r="M71" s="129">
        <v>178.7</v>
      </c>
    </row>
    <row r="72" spans="2:13">
      <c r="B72" s="124" t="s">
        <v>83</v>
      </c>
      <c r="C72" s="124">
        <v>195.8</v>
      </c>
      <c r="D72" s="124">
        <v>190.2</v>
      </c>
      <c r="E72" s="124">
        <v>192.3</v>
      </c>
      <c r="F72" s="124">
        <v>187.6</v>
      </c>
      <c r="G72" s="124">
        <v>188.6</v>
      </c>
      <c r="H72" s="129">
        <v>187.4</v>
      </c>
      <c r="I72" s="124">
        <v>189.1</v>
      </c>
      <c r="J72" s="124">
        <v>188.3</v>
      </c>
      <c r="K72" s="124">
        <v>190.5</v>
      </c>
      <c r="L72" s="124">
        <v>188.4</v>
      </c>
      <c r="M72" s="124"/>
    </row>
    <row r="77" spans="2:13">
      <c r="C77" s="136"/>
      <c r="D77" s="137"/>
      <c r="E77" s="136"/>
    </row>
    <row r="78" spans="2:13">
      <c r="C78" s="136"/>
      <c r="D78" s="137"/>
      <c r="E78" s="136"/>
    </row>
    <row r="79" spans="2:13">
      <c r="C79" s="136"/>
      <c r="D79" s="137"/>
      <c r="E79" s="136"/>
    </row>
    <row r="80" spans="2:13">
      <c r="C80" s="136"/>
      <c r="D80" s="137"/>
      <c r="E80" s="136"/>
    </row>
    <row r="81" spans="3:5">
      <c r="C81" s="136"/>
      <c r="D81" s="137"/>
      <c r="E81" s="136"/>
    </row>
    <row r="82" spans="3:5">
      <c r="C82" s="136"/>
      <c r="D82" s="137"/>
      <c r="E82" s="136"/>
    </row>
    <row r="83" spans="3:5">
      <c r="C83" s="136"/>
      <c r="D83" s="137"/>
      <c r="E83" s="136"/>
    </row>
    <row r="84" spans="3:5">
      <c r="C84" s="136"/>
      <c r="D84" s="137"/>
      <c r="E84" s="136"/>
    </row>
    <row r="85" spans="3:5">
      <c r="C85" s="136"/>
      <c r="D85" s="137"/>
      <c r="E85" s="136"/>
    </row>
    <row r="86" spans="3:5">
      <c r="C86" s="136"/>
      <c r="D86" s="138"/>
      <c r="E86" s="139"/>
    </row>
    <row r="87" spans="3:5">
      <c r="C87" s="140"/>
      <c r="D87" s="137"/>
      <c r="E87" s="136"/>
    </row>
    <row r="88" spans="3:5">
      <c r="C88" s="140"/>
      <c r="D88" s="137"/>
      <c r="E88" s="136"/>
    </row>
    <row r="89" spans="3:5">
      <c r="C89" s="140"/>
      <c r="D89" s="137"/>
      <c r="E89" s="136"/>
    </row>
    <row r="90" spans="3:5">
      <c r="C90" s="140"/>
      <c r="D90" s="137"/>
      <c r="E90" s="136"/>
    </row>
    <row r="91" spans="3:5">
      <c r="C91" s="140"/>
      <c r="D91" s="137"/>
      <c r="E91" s="136"/>
    </row>
    <row r="92" spans="3:5">
      <c r="C92" s="140"/>
      <c r="D92" s="137"/>
      <c r="E92" s="136"/>
    </row>
    <row r="93" spans="3:5">
      <c r="C93" s="140"/>
      <c r="D93" s="137"/>
      <c r="E93" s="136"/>
    </row>
    <row r="94" spans="3:5">
      <c r="C94" s="140"/>
      <c r="D94" s="137"/>
      <c r="E94" s="136"/>
    </row>
    <row r="95" spans="3:5">
      <c r="C95" s="140"/>
      <c r="D95" s="137"/>
      <c r="E95" s="136"/>
    </row>
    <row r="96" spans="3:5">
      <c r="C96" s="140"/>
      <c r="D96" s="138"/>
      <c r="E96" s="139"/>
    </row>
    <row r="97" spans="3:5">
      <c r="C97" s="140"/>
      <c r="D97" s="137"/>
      <c r="E97" s="136"/>
    </row>
    <row r="98" spans="3:5">
      <c r="C98" s="140"/>
      <c r="D98" s="137"/>
      <c r="E98" s="136"/>
    </row>
    <row r="99" spans="3:5">
      <c r="C99" s="140"/>
      <c r="D99" s="137"/>
      <c r="E99" s="136"/>
    </row>
    <row r="100" spans="3:5">
      <c r="C100" s="140"/>
      <c r="D100" s="137"/>
      <c r="E100" s="136"/>
    </row>
    <row r="101" spans="3:5">
      <c r="C101" s="140"/>
      <c r="D101" s="137"/>
      <c r="E101" s="136"/>
    </row>
    <row r="102" spans="3:5">
      <c r="C102" s="140"/>
      <c r="D102" s="137"/>
      <c r="E102" s="136"/>
    </row>
    <row r="103" spans="3:5">
      <c r="C103" s="140"/>
      <c r="D103" s="137"/>
      <c r="E103" s="136"/>
    </row>
    <row r="104" spans="3:5">
      <c r="C104" s="140"/>
      <c r="D104" s="137"/>
      <c r="E104" s="136"/>
    </row>
    <row r="105" spans="3:5">
      <c r="C105" s="140"/>
      <c r="D105" s="137"/>
      <c r="E105" s="136"/>
    </row>
    <row r="106" spans="3:5">
      <c r="C106" s="140"/>
      <c r="D106" s="138"/>
      <c r="E106" s="139"/>
    </row>
    <row r="107" spans="3:5">
      <c r="C107" s="140"/>
      <c r="D107" s="137"/>
      <c r="E107" s="136"/>
    </row>
    <row r="108" spans="3:5">
      <c r="C108" s="140"/>
      <c r="D108" s="137"/>
      <c r="E108" s="136"/>
    </row>
    <row r="109" spans="3:5">
      <c r="C109" s="140"/>
      <c r="D109" s="137"/>
      <c r="E109" s="136"/>
    </row>
    <row r="110" spans="3:5">
      <c r="C110" s="140"/>
      <c r="D110" s="137"/>
      <c r="E110" s="136"/>
    </row>
    <row r="111" spans="3:5">
      <c r="C111" s="140"/>
      <c r="D111" s="137"/>
      <c r="E111" s="136"/>
    </row>
    <row r="112" spans="3:5">
      <c r="C112" s="140"/>
      <c r="D112" s="137"/>
      <c r="E112" s="136"/>
    </row>
    <row r="113" spans="3:5">
      <c r="C113" s="140"/>
      <c r="D113" s="137"/>
      <c r="E113" s="136"/>
    </row>
    <row r="114" spans="3:5">
      <c r="C114" s="140"/>
      <c r="D114" s="137"/>
      <c r="E114" s="136"/>
    </row>
    <row r="115" spans="3:5">
      <c r="C115" s="140"/>
      <c r="D115" s="137"/>
      <c r="E115" s="136"/>
    </row>
    <row r="116" spans="3:5">
      <c r="C116" s="140"/>
      <c r="D116" s="138"/>
      <c r="E116" s="139"/>
    </row>
    <row r="117" spans="3:5">
      <c r="C117" s="140"/>
      <c r="D117" s="137"/>
      <c r="E117" s="136"/>
    </row>
    <row r="118" spans="3:5">
      <c r="C118" s="140"/>
      <c r="D118" s="137"/>
      <c r="E118" s="136"/>
    </row>
    <row r="119" spans="3:5">
      <c r="C119" s="140"/>
      <c r="D119" s="137"/>
      <c r="E119" s="136"/>
    </row>
    <row r="120" spans="3:5">
      <c r="C120" s="140"/>
      <c r="D120" s="137"/>
      <c r="E120" s="136"/>
    </row>
    <row r="121" spans="3:5">
      <c r="C121" s="140"/>
      <c r="D121" s="137"/>
      <c r="E121" s="136"/>
    </row>
    <row r="122" spans="3:5">
      <c r="C122" s="140"/>
      <c r="D122" s="137"/>
      <c r="E122" s="136"/>
    </row>
    <row r="123" spans="3:5">
      <c r="C123" s="140"/>
      <c r="D123" s="137"/>
      <c r="E123" s="136"/>
    </row>
    <row r="124" spans="3:5">
      <c r="C124" s="140"/>
      <c r="D124" s="137"/>
      <c r="E124" s="136"/>
    </row>
    <row r="125" spans="3:5">
      <c r="C125" s="140"/>
      <c r="D125" s="137"/>
      <c r="E125" s="136"/>
    </row>
    <row r="126" spans="3:5">
      <c r="C126" s="140"/>
      <c r="D126" s="138"/>
      <c r="E126" s="139"/>
    </row>
    <row r="127" spans="3:5">
      <c r="C127" s="140"/>
      <c r="D127" s="137"/>
      <c r="E127" s="139"/>
    </row>
    <row r="128" spans="3:5">
      <c r="C128" s="140"/>
      <c r="D128" s="137"/>
      <c r="E128" s="139"/>
    </row>
    <row r="129" spans="3:5">
      <c r="C129" s="140"/>
      <c r="D129" s="137"/>
      <c r="E129" s="139"/>
    </row>
    <row r="130" spans="3:5">
      <c r="C130" s="140"/>
      <c r="D130" s="137"/>
      <c r="E130" s="139"/>
    </row>
    <row r="131" spans="3:5">
      <c r="C131" s="140"/>
      <c r="D131" s="137"/>
      <c r="E131" s="139"/>
    </row>
    <row r="132" spans="3:5">
      <c r="C132" s="140"/>
      <c r="D132" s="137"/>
      <c r="E132" s="139"/>
    </row>
    <row r="133" spans="3:5">
      <c r="C133" s="140"/>
      <c r="D133" s="137"/>
      <c r="E133" s="139"/>
    </row>
    <row r="134" spans="3:5">
      <c r="C134" s="140"/>
      <c r="D134" s="137"/>
      <c r="E134" s="139"/>
    </row>
    <row r="135" spans="3:5">
      <c r="C135" s="140"/>
      <c r="D135" s="137"/>
      <c r="E135" s="139"/>
    </row>
    <row r="136" spans="3:5">
      <c r="C136" s="140"/>
      <c r="D136" s="138"/>
      <c r="E136" s="141"/>
    </row>
    <row r="137" spans="3:5">
      <c r="C137" s="140"/>
      <c r="D137" s="137"/>
      <c r="E137" s="136"/>
    </row>
    <row r="138" spans="3:5">
      <c r="C138" s="140"/>
      <c r="D138" s="137"/>
      <c r="E138" s="136"/>
    </row>
    <row r="139" spans="3:5">
      <c r="C139" s="140"/>
      <c r="D139" s="137"/>
      <c r="E139" s="136"/>
    </row>
    <row r="140" spans="3:5">
      <c r="C140" s="140"/>
      <c r="D140" s="137"/>
      <c r="E140" s="136"/>
    </row>
    <row r="141" spans="3:5">
      <c r="C141" s="140"/>
      <c r="D141" s="137"/>
      <c r="E141" s="136"/>
    </row>
    <row r="142" spans="3:5">
      <c r="C142" s="140"/>
      <c r="D142" s="137"/>
      <c r="E142" s="136"/>
    </row>
    <row r="143" spans="3:5">
      <c r="C143" s="140"/>
      <c r="D143" s="137"/>
      <c r="E143" s="136"/>
    </row>
    <row r="144" spans="3:5">
      <c r="C144" s="140"/>
      <c r="D144" s="137"/>
      <c r="E144" s="136"/>
    </row>
    <row r="145" spans="3:5">
      <c r="C145" s="140"/>
      <c r="D145" s="137"/>
      <c r="E145" s="136"/>
    </row>
    <row r="146" spans="3:5">
      <c r="C146" s="140"/>
      <c r="D146" s="138"/>
      <c r="E146" s="139"/>
    </row>
    <row r="147" spans="3:5">
      <c r="C147" s="140"/>
      <c r="D147" s="137"/>
      <c r="E147" s="136"/>
    </row>
    <row r="148" spans="3:5">
      <c r="C148" s="140"/>
      <c r="D148" s="137"/>
      <c r="E148" s="136"/>
    </row>
    <row r="149" spans="3:5">
      <c r="C149" s="140"/>
      <c r="D149" s="137"/>
      <c r="E149" s="136"/>
    </row>
    <row r="150" spans="3:5">
      <c r="C150" s="140"/>
      <c r="D150" s="137"/>
      <c r="E150" s="136"/>
    </row>
    <row r="151" spans="3:5">
      <c r="C151" s="140"/>
      <c r="D151" s="137"/>
      <c r="E151" s="136"/>
    </row>
    <row r="152" spans="3:5">
      <c r="C152" s="140"/>
      <c r="D152" s="137"/>
      <c r="E152" s="136"/>
    </row>
    <row r="153" spans="3:5">
      <c r="C153" s="140"/>
      <c r="D153" s="137"/>
      <c r="E153" s="136"/>
    </row>
    <row r="154" spans="3:5">
      <c r="C154" s="140"/>
      <c r="D154" s="137"/>
      <c r="E154" s="136"/>
    </row>
    <row r="155" spans="3:5">
      <c r="C155" s="140"/>
      <c r="D155" s="137"/>
      <c r="E155" s="136"/>
    </row>
    <row r="156" spans="3:5">
      <c r="C156" s="140"/>
      <c r="D156" s="138"/>
      <c r="E156" s="139"/>
    </row>
    <row r="157" spans="3:5">
      <c r="C157" s="140"/>
      <c r="D157" s="137"/>
      <c r="E157" s="136"/>
    </row>
    <row r="158" spans="3:5">
      <c r="C158" s="140"/>
      <c r="D158" s="137"/>
      <c r="E158" s="136"/>
    </row>
    <row r="159" spans="3:5">
      <c r="C159" s="140"/>
      <c r="D159" s="137"/>
      <c r="E159" s="136"/>
    </row>
    <row r="160" spans="3:5">
      <c r="C160" s="140"/>
      <c r="D160" s="137"/>
      <c r="E160" s="136"/>
    </row>
    <row r="161" spans="3:5">
      <c r="C161" s="140"/>
      <c r="D161" s="137"/>
      <c r="E161" s="136"/>
    </row>
    <row r="162" spans="3:5">
      <c r="C162" s="140"/>
      <c r="D162" s="137"/>
      <c r="E162" s="136"/>
    </row>
    <row r="163" spans="3:5">
      <c r="C163" s="140"/>
      <c r="D163" s="137"/>
      <c r="E163" s="136"/>
    </row>
    <row r="164" spans="3:5">
      <c r="C164" s="140"/>
      <c r="D164" s="137"/>
      <c r="E164" s="136"/>
    </row>
    <row r="165" spans="3:5">
      <c r="C165" s="140"/>
      <c r="D165" s="137"/>
      <c r="E165" s="136"/>
    </row>
    <row r="166" spans="3:5">
      <c r="C166" s="140"/>
      <c r="D166" s="138"/>
      <c r="E166" s="139"/>
    </row>
    <row r="167" spans="3:5">
      <c r="C167" s="140"/>
      <c r="D167" s="137"/>
      <c r="E167" s="136"/>
    </row>
    <row r="168" spans="3:5">
      <c r="C168" s="140"/>
      <c r="D168" s="137"/>
      <c r="E168" s="136"/>
    </row>
    <row r="169" spans="3:5">
      <c r="C169" s="140"/>
      <c r="D169" s="137"/>
      <c r="E169" s="136"/>
    </row>
    <row r="170" spans="3:5">
      <c r="C170" s="140"/>
      <c r="D170" s="137"/>
      <c r="E170" s="136"/>
    </row>
    <row r="171" spans="3:5">
      <c r="C171" s="140"/>
      <c r="D171" s="137"/>
      <c r="E171" s="136"/>
    </row>
    <row r="172" spans="3:5">
      <c r="C172" s="140"/>
      <c r="D172" s="137"/>
      <c r="E172" s="136"/>
    </row>
    <row r="173" spans="3:5">
      <c r="C173" s="140"/>
      <c r="D173" s="137"/>
      <c r="E173" s="136"/>
    </row>
    <row r="174" spans="3:5">
      <c r="C174" s="140"/>
      <c r="D174" s="137"/>
      <c r="E174" s="136"/>
    </row>
    <row r="175" spans="3:5">
      <c r="C175" s="140"/>
      <c r="D175" s="137"/>
      <c r="E175" s="136"/>
    </row>
    <row r="176" spans="3:5">
      <c r="C176" s="140"/>
      <c r="D176" s="138"/>
      <c r="E176" s="139"/>
    </row>
  </sheetData>
  <mergeCells count="7">
    <mergeCell ref="M8:M9"/>
    <mergeCell ref="B8:B9"/>
    <mergeCell ref="C8:L8"/>
    <mergeCell ref="B4:M5"/>
    <mergeCell ref="C60:L60"/>
    <mergeCell ref="B59:M59"/>
    <mergeCell ref="B56:M57"/>
  </mergeCells>
  <pageMargins left="0.7" right="0.7" top="0.75" bottom="0.75" header="0.3" footer="0.3"/>
  <pageSetup orientation="portrait" horizontalDpi="200" verticalDpi="2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330"/>
  <sheetViews>
    <sheetView showGridLines="0" topLeftCell="A7" zoomScale="85" zoomScaleNormal="85" workbookViewId="0">
      <selection activeCell="P21" sqref="P21:P30"/>
    </sheetView>
  </sheetViews>
  <sheetFormatPr baseColWidth="10" defaultColWidth="13" defaultRowHeight="15" customHeight="1"/>
  <cols>
    <col min="1" max="1" width="3" style="5" customWidth="1"/>
    <col min="2" max="2" width="9.85546875" style="5" customWidth="1"/>
    <col min="3" max="3" width="13.5703125" style="5" customWidth="1"/>
    <col min="4" max="4" width="12.28515625" style="5"/>
    <col min="5" max="5" width="10.85546875" style="5" bestFit="1" customWidth="1"/>
    <col min="6" max="7" width="12.28515625" style="5"/>
    <col min="8" max="8" width="10.85546875" style="5" bestFit="1" customWidth="1"/>
    <col min="9" max="10" width="12.28515625" style="5"/>
    <col min="11" max="11" width="10.85546875" style="5" bestFit="1" customWidth="1"/>
    <col min="12" max="13" width="12.28515625" style="5"/>
    <col min="14" max="14" width="10.85546875" style="5" bestFit="1" customWidth="1"/>
    <col min="15" max="16" width="12.28515625" style="5"/>
    <col min="17" max="17" width="7.85546875" style="5" customWidth="1"/>
    <col min="18" max="18" width="12.28515625" style="5"/>
    <col min="19" max="19" width="13" style="5"/>
    <col min="20" max="20" width="12.28515625" style="5"/>
    <col min="21" max="21" width="9.7109375" style="5" bestFit="1" customWidth="1"/>
    <col min="22" max="23" width="12.28515625" style="5"/>
    <col min="24" max="24" width="7.85546875" style="5" customWidth="1"/>
    <col min="25" max="26" width="12.28515625" style="5"/>
    <col min="27" max="27" width="7.85546875" style="5" customWidth="1"/>
    <col min="28" max="29" width="12.28515625" style="5"/>
    <col min="30" max="30" width="8" style="5" customWidth="1"/>
  </cols>
  <sheetData>
    <row r="1" spans="1:20" s="5" customFormat="1"/>
    <row r="2" spans="1:20" s="5" customFormat="1" ht="39.75" customHeight="1">
      <c r="B2" s="108" t="s">
        <v>25</v>
      </c>
      <c r="C2" s="109"/>
      <c r="D2" s="109"/>
      <c r="E2" s="109"/>
      <c r="F2" s="109"/>
      <c r="G2" s="109"/>
      <c r="H2" s="109"/>
      <c r="I2" s="109"/>
      <c r="J2" s="109"/>
      <c r="K2" s="109"/>
      <c r="L2" s="109"/>
      <c r="M2" s="109"/>
      <c r="N2" s="109"/>
      <c r="O2" s="109"/>
      <c r="P2" s="109"/>
    </row>
    <row r="3" spans="1:20" s="5" customFormat="1" ht="18.75">
      <c r="B3" s="40" t="s">
        <v>31</v>
      </c>
      <c r="C3" s="39"/>
      <c r="D3" s="39"/>
      <c r="E3" s="39"/>
      <c r="F3" s="39"/>
      <c r="G3" s="39"/>
      <c r="H3" s="39"/>
      <c r="I3" s="39"/>
      <c r="J3" s="39"/>
      <c r="K3" s="39"/>
      <c r="L3" s="39"/>
      <c r="M3" s="39"/>
      <c r="N3" s="39"/>
      <c r="O3" s="39"/>
      <c r="P3" s="39"/>
      <c r="R3" s="42" t="s">
        <v>32</v>
      </c>
    </row>
    <row r="4" spans="1:20" s="5" customFormat="1">
      <c r="B4" s="11"/>
      <c r="C4" s="11"/>
      <c r="D4" s="11"/>
      <c r="E4" s="11"/>
      <c r="F4" s="11"/>
      <c r="G4" s="11"/>
      <c r="H4" s="11"/>
      <c r="I4" s="11"/>
      <c r="J4" s="11"/>
      <c r="K4" s="11"/>
      <c r="L4" s="11"/>
      <c r="M4" s="11"/>
      <c r="N4" s="11"/>
      <c r="O4" s="41"/>
      <c r="P4" s="11"/>
      <c r="R4" s="115" t="s">
        <v>33</v>
      </c>
      <c r="S4" s="115"/>
      <c r="T4" s="115"/>
    </row>
    <row r="5" spans="1:20">
      <c r="A5" s="18"/>
      <c r="B5" s="110" t="s">
        <v>26</v>
      </c>
      <c r="C5" s="111"/>
      <c r="D5" s="112"/>
      <c r="E5" s="113" t="s">
        <v>27</v>
      </c>
      <c r="F5" s="114"/>
      <c r="G5" s="114"/>
      <c r="H5" s="113" t="s">
        <v>28</v>
      </c>
      <c r="I5" s="114"/>
      <c r="J5" s="114"/>
      <c r="K5" s="113" t="s">
        <v>29</v>
      </c>
      <c r="L5" s="114"/>
      <c r="M5" s="114"/>
      <c r="N5" s="113" t="s">
        <v>30</v>
      </c>
      <c r="O5" s="114"/>
      <c r="P5" s="114"/>
      <c r="Q5" s="10"/>
      <c r="R5" s="115"/>
      <c r="S5" s="115"/>
      <c r="T5" s="115"/>
    </row>
    <row r="6" spans="1:20">
      <c r="A6" s="18"/>
      <c r="B6" s="93" t="s">
        <v>40</v>
      </c>
      <c r="C6" s="93" t="s">
        <v>15</v>
      </c>
      <c r="D6" s="93" t="s">
        <v>39</v>
      </c>
      <c r="E6" s="93" t="s">
        <v>40</v>
      </c>
      <c r="F6" s="93" t="s">
        <v>15</v>
      </c>
      <c r="G6" s="93" t="s">
        <v>39</v>
      </c>
      <c r="H6" s="93" t="s">
        <v>40</v>
      </c>
      <c r="I6" s="93" t="s">
        <v>15</v>
      </c>
      <c r="J6" s="93" t="s">
        <v>39</v>
      </c>
      <c r="K6" s="93" t="s">
        <v>40</v>
      </c>
      <c r="L6" s="93" t="s">
        <v>15</v>
      </c>
      <c r="M6" s="93" t="s">
        <v>39</v>
      </c>
      <c r="N6" s="93" t="s">
        <v>40</v>
      </c>
      <c r="O6" s="93" t="s">
        <v>15</v>
      </c>
      <c r="P6" s="93" t="s">
        <v>39</v>
      </c>
      <c r="Q6" s="10"/>
      <c r="R6" s="115"/>
      <c r="S6" s="115"/>
      <c r="T6" s="115"/>
    </row>
    <row r="7" spans="1:20">
      <c r="A7" s="18"/>
      <c r="B7" s="20">
        <v>1</v>
      </c>
      <c r="C7" s="38">
        <v>171.88072875716</v>
      </c>
      <c r="D7" s="38">
        <v>170.99501420557499</v>
      </c>
      <c r="E7" s="144">
        <v>1</v>
      </c>
      <c r="F7" s="38">
        <v>159.87720583711999</v>
      </c>
      <c r="G7" s="38">
        <v>160.04051098227501</v>
      </c>
      <c r="H7" s="144">
        <v>1</v>
      </c>
      <c r="I7" s="38">
        <v>177.572535512716</v>
      </c>
      <c r="J7" s="38">
        <v>168.313300795853</v>
      </c>
      <c r="K7" s="144">
        <v>1</v>
      </c>
      <c r="L7" s="38">
        <v>176.92416179503601</v>
      </c>
      <c r="M7" s="38">
        <v>166.16400020942001</v>
      </c>
      <c r="N7" s="144">
        <v>1</v>
      </c>
      <c r="O7" s="38">
        <v>152.34882291491499</v>
      </c>
      <c r="P7" s="151">
        <v>155.222828902304</v>
      </c>
      <c r="Q7" s="10"/>
      <c r="R7" s="115"/>
      <c r="S7" s="115"/>
      <c r="T7" s="115"/>
    </row>
    <row r="8" spans="1:20">
      <c r="A8" s="18"/>
      <c r="B8" s="20">
        <v>2</v>
      </c>
      <c r="C8" s="38">
        <v>171.64430476294501</v>
      </c>
      <c r="D8" s="38">
        <v>183.476222950965</v>
      </c>
      <c r="E8" s="144">
        <v>2</v>
      </c>
      <c r="F8" s="38">
        <v>156.56544331806001</v>
      </c>
      <c r="G8" s="38">
        <v>147.108379207551</v>
      </c>
      <c r="H8" s="144">
        <v>2</v>
      </c>
      <c r="I8" s="38">
        <v>173.81678875240999</v>
      </c>
      <c r="J8" s="38">
        <v>172.403575755655</v>
      </c>
      <c r="K8" s="144">
        <v>2</v>
      </c>
      <c r="L8" s="38">
        <v>174.782915233713</v>
      </c>
      <c r="M8" s="38">
        <v>178.14151843264699</v>
      </c>
      <c r="N8" s="144">
        <v>2</v>
      </c>
      <c r="O8" s="38">
        <v>157.739223514635</v>
      </c>
      <c r="P8" s="151">
        <v>156.39628944918499</v>
      </c>
      <c r="Q8" s="10"/>
    </row>
    <row r="9" spans="1:20">
      <c r="A9" s="18"/>
      <c r="B9" s="20">
        <v>3</v>
      </c>
      <c r="C9" s="38">
        <v>173.34660245152699</v>
      </c>
      <c r="D9" s="38">
        <v>181.43951773270899</v>
      </c>
      <c r="E9" s="144">
        <v>3</v>
      </c>
      <c r="F9" s="38">
        <v>158.449646558914</v>
      </c>
      <c r="G9" s="38">
        <v>166.719668217003</v>
      </c>
      <c r="H9" s="144">
        <v>3</v>
      </c>
      <c r="I9" s="38">
        <v>175.43545184631199</v>
      </c>
      <c r="J9" s="38">
        <v>177.49359223991601</v>
      </c>
      <c r="K9" s="144">
        <v>3</v>
      </c>
      <c r="L9" s="38">
        <v>172.29354818178399</v>
      </c>
      <c r="M9" s="38">
        <v>165.45532394945599</v>
      </c>
      <c r="N9" s="144">
        <v>3</v>
      </c>
      <c r="O9" s="38">
        <v>157.99808477242101</v>
      </c>
      <c r="P9" s="151">
        <v>157.46442975476299</v>
      </c>
      <c r="Q9" s="10"/>
    </row>
    <row r="10" spans="1:20">
      <c r="A10" s="18"/>
      <c r="B10" s="20">
        <v>4</v>
      </c>
      <c r="C10" s="38">
        <v>168.851359954413</v>
      </c>
      <c r="D10" s="38">
        <v>171.440275587141</v>
      </c>
      <c r="E10" s="144">
        <v>4</v>
      </c>
      <c r="F10" s="38">
        <v>158.892096646374</v>
      </c>
      <c r="G10" s="38">
        <v>147.48370023071701</v>
      </c>
      <c r="H10" s="144">
        <v>4</v>
      </c>
      <c r="I10" s="38">
        <v>172.431381517549</v>
      </c>
      <c r="J10" s="38">
        <v>184.192879915237</v>
      </c>
      <c r="K10" s="144">
        <v>4</v>
      </c>
      <c r="L10" s="38">
        <v>175.99828506621299</v>
      </c>
      <c r="M10" s="38">
        <v>183.74117653071801</v>
      </c>
      <c r="N10" s="144">
        <v>4</v>
      </c>
      <c r="O10" s="38">
        <v>154.82721828413599</v>
      </c>
      <c r="P10" s="151">
        <v>158.409894805401</v>
      </c>
      <c r="Q10" s="10"/>
    </row>
    <row r="11" spans="1:20">
      <c r="A11" s="18"/>
      <c r="B11" s="20">
        <v>5</v>
      </c>
      <c r="C11" s="38">
        <v>169.458172404446</v>
      </c>
      <c r="D11" s="38">
        <v>178.79396647587399</v>
      </c>
      <c r="E11" s="144">
        <v>5</v>
      </c>
      <c r="F11" s="38">
        <v>158.03254036315201</v>
      </c>
      <c r="G11" s="38">
        <v>153.10473058372699</v>
      </c>
      <c r="H11" s="144">
        <v>5</v>
      </c>
      <c r="I11" s="38">
        <v>173.89353308818201</v>
      </c>
      <c r="J11" s="38">
        <v>179.023263312876</v>
      </c>
      <c r="K11" s="144">
        <v>5</v>
      </c>
      <c r="L11" s="38">
        <v>175.366929512448</v>
      </c>
      <c r="M11" s="38">
        <v>169.721454467624</v>
      </c>
      <c r="N11" s="144">
        <v>5</v>
      </c>
      <c r="O11" s="38">
        <v>156.85419867857701</v>
      </c>
      <c r="P11" s="151">
        <v>171.899950332939</v>
      </c>
      <c r="Q11" s="10"/>
    </row>
    <row r="12" spans="1:20">
      <c r="A12" s="18"/>
      <c r="B12" s="20">
        <v>6</v>
      </c>
      <c r="C12" s="38">
        <v>173.393891030558</v>
      </c>
      <c r="D12" s="38">
        <v>189.248192891478</v>
      </c>
      <c r="E12" s="144">
        <v>6</v>
      </c>
      <c r="F12" s="38">
        <v>160.42312057074599</v>
      </c>
      <c r="G12" s="38">
        <v>153.213262997567</v>
      </c>
      <c r="H12" s="144">
        <v>6</v>
      </c>
      <c r="I12" s="5">
        <v>170.43880013922299</v>
      </c>
      <c r="J12" s="38">
        <v>170.482698895037</v>
      </c>
      <c r="K12" s="144">
        <v>6</v>
      </c>
      <c r="L12" s="38">
        <v>175.55793645130001</v>
      </c>
      <c r="M12" s="38">
        <v>183.49846293404599</v>
      </c>
      <c r="N12" s="144">
        <v>6</v>
      </c>
      <c r="O12" s="38">
        <v>158.20785068550401</v>
      </c>
      <c r="P12" s="151">
        <v>167.96668973192499</v>
      </c>
      <c r="Q12" s="10"/>
    </row>
    <row r="13" spans="1:20">
      <c r="A13" s="18"/>
      <c r="B13" s="20">
        <v>7</v>
      </c>
      <c r="C13" s="38">
        <v>169.44539832302101</v>
      </c>
      <c r="D13" s="38">
        <v>192.24891876429299</v>
      </c>
      <c r="E13" s="144">
        <v>7</v>
      </c>
      <c r="F13" s="38">
        <v>160.69957931538499</v>
      </c>
      <c r="G13" s="38">
        <v>163.67994843423301</v>
      </c>
      <c r="H13" s="144">
        <v>7</v>
      </c>
      <c r="I13" s="38">
        <v>177.388637684012</v>
      </c>
      <c r="J13" s="38">
        <v>188.29904562234799</v>
      </c>
      <c r="K13" s="144">
        <v>7</v>
      </c>
      <c r="L13" s="38">
        <v>174.34901750796001</v>
      </c>
      <c r="M13" s="38">
        <v>165.443016692996</v>
      </c>
      <c r="N13" s="144">
        <v>7</v>
      </c>
      <c r="O13" s="38">
        <v>156.44581870497001</v>
      </c>
      <c r="P13" s="151">
        <v>157.15802203118801</v>
      </c>
      <c r="Q13" s="10"/>
    </row>
    <row r="14" spans="1:20">
      <c r="A14" s="18"/>
      <c r="B14" s="20">
        <v>8</v>
      </c>
      <c r="C14" s="38">
        <v>170.52164661431101</v>
      </c>
      <c r="D14" s="38">
        <v>181.49424878135301</v>
      </c>
      <c r="E14" s="144">
        <v>8</v>
      </c>
      <c r="F14" s="38">
        <v>158.88640524983799</v>
      </c>
      <c r="G14" s="38">
        <v>162.602300584316</v>
      </c>
      <c r="H14" s="144">
        <v>8</v>
      </c>
      <c r="I14" s="38">
        <v>174.74165486922601</v>
      </c>
      <c r="J14" s="38">
        <v>169.83342520147499</v>
      </c>
      <c r="K14" s="144">
        <v>8</v>
      </c>
      <c r="L14" s="38">
        <v>176.0323907742</v>
      </c>
      <c r="M14" s="38">
        <v>174.80584489926599</v>
      </c>
      <c r="N14" s="144">
        <v>8</v>
      </c>
      <c r="O14" s="38">
        <v>156.90265140616401</v>
      </c>
      <c r="P14" s="151">
        <v>166.33162649348299</v>
      </c>
      <c r="Q14" s="10"/>
      <c r="R14" s="37"/>
    </row>
    <row r="15" spans="1:20">
      <c r="A15" s="18"/>
      <c r="B15" s="20">
        <v>9</v>
      </c>
      <c r="C15" s="38">
        <v>170.64806613178601</v>
      </c>
      <c r="D15" s="38">
        <v>203.31622365116999</v>
      </c>
      <c r="E15" s="144">
        <v>9</v>
      </c>
      <c r="F15" s="38">
        <v>157.43616622045801</v>
      </c>
      <c r="G15" s="38">
        <v>163.05431926250401</v>
      </c>
      <c r="H15" s="144">
        <v>9</v>
      </c>
      <c r="I15" s="38">
        <v>173.34139886568701</v>
      </c>
      <c r="J15" s="38">
        <v>179.14195223525101</v>
      </c>
      <c r="K15" s="144">
        <v>9</v>
      </c>
      <c r="L15" s="38">
        <v>174.41887066572599</v>
      </c>
      <c r="M15" s="38">
        <v>177.19566642865499</v>
      </c>
      <c r="N15" s="144">
        <v>9</v>
      </c>
      <c r="O15" s="38">
        <v>157.32126602326201</v>
      </c>
      <c r="P15" s="151">
        <v>161.449022438377</v>
      </c>
      <c r="Q15" s="10"/>
    </row>
    <row r="16" spans="1:20">
      <c r="A16" s="18"/>
      <c r="B16" s="20">
        <v>10</v>
      </c>
      <c r="C16" s="38">
        <v>172.90178394500899</v>
      </c>
      <c r="D16" s="38">
        <v>180.40382882580101</v>
      </c>
      <c r="E16" s="144">
        <v>10</v>
      </c>
      <c r="F16" s="38">
        <v>156.38093374328599</v>
      </c>
      <c r="G16" s="38">
        <v>163.24735494703</v>
      </c>
      <c r="H16" s="144">
        <v>10</v>
      </c>
      <c r="I16" s="38">
        <v>176.14066243744799</v>
      </c>
      <c r="J16" s="38">
        <v>173.49450437724499</v>
      </c>
      <c r="K16" s="144">
        <v>10</v>
      </c>
      <c r="L16" s="38">
        <v>172.63663036995899</v>
      </c>
      <c r="M16" s="38">
        <v>192.458389893174</v>
      </c>
      <c r="N16" s="144">
        <v>10</v>
      </c>
      <c r="O16" s="38">
        <v>154.03978203129</v>
      </c>
      <c r="P16" s="151">
        <v>164.42792721837699</v>
      </c>
      <c r="Q16" s="10"/>
    </row>
    <row r="17" spans="1:18">
      <c r="A17" s="18"/>
      <c r="B17" s="93" t="s">
        <v>2</v>
      </c>
      <c r="C17" s="148">
        <f>AVERAGE(C7:C16)</f>
        <v>171.20919543751762</v>
      </c>
      <c r="D17" s="148">
        <f>AVERAGE(D7:D16)</f>
        <v>183.28564098663588</v>
      </c>
      <c r="E17" s="145" t="s">
        <v>2</v>
      </c>
      <c r="F17" s="148">
        <f>AVERAGE(F7:F16)</f>
        <v>158.56431378233333</v>
      </c>
      <c r="G17" s="148">
        <f>AVERAGE(G7:G16)</f>
        <v>158.02541754469229</v>
      </c>
      <c r="H17" s="145" t="s">
        <v>2</v>
      </c>
      <c r="I17" s="148">
        <f>AVERAGE(I7:I16)</f>
        <v>174.5200844712765</v>
      </c>
      <c r="J17" s="148">
        <f>AVERAGE(J7:J16)</f>
        <v>176.2678238350893</v>
      </c>
      <c r="K17" s="145" t="s">
        <v>2</v>
      </c>
      <c r="L17" s="148">
        <f>AVERAGE(L7:L16)</f>
        <v>174.83606855583392</v>
      </c>
      <c r="M17" s="148">
        <f>AVERAGE(M7:M16)</f>
        <v>175.66248544380019</v>
      </c>
      <c r="N17" s="145" t="s">
        <v>2</v>
      </c>
      <c r="O17" s="148">
        <f>AVERAGE(O7:O16)</f>
        <v>156.26849170158744</v>
      </c>
      <c r="P17" s="148">
        <f>AVERAGE(P7:P16)</f>
        <v>161.67266811579415</v>
      </c>
      <c r="Q17" s="10"/>
    </row>
    <row r="18" spans="1:18">
      <c r="B18" s="14"/>
      <c r="C18" s="14"/>
      <c r="D18" s="14"/>
      <c r="E18" s="14"/>
      <c r="F18" s="14"/>
      <c r="G18" s="14"/>
      <c r="H18" s="14"/>
      <c r="I18" s="14"/>
      <c r="J18" s="14"/>
      <c r="K18" s="14"/>
      <c r="L18" s="14"/>
      <c r="M18" s="14"/>
      <c r="N18" s="14"/>
      <c r="O18" s="14"/>
      <c r="P18" s="14"/>
    </row>
    <row r="19" spans="1:18">
      <c r="A19" s="18"/>
      <c r="B19" s="113" t="s">
        <v>34</v>
      </c>
      <c r="C19" s="114"/>
      <c r="D19" s="114"/>
      <c r="E19" s="113" t="s">
        <v>35</v>
      </c>
      <c r="F19" s="114"/>
      <c r="G19" s="114"/>
      <c r="H19" s="113" t="s">
        <v>36</v>
      </c>
      <c r="I19" s="114"/>
      <c r="J19" s="114"/>
      <c r="K19" s="113" t="s">
        <v>37</v>
      </c>
      <c r="L19" s="114"/>
      <c r="M19" s="114"/>
      <c r="N19" s="113" t="s">
        <v>38</v>
      </c>
      <c r="O19" s="114"/>
      <c r="P19" s="114"/>
      <c r="Q19" s="10"/>
    </row>
    <row r="20" spans="1:18">
      <c r="A20" s="18"/>
      <c r="B20" s="93" t="s">
        <v>40</v>
      </c>
      <c r="C20" s="93" t="s">
        <v>15</v>
      </c>
      <c r="D20" s="93" t="s">
        <v>39</v>
      </c>
      <c r="E20" s="93" t="s">
        <v>40</v>
      </c>
      <c r="F20" s="93" t="s">
        <v>15</v>
      </c>
      <c r="G20" s="93" t="s">
        <v>39</v>
      </c>
      <c r="H20" s="93" t="s">
        <v>40</v>
      </c>
      <c r="I20" s="93" t="s">
        <v>15</v>
      </c>
      <c r="J20" s="93" t="s">
        <v>39</v>
      </c>
      <c r="K20" s="93" t="s">
        <v>40</v>
      </c>
      <c r="L20" s="93" t="s">
        <v>15</v>
      </c>
      <c r="M20" s="93" t="s">
        <v>39</v>
      </c>
      <c r="N20" s="93" t="s">
        <v>40</v>
      </c>
      <c r="O20" s="93" t="s">
        <v>15</v>
      </c>
      <c r="P20" s="93" t="s">
        <v>39</v>
      </c>
      <c r="Q20" s="10"/>
    </row>
    <row r="21" spans="1:18">
      <c r="A21" s="18"/>
      <c r="B21" s="20">
        <v>1</v>
      </c>
      <c r="C21" s="146">
        <v>155.62701007108001</v>
      </c>
      <c r="D21" s="152">
        <v>151.21377982571701</v>
      </c>
      <c r="E21" s="144">
        <v>1</v>
      </c>
      <c r="F21" s="153">
        <v>176.232658015662</v>
      </c>
      <c r="G21" s="153">
        <v>186.47016393393201</v>
      </c>
      <c r="H21" s="144">
        <v>1</v>
      </c>
      <c r="I21" s="153">
        <v>167.753922318956</v>
      </c>
      <c r="J21" s="153">
        <v>168.41303628310499</v>
      </c>
      <c r="K21" s="144">
        <v>1</v>
      </c>
      <c r="L21" s="154">
        <v>169.39612949841899</v>
      </c>
      <c r="M21" s="153">
        <v>171.042205352336</v>
      </c>
      <c r="N21" s="144">
        <v>1</v>
      </c>
      <c r="O21" s="153">
        <v>154.87622046527801</v>
      </c>
      <c r="P21" s="153">
        <v>146.41729870438499</v>
      </c>
      <c r="Q21" s="10"/>
    </row>
    <row r="22" spans="1:18">
      <c r="A22" s="18"/>
      <c r="B22" s="20">
        <v>2</v>
      </c>
      <c r="C22" s="146">
        <v>158.43215763962399</v>
      </c>
      <c r="D22" s="152">
        <v>155.360200546681</v>
      </c>
      <c r="E22" s="144">
        <v>2</v>
      </c>
      <c r="F22" s="153">
        <v>176.10669886225801</v>
      </c>
      <c r="G22" s="153">
        <v>177.48883660137599</v>
      </c>
      <c r="H22" s="144">
        <v>2</v>
      </c>
      <c r="I22" s="153">
        <v>166.608638577525</v>
      </c>
      <c r="J22" s="153">
        <v>157.36983178183399</v>
      </c>
      <c r="K22" s="144">
        <v>2</v>
      </c>
      <c r="L22" s="155">
        <v>174.37946841772899</v>
      </c>
      <c r="M22" s="146">
        <v>164.214446827769</v>
      </c>
      <c r="N22" s="144">
        <v>2</v>
      </c>
      <c r="O22" s="146">
        <v>156.66481816612199</v>
      </c>
      <c r="P22" s="146">
        <v>155.41306470706999</v>
      </c>
      <c r="Q22" s="10"/>
    </row>
    <row r="23" spans="1:18">
      <c r="A23" s="18"/>
      <c r="B23" s="20">
        <v>3</v>
      </c>
      <c r="C23" s="146">
        <v>156.87694676986101</v>
      </c>
      <c r="D23" s="152">
        <v>151.99274472892199</v>
      </c>
      <c r="E23" s="144">
        <v>3</v>
      </c>
      <c r="F23" s="153">
        <v>176.84798309074</v>
      </c>
      <c r="G23" s="153">
        <v>169.31759447976901</v>
      </c>
      <c r="H23" s="144">
        <v>3</v>
      </c>
      <c r="I23" s="153">
        <v>166.494866404709</v>
      </c>
      <c r="J23" s="153">
        <v>164.297512065619</v>
      </c>
      <c r="K23" s="144">
        <v>3</v>
      </c>
      <c r="L23" s="155">
        <v>173.93783606705699</v>
      </c>
      <c r="M23" s="146">
        <v>190.14597385749201</v>
      </c>
      <c r="N23" s="144">
        <v>3</v>
      </c>
      <c r="O23" s="146">
        <v>152.94021509919901</v>
      </c>
      <c r="P23" s="156">
        <v>149.361549347639</v>
      </c>
      <c r="Q23" s="10"/>
    </row>
    <row r="24" spans="1:18">
      <c r="A24" s="18"/>
      <c r="B24" s="20">
        <v>4</v>
      </c>
      <c r="C24" s="146">
        <v>154.84207038745799</v>
      </c>
      <c r="D24" s="152">
        <v>143.35078954324101</v>
      </c>
      <c r="E24" s="144">
        <v>4</v>
      </c>
      <c r="F24" s="153">
        <v>177.00821401629199</v>
      </c>
      <c r="G24" s="153">
        <v>180.407360114157</v>
      </c>
      <c r="H24" s="144">
        <v>4</v>
      </c>
      <c r="I24" s="153">
        <v>169.25996216803199</v>
      </c>
      <c r="J24" s="153">
        <v>176.43083353713101</v>
      </c>
      <c r="K24" s="144">
        <v>4</v>
      </c>
      <c r="L24" s="155">
        <v>172.69446253228099</v>
      </c>
      <c r="M24" s="146">
        <v>170.37526922672899</v>
      </c>
      <c r="N24" s="144">
        <v>4</v>
      </c>
      <c r="O24" s="146">
        <v>154.371271419615</v>
      </c>
      <c r="P24" s="153">
        <v>160.32815468311301</v>
      </c>
      <c r="Q24" s="10"/>
    </row>
    <row r="25" spans="1:18">
      <c r="A25" s="18"/>
      <c r="B25" s="20">
        <v>5</v>
      </c>
      <c r="C25" s="146">
        <v>152.17134275034601</v>
      </c>
      <c r="D25" s="152">
        <v>166.440273191779</v>
      </c>
      <c r="E25" s="144">
        <v>5</v>
      </c>
      <c r="F25" s="153">
        <v>176.956995814035</v>
      </c>
      <c r="G25" s="153">
        <v>166.65177829563601</v>
      </c>
      <c r="H25" s="144">
        <v>5</v>
      </c>
      <c r="I25" s="153">
        <v>165.063182586441</v>
      </c>
      <c r="J25" s="153">
        <v>159.354707255959</v>
      </c>
      <c r="K25" s="144">
        <v>5</v>
      </c>
      <c r="L25" s="155">
        <v>171.21582655116401</v>
      </c>
      <c r="M25" s="146">
        <v>173.429182916879</v>
      </c>
      <c r="N25" s="144">
        <v>5</v>
      </c>
      <c r="O25" s="153">
        <v>152.61528120692199</v>
      </c>
      <c r="P25" s="147">
        <v>155.004614006727</v>
      </c>
      <c r="Q25" s="10"/>
    </row>
    <row r="26" spans="1:18">
      <c r="A26" s="18"/>
      <c r="B26" s="20">
        <v>6</v>
      </c>
      <c r="C26" s="146">
        <v>151.33794065475499</v>
      </c>
      <c r="D26" s="152">
        <v>154.17913327366099</v>
      </c>
      <c r="E26" s="144">
        <v>6</v>
      </c>
      <c r="F26" s="153">
        <v>175.831001502052</v>
      </c>
      <c r="G26" s="153">
        <v>187.007579319179</v>
      </c>
      <c r="H26" s="144">
        <v>6</v>
      </c>
      <c r="I26" s="153">
        <v>166.35996500397101</v>
      </c>
      <c r="J26" s="153">
        <v>171.359144903719</v>
      </c>
      <c r="K26" s="144">
        <v>6</v>
      </c>
      <c r="L26" s="155">
        <v>169.48410569975999</v>
      </c>
      <c r="M26" s="152">
        <v>181.19169307127501</v>
      </c>
      <c r="N26" s="144">
        <v>6</v>
      </c>
      <c r="O26" s="153">
        <v>157.58491371924899</v>
      </c>
      <c r="P26" s="147">
        <v>167.19646732509099</v>
      </c>
      <c r="Q26" s="10"/>
    </row>
    <row r="27" spans="1:18">
      <c r="A27" s="18"/>
      <c r="B27" s="20">
        <v>7</v>
      </c>
      <c r="C27" s="146">
        <v>155.05516355400999</v>
      </c>
      <c r="D27" s="152">
        <v>159.365911886096</v>
      </c>
      <c r="E27" s="144">
        <v>7</v>
      </c>
      <c r="F27" s="153">
        <v>177.083421457756</v>
      </c>
      <c r="G27" s="153">
        <v>167.47751707956101</v>
      </c>
      <c r="H27" s="144">
        <v>7</v>
      </c>
      <c r="I27" s="153">
        <v>169.33328082097401</v>
      </c>
      <c r="J27" s="153">
        <v>155.265343852341</v>
      </c>
      <c r="K27" s="144">
        <v>7</v>
      </c>
      <c r="L27" s="155">
        <v>159.698828063859</v>
      </c>
      <c r="M27" s="153">
        <v>184.202612362802</v>
      </c>
      <c r="N27" s="144">
        <v>7</v>
      </c>
      <c r="O27" s="146">
        <v>154.30879274719399</v>
      </c>
      <c r="P27" s="157">
        <v>165.65877786278699</v>
      </c>
      <c r="Q27" s="10"/>
    </row>
    <row r="28" spans="1:18">
      <c r="A28" s="18"/>
      <c r="B28" s="20">
        <v>8</v>
      </c>
      <c r="C28" s="146">
        <v>153.40154913885399</v>
      </c>
      <c r="D28" s="152">
        <v>148.20339199900599</v>
      </c>
      <c r="E28" s="144">
        <v>8</v>
      </c>
      <c r="F28" s="153">
        <v>178.897460275496</v>
      </c>
      <c r="G28" s="153">
        <v>174.75537721440099</v>
      </c>
      <c r="H28" s="144">
        <v>8</v>
      </c>
      <c r="I28" s="153">
        <v>165.08056377146099</v>
      </c>
      <c r="J28" s="153">
        <v>175.232341237366</v>
      </c>
      <c r="K28" s="144">
        <v>8</v>
      </c>
      <c r="L28" s="154">
        <v>174.76248274955199</v>
      </c>
      <c r="M28" s="152">
        <v>171.443178504705</v>
      </c>
      <c r="N28" s="144">
        <v>8</v>
      </c>
      <c r="O28" s="146">
        <v>154.62781993636301</v>
      </c>
      <c r="P28" s="153">
        <v>143.104302886873</v>
      </c>
      <c r="Q28" s="10"/>
      <c r="R28" s="33"/>
    </row>
    <row r="29" spans="1:18">
      <c r="A29" s="18"/>
      <c r="B29" s="20">
        <v>9</v>
      </c>
      <c r="C29" s="146">
        <v>155.876204357169</v>
      </c>
      <c r="D29" s="152">
        <v>174.454306669533</v>
      </c>
      <c r="E29" s="144">
        <v>9</v>
      </c>
      <c r="F29" s="153">
        <v>179.126990051055</v>
      </c>
      <c r="G29" s="153">
        <v>182.39241688698499</v>
      </c>
      <c r="H29" s="144">
        <v>9</v>
      </c>
      <c r="I29" s="153">
        <v>169.334774721748</v>
      </c>
      <c r="J29" s="153">
        <v>161.35951738804499</v>
      </c>
      <c r="K29" s="144">
        <v>9</v>
      </c>
      <c r="L29" s="154">
        <v>168.43354743720701</v>
      </c>
      <c r="M29" s="153">
        <v>176.11681042238999</v>
      </c>
      <c r="N29" s="144">
        <v>9</v>
      </c>
      <c r="O29" s="153">
        <v>155.15578660921699</v>
      </c>
      <c r="P29" s="152">
        <v>149.76906419917901</v>
      </c>
      <c r="Q29" s="10"/>
    </row>
    <row r="30" spans="1:18">
      <c r="A30" s="18"/>
      <c r="B30" s="20">
        <v>10</v>
      </c>
      <c r="C30" s="146">
        <v>155.92264255058799</v>
      </c>
      <c r="D30" s="152">
        <v>148.25180915370501</v>
      </c>
      <c r="E30" s="144">
        <v>10</v>
      </c>
      <c r="F30" s="153">
        <v>176.27485448075899</v>
      </c>
      <c r="G30" s="153">
        <v>179.32305981963799</v>
      </c>
      <c r="H30" s="144">
        <v>10</v>
      </c>
      <c r="I30" s="153">
        <v>170.79387987409601</v>
      </c>
      <c r="J30" s="153">
        <v>168.03647032752599</v>
      </c>
      <c r="K30" s="144">
        <v>10</v>
      </c>
      <c r="L30" s="154">
        <v>173.79675947409501</v>
      </c>
      <c r="M30" s="153">
        <v>164.302225269377</v>
      </c>
      <c r="N30" s="144">
        <v>10</v>
      </c>
      <c r="O30" s="146">
        <v>155.14029168550101</v>
      </c>
      <c r="P30" s="146">
        <v>159.19824161380501</v>
      </c>
      <c r="Q30" s="10"/>
    </row>
    <row r="31" spans="1:18">
      <c r="A31" s="18"/>
      <c r="B31" s="93" t="s">
        <v>2</v>
      </c>
      <c r="C31" s="148">
        <f>AVERAGE(C21:C30)</f>
        <v>154.9543027873745</v>
      </c>
      <c r="D31" s="148">
        <f>AVERAGE(D21:D30)</f>
        <v>155.2812340818341</v>
      </c>
      <c r="E31" s="149" t="s">
        <v>2</v>
      </c>
      <c r="F31" s="148">
        <f>AVERAGE(F21:F30)</f>
        <v>177.03662775661047</v>
      </c>
      <c r="G31" s="148">
        <f>AVERAGE(G21:G30)</f>
        <v>177.1291683744634</v>
      </c>
      <c r="H31" s="149" t="s">
        <v>2</v>
      </c>
      <c r="I31" s="148">
        <f>AVERAGE(I21:I30)</f>
        <v>167.60830362479132</v>
      </c>
      <c r="J31" s="148">
        <f>AVERAGE(J21:J30)</f>
        <v>165.71187386326446</v>
      </c>
      <c r="K31" s="149" t="s">
        <v>2</v>
      </c>
      <c r="L31" s="148">
        <f>AVERAGE(L21:L30)</f>
        <v>170.77994464911231</v>
      </c>
      <c r="M31" s="148">
        <f>AVERAGE(M21:M30)</f>
        <v>174.64635978117539</v>
      </c>
      <c r="N31" s="149" t="s">
        <v>2</v>
      </c>
      <c r="O31" s="148">
        <f>AVERAGE(O21:O30)</f>
        <v>154.82854110546603</v>
      </c>
      <c r="P31" s="148">
        <f>AVERAGE(P21:P30)</f>
        <v>155.1451535336669</v>
      </c>
      <c r="Q31" s="10"/>
    </row>
    <row r="32" spans="1:18">
      <c r="A32"/>
      <c r="B32"/>
      <c r="C32"/>
      <c r="D32"/>
      <c r="E32"/>
      <c r="F32"/>
      <c r="G32"/>
      <c r="H32"/>
      <c r="I32"/>
      <c r="J32"/>
      <c r="K32"/>
      <c r="L32"/>
      <c r="M32"/>
      <c r="N32"/>
      <c r="O32"/>
      <c r="P32"/>
      <c r="Q32"/>
    </row>
    <row r="33" spans="1:17">
      <c r="A33"/>
      <c r="B33"/>
      <c r="C33"/>
      <c r="D33"/>
      <c r="E33"/>
      <c r="F33"/>
      <c r="G33"/>
      <c r="H33"/>
      <c r="I33"/>
      <c r="J33"/>
      <c r="K33"/>
      <c r="L33"/>
      <c r="M33"/>
      <c r="N33"/>
      <c r="O33"/>
      <c r="P33"/>
      <c r="Q33"/>
    </row>
    <row r="34" spans="1:17">
      <c r="A34"/>
      <c r="B34"/>
      <c r="C34"/>
      <c r="D34"/>
      <c r="E34"/>
      <c r="F34"/>
      <c r="G34"/>
      <c r="H34"/>
      <c r="I34"/>
      <c r="J34"/>
      <c r="K34"/>
      <c r="L34"/>
      <c r="M34"/>
      <c r="N34"/>
      <c r="O34"/>
      <c r="P34"/>
      <c r="Q34"/>
    </row>
    <row r="35" spans="1:17">
      <c r="A35"/>
      <c r="B35"/>
      <c r="C35"/>
      <c r="D35"/>
      <c r="E35"/>
      <c r="F35"/>
      <c r="G35"/>
      <c r="H35"/>
      <c r="I35"/>
      <c r="J35"/>
      <c r="K35"/>
      <c r="L35"/>
      <c r="M35"/>
      <c r="N35"/>
      <c r="O35"/>
      <c r="P35"/>
      <c r="Q35"/>
    </row>
    <row r="36" spans="1:17">
      <c r="A36"/>
      <c r="B36"/>
      <c r="C36"/>
      <c r="D36"/>
      <c r="E36"/>
      <c r="F36"/>
      <c r="G36"/>
      <c r="H36"/>
      <c r="I36"/>
      <c r="J36"/>
      <c r="K36"/>
      <c r="L36"/>
      <c r="M36"/>
      <c r="N36"/>
      <c r="O36"/>
      <c r="P36"/>
      <c r="Q36"/>
    </row>
    <row r="37" spans="1:17">
      <c r="A37"/>
      <c r="B37"/>
      <c r="C37"/>
      <c r="D37"/>
      <c r="E37"/>
      <c r="F37"/>
      <c r="G37"/>
      <c r="H37"/>
      <c r="I37"/>
      <c r="J37"/>
      <c r="K37"/>
      <c r="L37"/>
      <c r="M37"/>
      <c r="N37"/>
      <c r="O37"/>
      <c r="P37"/>
      <c r="Q37"/>
    </row>
    <row r="38" spans="1:17">
      <c r="A38"/>
      <c r="B38"/>
      <c r="C38"/>
      <c r="D38"/>
      <c r="E38"/>
      <c r="F38"/>
      <c r="G38"/>
      <c r="H38"/>
      <c r="I38"/>
      <c r="J38"/>
      <c r="K38"/>
      <c r="L38"/>
      <c r="M38"/>
      <c r="N38"/>
      <c r="O38"/>
      <c r="P38"/>
      <c r="Q38"/>
    </row>
    <row r="39" spans="1:17">
      <c r="A39"/>
      <c r="B39"/>
      <c r="C39"/>
      <c r="D39"/>
      <c r="E39"/>
      <c r="F39"/>
      <c r="G39"/>
      <c r="H39"/>
      <c r="I39"/>
      <c r="J39"/>
      <c r="K39"/>
      <c r="L39"/>
      <c r="M39"/>
      <c r="N39"/>
      <c r="O39"/>
      <c r="P39"/>
      <c r="Q39"/>
    </row>
    <row r="40" spans="1:17">
      <c r="A40"/>
      <c r="B40"/>
      <c r="C40"/>
      <c r="D40"/>
      <c r="E40"/>
      <c r="F40"/>
      <c r="G40"/>
      <c r="H40"/>
      <c r="I40"/>
      <c r="J40"/>
      <c r="K40"/>
      <c r="L40"/>
      <c r="M40"/>
      <c r="N40"/>
      <c r="O40"/>
      <c r="P40"/>
      <c r="Q40"/>
    </row>
    <row r="41" spans="1:17">
      <c r="A41"/>
      <c r="B41"/>
      <c r="C41"/>
      <c r="D41"/>
      <c r="E41"/>
      <c r="F41"/>
      <c r="G41"/>
      <c r="H41"/>
      <c r="I41"/>
      <c r="J41"/>
      <c r="K41"/>
      <c r="L41"/>
      <c r="M41"/>
      <c r="N41"/>
      <c r="O41"/>
      <c r="P41"/>
      <c r="Q41"/>
    </row>
    <row r="42" spans="1:17">
      <c r="A42"/>
      <c r="B42"/>
      <c r="C42"/>
      <c r="D42"/>
      <c r="E42"/>
      <c r="F42"/>
      <c r="G42"/>
      <c r="H42"/>
      <c r="I42"/>
      <c r="J42"/>
      <c r="K42"/>
      <c r="L42"/>
      <c r="M42"/>
      <c r="N42"/>
      <c r="O42"/>
      <c r="P42"/>
      <c r="Q42"/>
    </row>
    <row r="43" spans="1:17">
      <c r="A43"/>
      <c r="B43"/>
      <c r="C43"/>
      <c r="D43"/>
      <c r="E43"/>
      <c r="F43"/>
      <c r="G43"/>
      <c r="H43"/>
      <c r="I43"/>
      <c r="J43"/>
      <c r="K43"/>
      <c r="L43"/>
      <c r="M43"/>
      <c r="N43"/>
      <c r="O43"/>
      <c r="P43"/>
      <c r="Q43"/>
    </row>
    <row r="44" spans="1:17">
      <c r="A44"/>
      <c r="B44"/>
      <c r="C44"/>
      <c r="D44"/>
      <c r="E44"/>
      <c r="F44"/>
      <c r="G44"/>
      <c r="H44"/>
      <c r="I44"/>
      <c r="J44"/>
      <c r="K44"/>
      <c r="L44"/>
      <c r="M44"/>
      <c r="N44"/>
      <c r="O44"/>
      <c r="P44"/>
      <c r="Q44"/>
    </row>
    <row r="45" spans="1:17">
      <c r="A45"/>
      <c r="B45"/>
      <c r="C45"/>
      <c r="D45"/>
      <c r="E45"/>
      <c r="F45"/>
      <c r="G45"/>
      <c r="H45"/>
      <c r="I45"/>
      <c r="J45"/>
      <c r="K45"/>
      <c r="L45"/>
      <c r="M45"/>
      <c r="N45"/>
      <c r="O45"/>
      <c r="P45"/>
      <c r="Q45"/>
    </row>
    <row r="46" spans="1:17">
      <c r="A46"/>
      <c r="B46"/>
      <c r="C46"/>
      <c r="D46"/>
      <c r="E46"/>
      <c r="F46"/>
      <c r="G46"/>
      <c r="H46"/>
      <c r="I46"/>
      <c r="J46"/>
      <c r="K46"/>
      <c r="L46"/>
      <c r="M46"/>
      <c r="N46"/>
      <c r="O46"/>
      <c r="P46"/>
      <c r="Q46"/>
    </row>
    <row r="47" spans="1:17">
      <c r="A47"/>
      <c r="B47"/>
      <c r="C47"/>
      <c r="D47"/>
      <c r="E47"/>
      <c r="F47"/>
      <c r="G47"/>
      <c r="H47"/>
      <c r="I47"/>
      <c r="J47"/>
      <c r="K47"/>
      <c r="L47"/>
      <c r="M47"/>
      <c r="N47"/>
      <c r="O47"/>
      <c r="P47"/>
      <c r="Q47"/>
    </row>
    <row r="48" spans="1:17">
      <c r="A48"/>
      <c r="B48"/>
      <c r="C48"/>
      <c r="D48"/>
      <c r="E48"/>
      <c r="F48"/>
      <c r="G48"/>
      <c r="H48"/>
      <c r="I48"/>
      <c r="J48"/>
      <c r="K48"/>
      <c r="L48"/>
      <c r="M48"/>
      <c r="N48"/>
      <c r="O48"/>
      <c r="P48"/>
      <c r="Q48"/>
    </row>
    <row r="49" spans="1:17">
      <c r="A49"/>
      <c r="B49"/>
      <c r="C49"/>
      <c r="D49"/>
      <c r="E49"/>
      <c r="F49"/>
      <c r="G49"/>
      <c r="H49"/>
      <c r="I49"/>
      <c r="J49"/>
      <c r="K49"/>
      <c r="L49"/>
      <c r="M49"/>
      <c r="N49"/>
      <c r="O49"/>
      <c r="P49"/>
      <c r="Q49"/>
    </row>
    <row r="50" spans="1:17">
      <c r="A50"/>
      <c r="B50"/>
      <c r="C50"/>
      <c r="D50"/>
      <c r="E50"/>
      <c r="F50"/>
      <c r="G50"/>
      <c r="H50"/>
      <c r="I50"/>
      <c r="J50"/>
      <c r="K50"/>
      <c r="L50"/>
      <c r="M50"/>
      <c r="N50"/>
      <c r="O50"/>
      <c r="P50"/>
      <c r="Q50"/>
    </row>
    <row r="51" spans="1:17">
      <c r="A51"/>
      <c r="B51"/>
      <c r="C51"/>
      <c r="D51"/>
      <c r="E51"/>
      <c r="F51"/>
      <c r="G51"/>
      <c r="H51"/>
      <c r="I51"/>
      <c r="J51"/>
      <c r="K51"/>
      <c r="L51"/>
      <c r="M51"/>
      <c r="N51"/>
      <c r="O51"/>
      <c r="P51"/>
      <c r="Q51"/>
    </row>
    <row r="52" spans="1:17">
      <c r="A52"/>
      <c r="B52"/>
      <c r="C52"/>
      <c r="D52"/>
      <c r="E52"/>
      <c r="F52"/>
      <c r="G52"/>
      <c r="H52"/>
      <c r="I52"/>
      <c r="J52"/>
      <c r="K52"/>
      <c r="L52"/>
      <c r="M52"/>
      <c r="N52"/>
      <c r="O52"/>
      <c r="P52"/>
      <c r="Q52"/>
    </row>
    <row r="53" spans="1:17">
      <c r="A53"/>
      <c r="B53"/>
      <c r="C53"/>
      <c r="D53"/>
      <c r="E53"/>
      <c r="F53"/>
      <c r="G53"/>
      <c r="H53"/>
      <c r="I53"/>
      <c r="J53"/>
      <c r="K53"/>
      <c r="L53"/>
      <c r="M53"/>
      <c r="N53"/>
      <c r="O53"/>
      <c r="P53"/>
      <c r="Q53"/>
    </row>
    <row r="54" spans="1:17">
      <c r="A54"/>
      <c r="B54"/>
      <c r="C54"/>
      <c r="D54"/>
      <c r="E54"/>
      <c r="F54"/>
      <c r="G54"/>
      <c r="H54"/>
      <c r="I54"/>
      <c r="J54"/>
      <c r="K54"/>
      <c r="L54"/>
      <c r="M54"/>
      <c r="N54"/>
      <c r="O54"/>
      <c r="P54"/>
      <c r="Q54"/>
    </row>
    <row r="55" spans="1:17">
      <c r="A55"/>
      <c r="B55"/>
      <c r="C55"/>
      <c r="D55"/>
      <c r="E55"/>
      <c r="F55"/>
      <c r="G55"/>
      <c r="H55"/>
      <c r="I55"/>
      <c r="J55"/>
      <c r="K55"/>
      <c r="L55"/>
      <c r="M55"/>
      <c r="N55"/>
      <c r="O55"/>
      <c r="P55"/>
      <c r="Q55"/>
    </row>
    <row r="56" spans="1:17">
      <c r="A56"/>
      <c r="B56"/>
      <c r="C56"/>
      <c r="D56"/>
      <c r="E56"/>
      <c r="F56"/>
      <c r="G56"/>
      <c r="H56"/>
      <c r="I56"/>
      <c r="J56"/>
      <c r="K56"/>
      <c r="L56"/>
      <c r="M56"/>
      <c r="N56"/>
      <c r="O56"/>
      <c r="P56"/>
      <c r="Q56"/>
    </row>
    <row r="57" spans="1:17">
      <c r="A57"/>
      <c r="B57"/>
      <c r="C57"/>
      <c r="D57"/>
      <c r="E57"/>
      <c r="F57"/>
      <c r="G57"/>
      <c r="H57"/>
      <c r="I57"/>
      <c r="J57"/>
      <c r="K57"/>
      <c r="L57"/>
      <c r="M57"/>
      <c r="N57"/>
      <c r="O57"/>
      <c r="P57"/>
      <c r="Q57"/>
    </row>
    <row r="58" spans="1:17">
      <c r="A58"/>
      <c r="B58"/>
      <c r="C58"/>
      <c r="D58"/>
      <c r="E58"/>
      <c r="F58"/>
      <c r="G58"/>
      <c r="H58"/>
      <c r="I58"/>
      <c r="J58"/>
      <c r="K58"/>
      <c r="L58"/>
      <c r="M58"/>
      <c r="N58"/>
      <c r="O58"/>
      <c r="P58"/>
      <c r="Q58"/>
    </row>
    <row r="59" spans="1:17">
      <c r="A59"/>
      <c r="B59"/>
      <c r="C59"/>
      <c r="D59"/>
      <c r="E59"/>
      <c r="F59"/>
      <c r="G59"/>
      <c r="H59"/>
      <c r="I59"/>
      <c r="J59"/>
      <c r="K59"/>
      <c r="L59"/>
      <c r="M59"/>
      <c r="N59"/>
      <c r="O59"/>
      <c r="P59"/>
      <c r="Q59"/>
    </row>
    <row r="60" spans="1:17">
      <c r="A60"/>
      <c r="B60"/>
      <c r="C60"/>
      <c r="D60"/>
      <c r="E60"/>
      <c r="F60"/>
      <c r="G60"/>
      <c r="H60"/>
      <c r="I60"/>
      <c r="J60"/>
      <c r="K60"/>
      <c r="L60"/>
      <c r="M60"/>
      <c r="N60"/>
      <c r="O60"/>
      <c r="P60"/>
      <c r="Q60"/>
    </row>
    <row r="61" spans="1:17">
      <c r="A61"/>
      <c r="B61"/>
      <c r="C61"/>
      <c r="D61"/>
      <c r="E61"/>
      <c r="F61"/>
      <c r="G61"/>
      <c r="H61"/>
      <c r="I61"/>
      <c r="J61"/>
      <c r="K61"/>
      <c r="L61"/>
      <c r="M61"/>
      <c r="N61"/>
      <c r="O61"/>
      <c r="P61"/>
      <c r="Q61"/>
    </row>
    <row r="62" spans="1:17">
      <c r="A62"/>
      <c r="B62"/>
      <c r="C62"/>
      <c r="D62"/>
      <c r="E62"/>
      <c r="F62"/>
      <c r="G62"/>
      <c r="H62"/>
      <c r="I62"/>
      <c r="J62"/>
      <c r="K62"/>
      <c r="L62"/>
      <c r="M62"/>
      <c r="N62"/>
      <c r="O62"/>
      <c r="P62"/>
      <c r="Q62"/>
    </row>
    <row r="63" spans="1:17">
      <c r="A63"/>
      <c r="B63"/>
      <c r="C63"/>
      <c r="D63"/>
      <c r="E63"/>
      <c r="F63"/>
      <c r="G63"/>
      <c r="H63"/>
      <c r="I63"/>
      <c r="J63"/>
      <c r="K63"/>
      <c r="L63"/>
      <c r="M63"/>
      <c r="N63"/>
      <c r="O63"/>
      <c r="P63"/>
      <c r="Q63"/>
    </row>
    <row r="64" spans="1:17">
      <c r="A64"/>
      <c r="B64"/>
      <c r="C64"/>
      <c r="D64"/>
      <c r="E64"/>
      <c r="F64"/>
      <c r="G64"/>
      <c r="H64"/>
      <c r="I64"/>
      <c r="J64"/>
      <c r="K64"/>
      <c r="L64"/>
      <c r="M64"/>
      <c r="N64"/>
      <c r="O64"/>
      <c r="P64"/>
      <c r="Q64"/>
    </row>
    <row r="65" spans="1:17">
      <c r="A65"/>
      <c r="B65"/>
      <c r="C65"/>
      <c r="D65"/>
      <c r="E65"/>
      <c r="F65"/>
      <c r="G65"/>
      <c r="H65"/>
      <c r="I65"/>
      <c r="J65"/>
      <c r="K65"/>
      <c r="L65"/>
      <c r="M65"/>
      <c r="N65"/>
      <c r="O65"/>
      <c r="P65"/>
      <c r="Q65"/>
    </row>
    <row r="66" spans="1:17">
      <c r="A66"/>
      <c r="B66"/>
      <c r="C66"/>
      <c r="D66"/>
      <c r="E66"/>
      <c r="F66"/>
      <c r="G66"/>
      <c r="H66"/>
      <c r="I66"/>
      <c r="J66"/>
      <c r="K66"/>
      <c r="L66"/>
      <c r="M66"/>
      <c r="N66"/>
      <c r="O66"/>
      <c r="P66"/>
      <c r="Q66"/>
    </row>
    <row r="67" spans="1:17">
      <c r="A67"/>
      <c r="B67"/>
      <c r="C67"/>
      <c r="D67"/>
      <c r="E67"/>
      <c r="F67"/>
      <c r="G67"/>
      <c r="H67"/>
      <c r="I67"/>
      <c r="J67"/>
      <c r="K67"/>
      <c r="L67"/>
      <c r="M67"/>
      <c r="N67"/>
      <c r="O67"/>
      <c r="P67"/>
      <c r="Q67"/>
    </row>
    <row r="68" spans="1:17">
      <c r="A68"/>
      <c r="B68"/>
      <c r="C68"/>
      <c r="D68"/>
      <c r="E68"/>
      <c r="F68"/>
      <c r="G68"/>
      <c r="H68"/>
      <c r="I68"/>
      <c r="J68"/>
      <c r="K68"/>
      <c r="L68"/>
      <c r="M68"/>
      <c r="N68"/>
      <c r="O68"/>
      <c r="P68"/>
      <c r="Q68"/>
    </row>
    <row r="69" spans="1:17">
      <c r="A69"/>
      <c r="B69"/>
      <c r="C69"/>
      <c r="D69"/>
      <c r="E69"/>
      <c r="F69"/>
      <c r="G69"/>
      <c r="H69"/>
      <c r="I69"/>
      <c r="J69"/>
      <c r="K69"/>
      <c r="L69"/>
      <c r="M69"/>
      <c r="N69"/>
      <c r="O69"/>
      <c r="P69"/>
      <c r="Q69"/>
    </row>
    <row r="70" spans="1:17">
      <c r="A70"/>
      <c r="B70"/>
      <c r="C70"/>
      <c r="D70"/>
      <c r="E70"/>
      <c r="F70"/>
      <c r="G70"/>
      <c r="H70"/>
      <c r="I70"/>
      <c r="J70"/>
      <c r="K70"/>
      <c r="L70"/>
      <c r="M70"/>
      <c r="N70"/>
      <c r="O70"/>
      <c r="P70"/>
      <c r="Q70"/>
    </row>
    <row r="71" spans="1:17">
      <c r="A71"/>
      <c r="B71"/>
      <c r="C71"/>
      <c r="D71"/>
      <c r="E71"/>
      <c r="F71"/>
      <c r="G71"/>
      <c r="H71"/>
      <c r="I71"/>
      <c r="J71"/>
      <c r="K71"/>
      <c r="L71"/>
      <c r="M71"/>
      <c r="N71"/>
      <c r="O71"/>
      <c r="P71"/>
      <c r="Q71"/>
    </row>
    <row r="72" spans="1:17">
      <c r="A72"/>
      <c r="B72"/>
      <c r="C72"/>
      <c r="D72"/>
      <c r="E72"/>
      <c r="F72"/>
      <c r="G72"/>
      <c r="H72"/>
      <c r="I72"/>
      <c r="J72"/>
      <c r="K72"/>
      <c r="L72"/>
      <c r="M72"/>
      <c r="N72"/>
      <c r="O72"/>
      <c r="P72"/>
      <c r="Q72"/>
    </row>
    <row r="73" spans="1:17">
      <c r="A73"/>
      <c r="B73"/>
      <c r="C73"/>
      <c r="D73"/>
      <c r="E73"/>
      <c r="F73"/>
      <c r="G73"/>
      <c r="H73"/>
      <c r="I73"/>
      <c r="J73"/>
      <c r="K73"/>
      <c r="L73"/>
      <c r="M73"/>
      <c r="N73"/>
      <c r="O73"/>
      <c r="P73"/>
      <c r="Q73"/>
    </row>
    <row r="74" spans="1:17">
      <c r="A74"/>
      <c r="B74"/>
      <c r="C74"/>
      <c r="D74"/>
      <c r="E74"/>
      <c r="F74"/>
      <c r="G74"/>
      <c r="H74"/>
      <c r="I74"/>
      <c r="J74"/>
      <c r="K74"/>
      <c r="L74"/>
      <c r="M74"/>
      <c r="N74"/>
      <c r="O74"/>
      <c r="P74"/>
      <c r="Q74"/>
    </row>
    <row r="75" spans="1:17">
      <c r="A75"/>
      <c r="B75"/>
      <c r="C75"/>
      <c r="D75"/>
      <c r="E75"/>
      <c r="F75"/>
      <c r="G75"/>
      <c r="H75"/>
      <c r="I75"/>
      <c r="J75"/>
      <c r="K75"/>
      <c r="L75"/>
      <c r="M75"/>
      <c r="N75"/>
      <c r="O75"/>
      <c r="P75"/>
      <c r="Q75"/>
    </row>
    <row r="76" spans="1:17">
      <c r="A76"/>
      <c r="B76"/>
      <c r="C76"/>
      <c r="D76"/>
      <c r="E76"/>
      <c r="F76"/>
      <c r="G76"/>
      <c r="H76"/>
      <c r="I76"/>
      <c r="J76"/>
      <c r="K76"/>
      <c r="L76"/>
      <c r="M76"/>
      <c r="N76"/>
      <c r="O76"/>
      <c r="P76"/>
      <c r="Q76"/>
    </row>
    <row r="77" spans="1:17">
      <c r="A77"/>
      <c r="B77"/>
      <c r="C77"/>
      <c r="D77"/>
      <c r="E77"/>
      <c r="F77"/>
      <c r="G77"/>
      <c r="H77"/>
      <c r="I77"/>
      <c r="J77"/>
      <c r="K77"/>
      <c r="L77"/>
      <c r="M77"/>
      <c r="N77"/>
      <c r="O77"/>
      <c r="P77"/>
      <c r="Q77"/>
    </row>
    <row r="78" spans="1:17">
      <c r="A78"/>
      <c r="B78"/>
      <c r="C78"/>
      <c r="D78"/>
      <c r="E78"/>
      <c r="F78"/>
      <c r="G78"/>
      <c r="H78"/>
      <c r="I78"/>
      <c r="J78"/>
      <c r="K78"/>
      <c r="L78"/>
      <c r="M78"/>
      <c r="N78"/>
      <c r="O78"/>
      <c r="P78"/>
      <c r="Q78"/>
    </row>
    <row r="79" spans="1:17">
      <c r="A79"/>
      <c r="B79"/>
      <c r="C79"/>
      <c r="D79"/>
      <c r="E79"/>
      <c r="F79"/>
      <c r="G79"/>
      <c r="H79"/>
      <c r="I79"/>
      <c r="J79"/>
      <c r="K79"/>
      <c r="L79"/>
      <c r="M79"/>
      <c r="N79"/>
      <c r="O79"/>
      <c r="P79"/>
      <c r="Q79"/>
    </row>
    <row r="80" spans="1:17">
      <c r="A80"/>
      <c r="B80"/>
      <c r="C80"/>
      <c r="D80"/>
      <c r="E80"/>
      <c r="F80"/>
      <c r="G80"/>
      <c r="H80"/>
      <c r="I80"/>
      <c r="J80"/>
      <c r="K80"/>
      <c r="L80"/>
      <c r="M80"/>
      <c r="N80"/>
      <c r="O80"/>
      <c r="P80"/>
      <c r="Q80"/>
    </row>
    <row r="81" spans="1:21">
      <c r="A81"/>
      <c r="B81"/>
      <c r="C81"/>
      <c r="D81"/>
      <c r="E81"/>
      <c r="F81"/>
      <c r="G81"/>
      <c r="H81"/>
      <c r="I81"/>
      <c r="J81"/>
      <c r="K81"/>
      <c r="L81"/>
      <c r="M81"/>
      <c r="N81"/>
      <c r="O81"/>
      <c r="P81"/>
      <c r="Q81"/>
    </row>
    <row r="82" spans="1:21">
      <c r="A82"/>
      <c r="B82"/>
      <c r="C82"/>
      <c r="D82"/>
      <c r="E82"/>
      <c r="F82"/>
      <c r="G82"/>
      <c r="H82"/>
      <c r="I82"/>
      <c r="J82"/>
      <c r="K82"/>
      <c r="L82"/>
      <c r="M82"/>
      <c r="N82"/>
      <c r="O82"/>
      <c r="P82"/>
      <c r="Q82"/>
    </row>
    <row r="83" spans="1:21">
      <c r="A83"/>
      <c r="B83"/>
      <c r="C83"/>
      <c r="D83"/>
      <c r="E83"/>
      <c r="F83"/>
      <c r="G83"/>
      <c r="H83"/>
      <c r="I83"/>
      <c r="J83"/>
      <c r="K83"/>
      <c r="L83"/>
      <c r="M83"/>
      <c r="N83"/>
      <c r="O83"/>
      <c r="P83"/>
      <c r="Q83"/>
    </row>
    <row r="84" spans="1:21">
      <c r="A84"/>
      <c r="B84"/>
      <c r="C84"/>
      <c r="D84"/>
      <c r="E84"/>
      <c r="F84"/>
      <c r="G84"/>
      <c r="H84"/>
      <c r="I84"/>
      <c r="J84"/>
      <c r="K84"/>
      <c r="L84"/>
      <c r="M84"/>
      <c r="N84"/>
      <c r="O84"/>
      <c r="P84"/>
      <c r="Q84"/>
    </row>
    <row r="85" spans="1:21">
      <c r="A85"/>
      <c r="B85"/>
      <c r="C85"/>
      <c r="D85"/>
      <c r="E85"/>
      <c r="F85"/>
      <c r="G85"/>
      <c r="H85"/>
      <c r="I85"/>
      <c r="J85"/>
      <c r="K85"/>
      <c r="L85"/>
      <c r="M85"/>
      <c r="N85"/>
      <c r="O85"/>
      <c r="P85"/>
      <c r="Q85"/>
    </row>
    <row r="86" spans="1:21">
      <c r="A86"/>
      <c r="B86"/>
      <c r="C86"/>
      <c r="D86"/>
      <c r="E86"/>
      <c r="F86"/>
      <c r="G86"/>
      <c r="H86"/>
      <c r="I86"/>
      <c r="J86"/>
      <c r="K86"/>
      <c r="L86"/>
      <c r="M86"/>
      <c r="N86"/>
      <c r="O86"/>
      <c r="P86"/>
      <c r="Q86"/>
    </row>
    <row r="87" spans="1:21">
      <c r="A87"/>
      <c r="B87"/>
      <c r="C87"/>
      <c r="D87"/>
      <c r="E87"/>
      <c r="F87"/>
      <c r="G87"/>
      <c r="H87"/>
      <c r="I87"/>
      <c r="J87"/>
      <c r="K87"/>
      <c r="L87"/>
      <c r="M87"/>
      <c r="N87"/>
      <c r="O87"/>
      <c r="P87"/>
      <c r="Q87"/>
    </row>
    <row r="88" spans="1:21">
      <c r="A88"/>
      <c r="B88"/>
      <c r="C88"/>
      <c r="D88"/>
      <c r="E88"/>
      <c r="F88"/>
      <c r="G88"/>
      <c r="H88"/>
      <c r="I88"/>
      <c r="J88"/>
      <c r="K88"/>
      <c r="L88"/>
      <c r="M88"/>
      <c r="N88"/>
      <c r="O88"/>
      <c r="P88"/>
      <c r="Q88"/>
    </row>
    <row r="89" spans="1:21">
      <c r="A89"/>
      <c r="B89"/>
      <c r="C89"/>
      <c r="D89"/>
      <c r="E89"/>
      <c r="F89"/>
      <c r="G89"/>
      <c r="H89"/>
      <c r="I89"/>
      <c r="J89"/>
      <c r="K89"/>
      <c r="L89"/>
      <c r="M89"/>
      <c r="N89"/>
      <c r="O89"/>
      <c r="P89"/>
      <c r="Q89"/>
    </row>
    <row r="90" spans="1:21">
      <c r="A90"/>
      <c r="B90"/>
      <c r="C90"/>
      <c r="D90"/>
      <c r="E90"/>
      <c r="F90"/>
      <c r="G90"/>
      <c r="H90"/>
      <c r="I90"/>
      <c r="J90"/>
      <c r="K90"/>
      <c r="L90"/>
      <c r="M90"/>
      <c r="N90"/>
      <c r="O90"/>
      <c r="P90"/>
      <c r="Q90"/>
    </row>
    <row r="91" spans="1:21">
      <c r="A91"/>
      <c r="B91"/>
      <c r="C91"/>
      <c r="D91"/>
      <c r="E91"/>
      <c r="F91"/>
      <c r="G91"/>
      <c r="H91"/>
      <c r="I91"/>
      <c r="J91"/>
      <c r="K91"/>
      <c r="L91"/>
      <c r="M91"/>
      <c r="N91"/>
      <c r="O91"/>
      <c r="P91"/>
      <c r="Q91"/>
      <c r="T91" s="33"/>
      <c r="U91" s="32"/>
    </row>
    <row r="92" spans="1:21">
      <c r="A92"/>
      <c r="B92"/>
      <c r="C92"/>
      <c r="D92"/>
      <c r="E92"/>
      <c r="F92"/>
      <c r="G92"/>
      <c r="H92"/>
      <c r="I92"/>
      <c r="J92"/>
      <c r="K92"/>
      <c r="L92"/>
      <c r="M92"/>
      <c r="N92"/>
      <c r="O92"/>
      <c r="P92"/>
      <c r="Q92"/>
      <c r="U92" s="32"/>
    </row>
    <row r="93" spans="1:21">
      <c r="A93"/>
      <c r="B93"/>
      <c r="C93"/>
      <c r="D93"/>
      <c r="E93"/>
      <c r="F93"/>
      <c r="G93"/>
      <c r="H93"/>
      <c r="I93"/>
      <c r="J93"/>
      <c r="K93"/>
      <c r="L93"/>
      <c r="M93"/>
      <c r="N93"/>
      <c r="O93"/>
      <c r="P93"/>
      <c r="Q93"/>
      <c r="U93" s="32"/>
    </row>
    <row r="94" spans="1:21">
      <c r="A94"/>
      <c r="B94"/>
      <c r="C94"/>
      <c r="D94"/>
      <c r="E94"/>
      <c r="F94"/>
      <c r="G94"/>
      <c r="H94"/>
      <c r="I94"/>
      <c r="J94"/>
      <c r="K94"/>
      <c r="L94"/>
      <c r="M94"/>
      <c r="N94"/>
      <c r="O94"/>
      <c r="P94"/>
      <c r="Q94"/>
      <c r="U94" s="32"/>
    </row>
    <row r="95" spans="1:21">
      <c r="A95"/>
      <c r="B95"/>
      <c r="C95"/>
      <c r="D95"/>
      <c r="E95"/>
      <c r="F95"/>
      <c r="G95"/>
      <c r="H95"/>
      <c r="I95"/>
      <c r="J95"/>
      <c r="K95"/>
      <c r="L95"/>
      <c r="M95"/>
      <c r="N95"/>
      <c r="O95"/>
      <c r="P95"/>
      <c r="Q95"/>
      <c r="U95" s="32"/>
    </row>
    <row r="96" spans="1:21">
      <c r="A96"/>
      <c r="B96"/>
      <c r="C96"/>
      <c r="D96"/>
      <c r="E96"/>
      <c r="F96"/>
      <c r="G96"/>
      <c r="H96"/>
      <c r="I96"/>
      <c r="J96"/>
      <c r="K96"/>
      <c r="L96"/>
      <c r="M96"/>
      <c r="N96"/>
      <c r="O96"/>
      <c r="P96"/>
      <c r="Q96"/>
      <c r="U96" s="32"/>
    </row>
    <row r="97" spans="1:21">
      <c r="A97"/>
      <c r="B97"/>
      <c r="C97"/>
      <c r="D97"/>
      <c r="E97"/>
      <c r="F97"/>
      <c r="G97"/>
      <c r="H97"/>
      <c r="I97"/>
      <c r="J97"/>
      <c r="K97"/>
      <c r="L97"/>
      <c r="M97"/>
      <c r="N97"/>
      <c r="O97"/>
      <c r="P97"/>
      <c r="Q97"/>
      <c r="U97" s="32"/>
    </row>
    <row r="98" spans="1:21">
      <c r="A98"/>
      <c r="B98"/>
      <c r="C98"/>
      <c r="D98"/>
      <c r="E98"/>
      <c r="F98"/>
      <c r="G98"/>
      <c r="H98"/>
      <c r="I98"/>
      <c r="J98"/>
      <c r="K98"/>
      <c r="L98"/>
      <c r="M98"/>
      <c r="N98"/>
      <c r="O98"/>
      <c r="P98"/>
      <c r="Q98"/>
      <c r="U98" s="32"/>
    </row>
    <row r="99" spans="1:21">
      <c r="A99"/>
      <c r="B99"/>
      <c r="C99"/>
      <c r="D99"/>
      <c r="E99"/>
      <c r="F99"/>
      <c r="G99"/>
      <c r="H99"/>
      <c r="I99"/>
      <c r="J99"/>
      <c r="K99"/>
      <c r="L99"/>
      <c r="M99"/>
      <c r="N99"/>
      <c r="O99"/>
      <c r="P99"/>
      <c r="Q99"/>
      <c r="U99" s="32"/>
    </row>
    <row r="100" spans="1:21">
      <c r="A100"/>
      <c r="B100"/>
      <c r="C100"/>
      <c r="D100"/>
      <c r="E100"/>
      <c r="F100"/>
      <c r="G100"/>
      <c r="H100"/>
      <c r="I100"/>
      <c r="J100"/>
      <c r="K100"/>
      <c r="L100"/>
      <c r="M100"/>
      <c r="N100"/>
      <c r="O100"/>
      <c r="P100"/>
      <c r="Q100"/>
      <c r="U100" s="32"/>
    </row>
    <row r="101" spans="1:21">
      <c r="A101"/>
      <c r="B101"/>
      <c r="C101"/>
      <c r="D101"/>
      <c r="E101"/>
      <c r="F101"/>
      <c r="G101"/>
      <c r="H101"/>
      <c r="I101"/>
      <c r="J101"/>
      <c r="K101"/>
      <c r="L101"/>
      <c r="M101"/>
      <c r="N101"/>
      <c r="O101"/>
      <c r="P101"/>
      <c r="Q101"/>
      <c r="U101" s="32"/>
    </row>
    <row r="102" spans="1:21" ht="15" customHeight="1">
      <c r="A102"/>
      <c r="B102"/>
      <c r="C102"/>
      <c r="D102"/>
      <c r="E102"/>
      <c r="F102"/>
      <c r="G102"/>
      <c r="H102"/>
      <c r="I102"/>
      <c r="J102"/>
      <c r="K102"/>
      <c r="L102"/>
      <c r="M102"/>
      <c r="N102"/>
      <c r="O102"/>
      <c r="P102"/>
      <c r="Q102"/>
      <c r="U102" s="32"/>
    </row>
    <row r="103" spans="1:21">
      <c r="A103"/>
      <c r="B103"/>
      <c r="C103"/>
      <c r="D103"/>
      <c r="E103"/>
      <c r="F103"/>
      <c r="G103"/>
      <c r="H103"/>
      <c r="I103"/>
      <c r="J103"/>
      <c r="K103"/>
      <c r="L103"/>
      <c r="M103"/>
      <c r="N103"/>
      <c r="O103"/>
      <c r="P103"/>
      <c r="Q103"/>
      <c r="U103" s="32"/>
    </row>
    <row r="104" spans="1:21">
      <c r="A104"/>
      <c r="B104"/>
      <c r="C104"/>
      <c r="D104"/>
      <c r="E104"/>
      <c r="F104"/>
      <c r="G104"/>
      <c r="H104"/>
      <c r="I104"/>
      <c r="J104"/>
      <c r="K104"/>
      <c r="L104"/>
      <c r="M104"/>
      <c r="N104"/>
      <c r="O104"/>
      <c r="P104"/>
      <c r="Q104"/>
      <c r="U104" s="32"/>
    </row>
    <row r="105" spans="1:21">
      <c r="A105"/>
      <c r="B105"/>
      <c r="C105"/>
      <c r="D105"/>
      <c r="E105"/>
      <c r="F105"/>
      <c r="G105"/>
      <c r="H105"/>
      <c r="I105"/>
      <c r="J105"/>
      <c r="K105"/>
      <c r="L105"/>
      <c r="M105"/>
      <c r="N105"/>
      <c r="O105"/>
      <c r="P105"/>
      <c r="Q105"/>
      <c r="U105" s="32"/>
    </row>
    <row r="106" spans="1:21">
      <c r="A106"/>
      <c r="B106"/>
      <c r="C106"/>
      <c r="D106"/>
      <c r="E106"/>
      <c r="F106"/>
      <c r="G106"/>
      <c r="H106"/>
      <c r="I106"/>
      <c r="J106"/>
      <c r="K106"/>
      <c r="L106"/>
      <c r="M106"/>
      <c r="N106"/>
      <c r="O106"/>
      <c r="P106"/>
      <c r="Q106"/>
      <c r="U106" s="32"/>
    </row>
    <row r="107" spans="1:21">
      <c r="A107"/>
      <c r="B107"/>
      <c r="C107"/>
      <c r="D107"/>
      <c r="E107"/>
      <c r="F107"/>
      <c r="G107"/>
      <c r="H107"/>
      <c r="I107"/>
      <c r="J107"/>
      <c r="K107"/>
      <c r="L107"/>
      <c r="M107"/>
      <c r="N107"/>
      <c r="O107"/>
      <c r="P107"/>
      <c r="Q107"/>
      <c r="U107" s="32"/>
    </row>
    <row r="108" spans="1:21">
      <c r="A108"/>
      <c r="B108"/>
      <c r="C108"/>
      <c r="D108"/>
      <c r="E108"/>
      <c r="F108"/>
      <c r="G108"/>
      <c r="H108"/>
      <c r="I108"/>
      <c r="J108"/>
      <c r="K108"/>
      <c r="L108"/>
      <c r="M108"/>
      <c r="N108"/>
      <c r="O108"/>
      <c r="P108"/>
      <c r="Q108"/>
      <c r="U108" s="32"/>
    </row>
    <row r="109" spans="1:21">
      <c r="A109"/>
      <c r="B109"/>
      <c r="C109"/>
      <c r="D109"/>
      <c r="E109"/>
      <c r="F109"/>
      <c r="G109"/>
      <c r="H109"/>
      <c r="I109"/>
      <c r="J109"/>
      <c r="K109"/>
      <c r="L109"/>
      <c r="M109"/>
      <c r="N109"/>
      <c r="O109"/>
      <c r="P109"/>
      <c r="Q109"/>
      <c r="U109" s="32"/>
    </row>
    <row r="110" spans="1:21">
      <c r="A110"/>
      <c r="B110"/>
      <c r="C110"/>
      <c r="D110"/>
      <c r="E110"/>
      <c r="F110"/>
      <c r="G110"/>
      <c r="H110"/>
      <c r="I110"/>
      <c r="J110"/>
      <c r="K110"/>
      <c r="L110"/>
      <c r="M110"/>
      <c r="N110"/>
      <c r="O110"/>
      <c r="P110"/>
      <c r="Q110"/>
      <c r="U110" s="32"/>
    </row>
    <row r="111" spans="1:21">
      <c r="A111"/>
      <c r="B111"/>
      <c r="C111"/>
      <c r="D111"/>
      <c r="E111"/>
      <c r="F111"/>
      <c r="G111"/>
      <c r="H111"/>
      <c r="I111"/>
      <c r="J111"/>
      <c r="K111"/>
      <c r="L111"/>
      <c r="M111"/>
      <c r="N111"/>
      <c r="O111"/>
      <c r="P111"/>
      <c r="Q111"/>
      <c r="U111" s="32"/>
    </row>
    <row r="112" spans="1:21">
      <c r="A112"/>
      <c r="B112"/>
      <c r="C112"/>
      <c r="D112"/>
      <c r="E112"/>
      <c r="F112"/>
      <c r="G112"/>
      <c r="H112"/>
      <c r="I112"/>
      <c r="J112"/>
      <c r="K112"/>
      <c r="L112"/>
      <c r="M112"/>
      <c r="N112"/>
      <c r="O112"/>
      <c r="P112"/>
      <c r="Q112"/>
      <c r="U112" s="32"/>
    </row>
    <row r="113" spans="1:21">
      <c r="A113"/>
      <c r="B113"/>
      <c r="C113"/>
      <c r="D113"/>
      <c r="E113"/>
      <c r="F113"/>
      <c r="G113"/>
      <c r="H113"/>
      <c r="I113"/>
      <c r="J113"/>
      <c r="K113"/>
      <c r="L113"/>
      <c r="M113"/>
      <c r="N113"/>
      <c r="O113"/>
      <c r="P113"/>
      <c r="Q113"/>
      <c r="U113" s="32"/>
    </row>
    <row r="114" spans="1:21">
      <c r="A114"/>
      <c r="B114"/>
      <c r="C114"/>
      <c r="D114"/>
      <c r="E114"/>
      <c r="F114"/>
      <c r="G114"/>
      <c r="H114"/>
      <c r="I114"/>
      <c r="J114"/>
      <c r="K114"/>
      <c r="L114"/>
      <c r="M114"/>
      <c r="N114"/>
      <c r="O114"/>
      <c r="P114"/>
      <c r="Q114"/>
      <c r="U114" s="32"/>
    </row>
    <row r="115" spans="1:21">
      <c r="A115"/>
      <c r="B115"/>
      <c r="C115"/>
      <c r="D115"/>
      <c r="E115"/>
      <c r="F115"/>
      <c r="G115"/>
      <c r="H115"/>
      <c r="I115"/>
      <c r="J115"/>
      <c r="K115"/>
      <c r="L115"/>
      <c r="M115"/>
      <c r="N115"/>
      <c r="O115"/>
      <c r="P115"/>
      <c r="Q115"/>
      <c r="U115" s="32"/>
    </row>
    <row r="116" spans="1:21" ht="15" customHeight="1">
      <c r="A116"/>
      <c r="B116"/>
      <c r="C116"/>
      <c r="D116"/>
      <c r="E116"/>
      <c r="F116"/>
      <c r="G116"/>
      <c r="H116"/>
      <c r="I116"/>
      <c r="J116"/>
      <c r="K116"/>
      <c r="L116"/>
      <c r="M116"/>
      <c r="N116"/>
      <c r="O116"/>
      <c r="P116"/>
      <c r="Q116"/>
      <c r="U116" s="32"/>
    </row>
    <row r="117" spans="1:21" ht="15" customHeight="1">
      <c r="A117"/>
      <c r="B117"/>
      <c r="C117"/>
      <c r="D117"/>
      <c r="E117"/>
      <c r="F117"/>
      <c r="G117"/>
      <c r="H117"/>
      <c r="I117"/>
      <c r="J117"/>
      <c r="K117"/>
      <c r="L117"/>
      <c r="M117"/>
      <c r="N117"/>
      <c r="O117"/>
      <c r="P117"/>
      <c r="Q117"/>
      <c r="U117" s="32"/>
    </row>
    <row r="118" spans="1:21" ht="15" customHeight="1">
      <c r="A118"/>
      <c r="B118"/>
      <c r="C118"/>
      <c r="D118"/>
      <c r="E118"/>
      <c r="F118"/>
      <c r="G118"/>
      <c r="H118"/>
      <c r="I118"/>
      <c r="J118"/>
      <c r="K118"/>
      <c r="L118"/>
      <c r="M118"/>
      <c r="N118"/>
      <c r="O118"/>
      <c r="P118"/>
      <c r="Q118"/>
      <c r="U118" s="32"/>
    </row>
    <row r="119" spans="1:21" ht="15" customHeight="1">
      <c r="A119"/>
      <c r="B119"/>
      <c r="C119"/>
      <c r="D119"/>
      <c r="E119"/>
      <c r="F119"/>
      <c r="G119"/>
      <c r="H119"/>
      <c r="I119"/>
      <c r="J119"/>
      <c r="K119"/>
      <c r="L119"/>
      <c r="M119"/>
      <c r="N119"/>
      <c r="O119"/>
      <c r="P119"/>
      <c r="Q119"/>
      <c r="U119" s="32"/>
    </row>
    <row r="120" spans="1:21" ht="15" customHeight="1">
      <c r="A120"/>
      <c r="B120"/>
      <c r="C120"/>
      <c r="D120"/>
      <c r="E120"/>
      <c r="F120"/>
      <c r="G120"/>
      <c r="H120"/>
      <c r="I120"/>
      <c r="J120"/>
      <c r="K120"/>
      <c r="L120"/>
      <c r="M120"/>
      <c r="N120"/>
      <c r="O120"/>
      <c r="P120"/>
      <c r="Q120"/>
      <c r="U120" s="32"/>
    </row>
    <row r="121" spans="1:21" ht="15" customHeight="1">
      <c r="A121"/>
      <c r="B121"/>
      <c r="C121"/>
      <c r="D121"/>
      <c r="E121"/>
      <c r="F121"/>
      <c r="G121"/>
      <c r="H121"/>
      <c r="I121"/>
      <c r="J121"/>
      <c r="K121"/>
      <c r="L121"/>
      <c r="M121"/>
      <c r="N121"/>
      <c r="O121"/>
      <c r="P121"/>
      <c r="Q121"/>
    </row>
    <row r="122" spans="1:21" ht="15" customHeight="1">
      <c r="A122"/>
      <c r="B122"/>
      <c r="C122"/>
      <c r="D122"/>
      <c r="E122"/>
      <c r="F122"/>
      <c r="G122"/>
      <c r="H122"/>
      <c r="I122"/>
      <c r="J122"/>
      <c r="K122"/>
      <c r="L122"/>
      <c r="M122"/>
      <c r="N122"/>
      <c r="O122"/>
      <c r="P122"/>
      <c r="Q122"/>
    </row>
    <row r="123" spans="1:21" ht="15" customHeight="1">
      <c r="A123"/>
      <c r="B123"/>
      <c r="C123"/>
      <c r="D123"/>
      <c r="E123"/>
      <c r="F123"/>
      <c r="G123"/>
      <c r="H123"/>
      <c r="I123"/>
      <c r="J123"/>
      <c r="K123"/>
      <c r="L123"/>
      <c r="M123"/>
      <c r="N123"/>
      <c r="O123"/>
      <c r="P123"/>
      <c r="Q123"/>
    </row>
    <row r="124" spans="1:21" ht="15" customHeight="1">
      <c r="A124"/>
      <c r="B124"/>
      <c r="C124"/>
      <c r="D124"/>
      <c r="E124"/>
      <c r="F124"/>
      <c r="G124"/>
      <c r="H124"/>
      <c r="I124"/>
      <c r="J124"/>
      <c r="K124"/>
      <c r="L124"/>
      <c r="M124"/>
      <c r="N124"/>
      <c r="O124"/>
      <c r="P124"/>
      <c r="Q124"/>
    </row>
    <row r="125" spans="1:21" ht="15" customHeight="1">
      <c r="A125"/>
      <c r="B125"/>
      <c r="C125"/>
      <c r="D125"/>
      <c r="E125"/>
      <c r="F125"/>
      <c r="G125"/>
      <c r="H125"/>
      <c r="I125"/>
      <c r="J125"/>
      <c r="K125"/>
      <c r="L125"/>
      <c r="M125"/>
      <c r="N125"/>
      <c r="O125"/>
      <c r="P125"/>
      <c r="Q125"/>
    </row>
    <row r="126" spans="1:21" ht="15" customHeight="1">
      <c r="A126"/>
      <c r="B126"/>
      <c r="C126"/>
      <c r="D126"/>
      <c r="E126"/>
      <c r="F126"/>
      <c r="G126"/>
      <c r="H126"/>
      <c r="I126"/>
      <c r="J126"/>
      <c r="K126"/>
      <c r="L126"/>
      <c r="M126"/>
      <c r="N126"/>
      <c r="O126"/>
      <c r="P126"/>
      <c r="Q126"/>
    </row>
    <row r="127" spans="1:21" ht="15" customHeight="1">
      <c r="A127"/>
      <c r="B127"/>
      <c r="C127"/>
      <c r="D127"/>
      <c r="E127"/>
      <c r="F127"/>
      <c r="G127"/>
      <c r="H127"/>
      <c r="I127"/>
      <c r="J127"/>
      <c r="K127"/>
      <c r="L127"/>
      <c r="M127"/>
      <c r="N127"/>
      <c r="O127"/>
      <c r="P127"/>
      <c r="Q127"/>
    </row>
    <row r="128" spans="1:21" ht="15" customHeight="1">
      <c r="A128"/>
      <c r="B128"/>
      <c r="C128"/>
      <c r="D128"/>
      <c r="E128"/>
      <c r="F128"/>
      <c r="G128"/>
      <c r="H128"/>
      <c r="I128"/>
      <c r="J128"/>
      <c r="K128"/>
      <c r="L128"/>
      <c r="M128"/>
      <c r="N128"/>
      <c r="O128"/>
      <c r="P128"/>
      <c r="Q128"/>
    </row>
    <row r="129" spans="1:19" ht="15" customHeight="1">
      <c r="A129"/>
      <c r="B129"/>
      <c r="C129"/>
      <c r="D129"/>
      <c r="E129"/>
      <c r="F129"/>
      <c r="G129"/>
      <c r="H129"/>
      <c r="I129"/>
      <c r="J129"/>
      <c r="K129"/>
      <c r="L129"/>
      <c r="M129"/>
      <c r="N129"/>
      <c r="O129"/>
      <c r="P129"/>
      <c r="Q129"/>
    </row>
    <row r="130" spans="1:19" ht="15" customHeight="1">
      <c r="A130"/>
      <c r="B130"/>
      <c r="C130"/>
      <c r="D130"/>
      <c r="E130"/>
      <c r="F130"/>
      <c r="G130"/>
      <c r="H130"/>
      <c r="I130"/>
      <c r="J130"/>
      <c r="K130"/>
      <c r="L130"/>
      <c r="M130"/>
      <c r="N130"/>
      <c r="O130"/>
      <c r="P130"/>
      <c r="Q130"/>
    </row>
    <row r="131" spans="1:19" ht="15" customHeight="1">
      <c r="A131"/>
      <c r="B131"/>
      <c r="C131"/>
      <c r="D131"/>
      <c r="E131"/>
      <c r="F131"/>
      <c r="G131"/>
      <c r="H131"/>
      <c r="I131"/>
      <c r="J131"/>
      <c r="K131"/>
      <c r="L131"/>
      <c r="M131"/>
      <c r="N131"/>
      <c r="O131"/>
      <c r="P131"/>
      <c r="Q131"/>
    </row>
    <row r="132" spans="1:19" ht="15" customHeight="1">
      <c r="A132"/>
      <c r="B132"/>
      <c r="C132"/>
      <c r="D132"/>
      <c r="E132"/>
      <c r="F132"/>
      <c r="G132"/>
      <c r="H132"/>
      <c r="I132"/>
      <c r="J132"/>
      <c r="K132"/>
      <c r="L132"/>
      <c r="M132"/>
      <c r="N132"/>
      <c r="O132"/>
      <c r="P132"/>
      <c r="Q132"/>
    </row>
    <row r="133" spans="1:19" ht="15" customHeight="1">
      <c r="A133"/>
      <c r="B133"/>
      <c r="C133"/>
      <c r="D133"/>
      <c r="E133"/>
      <c r="F133"/>
      <c r="G133"/>
      <c r="H133"/>
      <c r="I133"/>
      <c r="J133"/>
      <c r="K133"/>
      <c r="L133"/>
      <c r="M133"/>
      <c r="N133"/>
      <c r="O133"/>
      <c r="P133"/>
      <c r="Q133"/>
      <c r="S133" s="32"/>
    </row>
    <row r="134" spans="1:19" ht="15" customHeight="1">
      <c r="A134"/>
      <c r="B134"/>
      <c r="C134"/>
      <c r="D134"/>
      <c r="E134"/>
      <c r="F134"/>
      <c r="G134"/>
      <c r="H134"/>
      <c r="I134"/>
      <c r="J134"/>
      <c r="K134"/>
      <c r="L134"/>
      <c r="M134"/>
      <c r="N134"/>
      <c r="O134"/>
      <c r="P134"/>
      <c r="Q134"/>
      <c r="S134" s="32"/>
    </row>
    <row r="135" spans="1:19" ht="15" customHeight="1">
      <c r="A135"/>
      <c r="B135"/>
      <c r="C135"/>
      <c r="D135"/>
      <c r="E135"/>
      <c r="F135"/>
      <c r="G135"/>
      <c r="H135"/>
      <c r="I135"/>
      <c r="J135"/>
      <c r="K135"/>
      <c r="L135"/>
      <c r="M135"/>
      <c r="N135"/>
      <c r="O135"/>
      <c r="P135"/>
      <c r="Q135"/>
      <c r="S135" s="32"/>
    </row>
    <row r="136" spans="1:19" ht="15" customHeight="1">
      <c r="A136"/>
      <c r="B136"/>
      <c r="C136"/>
      <c r="D136"/>
      <c r="E136"/>
      <c r="F136"/>
      <c r="G136"/>
      <c r="H136"/>
      <c r="I136"/>
      <c r="J136"/>
      <c r="K136"/>
      <c r="L136"/>
      <c r="M136"/>
      <c r="N136"/>
      <c r="O136"/>
      <c r="P136"/>
      <c r="Q136"/>
      <c r="S136" s="32"/>
    </row>
    <row r="137" spans="1:19" ht="15" customHeight="1">
      <c r="A137"/>
      <c r="B137"/>
      <c r="C137"/>
      <c r="D137"/>
      <c r="E137"/>
      <c r="F137"/>
      <c r="G137"/>
      <c r="H137"/>
      <c r="I137"/>
      <c r="J137"/>
      <c r="K137"/>
      <c r="L137"/>
      <c r="M137"/>
      <c r="N137"/>
      <c r="O137"/>
      <c r="P137"/>
      <c r="Q137"/>
      <c r="S137" s="32"/>
    </row>
    <row r="138" spans="1:19" ht="15" customHeight="1">
      <c r="A138"/>
      <c r="B138"/>
      <c r="C138"/>
      <c r="D138"/>
      <c r="E138"/>
      <c r="F138"/>
      <c r="G138"/>
      <c r="H138"/>
      <c r="I138"/>
      <c r="J138"/>
      <c r="K138"/>
      <c r="L138"/>
      <c r="M138"/>
      <c r="N138"/>
      <c r="O138"/>
      <c r="P138"/>
      <c r="Q138"/>
      <c r="S138" s="32"/>
    </row>
    <row r="139" spans="1:19" ht="15" customHeight="1">
      <c r="A139"/>
      <c r="B139"/>
      <c r="C139"/>
      <c r="D139"/>
      <c r="E139"/>
      <c r="F139"/>
      <c r="G139"/>
      <c r="H139"/>
      <c r="I139"/>
      <c r="J139"/>
      <c r="K139"/>
      <c r="L139"/>
      <c r="M139"/>
      <c r="N139"/>
      <c r="O139"/>
      <c r="P139"/>
      <c r="Q139"/>
      <c r="S139" s="32"/>
    </row>
    <row r="140" spans="1:19" ht="15" customHeight="1">
      <c r="A140"/>
      <c r="B140"/>
      <c r="C140"/>
      <c r="D140"/>
      <c r="E140"/>
      <c r="F140"/>
      <c r="G140"/>
      <c r="H140"/>
      <c r="I140"/>
      <c r="J140"/>
      <c r="K140"/>
      <c r="L140"/>
      <c r="M140"/>
      <c r="N140"/>
      <c r="O140"/>
      <c r="P140"/>
      <c r="Q140"/>
      <c r="S140" s="32"/>
    </row>
    <row r="141" spans="1:19" ht="15" customHeight="1">
      <c r="A141"/>
      <c r="B141"/>
      <c r="C141"/>
      <c r="D141"/>
      <c r="E141"/>
      <c r="F141"/>
      <c r="G141"/>
      <c r="H141"/>
      <c r="I141"/>
      <c r="J141"/>
      <c r="K141"/>
      <c r="L141"/>
      <c r="M141"/>
      <c r="N141"/>
      <c r="O141"/>
      <c r="P141"/>
      <c r="Q141"/>
      <c r="S141" s="32"/>
    </row>
    <row r="142" spans="1:19" ht="15" customHeight="1">
      <c r="A142"/>
      <c r="B142"/>
      <c r="C142"/>
      <c r="D142"/>
      <c r="E142"/>
      <c r="F142"/>
      <c r="G142"/>
      <c r="H142"/>
      <c r="I142"/>
      <c r="J142"/>
      <c r="K142"/>
      <c r="L142"/>
      <c r="M142"/>
      <c r="N142"/>
      <c r="O142"/>
      <c r="P142"/>
      <c r="Q142"/>
      <c r="S142" s="32"/>
    </row>
    <row r="143" spans="1:19" ht="15" customHeight="1">
      <c r="A143"/>
      <c r="B143"/>
      <c r="C143"/>
      <c r="D143"/>
      <c r="E143"/>
      <c r="F143"/>
      <c r="G143"/>
      <c r="H143"/>
      <c r="I143"/>
      <c r="J143"/>
      <c r="K143"/>
      <c r="L143"/>
      <c r="M143"/>
      <c r="N143"/>
      <c r="O143"/>
      <c r="P143"/>
      <c r="Q143"/>
      <c r="S143" s="32"/>
    </row>
    <row r="144" spans="1:19" ht="15" customHeight="1">
      <c r="A144"/>
      <c r="B144"/>
      <c r="C144"/>
      <c r="D144"/>
      <c r="E144"/>
      <c r="F144"/>
      <c r="G144"/>
      <c r="H144"/>
      <c r="I144"/>
      <c r="J144"/>
      <c r="K144"/>
      <c r="L144"/>
      <c r="M144"/>
      <c r="N144"/>
      <c r="O144"/>
      <c r="P144"/>
      <c r="Q144"/>
      <c r="S144" s="32"/>
    </row>
    <row r="145" spans="1:19" ht="15" customHeight="1">
      <c r="A145"/>
      <c r="B145"/>
      <c r="C145"/>
      <c r="D145"/>
      <c r="E145"/>
      <c r="F145"/>
      <c r="G145"/>
      <c r="H145"/>
      <c r="I145"/>
      <c r="J145"/>
      <c r="K145"/>
      <c r="L145"/>
      <c r="M145"/>
      <c r="N145"/>
      <c r="O145"/>
      <c r="P145"/>
      <c r="Q145"/>
      <c r="S145" s="32"/>
    </row>
    <row r="146" spans="1:19" ht="15" customHeight="1">
      <c r="A146"/>
      <c r="B146"/>
      <c r="C146"/>
      <c r="D146"/>
      <c r="E146"/>
      <c r="F146"/>
      <c r="G146"/>
      <c r="H146"/>
      <c r="I146"/>
      <c r="J146"/>
      <c r="K146"/>
      <c r="L146"/>
      <c r="M146"/>
      <c r="N146"/>
      <c r="O146"/>
      <c r="P146"/>
      <c r="Q146"/>
      <c r="S146" s="32"/>
    </row>
    <row r="147" spans="1:19" ht="15" customHeight="1">
      <c r="A147"/>
      <c r="B147"/>
      <c r="C147"/>
      <c r="D147"/>
      <c r="E147"/>
      <c r="F147"/>
      <c r="G147"/>
      <c r="H147"/>
      <c r="I147"/>
      <c r="J147"/>
      <c r="K147"/>
      <c r="L147"/>
      <c r="M147"/>
      <c r="N147"/>
      <c r="O147"/>
      <c r="P147"/>
      <c r="Q147"/>
      <c r="S147" s="32"/>
    </row>
    <row r="148" spans="1:19" ht="15" customHeight="1">
      <c r="A148"/>
      <c r="B148"/>
      <c r="C148"/>
      <c r="D148"/>
      <c r="E148"/>
      <c r="F148"/>
      <c r="G148"/>
      <c r="H148"/>
      <c r="I148"/>
      <c r="J148"/>
      <c r="K148"/>
      <c r="L148"/>
      <c r="M148"/>
      <c r="N148"/>
      <c r="O148"/>
      <c r="P148"/>
      <c r="Q148"/>
      <c r="S148" s="32"/>
    </row>
    <row r="149" spans="1:19" ht="15" customHeight="1">
      <c r="A149"/>
      <c r="B149"/>
      <c r="C149"/>
      <c r="D149"/>
      <c r="E149"/>
      <c r="F149"/>
      <c r="G149"/>
      <c r="H149"/>
      <c r="I149"/>
      <c r="J149"/>
      <c r="K149"/>
      <c r="L149"/>
      <c r="M149"/>
      <c r="N149"/>
      <c r="O149"/>
      <c r="P149"/>
      <c r="Q149"/>
    </row>
    <row r="150" spans="1:19" ht="15" customHeight="1">
      <c r="A150"/>
      <c r="B150"/>
      <c r="C150"/>
      <c r="D150"/>
      <c r="E150"/>
      <c r="F150"/>
      <c r="G150"/>
      <c r="H150"/>
      <c r="I150"/>
      <c r="J150"/>
      <c r="K150"/>
      <c r="L150"/>
      <c r="M150"/>
      <c r="N150"/>
      <c r="O150"/>
      <c r="P150"/>
      <c r="Q150"/>
    </row>
    <row r="151" spans="1:19" ht="15" customHeight="1">
      <c r="A151"/>
      <c r="B151"/>
      <c r="C151"/>
      <c r="D151"/>
      <c r="E151"/>
      <c r="F151"/>
      <c r="G151"/>
      <c r="H151"/>
      <c r="I151"/>
      <c r="J151"/>
      <c r="K151"/>
      <c r="L151"/>
      <c r="M151"/>
      <c r="N151"/>
      <c r="O151"/>
      <c r="P151"/>
      <c r="Q151"/>
    </row>
    <row r="152" spans="1:19" ht="15" customHeight="1">
      <c r="A152"/>
      <c r="B152"/>
      <c r="C152"/>
      <c r="D152"/>
      <c r="E152"/>
      <c r="F152"/>
      <c r="G152"/>
      <c r="H152"/>
      <c r="I152"/>
      <c r="J152"/>
      <c r="K152"/>
      <c r="L152"/>
      <c r="M152"/>
      <c r="N152"/>
      <c r="O152"/>
      <c r="P152"/>
      <c r="Q152"/>
    </row>
    <row r="153" spans="1:19" ht="15" customHeight="1">
      <c r="A153"/>
      <c r="B153"/>
      <c r="C153"/>
      <c r="D153"/>
      <c r="E153"/>
      <c r="F153"/>
      <c r="G153"/>
      <c r="H153"/>
      <c r="I153"/>
      <c r="J153"/>
      <c r="K153"/>
      <c r="L153"/>
      <c r="M153"/>
      <c r="N153"/>
      <c r="O153"/>
      <c r="P153"/>
      <c r="Q153"/>
    </row>
    <row r="154" spans="1:19" ht="15" customHeight="1">
      <c r="A154"/>
      <c r="B154"/>
      <c r="C154"/>
      <c r="D154"/>
      <c r="E154"/>
      <c r="F154"/>
      <c r="G154"/>
      <c r="H154"/>
      <c r="I154"/>
      <c r="J154"/>
      <c r="K154"/>
      <c r="L154"/>
      <c r="M154"/>
      <c r="N154"/>
      <c r="O154"/>
      <c r="P154"/>
      <c r="Q154"/>
    </row>
    <row r="155" spans="1:19" ht="15" customHeight="1">
      <c r="A155"/>
      <c r="B155"/>
      <c r="C155"/>
      <c r="D155"/>
      <c r="E155"/>
      <c r="F155"/>
      <c r="G155"/>
      <c r="H155"/>
      <c r="I155"/>
      <c r="J155"/>
      <c r="K155"/>
      <c r="L155"/>
      <c r="M155"/>
      <c r="N155"/>
      <c r="O155"/>
      <c r="P155"/>
      <c r="Q155"/>
    </row>
    <row r="156" spans="1:19" ht="15" customHeight="1">
      <c r="A156"/>
      <c r="B156"/>
      <c r="C156"/>
      <c r="D156"/>
      <c r="E156"/>
      <c r="F156"/>
      <c r="G156"/>
      <c r="H156"/>
      <c r="I156"/>
      <c r="J156"/>
      <c r="K156"/>
      <c r="L156"/>
      <c r="M156"/>
      <c r="N156"/>
      <c r="O156"/>
      <c r="P156"/>
      <c r="Q156"/>
    </row>
    <row r="157" spans="1:19" ht="15" customHeight="1">
      <c r="A157"/>
      <c r="B157"/>
      <c r="C157"/>
      <c r="D157"/>
      <c r="E157"/>
      <c r="F157"/>
      <c r="G157"/>
      <c r="H157"/>
      <c r="I157"/>
      <c r="J157"/>
      <c r="K157"/>
      <c r="L157"/>
      <c r="M157"/>
      <c r="N157"/>
      <c r="O157"/>
      <c r="P157"/>
      <c r="Q157"/>
    </row>
    <row r="158" spans="1:19" ht="15" customHeight="1">
      <c r="A158"/>
      <c r="B158"/>
      <c r="C158"/>
      <c r="D158"/>
      <c r="E158"/>
      <c r="F158"/>
      <c r="G158"/>
      <c r="H158"/>
      <c r="I158"/>
      <c r="J158"/>
      <c r="K158"/>
      <c r="L158"/>
      <c r="M158"/>
      <c r="N158"/>
      <c r="O158"/>
      <c r="P158"/>
      <c r="Q158"/>
    </row>
    <row r="159" spans="1:19" ht="15" customHeight="1">
      <c r="A159"/>
      <c r="B159"/>
      <c r="C159"/>
      <c r="D159"/>
      <c r="E159"/>
      <c r="F159"/>
      <c r="G159"/>
      <c r="H159"/>
      <c r="I159"/>
      <c r="J159"/>
      <c r="K159"/>
      <c r="L159"/>
      <c r="M159"/>
      <c r="N159"/>
      <c r="O159"/>
      <c r="P159"/>
      <c r="Q159"/>
    </row>
    <row r="160" spans="1:19" ht="15" customHeight="1">
      <c r="A160"/>
      <c r="B160"/>
      <c r="C160"/>
      <c r="D160"/>
      <c r="E160"/>
      <c r="F160"/>
      <c r="G160"/>
      <c r="H160"/>
      <c r="I160"/>
      <c r="J160"/>
      <c r="K160"/>
      <c r="L160"/>
      <c r="M160"/>
      <c r="N160"/>
      <c r="O160"/>
      <c r="P160"/>
      <c r="Q160"/>
    </row>
    <row r="161" spans="1:17" ht="15" customHeight="1">
      <c r="A161"/>
      <c r="B161"/>
      <c r="C161"/>
      <c r="D161"/>
      <c r="E161"/>
      <c r="F161"/>
      <c r="G161"/>
      <c r="H161"/>
      <c r="I161"/>
      <c r="J161"/>
      <c r="K161"/>
      <c r="L161"/>
      <c r="M161"/>
      <c r="N161"/>
      <c r="O161"/>
      <c r="P161"/>
      <c r="Q161"/>
    </row>
    <row r="162" spans="1:17" ht="15" customHeight="1">
      <c r="A162"/>
      <c r="B162"/>
      <c r="C162"/>
      <c r="D162"/>
      <c r="E162"/>
      <c r="F162"/>
      <c r="G162"/>
      <c r="H162"/>
      <c r="I162"/>
      <c r="J162"/>
      <c r="K162"/>
      <c r="L162"/>
      <c r="M162"/>
      <c r="N162"/>
      <c r="O162"/>
      <c r="P162"/>
      <c r="Q162"/>
    </row>
    <row r="163" spans="1:17" ht="15" customHeight="1">
      <c r="A163"/>
      <c r="B163"/>
      <c r="C163"/>
      <c r="D163"/>
      <c r="E163"/>
      <c r="F163"/>
      <c r="G163"/>
      <c r="H163"/>
      <c r="I163"/>
      <c r="J163"/>
      <c r="K163"/>
      <c r="L163"/>
      <c r="M163"/>
      <c r="N163"/>
      <c r="O163"/>
      <c r="P163"/>
      <c r="Q163"/>
    </row>
    <row r="164" spans="1:17" ht="15" customHeight="1">
      <c r="A164"/>
      <c r="B164"/>
      <c r="C164"/>
      <c r="D164"/>
      <c r="E164"/>
      <c r="F164"/>
      <c r="G164"/>
      <c r="H164"/>
      <c r="I164"/>
      <c r="J164"/>
      <c r="K164"/>
      <c r="L164"/>
      <c r="M164"/>
      <c r="N164"/>
      <c r="O164"/>
      <c r="P164"/>
      <c r="Q164"/>
    </row>
    <row r="165" spans="1:17" ht="15" customHeight="1">
      <c r="A165"/>
      <c r="B165"/>
      <c r="C165"/>
      <c r="D165"/>
      <c r="E165"/>
      <c r="F165"/>
      <c r="G165"/>
      <c r="H165"/>
      <c r="I165"/>
      <c r="J165"/>
      <c r="K165"/>
      <c r="L165"/>
      <c r="M165"/>
      <c r="N165"/>
      <c r="O165"/>
      <c r="P165"/>
      <c r="Q165"/>
    </row>
    <row r="166" spans="1:17" ht="15" customHeight="1">
      <c r="A166"/>
      <c r="B166"/>
      <c r="C166"/>
      <c r="D166"/>
      <c r="E166"/>
      <c r="F166"/>
      <c r="G166"/>
      <c r="H166"/>
      <c r="I166"/>
      <c r="J166"/>
      <c r="K166"/>
      <c r="L166"/>
      <c r="M166"/>
      <c r="N166"/>
      <c r="O166"/>
      <c r="P166"/>
      <c r="Q166"/>
    </row>
    <row r="167" spans="1:17" ht="15" customHeight="1">
      <c r="A167"/>
      <c r="B167"/>
      <c r="C167"/>
      <c r="D167"/>
      <c r="E167"/>
      <c r="F167"/>
      <c r="G167"/>
      <c r="H167"/>
      <c r="I167"/>
      <c r="J167"/>
      <c r="K167"/>
      <c r="L167"/>
      <c r="M167"/>
      <c r="N167"/>
      <c r="O167"/>
      <c r="P167"/>
      <c r="Q167"/>
    </row>
    <row r="168" spans="1:17" ht="15" customHeight="1">
      <c r="A168"/>
      <c r="B168"/>
      <c r="C168"/>
      <c r="D168"/>
      <c r="E168"/>
      <c r="F168"/>
      <c r="G168"/>
      <c r="H168"/>
      <c r="I168"/>
      <c r="J168"/>
      <c r="K168"/>
      <c r="L168"/>
      <c r="M168"/>
      <c r="N168"/>
      <c r="O168"/>
      <c r="P168"/>
      <c r="Q168"/>
    </row>
    <row r="169" spans="1:17" ht="15" customHeight="1">
      <c r="A169"/>
      <c r="B169"/>
      <c r="C169"/>
      <c r="D169"/>
      <c r="E169"/>
      <c r="F169"/>
      <c r="G169"/>
      <c r="H169"/>
      <c r="I169"/>
      <c r="J169"/>
      <c r="K169"/>
      <c r="L169"/>
      <c r="M169"/>
      <c r="N169"/>
      <c r="O169"/>
      <c r="P169"/>
      <c r="Q169"/>
    </row>
    <row r="170" spans="1:17" ht="15" customHeight="1">
      <c r="A170"/>
      <c r="B170"/>
      <c r="C170"/>
      <c r="D170"/>
      <c r="E170"/>
      <c r="F170"/>
      <c r="G170"/>
      <c r="H170"/>
      <c r="I170"/>
      <c r="J170"/>
      <c r="K170"/>
      <c r="L170"/>
      <c r="M170"/>
      <c r="N170"/>
      <c r="O170"/>
      <c r="P170"/>
      <c r="Q170"/>
    </row>
    <row r="171" spans="1:17" ht="15" customHeight="1">
      <c r="A171"/>
      <c r="B171"/>
      <c r="C171"/>
      <c r="D171"/>
      <c r="E171"/>
      <c r="F171"/>
      <c r="G171"/>
      <c r="H171"/>
      <c r="I171"/>
      <c r="J171"/>
      <c r="K171"/>
      <c r="L171"/>
      <c r="M171"/>
      <c r="N171"/>
      <c r="O171"/>
      <c r="P171"/>
      <c r="Q171"/>
    </row>
    <row r="172" spans="1:17" ht="15" customHeight="1">
      <c r="A172"/>
      <c r="B172"/>
      <c r="C172"/>
      <c r="D172"/>
      <c r="E172"/>
      <c r="F172"/>
      <c r="G172"/>
      <c r="H172"/>
      <c r="I172"/>
      <c r="J172"/>
      <c r="K172"/>
      <c r="L172"/>
      <c r="M172"/>
      <c r="N172"/>
      <c r="O172"/>
      <c r="P172"/>
      <c r="Q172"/>
    </row>
    <row r="173" spans="1:17" ht="15" customHeight="1">
      <c r="A173"/>
      <c r="B173"/>
      <c r="C173"/>
      <c r="D173"/>
      <c r="E173"/>
      <c r="F173"/>
      <c r="G173"/>
      <c r="H173"/>
      <c r="I173"/>
      <c r="J173"/>
      <c r="K173"/>
      <c r="L173"/>
      <c r="M173"/>
      <c r="N173"/>
      <c r="O173"/>
      <c r="P173"/>
      <c r="Q173"/>
    </row>
    <row r="174" spans="1:17" ht="15" customHeight="1">
      <c r="A174"/>
      <c r="B174"/>
      <c r="C174"/>
      <c r="D174"/>
      <c r="E174"/>
      <c r="F174"/>
      <c r="G174"/>
      <c r="H174"/>
      <c r="I174"/>
      <c r="J174"/>
      <c r="K174"/>
      <c r="L174"/>
      <c r="M174"/>
      <c r="N174"/>
      <c r="O174"/>
      <c r="P174"/>
      <c r="Q174"/>
    </row>
    <row r="175" spans="1:17" ht="15" customHeight="1">
      <c r="A175"/>
      <c r="B175"/>
      <c r="C175"/>
      <c r="D175"/>
      <c r="E175"/>
      <c r="F175"/>
      <c r="G175"/>
      <c r="H175"/>
      <c r="I175"/>
      <c r="J175"/>
      <c r="K175"/>
      <c r="L175"/>
      <c r="M175"/>
      <c r="N175"/>
      <c r="O175"/>
      <c r="P175"/>
      <c r="Q175"/>
    </row>
    <row r="176" spans="1:17" ht="15" customHeight="1">
      <c r="A176"/>
      <c r="B176"/>
      <c r="C176"/>
      <c r="D176"/>
      <c r="E176"/>
      <c r="F176"/>
      <c r="G176"/>
      <c r="H176"/>
      <c r="I176"/>
      <c r="J176"/>
      <c r="K176"/>
      <c r="L176"/>
      <c r="M176"/>
      <c r="N176"/>
      <c r="O176"/>
      <c r="P176"/>
      <c r="Q176"/>
    </row>
    <row r="177" spans="1:17" ht="15" customHeight="1">
      <c r="A177"/>
      <c r="B177"/>
      <c r="C177"/>
      <c r="D177"/>
      <c r="E177"/>
      <c r="F177"/>
      <c r="G177"/>
      <c r="H177"/>
      <c r="I177"/>
      <c r="J177"/>
      <c r="K177"/>
      <c r="L177"/>
      <c r="M177"/>
      <c r="N177"/>
      <c r="O177"/>
      <c r="P177"/>
      <c r="Q177"/>
    </row>
    <row r="178" spans="1:17" ht="15" customHeight="1">
      <c r="A178"/>
      <c r="B178"/>
      <c r="C178"/>
      <c r="D178"/>
      <c r="E178"/>
      <c r="F178"/>
      <c r="G178"/>
      <c r="H178"/>
      <c r="I178"/>
      <c r="J178"/>
      <c r="K178"/>
      <c r="L178"/>
      <c r="M178"/>
      <c r="N178"/>
      <c r="O178"/>
      <c r="P178"/>
      <c r="Q178"/>
    </row>
    <row r="179" spans="1:17" ht="15" customHeight="1">
      <c r="A179"/>
      <c r="B179"/>
      <c r="C179"/>
      <c r="D179"/>
      <c r="E179"/>
      <c r="F179"/>
      <c r="G179"/>
      <c r="H179"/>
      <c r="I179"/>
      <c r="J179"/>
      <c r="K179"/>
      <c r="L179"/>
      <c r="M179"/>
      <c r="N179"/>
      <c r="O179"/>
      <c r="P179"/>
      <c r="Q179"/>
    </row>
    <row r="180" spans="1:17" ht="15" customHeight="1">
      <c r="A180"/>
      <c r="B180"/>
      <c r="C180"/>
      <c r="D180"/>
      <c r="E180"/>
      <c r="F180"/>
      <c r="G180"/>
      <c r="H180"/>
      <c r="I180"/>
      <c r="J180"/>
      <c r="K180"/>
      <c r="L180"/>
      <c r="M180"/>
      <c r="N180"/>
      <c r="O180"/>
      <c r="P180"/>
      <c r="Q180"/>
    </row>
    <row r="181" spans="1:17" ht="15" customHeight="1">
      <c r="A181"/>
      <c r="B181"/>
      <c r="C181"/>
      <c r="D181"/>
      <c r="E181"/>
      <c r="F181"/>
      <c r="G181"/>
      <c r="H181"/>
      <c r="I181"/>
      <c r="J181"/>
      <c r="K181"/>
      <c r="L181"/>
      <c r="M181"/>
      <c r="N181"/>
      <c r="O181"/>
      <c r="P181"/>
      <c r="Q181"/>
    </row>
    <row r="182" spans="1:17" ht="15" customHeight="1">
      <c r="A182"/>
      <c r="B182"/>
      <c r="C182"/>
      <c r="D182"/>
      <c r="E182"/>
      <c r="F182"/>
      <c r="G182"/>
      <c r="H182"/>
      <c r="I182"/>
      <c r="J182"/>
      <c r="K182"/>
      <c r="L182"/>
      <c r="M182"/>
      <c r="N182"/>
      <c r="O182"/>
      <c r="P182"/>
      <c r="Q182"/>
    </row>
    <row r="183" spans="1:17" ht="15" customHeight="1">
      <c r="A183"/>
      <c r="B183"/>
      <c r="C183"/>
      <c r="D183"/>
      <c r="E183"/>
      <c r="F183"/>
      <c r="G183"/>
      <c r="H183"/>
      <c r="I183"/>
      <c r="J183"/>
      <c r="K183"/>
      <c r="L183"/>
      <c r="M183"/>
      <c r="N183"/>
      <c r="O183"/>
      <c r="P183"/>
      <c r="Q183"/>
    </row>
    <row r="184" spans="1:17" ht="15" customHeight="1">
      <c r="A184"/>
      <c r="B184"/>
      <c r="C184"/>
      <c r="D184"/>
      <c r="E184"/>
      <c r="F184"/>
      <c r="G184"/>
      <c r="H184"/>
      <c r="I184"/>
      <c r="J184"/>
      <c r="K184"/>
      <c r="L184"/>
      <c r="M184"/>
      <c r="N184"/>
      <c r="O184"/>
      <c r="P184"/>
      <c r="Q184"/>
    </row>
    <row r="185" spans="1:17" ht="15" customHeight="1">
      <c r="A185"/>
      <c r="B185"/>
      <c r="C185"/>
      <c r="D185"/>
      <c r="E185"/>
      <c r="F185"/>
      <c r="G185"/>
      <c r="H185"/>
      <c r="I185"/>
      <c r="J185"/>
      <c r="K185"/>
      <c r="L185"/>
      <c r="M185"/>
      <c r="N185"/>
      <c r="O185"/>
      <c r="P185"/>
      <c r="Q185"/>
    </row>
    <row r="186" spans="1:17" ht="15" customHeight="1">
      <c r="A186"/>
      <c r="B186"/>
      <c r="C186"/>
      <c r="D186"/>
      <c r="E186"/>
      <c r="F186"/>
      <c r="G186"/>
      <c r="H186"/>
      <c r="I186"/>
      <c r="J186"/>
      <c r="K186"/>
      <c r="L186"/>
      <c r="M186"/>
      <c r="N186"/>
      <c r="O186"/>
      <c r="P186"/>
      <c r="Q186"/>
    </row>
    <row r="187" spans="1:17" ht="15" customHeight="1">
      <c r="A187"/>
      <c r="B187"/>
      <c r="C187"/>
      <c r="D187"/>
      <c r="E187"/>
      <c r="F187"/>
      <c r="G187"/>
      <c r="H187"/>
      <c r="I187"/>
      <c r="J187"/>
      <c r="K187"/>
      <c r="L187"/>
      <c r="M187"/>
      <c r="N187"/>
      <c r="O187"/>
      <c r="P187"/>
      <c r="Q187"/>
    </row>
    <row r="188" spans="1:17" ht="15" customHeight="1">
      <c r="A188"/>
      <c r="B188"/>
      <c r="C188"/>
      <c r="D188"/>
      <c r="E188"/>
      <c r="F188"/>
      <c r="G188"/>
      <c r="H188"/>
      <c r="I188"/>
      <c r="J188"/>
      <c r="K188"/>
      <c r="L188"/>
      <c r="M188"/>
      <c r="N188"/>
      <c r="O188"/>
      <c r="P188"/>
      <c r="Q188"/>
    </row>
    <row r="189" spans="1:17" ht="15" customHeight="1">
      <c r="A189"/>
      <c r="B189"/>
      <c r="C189"/>
      <c r="D189"/>
      <c r="E189"/>
      <c r="F189"/>
      <c r="G189"/>
      <c r="H189"/>
      <c r="I189"/>
      <c r="J189"/>
      <c r="K189"/>
      <c r="L189"/>
      <c r="M189"/>
      <c r="N189"/>
      <c r="O189"/>
      <c r="P189"/>
      <c r="Q189"/>
    </row>
    <row r="190" spans="1:17" ht="15" customHeight="1">
      <c r="A190"/>
      <c r="B190"/>
      <c r="C190"/>
      <c r="D190"/>
      <c r="E190"/>
      <c r="F190"/>
      <c r="G190"/>
      <c r="H190"/>
      <c r="I190"/>
      <c r="J190"/>
      <c r="K190"/>
      <c r="L190"/>
      <c r="M190"/>
      <c r="N190"/>
      <c r="O190"/>
      <c r="P190"/>
      <c r="Q190"/>
    </row>
    <row r="191" spans="1:17" ht="15" customHeight="1">
      <c r="A191"/>
      <c r="B191"/>
      <c r="C191"/>
      <c r="D191"/>
      <c r="E191"/>
      <c r="F191"/>
      <c r="G191"/>
      <c r="H191"/>
      <c r="I191"/>
      <c r="J191"/>
      <c r="K191"/>
      <c r="L191"/>
      <c r="M191"/>
      <c r="N191"/>
      <c r="O191"/>
      <c r="P191"/>
      <c r="Q191"/>
    </row>
    <row r="192" spans="1:17" ht="15" customHeight="1">
      <c r="A192"/>
      <c r="B192"/>
      <c r="C192"/>
      <c r="D192"/>
      <c r="E192"/>
      <c r="F192"/>
      <c r="G192"/>
      <c r="H192"/>
      <c r="I192"/>
      <c r="J192"/>
      <c r="K192"/>
      <c r="L192"/>
      <c r="M192"/>
      <c r="N192"/>
      <c r="O192"/>
      <c r="P192"/>
      <c r="Q192"/>
    </row>
    <row r="193" spans="1:17" ht="15" customHeight="1">
      <c r="A193"/>
      <c r="B193"/>
      <c r="C193"/>
      <c r="D193"/>
      <c r="E193"/>
      <c r="F193"/>
      <c r="G193"/>
      <c r="H193"/>
      <c r="I193"/>
      <c r="J193"/>
      <c r="K193"/>
      <c r="L193"/>
      <c r="M193"/>
      <c r="N193"/>
      <c r="O193"/>
      <c r="P193"/>
      <c r="Q193"/>
    </row>
    <row r="194" spans="1:17" ht="15" customHeight="1">
      <c r="A194"/>
      <c r="B194"/>
      <c r="C194"/>
      <c r="D194"/>
      <c r="E194"/>
      <c r="F194"/>
      <c r="G194"/>
      <c r="H194"/>
      <c r="I194"/>
      <c r="J194"/>
      <c r="K194"/>
      <c r="L194"/>
      <c r="M194"/>
      <c r="N194"/>
      <c r="O194"/>
      <c r="P194"/>
      <c r="Q194"/>
    </row>
    <row r="195" spans="1:17" ht="15" customHeight="1">
      <c r="A195"/>
      <c r="B195"/>
      <c r="C195"/>
      <c r="D195"/>
      <c r="E195"/>
      <c r="F195"/>
      <c r="G195"/>
      <c r="H195"/>
      <c r="I195"/>
      <c r="J195"/>
      <c r="K195"/>
      <c r="L195"/>
      <c r="M195"/>
      <c r="N195"/>
      <c r="O195"/>
      <c r="P195"/>
      <c r="Q195"/>
    </row>
    <row r="196" spans="1:17" ht="15" customHeight="1">
      <c r="A196"/>
      <c r="B196"/>
      <c r="C196"/>
      <c r="D196"/>
      <c r="E196"/>
      <c r="F196"/>
      <c r="G196"/>
      <c r="H196"/>
      <c r="I196"/>
      <c r="J196"/>
      <c r="K196"/>
      <c r="L196"/>
      <c r="M196"/>
      <c r="N196"/>
      <c r="O196"/>
      <c r="P196"/>
      <c r="Q196"/>
    </row>
    <row r="197" spans="1:17" ht="15" customHeight="1">
      <c r="A197"/>
      <c r="B197"/>
      <c r="C197"/>
      <c r="D197"/>
      <c r="E197"/>
      <c r="F197"/>
      <c r="G197"/>
      <c r="H197"/>
      <c r="I197"/>
      <c r="J197"/>
      <c r="K197"/>
      <c r="L197"/>
      <c r="M197"/>
      <c r="N197"/>
      <c r="O197"/>
      <c r="P197"/>
      <c r="Q197"/>
    </row>
    <row r="198" spans="1:17" ht="15" customHeight="1">
      <c r="A198"/>
      <c r="B198"/>
      <c r="C198"/>
      <c r="D198"/>
      <c r="E198"/>
      <c r="F198"/>
      <c r="G198"/>
      <c r="H198"/>
      <c r="I198"/>
      <c r="J198"/>
      <c r="K198"/>
      <c r="L198"/>
      <c r="M198"/>
      <c r="N198"/>
      <c r="O198"/>
      <c r="P198"/>
      <c r="Q198"/>
    </row>
    <row r="199" spans="1:17" ht="15" customHeight="1">
      <c r="A199"/>
      <c r="B199"/>
      <c r="C199"/>
      <c r="D199"/>
      <c r="E199"/>
      <c r="F199"/>
      <c r="G199"/>
      <c r="H199"/>
      <c r="I199"/>
      <c r="J199"/>
      <c r="K199"/>
      <c r="L199"/>
      <c r="M199"/>
      <c r="N199"/>
      <c r="O199"/>
      <c r="P199"/>
      <c r="Q199"/>
    </row>
    <row r="200" spans="1:17" ht="15" customHeight="1">
      <c r="A200"/>
      <c r="B200"/>
      <c r="C200"/>
      <c r="D200"/>
      <c r="E200"/>
      <c r="F200"/>
      <c r="G200"/>
      <c r="H200"/>
      <c r="I200"/>
      <c r="J200"/>
      <c r="K200"/>
      <c r="L200"/>
      <c r="M200"/>
      <c r="N200"/>
      <c r="O200"/>
      <c r="P200"/>
      <c r="Q200"/>
    </row>
    <row r="201" spans="1:17" ht="15" customHeight="1">
      <c r="A201"/>
      <c r="B201"/>
      <c r="C201"/>
      <c r="D201"/>
      <c r="E201"/>
      <c r="F201"/>
      <c r="G201"/>
      <c r="H201"/>
      <c r="I201"/>
      <c r="J201"/>
      <c r="K201"/>
      <c r="L201"/>
      <c r="M201"/>
      <c r="N201"/>
      <c r="O201"/>
      <c r="P201"/>
      <c r="Q201"/>
    </row>
    <row r="202" spans="1:17" ht="15" customHeight="1">
      <c r="A202"/>
      <c r="B202"/>
      <c r="C202"/>
      <c r="D202"/>
      <c r="E202"/>
      <c r="F202"/>
      <c r="G202"/>
      <c r="H202"/>
      <c r="I202"/>
      <c r="J202"/>
      <c r="K202"/>
      <c r="L202"/>
      <c r="M202"/>
      <c r="N202"/>
      <c r="O202"/>
      <c r="P202"/>
      <c r="Q202"/>
    </row>
    <row r="203" spans="1:17" ht="15" customHeight="1">
      <c r="A203"/>
      <c r="B203"/>
      <c r="C203"/>
      <c r="D203"/>
      <c r="E203"/>
      <c r="F203"/>
      <c r="G203"/>
      <c r="H203"/>
      <c r="I203"/>
      <c r="J203"/>
      <c r="K203"/>
      <c r="L203"/>
      <c r="M203"/>
      <c r="N203"/>
      <c r="O203"/>
      <c r="P203"/>
      <c r="Q203"/>
    </row>
    <row r="204" spans="1:17" ht="15" customHeight="1">
      <c r="A204"/>
      <c r="B204"/>
      <c r="C204"/>
      <c r="D204"/>
      <c r="E204"/>
      <c r="F204"/>
      <c r="G204"/>
      <c r="H204"/>
      <c r="I204"/>
      <c r="J204"/>
      <c r="K204"/>
      <c r="L204"/>
      <c r="M204"/>
      <c r="N204"/>
      <c r="O204"/>
      <c r="P204"/>
      <c r="Q204"/>
    </row>
    <row r="205" spans="1:17" ht="15" customHeight="1">
      <c r="A205"/>
      <c r="B205"/>
      <c r="C205"/>
      <c r="D205"/>
      <c r="E205"/>
      <c r="F205"/>
      <c r="G205"/>
      <c r="H205"/>
      <c r="I205"/>
      <c r="J205"/>
      <c r="K205"/>
      <c r="L205"/>
      <c r="M205"/>
      <c r="N205"/>
      <c r="O205"/>
      <c r="P205"/>
      <c r="Q205"/>
    </row>
    <row r="206" spans="1:17" ht="15" customHeight="1">
      <c r="A206"/>
      <c r="B206"/>
      <c r="C206"/>
      <c r="D206"/>
      <c r="E206"/>
      <c r="F206"/>
      <c r="G206"/>
      <c r="H206"/>
      <c r="I206"/>
      <c r="J206"/>
      <c r="K206"/>
      <c r="L206"/>
      <c r="M206"/>
      <c r="N206"/>
      <c r="O206"/>
      <c r="P206"/>
      <c r="Q206"/>
    </row>
    <row r="207" spans="1:17" ht="15" customHeight="1">
      <c r="A207"/>
      <c r="B207"/>
      <c r="C207"/>
      <c r="D207"/>
      <c r="E207"/>
      <c r="F207"/>
      <c r="G207"/>
      <c r="H207"/>
      <c r="I207"/>
      <c r="J207"/>
      <c r="K207"/>
      <c r="L207"/>
      <c r="M207"/>
      <c r="N207"/>
      <c r="O207"/>
      <c r="P207"/>
      <c r="Q207"/>
    </row>
    <row r="208" spans="1:17" ht="15" customHeight="1">
      <c r="A208"/>
      <c r="B208"/>
      <c r="C208"/>
      <c r="D208"/>
      <c r="E208"/>
      <c r="F208"/>
      <c r="G208"/>
      <c r="H208"/>
      <c r="I208"/>
      <c r="J208"/>
      <c r="K208"/>
      <c r="L208"/>
      <c r="M208"/>
      <c r="N208"/>
      <c r="O208"/>
      <c r="P208"/>
      <c r="Q208"/>
    </row>
    <row r="209" spans="1:17" ht="15" customHeight="1">
      <c r="A209"/>
      <c r="B209"/>
      <c r="C209"/>
      <c r="D209"/>
      <c r="E209"/>
      <c r="F209"/>
      <c r="G209"/>
      <c r="H209"/>
      <c r="I209"/>
      <c r="J209"/>
      <c r="K209"/>
      <c r="L209"/>
      <c r="M209"/>
      <c r="N209"/>
      <c r="O209"/>
      <c r="P209"/>
      <c r="Q209"/>
    </row>
    <row r="210" spans="1:17" ht="15" customHeight="1">
      <c r="A210"/>
      <c r="B210"/>
      <c r="C210"/>
      <c r="D210"/>
      <c r="E210"/>
      <c r="F210"/>
      <c r="G210"/>
      <c r="H210"/>
      <c r="I210"/>
      <c r="J210"/>
      <c r="K210"/>
      <c r="L210"/>
      <c r="M210"/>
      <c r="N210"/>
      <c r="O210"/>
      <c r="P210"/>
      <c r="Q210"/>
    </row>
    <row r="211" spans="1:17" ht="15" customHeight="1">
      <c r="A211"/>
      <c r="B211"/>
      <c r="C211"/>
      <c r="D211"/>
      <c r="E211"/>
      <c r="F211"/>
      <c r="G211"/>
      <c r="H211"/>
      <c r="I211"/>
      <c r="J211"/>
      <c r="K211"/>
      <c r="L211"/>
      <c r="M211"/>
      <c r="N211"/>
      <c r="O211"/>
      <c r="P211"/>
      <c r="Q211"/>
    </row>
    <row r="212" spans="1:17" ht="15" customHeight="1">
      <c r="A212"/>
      <c r="B212"/>
      <c r="C212"/>
      <c r="D212"/>
      <c r="E212"/>
      <c r="F212"/>
      <c r="G212"/>
      <c r="H212"/>
      <c r="I212"/>
      <c r="J212"/>
      <c r="K212"/>
      <c r="L212"/>
      <c r="M212"/>
      <c r="N212"/>
      <c r="O212"/>
      <c r="P212"/>
      <c r="Q212"/>
    </row>
    <row r="213" spans="1:17" ht="15" customHeight="1">
      <c r="A213"/>
      <c r="B213"/>
      <c r="C213"/>
      <c r="D213"/>
      <c r="E213"/>
      <c r="F213"/>
      <c r="G213"/>
      <c r="H213"/>
      <c r="I213"/>
      <c r="J213"/>
      <c r="K213"/>
      <c r="L213"/>
      <c r="M213"/>
      <c r="N213"/>
      <c r="O213"/>
      <c r="P213"/>
      <c r="Q213"/>
    </row>
    <row r="214" spans="1:17" ht="15" customHeight="1">
      <c r="A214"/>
      <c r="B214"/>
      <c r="C214"/>
      <c r="D214"/>
      <c r="E214"/>
      <c r="F214"/>
      <c r="G214"/>
      <c r="H214"/>
      <c r="I214"/>
      <c r="J214"/>
      <c r="K214"/>
      <c r="L214"/>
      <c r="M214"/>
      <c r="N214"/>
      <c r="O214"/>
      <c r="P214"/>
      <c r="Q214"/>
    </row>
    <row r="215" spans="1:17" ht="15" customHeight="1">
      <c r="A215"/>
      <c r="B215"/>
      <c r="C215"/>
      <c r="D215"/>
      <c r="E215"/>
      <c r="F215"/>
      <c r="G215"/>
      <c r="H215"/>
      <c r="I215"/>
      <c r="J215"/>
      <c r="K215"/>
      <c r="L215"/>
      <c r="M215"/>
      <c r="N215"/>
      <c r="O215"/>
      <c r="P215"/>
      <c r="Q215"/>
    </row>
    <row r="216" spans="1:17" ht="15" customHeight="1">
      <c r="A216"/>
      <c r="B216"/>
      <c r="C216"/>
      <c r="D216"/>
      <c r="E216"/>
      <c r="F216"/>
      <c r="G216"/>
      <c r="H216"/>
      <c r="I216"/>
      <c r="J216"/>
      <c r="K216"/>
      <c r="L216"/>
      <c r="M216"/>
      <c r="N216"/>
      <c r="O216"/>
      <c r="P216"/>
      <c r="Q216"/>
    </row>
    <row r="217" spans="1:17" ht="15" customHeight="1">
      <c r="A217"/>
      <c r="B217"/>
      <c r="C217"/>
      <c r="D217"/>
      <c r="E217"/>
      <c r="F217"/>
      <c r="G217"/>
      <c r="H217"/>
      <c r="I217"/>
      <c r="J217"/>
      <c r="K217"/>
      <c r="L217"/>
      <c r="M217"/>
      <c r="N217"/>
      <c r="O217"/>
      <c r="P217"/>
      <c r="Q217"/>
    </row>
    <row r="218" spans="1:17" ht="15" customHeight="1">
      <c r="A218"/>
      <c r="B218"/>
      <c r="C218"/>
      <c r="D218"/>
      <c r="E218"/>
      <c r="F218"/>
      <c r="G218"/>
      <c r="H218"/>
      <c r="I218"/>
      <c r="J218"/>
      <c r="K218"/>
      <c r="L218"/>
      <c r="M218"/>
      <c r="N218"/>
      <c r="O218"/>
      <c r="P218"/>
      <c r="Q218"/>
    </row>
    <row r="219" spans="1:17" ht="15" customHeight="1">
      <c r="A219"/>
      <c r="B219"/>
      <c r="C219"/>
      <c r="D219"/>
      <c r="E219"/>
      <c r="F219"/>
      <c r="G219"/>
      <c r="H219"/>
      <c r="I219"/>
      <c r="J219"/>
      <c r="K219"/>
      <c r="L219"/>
      <c r="M219"/>
      <c r="N219"/>
      <c r="O219"/>
      <c r="P219"/>
      <c r="Q219"/>
    </row>
    <row r="220" spans="1:17" ht="15" customHeight="1">
      <c r="A220"/>
      <c r="B220"/>
      <c r="C220"/>
      <c r="D220"/>
      <c r="E220"/>
      <c r="F220"/>
      <c r="G220"/>
      <c r="H220"/>
      <c r="I220"/>
      <c r="J220"/>
      <c r="K220"/>
      <c r="L220"/>
      <c r="M220"/>
      <c r="N220"/>
      <c r="O220"/>
      <c r="P220"/>
      <c r="Q220"/>
    </row>
    <row r="221" spans="1:17" ht="15" customHeight="1">
      <c r="A221"/>
      <c r="B221"/>
      <c r="C221"/>
      <c r="D221"/>
      <c r="E221"/>
      <c r="F221"/>
      <c r="G221"/>
      <c r="H221"/>
      <c r="I221"/>
      <c r="J221"/>
      <c r="K221"/>
      <c r="L221"/>
      <c r="M221"/>
      <c r="N221"/>
      <c r="O221"/>
      <c r="P221"/>
      <c r="Q221"/>
    </row>
    <row r="222" spans="1:17" ht="15" customHeight="1">
      <c r="A222"/>
      <c r="B222"/>
      <c r="C222"/>
      <c r="D222"/>
      <c r="E222"/>
      <c r="F222"/>
      <c r="G222"/>
      <c r="H222"/>
      <c r="I222"/>
      <c r="J222"/>
      <c r="K222"/>
      <c r="L222"/>
      <c r="M222"/>
      <c r="N222"/>
      <c r="O222"/>
      <c r="P222"/>
      <c r="Q222"/>
    </row>
    <row r="223" spans="1:17" ht="15" customHeight="1">
      <c r="A223"/>
      <c r="B223"/>
      <c r="C223"/>
      <c r="D223"/>
      <c r="E223"/>
      <c r="F223"/>
      <c r="G223"/>
      <c r="H223"/>
      <c r="I223"/>
      <c r="J223"/>
      <c r="K223"/>
      <c r="L223"/>
      <c r="M223"/>
      <c r="N223"/>
      <c r="O223"/>
      <c r="P223"/>
      <c r="Q223"/>
    </row>
    <row r="224" spans="1:17" ht="15" customHeight="1">
      <c r="A224"/>
      <c r="B224"/>
      <c r="C224"/>
      <c r="D224"/>
      <c r="E224"/>
      <c r="F224"/>
      <c r="G224"/>
      <c r="H224"/>
      <c r="I224"/>
      <c r="J224"/>
      <c r="K224"/>
      <c r="L224"/>
      <c r="M224"/>
      <c r="N224"/>
      <c r="O224"/>
      <c r="P224"/>
      <c r="Q224"/>
    </row>
    <row r="225" spans="1:17" ht="15" customHeight="1">
      <c r="A225"/>
      <c r="B225"/>
      <c r="C225"/>
      <c r="D225"/>
      <c r="E225"/>
      <c r="F225"/>
      <c r="G225"/>
      <c r="H225"/>
      <c r="I225"/>
      <c r="J225"/>
      <c r="K225"/>
      <c r="L225"/>
      <c r="M225"/>
      <c r="N225"/>
      <c r="O225"/>
      <c r="P225"/>
      <c r="Q225"/>
    </row>
    <row r="226" spans="1:17" ht="15" customHeight="1">
      <c r="A226"/>
      <c r="B226"/>
      <c r="C226"/>
      <c r="D226"/>
      <c r="E226"/>
      <c r="F226"/>
      <c r="G226"/>
      <c r="H226"/>
      <c r="I226"/>
      <c r="J226"/>
      <c r="K226"/>
      <c r="L226"/>
      <c r="M226"/>
      <c r="N226"/>
      <c r="O226"/>
      <c r="P226"/>
      <c r="Q226"/>
    </row>
    <row r="227" spans="1:17" ht="15" customHeight="1">
      <c r="A227"/>
      <c r="B227"/>
      <c r="C227"/>
      <c r="D227"/>
      <c r="E227"/>
      <c r="F227"/>
      <c r="G227"/>
      <c r="H227"/>
      <c r="I227"/>
      <c r="J227"/>
      <c r="K227"/>
      <c r="L227"/>
      <c r="M227"/>
      <c r="N227"/>
      <c r="O227"/>
      <c r="P227"/>
      <c r="Q227"/>
    </row>
    <row r="228" spans="1:17" ht="15" customHeight="1">
      <c r="A228"/>
      <c r="B228"/>
      <c r="C228"/>
      <c r="D228"/>
      <c r="E228"/>
      <c r="F228"/>
      <c r="G228"/>
      <c r="H228"/>
      <c r="I228"/>
      <c r="J228"/>
      <c r="K228"/>
      <c r="L228"/>
      <c r="M228"/>
      <c r="N228"/>
      <c r="O228"/>
      <c r="P228"/>
      <c r="Q228"/>
    </row>
    <row r="229" spans="1:17" ht="15" customHeight="1">
      <c r="A229"/>
      <c r="B229"/>
      <c r="C229"/>
      <c r="D229"/>
      <c r="E229"/>
      <c r="F229"/>
      <c r="G229"/>
      <c r="H229"/>
      <c r="I229"/>
      <c r="J229"/>
      <c r="K229"/>
      <c r="L229"/>
      <c r="M229"/>
      <c r="N229"/>
      <c r="O229"/>
      <c r="P229"/>
      <c r="Q229"/>
    </row>
    <row r="230" spans="1:17" ht="15" customHeight="1">
      <c r="A230"/>
      <c r="B230"/>
      <c r="C230"/>
      <c r="D230"/>
      <c r="E230"/>
      <c r="F230"/>
      <c r="G230"/>
      <c r="H230"/>
      <c r="I230"/>
      <c r="J230"/>
      <c r="K230"/>
      <c r="L230"/>
      <c r="M230"/>
      <c r="N230"/>
      <c r="O230"/>
      <c r="P230"/>
      <c r="Q230"/>
    </row>
    <row r="231" spans="1:17" ht="15" customHeight="1">
      <c r="A231"/>
      <c r="B231"/>
      <c r="C231"/>
      <c r="D231"/>
      <c r="E231"/>
      <c r="F231"/>
      <c r="G231"/>
      <c r="H231"/>
      <c r="I231"/>
      <c r="J231"/>
      <c r="K231"/>
      <c r="L231"/>
      <c r="M231"/>
      <c r="N231"/>
      <c r="O231"/>
      <c r="P231"/>
      <c r="Q231"/>
    </row>
    <row r="232" spans="1:17" ht="15" customHeight="1">
      <c r="A232"/>
      <c r="B232"/>
      <c r="C232"/>
      <c r="D232"/>
      <c r="E232"/>
      <c r="F232"/>
      <c r="G232"/>
      <c r="H232"/>
      <c r="I232"/>
      <c r="J232"/>
      <c r="K232"/>
      <c r="L232"/>
      <c r="M232"/>
      <c r="N232"/>
      <c r="O232"/>
      <c r="P232"/>
      <c r="Q232"/>
    </row>
    <row r="233" spans="1:17" ht="15" customHeight="1">
      <c r="A233"/>
      <c r="B233"/>
      <c r="C233"/>
      <c r="D233"/>
      <c r="E233"/>
      <c r="F233"/>
      <c r="G233"/>
      <c r="H233"/>
      <c r="I233"/>
      <c r="J233"/>
      <c r="K233"/>
      <c r="L233"/>
      <c r="M233"/>
      <c r="N233"/>
      <c r="O233"/>
      <c r="P233"/>
      <c r="Q233"/>
    </row>
    <row r="234" spans="1:17" ht="15" customHeight="1">
      <c r="A234"/>
      <c r="B234"/>
      <c r="C234"/>
      <c r="D234"/>
      <c r="E234"/>
      <c r="F234"/>
      <c r="G234"/>
      <c r="H234"/>
      <c r="I234"/>
      <c r="J234"/>
      <c r="K234"/>
      <c r="L234"/>
      <c r="M234"/>
      <c r="N234"/>
      <c r="O234"/>
      <c r="P234"/>
      <c r="Q234"/>
    </row>
    <row r="235" spans="1:17" ht="15" customHeight="1">
      <c r="A235"/>
      <c r="B235"/>
      <c r="C235"/>
      <c r="D235"/>
      <c r="E235"/>
      <c r="F235"/>
      <c r="G235"/>
      <c r="H235"/>
      <c r="I235"/>
      <c r="J235"/>
      <c r="K235"/>
      <c r="L235"/>
      <c r="M235"/>
      <c r="N235"/>
      <c r="O235"/>
      <c r="P235"/>
      <c r="Q235"/>
    </row>
    <row r="236" spans="1:17" ht="15" customHeight="1">
      <c r="A236"/>
      <c r="B236"/>
      <c r="C236"/>
      <c r="D236"/>
      <c r="E236"/>
      <c r="F236"/>
      <c r="G236"/>
      <c r="H236"/>
      <c r="I236"/>
      <c r="J236"/>
      <c r="K236"/>
      <c r="L236"/>
      <c r="M236"/>
      <c r="N236"/>
      <c r="O236"/>
      <c r="P236"/>
      <c r="Q236"/>
    </row>
    <row r="237" spans="1:17" ht="15" customHeight="1">
      <c r="A237"/>
      <c r="B237"/>
      <c r="C237"/>
      <c r="D237"/>
      <c r="E237"/>
      <c r="F237"/>
      <c r="G237"/>
      <c r="H237"/>
      <c r="I237"/>
      <c r="J237"/>
      <c r="K237"/>
      <c r="L237"/>
      <c r="M237"/>
      <c r="N237"/>
      <c r="O237"/>
      <c r="P237"/>
      <c r="Q237"/>
    </row>
    <row r="238" spans="1:17" ht="15" customHeight="1">
      <c r="A238"/>
      <c r="B238"/>
      <c r="C238"/>
      <c r="D238"/>
      <c r="E238"/>
      <c r="F238"/>
      <c r="G238"/>
      <c r="H238"/>
      <c r="I238"/>
      <c r="J238"/>
      <c r="K238"/>
      <c r="L238"/>
      <c r="M238"/>
      <c r="N238"/>
      <c r="O238"/>
      <c r="P238"/>
      <c r="Q238"/>
    </row>
    <row r="239" spans="1:17" ht="15" customHeight="1">
      <c r="A239"/>
      <c r="B239"/>
      <c r="C239"/>
      <c r="D239"/>
      <c r="E239"/>
      <c r="F239"/>
      <c r="G239"/>
      <c r="H239"/>
      <c r="I239"/>
      <c r="J239"/>
      <c r="K239"/>
      <c r="L239"/>
      <c r="M239"/>
      <c r="N239"/>
      <c r="O239"/>
      <c r="P239"/>
      <c r="Q239"/>
    </row>
    <row r="240" spans="1:17" ht="15" customHeight="1">
      <c r="A240"/>
      <c r="B240"/>
      <c r="C240"/>
      <c r="D240"/>
      <c r="E240"/>
      <c r="F240"/>
      <c r="G240"/>
      <c r="H240"/>
      <c r="I240"/>
      <c r="J240"/>
      <c r="K240"/>
      <c r="L240"/>
      <c r="M240"/>
      <c r="N240"/>
      <c r="O240"/>
      <c r="P240"/>
      <c r="Q240"/>
    </row>
    <row r="241" spans="1:17" ht="15" customHeight="1">
      <c r="A241"/>
      <c r="B241"/>
      <c r="C241"/>
      <c r="D241"/>
      <c r="E241"/>
      <c r="F241"/>
      <c r="G241"/>
      <c r="H241"/>
      <c r="I241"/>
      <c r="J241"/>
      <c r="K241"/>
      <c r="L241"/>
      <c r="M241"/>
      <c r="N241"/>
      <c r="O241"/>
      <c r="P241"/>
      <c r="Q241"/>
    </row>
    <row r="242" spans="1:17" ht="15" customHeight="1">
      <c r="A242"/>
      <c r="B242"/>
      <c r="C242"/>
      <c r="D242"/>
      <c r="E242"/>
      <c r="F242"/>
      <c r="G242"/>
      <c r="H242"/>
      <c r="I242"/>
      <c r="J242"/>
      <c r="K242"/>
      <c r="L242"/>
      <c r="M242"/>
      <c r="N242"/>
      <c r="O242"/>
      <c r="P242"/>
      <c r="Q242"/>
    </row>
    <row r="243" spans="1:17" ht="15" customHeight="1">
      <c r="A243"/>
      <c r="B243"/>
      <c r="C243"/>
      <c r="D243"/>
      <c r="E243"/>
      <c r="F243"/>
      <c r="G243"/>
      <c r="H243"/>
      <c r="I243"/>
      <c r="J243"/>
      <c r="K243"/>
      <c r="L243"/>
      <c r="M243"/>
      <c r="N243"/>
      <c r="O243"/>
      <c r="P243"/>
      <c r="Q243"/>
    </row>
    <row r="244" spans="1:17" ht="15" customHeight="1">
      <c r="A244"/>
      <c r="B244"/>
      <c r="C244"/>
      <c r="D244"/>
      <c r="E244"/>
      <c r="F244"/>
      <c r="G244"/>
      <c r="H244"/>
      <c r="I244"/>
      <c r="J244"/>
      <c r="K244"/>
      <c r="L244"/>
      <c r="M244"/>
      <c r="N244"/>
      <c r="O244"/>
      <c r="P244"/>
      <c r="Q244"/>
    </row>
    <row r="245" spans="1:17" ht="15" customHeight="1">
      <c r="A245"/>
      <c r="B245"/>
      <c r="C245"/>
      <c r="D245"/>
      <c r="E245"/>
      <c r="F245"/>
      <c r="G245"/>
      <c r="H245"/>
      <c r="I245"/>
      <c r="J245"/>
      <c r="K245"/>
      <c r="L245"/>
      <c r="M245"/>
      <c r="N245"/>
      <c r="O245"/>
      <c r="P245"/>
      <c r="Q245"/>
    </row>
    <row r="246" spans="1:17" ht="15" customHeight="1">
      <c r="A246"/>
      <c r="B246"/>
      <c r="C246"/>
      <c r="D246"/>
      <c r="E246"/>
      <c r="F246"/>
      <c r="G246"/>
      <c r="H246"/>
      <c r="I246"/>
      <c r="J246"/>
      <c r="K246"/>
      <c r="L246"/>
      <c r="M246"/>
      <c r="N246"/>
      <c r="O246"/>
      <c r="P246"/>
      <c r="Q246"/>
    </row>
    <row r="247" spans="1:17" ht="15" customHeight="1">
      <c r="A247"/>
      <c r="B247"/>
      <c r="C247"/>
      <c r="D247"/>
      <c r="E247"/>
      <c r="F247"/>
      <c r="G247"/>
      <c r="H247"/>
      <c r="I247"/>
      <c r="J247"/>
      <c r="K247"/>
      <c r="L247"/>
      <c r="M247"/>
      <c r="N247"/>
      <c r="O247"/>
      <c r="P247"/>
      <c r="Q247"/>
    </row>
    <row r="248" spans="1:17" ht="15" customHeight="1">
      <c r="A248"/>
      <c r="B248"/>
      <c r="C248"/>
      <c r="D248"/>
      <c r="E248"/>
      <c r="F248"/>
      <c r="G248"/>
      <c r="H248"/>
      <c r="I248"/>
      <c r="J248"/>
      <c r="K248"/>
      <c r="L248"/>
      <c r="M248"/>
      <c r="N248"/>
      <c r="O248"/>
      <c r="P248"/>
      <c r="Q248"/>
    </row>
    <row r="249" spans="1:17" ht="15" customHeight="1">
      <c r="A249"/>
      <c r="B249"/>
      <c r="C249"/>
      <c r="D249"/>
      <c r="E249"/>
      <c r="F249"/>
      <c r="G249"/>
      <c r="H249"/>
      <c r="I249"/>
      <c r="J249"/>
      <c r="K249"/>
      <c r="L249"/>
      <c r="M249"/>
      <c r="N249"/>
      <c r="O249"/>
      <c r="P249"/>
      <c r="Q249"/>
    </row>
    <row r="250" spans="1:17" ht="15" customHeight="1">
      <c r="A250"/>
      <c r="B250"/>
      <c r="C250"/>
      <c r="D250"/>
      <c r="E250"/>
      <c r="F250"/>
      <c r="G250"/>
      <c r="H250"/>
      <c r="I250"/>
      <c r="J250"/>
      <c r="K250"/>
      <c r="L250"/>
      <c r="M250"/>
      <c r="N250"/>
      <c r="O250"/>
      <c r="P250"/>
      <c r="Q250"/>
    </row>
    <row r="251" spans="1:17" ht="15" customHeight="1">
      <c r="A251"/>
      <c r="B251"/>
      <c r="C251"/>
      <c r="D251"/>
      <c r="E251"/>
      <c r="F251"/>
      <c r="G251"/>
      <c r="H251"/>
      <c r="I251"/>
      <c r="J251"/>
      <c r="K251"/>
      <c r="L251"/>
      <c r="M251"/>
      <c r="N251"/>
      <c r="O251"/>
      <c r="P251"/>
      <c r="Q251"/>
    </row>
    <row r="252" spans="1:17" ht="15" customHeight="1">
      <c r="A252"/>
      <c r="B252"/>
      <c r="C252"/>
      <c r="D252"/>
      <c r="E252"/>
      <c r="F252"/>
      <c r="G252"/>
      <c r="H252"/>
      <c r="I252"/>
      <c r="J252"/>
      <c r="K252"/>
      <c r="L252"/>
      <c r="M252"/>
      <c r="N252"/>
      <c r="O252"/>
      <c r="P252"/>
      <c r="Q252"/>
    </row>
    <row r="253" spans="1:17" ht="15" customHeight="1">
      <c r="A253"/>
      <c r="B253"/>
      <c r="C253"/>
      <c r="D253"/>
      <c r="E253"/>
      <c r="F253"/>
      <c r="G253"/>
      <c r="H253"/>
      <c r="I253"/>
      <c r="J253"/>
      <c r="K253"/>
      <c r="L253"/>
      <c r="M253"/>
      <c r="N253"/>
      <c r="O253"/>
      <c r="P253"/>
      <c r="Q253"/>
    </row>
    <row r="254" spans="1:17" ht="15" customHeight="1">
      <c r="A254"/>
      <c r="B254"/>
      <c r="C254"/>
      <c r="D254"/>
      <c r="E254"/>
      <c r="F254"/>
      <c r="G254"/>
      <c r="H254"/>
      <c r="I254"/>
      <c r="J254"/>
      <c r="K254"/>
      <c r="L254"/>
      <c r="M254"/>
      <c r="N254"/>
      <c r="O254"/>
      <c r="P254"/>
      <c r="Q254"/>
    </row>
    <row r="255" spans="1:17" ht="15" customHeight="1">
      <c r="A255"/>
      <c r="B255"/>
      <c r="C255"/>
      <c r="D255"/>
      <c r="E255"/>
      <c r="F255"/>
      <c r="G255"/>
      <c r="H255"/>
      <c r="I255"/>
      <c r="J255"/>
      <c r="K255"/>
      <c r="L255"/>
      <c r="M255"/>
      <c r="N255"/>
      <c r="O255"/>
      <c r="P255"/>
      <c r="Q255"/>
    </row>
    <row r="256" spans="1:17" ht="15" customHeight="1">
      <c r="A256"/>
      <c r="B256"/>
      <c r="C256"/>
      <c r="D256"/>
      <c r="E256"/>
      <c r="F256"/>
      <c r="G256"/>
      <c r="H256"/>
      <c r="I256"/>
      <c r="J256"/>
      <c r="K256"/>
      <c r="L256"/>
      <c r="M256"/>
      <c r="N256"/>
      <c r="O256"/>
      <c r="P256"/>
      <c r="Q256"/>
    </row>
    <row r="257" spans="1:17" ht="15" customHeight="1">
      <c r="A257"/>
      <c r="B257"/>
      <c r="C257"/>
      <c r="D257"/>
      <c r="E257"/>
      <c r="F257"/>
      <c r="G257"/>
      <c r="H257"/>
      <c r="I257"/>
      <c r="J257"/>
      <c r="K257"/>
      <c r="L257"/>
      <c r="M257"/>
      <c r="N257"/>
      <c r="O257"/>
      <c r="P257"/>
      <c r="Q257"/>
    </row>
    <row r="258" spans="1:17" ht="15" customHeight="1">
      <c r="A258"/>
      <c r="B258"/>
      <c r="C258"/>
      <c r="D258"/>
      <c r="E258"/>
      <c r="F258"/>
      <c r="G258"/>
      <c r="H258"/>
      <c r="I258"/>
      <c r="J258"/>
      <c r="K258"/>
      <c r="L258"/>
      <c r="M258"/>
      <c r="N258"/>
      <c r="O258"/>
      <c r="P258"/>
      <c r="Q258"/>
    </row>
    <row r="259" spans="1:17" ht="15" customHeight="1">
      <c r="A259"/>
      <c r="B259"/>
      <c r="C259"/>
      <c r="D259"/>
      <c r="E259"/>
      <c r="F259"/>
      <c r="G259"/>
      <c r="H259"/>
      <c r="I259"/>
      <c r="J259"/>
      <c r="K259"/>
      <c r="L259"/>
      <c r="M259"/>
      <c r="N259"/>
      <c r="O259"/>
      <c r="P259"/>
      <c r="Q259"/>
    </row>
    <row r="260" spans="1:17" ht="15" customHeight="1">
      <c r="A260"/>
      <c r="B260"/>
      <c r="C260"/>
      <c r="D260"/>
      <c r="E260"/>
      <c r="F260"/>
      <c r="G260"/>
      <c r="H260"/>
      <c r="I260"/>
      <c r="J260"/>
      <c r="K260"/>
      <c r="L260"/>
      <c r="M260"/>
      <c r="N260"/>
      <c r="O260"/>
      <c r="P260"/>
      <c r="Q260"/>
    </row>
    <row r="261" spans="1:17" ht="15" customHeight="1">
      <c r="A261"/>
      <c r="B261"/>
      <c r="C261"/>
      <c r="D261"/>
      <c r="E261"/>
      <c r="F261"/>
      <c r="G261"/>
      <c r="H261"/>
      <c r="I261"/>
      <c r="J261"/>
      <c r="K261"/>
      <c r="L261"/>
      <c r="M261"/>
      <c r="N261"/>
      <c r="O261"/>
      <c r="P261"/>
      <c r="Q261"/>
    </row>
    <row r="262" spans="1:17" ht="15" customHeight="1">
      <c r="A262"/>
      <c r="B262"/>
      <c r="C262"/>
      <c r="D262"/>
      <c r="E262"/>
      <c r="F262"/>
      <c r="G262"/>
      <c r="H262"/>
      <c r="I262"/>
      <c r="J262"/>
      <c r="K262"/>
      <c r="L262"/>
      <c r="M262"/>
      <c r="N262"/>
      <c r="O262"/>
      <c r="P262"/>
      <c r="Q262"/>
    </row>
    <row r="263" spans="1:17" ht="15" customHeight="1">
      <c r="A263"/>
      <c r="B263"/>
      <c r="C263"/>
      <c r="D263"/>
      <c r="E263"/>
      <c r="F263"/>
      <c r="G263"/>
      <c r="H263"/>
      <c r="I263"/>
      <c r="J263"/>
      <c r="K263"/>
      <c r="L263"/>
      <c r="M263"/>
      <c r="N263"/>
      <c r="O263"/>
      <c r="P263"/>
      <c r="Q263"/>
    </row>
    <row r="264" spans="1:17" ht="15" customHeight="1">
      <c r="A264"/>
      <c r="B264"/>
      <c r="C264"/>
      <c r="D264"/>
      <c r="E264"/>
      <c r="F264"/>
      <c r="G264"/>
      <c r="H264"/>
      <c r="I264"/>
      <c r="J264"/>
      <c r="K264"/>
      <c r="L264"/>
      <c r="M264"/>
      <c r="N264"/>
      <c r="O264"/>
      <c r="P264"/>
      <c r="Q264"/>
    </row>
    <row r="265" spans="1:17" ht="15" customHeight="1">
      <c r="A265"/>
      <c r="B265"/>
      <c r="C265"/>
      <c r="D265"/>
      <c r="E265"/>
      <c r="F265"/>
      <c r="G265"/>
      <c r="H265"/>
      <c r="I265"/>
      <c r="J265"/>
      <c r="K265"/>
      <c r="L265"/>
      <c r="M265"/>
      <c r="N265"/>
      <c r="O265"/>
      <c r="P265"/>
      <c r="Q265"/>
    </row>
    <row r="266" spans="1:17" ht="15" customHeight="1">
      <c r="A266"/>
      <c r="B266"/>
      <c r="C266"/>
      <c r="D266"/>
      <c r="E266"/>
      <c r="F266"/>
      <c r="G266"/>
      <c r="H266"/>
      <c r="I266"/>
      <c r="J266"/>
      <c r="K266"/>
      <c r="L266"/>
      <c r="M266"/>
      <c r="N266"/>
      <c r="O266"/>
      <c r="P266"/>
      <c r="Q266"/>
    </row>
    <row r="267" spans="1:17" ht="15" customHeight="1">
      <c r="A267"/>
      <c r="B267"/>
      <c r="C267"/>
      <c r="D267"/>
      <c r="E267"/>
      <c r="F267"/>
      <c r="G267"/>
      <c r="H267"/>
      <c r="I267"/>
      <c r="J267"/>
      <c r="K267"/>
      <c r="L267"/>
      <c r="M267"/>
      <c r="N267"/>
      <c r="O267"/>
      <c r="P267"/>
      <c r="Q267"/>
    </row>
    <row r="268" spans="1:17" ht="15" customHeight="1">
      <c r="A268"/>
      <c r="B268"/>
      <c r="C268"/>
      <c r="D268"/>
      <c r="E268"/>
      <c r="F268"/>
      <c r="G268"/>
      <c r="H268"/>
      <c r="I268"/>
      <c r="J268"/>
      <c r="K268"/>
      <c r="L268"/>
      <c r="M268"/>
      <c r="N268"/>
      <c r="O268"/>
      <c r="P268"/>
      <c r="Q268"/>
    </row>
    <row r="269" spans="1:17" ht="15" customHeight="1">
      <c r="A269"/>
      <c r="B269"/>
      <c r="C269"/>
      <c r="D269"/>
      <c r="E269"/>
      <c r="F269"/>
      <c r="G269"/>
      <c r="H269"/>
      <c r="I269"/>
      <c r="J269"/>
      <c r="K269"/>
      <c r="L269"/>
      <c r="M269"/>
      <c r="N269"/>
      <c r="O269"/>
      <c r="P269"/>
      <c r="Q269"/>
    </row>
    <row r="270" spans="1:17" ht="15" customHeight="1">
      <c r="A270"/>
      <c r="B270"/>
      <c r="C270"/>
      <c r="D270"/>
      <c r="E270"/>
      <c r="F270"/>
      <c r="G270"/>
      <c r="H270"/>
      <c r="I270"/>
      <c r="J270"/>
      <c r="K270"/>
      <c r="L270"/>
      <c r="M270"/>
      <c r="N270"/>
      <c r="O270"/>
      <c r="P270"/>
      <c r="Q270"/>
    </row>
    <row r="271" spans="1:17" ht="15" customHeight="1">
      <c r="A271"/>
      <c r="B271"/>
      <c r="C271"/>
      <c r="D271"/>
      <c r="E271"/>
      <c r="F271"/>
      <c r="G271"/>
      <c r="H271"/>
      <c r="I271"/>
      <c r="J271"/>
      <c r="K271"/>
      <c r="L271"/>
      <c r="M271"/>
      <c r="N271"/>
      <c r="O271"/>
      <c r="P271"/>
      <c r="Q271"/>
    </row>
    <row r="272" spans="1:17" ht="15" customHeight="1">
      <c r="A272"/>
      <c r="B272"/>
      <c r="C272"/>
      <c r="D272"/>
      <c r="E272"/>
      <c r="F272"/>
      <c r="G272"/>
      <c r="H272"/>
      <c r="I272"/>
      <c r="J272"/>
      <c r="K272"/>
      <c r="L272"/>
      <c r="M272"/>
      <c r="N272"/>
      <c r="O272"/>
      <c r="P272"/>
      <c r="Q272"/>
    </row>
    <row r="273" spans="1:17" ht="15" customHeight="1">
      <c r="A273"/>
      <c r="B273"/>
      <c r="C273"/>
      <c r="D273"/>
      <c r="E273"/>
      <c r="F273"/>
      <c r="G273"/>
      <c r="H273"/>
      <c r="I273"/>
      <c r="J273"/>
      <c r="K273"/>
      <c r="L273"/>
      <c r="M273"/>
      <c r="N273"/>
      <c r="O273"/>
      <c r="P273"/>
      <c r="Q273"/>
    </row>
    <row r="274" spans="1:17" ht="15" customHeight="1">
      <c r="A274"/>
      <c r="B274"/>
      <c r="C274"/>
      <c r="D274"/>
      <c r="E274"/>
      <c r="F274"/>
      <c r="G274"/>
      <c r="H274"/>
      <c r="I274"/>
      <c r="J274"/>
      <c r="K274"/>
      <c r="L274"/>
      <c r="M274"/>
      <c r="N274"/>
      <c r="O274"/>
      <c r="P274"/>
      <c r="Q274"/>
    </row>
    <row r="275" spans="1:17" ht="15" customHeight="1">
      <c r="A275"/>
      <c r="B275"/>
      <c r="C275"/>
      <c r="D275"/>
      <c r="E275"/>
      <c r="F275"/>
      <c r="G275"/>
      <c r="H275"/>
      <c r="I275"/>
      <c r="J275"/>
      <c r="K275"/>
      <c r="L275"/>
      <c r="M275"/>
      <c r="N275"/>
      <c r="O275"/>
      <c r="P275"/>
      <c r="Q275"/>
    </row>
    <row r="276" spans="1:17" ht="15" customHeight="1">
      <c r="A276"/>
      <c r="B276"/>
      <c r="C276"/>
      <c r="D276"/>
      <c r="E276"/>
      <c r="F276"/>
      <c r="G276"/>
      <c r="H276"/>
      <c r="I276"/>
      <c r="J276"/>
      <c r="K276"/>
      <c r="L276"/>
      <c r="M276"/>
      <c r="N276"/>
      <c r="O276"/>
      <c r="P276"/>
      <c r="Q276"/>
    </row>
    <row r="277" spans="1:17" ht="15" customHeight="1">
      <c r="A277"/>
      <c r="B277"/>
      <c r="C277"/>
      <c r="D277"/>
      <c r="E277"/>
      <c r="F277"/>
      <c r="G277"/>
      <c r="H277"/>
      <c r="I277"/>
      <c r="J277"/>
      <c r="K277"/>
      <c r="L277"/>
      <c r="M277"/>
      <c r="N277"/>
      <c r="O277"/>
      <c r="P277"/>
      <c r="Q277"/>
    </row>
    <row r="278" spans="1:17" ht="15" customHeight="1">
      <c r="A278"/>
      <c r="B278"/>
      <c r="C278"/>
      <c r="D278"/>
      <c r="E278"/>
      <c r="F278"/>
      <c r="G278"/>
      <c r="H278"/>
      <c r="I278"/>
      <c r="J278"/>
      <c r="K278"/>
      <c r="L278"/>
      <c r="M278"/>
      <c r="N278"/>
      <c r="O278"/>
      <c r="P278"/>
      <c r="Q278"/>
    </row>
    <row r="279" spans="1:17" ht="15" customHeight="1">
      <c r="A279"/>
      <c r="B279"/>
      <c r="C279"/>
      <c r="D279"/>
      <c r="E279"/>
      <c r="F279"/>
      <c r="G279"/>
      <c r="H279"/>
      <c r="I279"/>
      <c r="J279"/>
      <c r="K279"/>
      <c r="L279"/>
      <c r="M279"/>
      <c r="N279"/>
      <c r="O279"/>
      <c r="P279"/>
      <c r="Q279"/>
    </row>
    <row r="280" spans="1:17" ht="15" customHeight="1">
      <c r="A280"/>
      <c r="B280"/>
      <c r="C280"/>
      <c r="D280"/>
      <c r="E280"/>
      <c r="F280"/>
      <c r="G280"/>
      <c r="H280"/>
      <c r="I280"/>
      <c r="J280"/>
      <c r="K280"/>
      <c r="L280"/>
      <c r="M280"/>
      <c r="N280"/>
      <c r="O280"/>
      <c r="P280"/>
      <c r="Q280"/>
    </row>
    <row r="281" spans="1:17" ht="15" customHeight="1">
      <c r="A281"/>
      <c r="B281"/>
      <c r="C281"/>
      <c r="D281"/>
      <c r="E281"/>
      <c r="F281"/>
      <c r="G281"/>
      <c r="H281"/>
      <c r="I281"/>
      <c r="J281"/>
      <c r="K281"/>
      <c r="L281"/>
      <c r="M281"/>
      <c r="N281"/>
      <c r="O281"/>
      <c r="P281"/>
      <c r="Q281"/>
    </row>
    <row r="282" spans="1:17" ht="15" customHeight="1">
      <c r="A282"/>
      <c r="B282"/>
      <c r="C282"/>
      <c r="D282"/>
      <c r="E282"/>
      <c r="F282"/>
      <c r="G282"/>
      <c r="H282"/>
      <c r="I282"/>
      <c r="J282"/>
      <c r="K282"/>
      <c r="L282"/>
      <c r="M282"/>
      <c r="N282"/>
      <c r="O282"/>
      <c r="P282"/>
      <c r="Q282"/>
    </row>
    <row r="283" spans="1:17" ht="15" customHeight="1">
      <c r="A283"/>
      <c r="B283"/>
      <c r="C283"/>
      <c r="D283"/>
      <c r="E283"/>
      <c r="F283"/>
      <c r="G283"/>
      <c r="H283"/>
      <c r="I283"/>
      <c r="J283"/>
      <c r="K283"/>
      <c r="L283"/>
      <c r="M283"/>
      <c r="N283"/>
      <c r="O283"/>
      <c r="P283"/>
      <c r="Q283"/>
    </row>
    <row r="284" spans="1:17" ht="15" customHeight="1">
      <c r="A284"/>
      <c r="B284"/>
      <c r="C284"/>
      <c r="D284"/>
      <c r="E284"/>
      <c r="F284"/>
      <c r="G284"/>
      <c r="H284"/>
      <c r="I284"/>
      <c r="J284"/>
      <c r="K284"/>
      <c r="L284"/>
      <c r="M284"/>
      <c r="N284"/>
      <c r="O284"/>
      <c r="P284"/>
      <c r="Q284"/>
    </row>
    <row r="285" spans="1:17" ht="15" customHeight="1">
      <c r="A285"/>
      <c r="B285"/>
      <c r="C285"/>
      <c r="D285"/>
      <c r="E285"/>
      <c r="F285"/>
      <c r="G285"/>
      <c r="H285"/>
      <c r="I285"/>
      <c r="J285"/>
      <c r="K285"/>
      <c r="L285"/>
      <c r="M285"/>
      <c r="N285"/>
      <c r="O285"/>
      <c r="P285"/>
      <c r="Q285"/>
    </row>
    <row r="286" spans="1:17" ht="15" customHeight="1">
      <c r="A286"/>
      <c r="B286"/>
      <c r="C286"/>
      <c r="D286"/>
      <c r="E286"/>
      <c r="F286"/>
      <c r="G286"/>
      <c r="H286"/>
      <c r="I286"/>
      <c r="J286"/>
      <c r="K286"/>
      <c r="L286"/>
      <c r="M286"/>
      <c r="N286"/>
      <c r="O286"/>
      <c r="P286"/>
      <c r="Q286"/>
    </row>
    <row r="287" spans="1:17" ht="15" customHeight="1">
      <c r="A287"/>
      <c r="B287"/>
      <c r="C287"/>
      <c r="D287"/>
      <c r="E287"/>
      <c r="F287"/>
      <c r="G287"/>
      <c r="H287"/>
      <c r="I287"/>
      <c r="J287"/>
      <c r="K287"/>
      <c r="L287"/>
      <c r="M287"/>
      <c r="N287"/>
      <c r="O287"/>
      <c r="P287"/>
      <c r="Q287"/>
    </row>
    <row r="288" spans="1:17" ht="15" customHeight="1">
      <c r="A288"/>
      <c r="B288"/>
      <c r="C288"/>
      <c r="D288"/>
      <c r="E288"/>
      <c r="F288"/>
      <c r="G288"/>
      <c r="H288"/>
      <c r="I288"/>
      <c r="J288"/>
      <c r="K288"/>
      <c r="L288"/>
      <c r="M288"/>
      <c r="N288"/>
      <c r="O288"/>
      <c r="P288"/>
      <c r="Q288"/>
    </row>
    <row r="289" spans="1:17" ht="15" customHeight="1">
      <c r="A289"/>
      <c r="B289"/>
      <c r="C289"/>
      <c r="D289"/>
      <c r="E289"/>
      <c r="F289"/>
      <c r="G289"/>
      <c r="H289"/>
      <c r="I289"/>
      <c r="J289"/>
      <c r="K289"/>
      <c r="L289"/>
      <c r="M289"/>
      <c r="N289"/>
      <c r="O289"/>
      <c r="P289"/>
      <c r="Q289"/>
    </row>
    <row r="290" spans="1:17" ht="15" customHeight="1">
      <c r="A290"/>
      <c r="B290"/>
      <c r="C290"/>
      <c r="D290"/>
      <c r="E290"/>
      <c r="F290"/>
      <c r="G290"/>
      <c r="H290"/>
      <c r="I290"/>
      <c r="J290"/>
      <c r="K290"/>
      <c r="L290"/>
      <c r="M290"/>
      <c r="N290"/>
      <c r="O290"/>
      <c r="P290"/>
      <c r="Q290"/>
    </row>
    <row r="291" spans="1:17" ht="15" customHeight="1">
      <c r="A291"/>
      <c r="B291"/>
      <c r="C291"/>
      <c r="D291"/>
      <c r="E291"/>
      <c r="F291"/>
      <c r="G291"/>
      <c r="H291"/>
      <c r="I291"/>
      <c r="J291"/>
      <c r="K291"/>
      <c r="L291"/>
      <c r="M291"/>
      <c r="N291"/>
      <c r="O291"/>
      <c r="P291"/>
      <c r="Q291"/>
    </row>
    <row r="292" spans="1:17" ht="15" customHeight="1">
      <c r="A292"/>
      <c r="B292"/>
      <c r="C292"/>
      <c r="D292"/>
      <c r="E292"/>
      <c r="F292"/>
      <c r="G292"/>
      <c r="H292"/>
      <c r="I292"/>
      <c r="J292"/>
      <c r="K292"/>
      <c r="L292"/>
      <c r="M292"/>
      <c r="N292"/>
      <c r="O292"/>
      <c r="P292"/>
      <c r="Q292"/>
    </row>
    <row r="293" spans="1:17" ht="15" customHeight="1">
      <c r="A293"/>
      <c r="B293"/>
      <c r="C293"/>
      <c r="D293"/>
      <c r="E293"/>
      <c r="F293"/>
      <c r="G293"/>
      <c r="H293"/>
      <c r="I293"/>
      <c r="J293"/>
      <c r="K293"/>
      <c r="L293"/>
      <c r="M293"/>
      <c r="N293"/>
      <c r="O293"/>
      <c r="P293"/>
      <c r="Q293"/>
    </row>
    <row r="294" spans="1:17" ht="15" customHeight="1">
      <c r="A294"/>
      <c r="B294"/>
      <c r="C294"/>
      <c r="D294"/>
      <c r="E294"/>
      <c r="F294"/>
      <c r="G294"/>
      <c r="H294"/>
      <c r="I294"/>
      <c r="J294"/>
      <c r="K294"/>
      <c r="L294"/>
      <c r="M294"/>
      <c r="N294"/>
      <c r="O294"/>
      <c r="P294"/>
      <c r="Q294"/>
    </row>
    <row r="295" spans="1:17" ht="15" customHeight="1">
      <c r="A295"/>
      <c r="B295"/>
      <c r="C295"/>
      <c r="D295"/>
      <c r="E295"/>
      <c r="F295"/>
      <c r="G295"/>
      <c r="H295"/>
      <c r="I295"/>
      <c r="J295"/>
      <c r="K295"/>
      <c r="L295"/>
      <c r="M295"/>
      <c r="N295"/>
      <c r="O295"/>
      <c r="P295"/>
      <c r="Q295"/>
    </row>
    <row r="296" spans="1:17" ht="15" customHeight="1">
      <c r="A296"/>
      <c r="B296"/>
      <c r="C296"/>
      <c r="D296"/>
      <c r="E296"/>
      <c r="F296"/>
      <c r="G296"/>
      <c r="H296"/>
      <c r="I296"/>
      <c r="J296"/>
      <c r="K296"/>
      <c r="L296"/>
      <c r="M296"/>
      <c r="N296"/>
      <c r="O296"/>
      <c r="P296"/>
      <c r="Q296"/>
    </row>
    <row r="297" spans="1:17" ht="15" customHeight="1">
      <c r="A297"/>
      <c r="B297"/>
      <c r="C297"/>
      <c r="D297"/>
      <c r="E297"/>
      <c r="F297"/>
      <c r="G297"/>
      <c r="H297"/>
      <c r="I297"/>
      <c r="J297"/>
      <c r="K297"/>
      <c r="L297"/>
      <c r="M297"/>
      <c r="N297"/>
      <c r="O297"/>
      <c r="P297"/>
      <c r="Q297"/>
    </row>
    <row r="298" spans="1:17" ht="15" customHeight="1">
      <c r="A298"/>
      <c r="B298"/>
      <c r="C298"/>
      <c r="D298"/>
      <c r="E298"/>
      <c r="F298"/>
      <c r="G298"/>
      <c r="H298"/>
      <c r="I298"/>
      <c r="J298"/>
      <c r="K298"/>
      <c r="L298"/>
      <c r="M298"/>
      <c r="N298"/>
      <c r="O298"/>
      <c r="P298"/>
      <c r="Q298"/>
    </row>
    <row r="299" spans="1:17" ht="15" customHeight="1">
      <c r="A299"/>
      <c r="B299"/>
      <c r="C299"/>
      <c r="D299"/>
      <c r="E299"/>
      <c r="F299"/>
      <c r="G299"/>
      <c r="H299"/>
      <c r="I299"/>
      <c r="J299"/>
      <c r="K299"/>
      <c r="L299"/>
      <c r="M299"/>
      <c r="N299"/>
      <c r="O299"/>
      <c r="P299"/>
      <c r="Q299"/>
    </row>
    <row r="300" spans="1:17" ht="15" customHeight="1">
      <c r="A300"/>
      <c r="B300"/>
      <c r="C300"/>
      <c r="D300"/>
      <c r="E300"/>
      <c r="F300"/>
      <c r="G300"/>
      <c r="H300"/>
      <c r="I300"/>
      <c r="J300"/>
      <c r="K300"/>
      <c r="L300"/>
      <c r="M300"/>
      <c r="N300"/>
      <c r="O300"/>
      <c r="P300"/>
      <c r="Q300"/>
    </row>
    <row r="301" spans="1:17" ht="15" customHeight="1">
      <c r="A301"/>
      <c r="B301"/>
      <c r="C301"/>
      <c r="D301"/>
      <c r="E301"/>
      <c r="F301"/>
      <c r="G301"/>
      <c r="H301"/>
      <c r="I301"/>
      <c r="J301"/>
      <c r="K301"/>
      <c r="L301"/>
      <c r="M301"/>
      <c r="N301"/>
      <c r="O301"/>
      <c r="P301"/>
      <c r="Q301"/>
    </row>
    <row r="302" spans="1:17" ht="15" customHeight="1">
      <c r="A302"/>
      <c r="B302"/>
      <c r="C302"/>
      <c r="D302"/>
      <c r="E302"/>
      <c r="F302"/>
      <c r="G302"/>
      <c r="H302"/>
      <c r="I302"/>
      <c r="J302"/>
      <c r="K302"/>
      <c r="L302"/>
      <c r="M302"/>
      <c r="N302"/>
      <c r="O302"/>
      <c r="P302"/>
      <c r="Q302"/>
    </row>
    <row r="303" spans="1:17" ht="15" customHeight="1">
      <c r="A303"/>
      <c r="B303"/>
      <c r="C303"/>
      <c r="D303"/>
      <c r="E303"/>
      <c r="F303"/>
      <c r="G303"/>
      <c r="H303"/>
      <c r="I303"/>
      <c r="J303"/>
      <c r="K303"/>
      <c r="L303"/>
      <c r="M303"/>
      <c r="N303"/>
      <c r="O303"/>
      <c r="P303"/>
      <c r="Q303"/>
    </row>
    <row r="304" spans="1:17" ht="15" customHeight="1">
      <c r="A304"/>
      <c r="B304"/>
      <c r="C304"/>
      <c r="D304"/>
      <c r="E304"/>
      <c r="F304"/>
      <c r="G304"/>
      <c r="H304"/>
      <c r="I304"/>
      <c r="J304"/>
      <c r="K304"/>
      <c r="L304"/>
      <c r="M304"/>
      <c r="N304"/>
      <c r="O304"/>
      <c r="P304"/>
      <c r="Q304"/>
    </row>
    <row r="305" spans="1:17" ht="15" customHeight="1">
      <c r="A305"/>
      <c r="B305"/>
      <c r="C305"/>
      <c r="D305"/>
      <c r="E305"/>
      <c r="F305"/>
      <c r="G305"/>
      <c r="H305"/>
      <c r="I305"/>
      <c r="J305"/>
      <c r="K305"/>
      <c r="L305"/>
      <c r="M305"/>
      <c r="N305"/>
      <c r="O305"/>
      <c r="P305"/>
      <c r="Q305"/>
    </row>
    <row r="306" spans="1:17" ht="15" customHeight="1">
      <c r="A306"/>
      <c r="B306"/>
      <c r="C306"/>
      <c r="D306"/>
      <c r="E306"/>
      <c r="F306"/>
      <c r="G306"/>
      <c r="H306"/>
      <c r="I306"/>
      <c r="J306"/>
      <c r="K306"/>
      <c r="L306"/>
      <c r="M306"/>
      <c r="N306"/>
      <c r="O306"/>
      <c r="P306"/>
      <c r="Q306"/>
    </row>
    <row r="307" spans="1:17" ht="15" customHeight="1">
      <c r="A307"/>
      <c r="B307"/>
      <c r="C307"/>
      <c r="D307"/>
      <c r="E307"/>
      <c r="F307"/>
      <c r="G307"/>
      <c r="H307"/>
      <c r="I307"/>
      <c r="J307"/>
      <c r="K307"/>
      <c r="L307"/>
      <c r="M307"/>
      <c r="N307"/>
      <c r="O307"/>
      <c r="P307"/>
      <c r="Q307"/>
    </row>
    <row r="308" spans="1:17" ht="15" customHeight="1">
      <c r="A308"/>
      <c r="B308"/>
      <c r="C308"/>
      <c r="D308"/>
      <c r="E308"/>
      <c r="F308"/>
      <c r="G308"/>
      <c r="H308"/>
      <c r="I308"/>
      <c r="J308"/>
      <c r="K308"/>
      <c r="L308"/>
      <c r="M308"/>
      <c r="N308"/>
      <c r="O308"/>
      <c r="P308"/>
      <c r="Q308"/>
    </row>
    <row r="309" spans="1:17" ht="15" customHeight="1">
      <c r="A309"/>
      <c r="B309"/>
      <c r="C309"/>
      <c r="D309"/>
      <c r="E309"/>
      <c r="F309"/>
      <c r="G309"/>
      <c r="H309"/>
      <c r="I309"/>
      <c r="J309"/>
      <c r="K309"/>
      <c r="L309"/>
      <c r="M309"/>
      <c r="N309"/>
      <c r="O309"/>
      <c r="P309"/>
      <c r="Q309"/>
    </row>
    <row r="310" spans="1:17" ht="15" customHeight="1">
      <c r="A310"/>
      <c r="B310"/>
      <c r="C310"/>
      <c r="D310"/>
      <c r="E310"/>
      <c r="F310"/>
      <c r="G310"/>
      <c r="H310"/>
      <c r="I310"/>
      <c r="J310"/>
      <c r="K310"/>
      <c r="L310"/>
      <c r="M310"/>
      <c r="N310"/>
      <c r="O310"/>
      <c r="P310"/>
      <c r="Q310"/>
    </row>
    <row r="311" spans="1:17" ht="15" customHeight="1">
      <c r="A311"/>
      <c r="B311"/>
      <c r="C311"/>
      <c r="D311"/>
      <c r="E311"/>
      <c r="F311"/>
      <c r="G311"/>
      <c r="H311"/>
      <c r="I311"/>
      <c r="J311"/>
      <c r="K311"/>
      <c r="L311"/>
      <c r="M311"/>
      <c r="N311"/>
      <c r="O311"/>
      <c r="P311"/>
      <c r="Q311"/>
    </row>
    <row r="312" spans="1:17" ht="15" customHeight="1">
      <c r="A312"/>
      <c r="B312"/>
      <c r="C312"/>
      <c r="D312"/>
      <c r="E312"/>
      <c r="F312"/>
      <c r="G312"/>
      <c r="H312"/>
      <c r="I312"/>
      <c r="J312"/>
      <c r="K312"/>
      <c r="L312"/>
      <c r="M312"/>
      <c r="N312"/>
      <c r="O312"/>
      <c r="P312"/>
      <c r="Q312"/>
    </row>
    <row r="313" spans="1:17" ht="15" customHeight="1">
      <c r="A313"/>
      <c r="B313"/>
      <c r="C313"/>
      <c r="D313"/>
      <c r="E313"/>
      <c r="F313"/>
      <c r="G313"/>
      <c r="H313"/>
      <c r="I313"/>
      <c r="J313"/>
      <c r="K313"/>
      <c r="L313"/>
      <c r="M313"/>
      <c r="N313"/>
      <c r="O313"/>
      <c r="P313"/>
      <c r="Q313"/>
    </row>
    <row r="314" spans="1:17" ht="15" customHeight="1">
      <c r="A314"/>
      <c r="B314"/>
      <c r="C314"/>
      <c r="D314"/>
      <c r="E314"/>
      <c r="F314"/>
      <c r="G314"/>
      <c r="H314"/>
      <c r="I314"/>
      <c r="J314"/>
      <c r="K314"/>
      <c r="L314"/>
      <c r="M314"/>
      <c r="N314"/>
      <c r="O314"/>
      <c r="P314"/>
      <c r="Q314"/>
    </row>
    <row r="315" spans="1:17" ht="15" customHeight="1">
      <c r="A315"/>
      <c r="B315"/>
      <c r="C315"/>
      <c r="D315"/>
      <c r="E315"/>
      <c r="F315"/>
      <c r="G315"/>
      <c r="H315"/>
      <c r="I315"/>
      <c r="J315"/>
      <c r="K315"/>
      <c r="L315"/>
      <c r="M315"/>
      <c r="N315"/>
      <c r="O315"/>
      <c r="P315"/>
      <c r="Q315"/>
    </row>
    <row r="316" spans="1:17" ht="15" customHeight="1">
      <c r="A316"/>
      <c r="B316"/>
      <c r="C316"/>
      <c r="D316"/>
      <c r="E316"/>
      <c r="F316"/>
      <c r="G316"/>
      <c r="H316"/>
      <c r="I316"/>
      <c r="J316"/>
      <c r="K316"/>
      <c r="L316"/>
      <c r="M316"/>
      <c r="N316"/>
      <c r="O316"/>
      <c r="P316"/>
      <c r="Q316"/>
    </row>
    <row r="317" spans="1:17" ht="15" customHeight="1">
      <c r="A317"/>
      <c r="B317"/>
      <c r="C317"/>
      <c r="D317"/>
      <c r="E317"/>
      <c r="F317"/>
      <c r="G317"/>
      <c r="H317"/>
      <c r="I317"/>
      <c r="J317"/>
      <c r="K317"/>
      <c r="L317"/>
      <c r="M317"/>
      <c r="N317"/>
      <c r="O317"/>
      <c r="P317"/>
      <c r="Q317"/>
    </row>
    <row r="318" spans="1:17" ht="15" customHeight="1">
      <c r="A318"/>
      <c r="B318"/>
      <c r="C318"/>
      <c r="D318"/>
      <c r="E318"/>
      <c r="F318"/>
      <c r="G318"/>
      <c r="H318"/>
      <c r="I318"/>
      <c r="J318"/>
      <c r="K318"/>
      <c r="L318"/>
      <c r="M318"/>
      <c r="N318"/>
      <c r="O318"/>
      <c r="P318"/>
      <c r="Q318"/>
    </row>
    <row r="319" spans="1:17" ht="15" customHeight="1">
      <c r="B319"/>
      <c r="C319"/>
      <c r="D319"/>
      <c r="E319"/>
      <c r="F319"/>
      <c r="G319"/>
      <c r="H319"/>
      <c r="I319"/>
      <c r="J319"/>
      <c r="K319"/>
      <c r="L319"/>
      <c r="M319"/>
      <c r="N319"/>
      <c r="O319"/>
      <c r="P319"/>
    </row>
    <row r="320" spans="1:17" ht="15" customHeight="1">
      <c r="B320"/>
      <c r="C320"/>
      <c r="D320"/>
      <c r="E320"/>
      <c r="F320"/>
      <c r="G320"/>
      <c r="H320"/>
      <c r="I320"/>
      <c r="J320"/>
      <c r="K320"/>
      <c r="L320"/>
      <c r="M320"/>
      <c r="N320"/>
      <c r="O320"/>
      <c r="P320"/>
    </row>
    <row r="321" spans="2:16" ht="15" customHeight="1">
      <c r="B321"/>
      <c r="C321"/>
      <c r="D321"/>
      <c r="E321"/>
      <c r="F321"/>
      <c r="G321"/>
      <c r="H321"/>
      <c r="I321"/>
      <c r="J321"/>
      <c r="K321"/>
      <c r="L321"/>
      <c r="M321"/>
      <c r="N321"/>
      <c r="O321"/>
      <c r="P321"/>
    </row>
    <row r="322" spans="2:16" ht="15" customHeight="1">
      <c r="B322"/>
      <c r="C322"/>
      <c r="D322"/>
      <c r="E322"/>
      <c r="F322"/>
      <c r="G322"/>
      <c r="H322"/>
      <c r="I322"/>
      <c r="J322"/>
      <c r="K322"/>
      <c r="L322"/>
      <c r="M322"/>
      <c r="N322"/>
      <c r="O322"/>
      <c r="P322"/>
    </row>
    <row r="323" spans="2:16" ht="15" customHeight="1">
      <c r="B323"/>
      <c r="C323"/>
      <c r="D323"/>
      <c r="E323"/>
      <c r="F323"/>
      <c r="G323"/>
      <c r="H323"/>
      <c r="I323"/>
      <c r="J323"/>
      <c r="K323"/>
      <c r="L323"/>
      <c r="M323"/>
      <c r="N323"/>
      <c r="O323"/>
      <c r="P323"/>
    </row>
    <row r="324" spans="2:16" ht="15" customHeight="1">
      <c r="B324"/>
      <c r="C324"/>
      <c r="D324"/>
      <c r="E324"/>
      <c r="F324"/>
      <c r="G324"/>
      <c r="H324"/>
      <c r="I324"/>
      <c r="J324"/>
      <c r="K324"/>
      <c r="L324"/>
      <c r="M324"/>
      <c r="N324"/>
      <c r="O324"/>
      <c r="P324"/>
    </row>
    <row r="325" spans="2:16" ht="15" customHeight="1">
      <c r="B325"/>
      <c r="C325"/>
      <c r="D325"/>
      <c r="E325"/>
      <c r="F325"/>
      <c r="G325"/>
      <c r="H325"/>
      <c r="I325"/>
      <c r="J325"/>
      <c r="K325"/>
      <c r="L325"/>
      <c r="M325"/>
      <c r="N325"/>
      <c r="O325"/>
      <c r="P325"/>
    </row>
    <row r="326" spans="2:16" ht="15" customHeight="1">
      <c r="B326"/>
      <c r="C326"/>
      <c r="D326"/>
      <c r="E326"/>
      <c r="F326"/>
      <c r="G326"/>
      <c r="H326"/>
      <c r="I326"/>
      <c r="J326"/>
      <c r="K326"/>
      <c r="L326"/>
      <c r="M326"/>
      <c r="N326"/>
      <c r="O326"/>
      <c r="P326"/>
    </row>
    <row r="327" spans="2:16" ht="15" customHeight="1">
      <c r="B327"/>
      <c r="C327"/>
      <c r="D327"/>
      <c r="E327"/>
      <c r="F327"/>
      <c r="G327"/>
      <c r="H327"/>
      <c r="I327"/>
      <c r="J327"/>
      <c r="K327"/>
      <c r="L327"/>
      <c r="M327"/>
      <c r="N327"/>
      <c r="O327"/>
      <c r="P327"/>
    </row>
    <row r="328" spans="2:16" ht="15" customHeight="1">
      <c r="B328"/>
      <c r="C328"/>
      <c r="D328"/>
      <c r="E328"/>
      <c r="F328"/>
      <c r="G328"/>
      <c r="H328"/>
      <c r="I328"/>
      <c r="J328"/>
      <c r="K328"/>
      <c r="L328"/>
      <c r="M328"/>
      <c r="N328"/>
      <c r="O328"/>
      <c r="P328"/>
    </row>
    <row r="329" spans="2:16" ht="15" customHeight="1">
      <c r="B329"/>
      <c r="C329"/>
      <c r="D329"/>
      <c r="E329"/>
      <c r="F329"/>
      <c r="G329"/>
      <c r="H329"/>
      <c r="I329"/>
      <c r="J329"/>
      <c r="K329"/>
      <c r="L329"/>
      <c r="M329"/>
      <c r="N329"/>
      <c r="O329"/>
      <c r="P329"/>
    </row>
    <row r="330" spans="2:16" ht="15" customHeight="1">
      <c r="B330"/>
      <c r="C330"/>
      <c r="D330"/>
      <c r="E330"/>
      <c r="F330"/>
      <c r="G330"/>
      <c r="H330"/>
      <c r="I330"/>
      <c r="J330"/>
      <c r="K330"/>
      <c r="L330"/>
      <c r="M330"/>
      <c r="N330"/>
      <c r="O330"/>
      <c r="P330"/>
    </row>
  </sheetData>
  <sortState ref="P26:P28">
    <sortCondition ref="P25"/>
  </sortState>
  <mergeCells count="12">
    <mergeCell ref="R4:T7"/>
    <mergeCell ref="B19:D19"/>
    <mergeCell ref="E19:G19"/>
    <mergeCell ref="H19:J19"/>
    <mergeCell ref="K19:M19"/>
    <mergeCell ref="N19:P19"/>
    <mergeCell ref="B2:P2"/>
    <mergeCell ref="B5:D5"/>
    <mergeCell ref="E5:G5"/>
    <mergeCell ref="H5:J5"/>
    <mergeCell ref="K5:M5"/>
    <mergeCell ref="N5:P5"/>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O35"/>
  <sheetViews>
    <sheetView showGridLines="0" workbookViewId="0">
      <selection activeCell="D5" sqref="D5:D14"/>
    </sheetView>
  </sheetViews>
  <sheetFormatPr baseColWidth="10" defaultColWidth="13" defaultRowHeight="15" customHeight="1"/>
  <cols>
    <col min="1" max="1" width="6.140625" style="5" customWidth="1"/>
    <col min="2" max="2" width="12.28515625" style="5"/>
    <col min="3" max="3" width="21" style="5" customWidth="1"/>
    <col min="4" max="5" width="27" style="5" customWidth="1"/>
    <col min="6" max="12" width="12.28515625" style="5"/>
    <col min="13" max="13" width="19.28515625" style="5" customWidth="1"/>
    <col min="15" max="15" width="12.28515625" style="5"/>
  </cols>
  <sheetData>
    <row r="2" spans="1:13" ht="39.75" customHeight="1">
      <c r="B2" s="116" t="s">
        <v>61</v>
      </c>
      <c r="C2" s="116"/>
      <c r="D2" s="116"/>
      <c r="E2" s="116"/>
      <c r="F2" s="116"/>
      <c r="G2" s="116"/>
      <c r="H2" s="116"/>
      <c r="I2"/>
      <c r="J2"/>
      <c r="K2"/>
      <c r="L2"/>
      <c r="M2"/>
    </row>
    <row r="3" spans="1:13">
      <c r="B3" s="11"/>
      <c r="C3" s="11"/>
      <c r="D3" s="11"/>
      <c r="E3" s="25"/>
    </row>
    <row r="4" spans="1:13">
      <c r="A4" s="18"/>
      <c r="B4" s="64" t="s">
        <v>18</v>
      </c>
      <c r="C4" s="64" t="s">
        <v>16</v>
      </c>
      <c r="D4" s="64" t="s">
        <v>17</v>
      </c>
      <c r="E4" s="65" t="s">
        <v>11</v>
      </c>
      <c r="F4" s="22"/>
    </row>
    <row r="5" spans="1:13">
      <c r="A5" s="18"/>
      <c r="B5" s="80">
        <v>1</v>
      </c>
      <c r="C5" s="95">
        <f>Ejecuciones!C17</f>
        <v>171.20919543751762</v>
      </c>
      <c r="D5" s="95">
        <f>Ejecuciones!D17</f>
        <v>183.28564098663588</v>
      </c>
      <c r="E5" s="150">
        <f t="shared" ref="E5:E14" si="0">D5-C5</f>
        <v>12.076445549118262</v>
      </c>
      <c r="F5" s="22"/>
    </row>
    <row r="6" spans="1:13">
      <c r="A6" s="18"/>
      <c r="B6" s="80">
        <v>2</v>
      </c>
      <c r="C6" s="95">
        <f>Ejecuciones!F17</f>
        <v>158.56431378233333</v>
      </c>
      <c r="D6" s="95">
        <f>Ejecuciones!G17</f>
        <v>158.02541754469229</v>
      </c>
      <c r="E6" s="150">
        <f t="shared" si="0"/>
        <v>-0.53889623764104044</v>
      </c>
      <c r="F6" s="22"/>
    </row>
    <row r="7" spans="1:13">
      <c r="A7" s="18"/>
      <c r="B7" s="80">
        <v>3</v>
      </c>
      <c r="C7" s="95">
        <f>Ejecuciones!I17</f>
        <v>174.5200844712765</v>
      </c>
      <c r="D7" s="95">
        <f>Ejecuciones!J17</f>
        <v>176.2678238350893</v>
      </c>
      <c r="E7" s="150">
        <f t="shared" si="0"/>
        <v>1.7477393638127978</v>
      </c>
      <c r="F7" s="22"/>
    </row>
    <row r="8" spans="1:13">
      <c r="A8" s="18"/>
      <c r="B8" s="80">
        <v>4</v>
      </c>
      <c r="C8" s="95">
        <f>Ejecuciones!L17</f>
        <v>174.83606855583392</v>
      </c>
      <c r="D8" s="95">
        <f>Ejecuciones!M17</f>
        <v>175.66248544380019</v>
      </c>
      <c r="E8" s="150">
        <f t="shared" si="0"/>
        <v>0.82641688796627477</v>
      </c>
      <c r="F8" s="22"/>
    </row>
    <row r="9" spans="1:13">
      <c r="A9" s="18"/>
      <c r="B9" s="80">
        <v>5</v>
      </c>
      <c r="C9" s="95">
        <f>Ejecuciones!O17</f>
        <v>156.26849170158744</v>
      </c>
      <c r="D9" s="95">
        <f>Ejecuciones!P17</f>
        <v>161.67266811579415</v>
      </c>
      <c r="E9" s="150">
        <f t="shared" si="0"/>
        <v>5.4041764142067166</v>
      </c>
      <c r="F9" s="22"/>
    </row>
    <row r="10" spans="1:13">
      <c r="A10" s="18"/>
      <c r="B10" s="80">
        <v>6</v>
      </c>
      <c r="C10" s="95">
        <f>Ejecuciones!C31</f>
        <v>154.9543027873745</v>
      </c>
      <c r="D10" s="95">
        <f>Ejecuciones!D31</f>
        <v>155.2812340818341</v>
      </c>
      <c r="E10" s="150">
        <f t="shared" si="0"/>
        <v>0.32693129445959812</v>
      </c>
      <c r="F10" s="22"/>
    </row>
    <row r="11" spans="1:13">
      <c r="A11" s="18"/>
      <c r="B11" s="80">
        <v>7</v>
      </c>
      <c r="C11" s="95">
        <f>Ejecuciones!F31</f>
        <v>177.03662775661047</v>
      </c>
      <c r="D11" s="95">
        <f>Ejecuciones!G31</f>
        <v>177.1291683744634</v>
      </c>
      <c r="E11" s="150">
        <f t="shared" si="0"/>
        <v>9.2540617852932883E-2</v>
      </c>
      <c r="F11" s="22"/>
    </row>
    <row r="12" spans="1:13">
      <c r="A12" s="18"/>
      <c r="B12" s="80">
        <v>8</v>
      </c>
      <c r="C12" s="95">
        <f>Ejecuciones!I31</f>
        <v>167.60830362479132</v>
      </c>
      <c r="D12" s="95">
        <f>Ejecuciones!J31</f>
        <v>165.71187386326446</v>
      </c>
      <c r="E12" s="150">
        <f t="shared" si="0"/>
        <v>-1.8964297615268606</v>
      </c>
      <c r="F12" s="22"/>
    </row>
    <row r="13" spans="1:13">
      <c r="A13" s="18"/>
      <c r="B13" s="80">
        <v>9</v>
      </c>
      <c r="C13" s="95">
        <f>Ejecuciones!L31</f>
        <v>170.77994464911231</v>
      </c>
      <c r="D13" s="95">
        <f>Ejecuciones!M31</f>
        <v>174.64635978117539</v>
      </c>
      <c r="E13" s="150">
        <f t="shared" si="0"/>
        <v>3.8664151320630822</v>
      </c>
      <c r="F13" s="22"/>
    </row>
    <row r="14" spans="1:13">
      <c r="A14" s="18"/>
      <c r="B14" s="80">
        <v>10</v>
      </c>
      <c r="C14" s="95">
        <f>Ejecuciones!O31</f>
        <v>154.82854110546603</v>
      </c>
      <c r="D14" s="95">
        <f>Ejecuciones!P31</f>
        <v>155.1451535336669</v>
      </c>
      <c r="E14" s="150">
        <f t="shared" si="0"/>
        <v>0.31661242820086954</v>
      </c>
      <c r="F14" s="22"/>
    </row>
    <row r="15" spans="1:13">
      <c r="A15"/>
      <c r="B15"/>
      <c r="C15"/>
      <c r="D15"/>
      <c r="E15"/>
      <c r="F15" s="22"/>
    </row>
    <row r="16" spans="1:13">
      <c r="A16"/>
      <c r="B16"/>
      <c r="C16"/>
      <c r="D16"/>
      <c r="E16"/>
      <c r="F16" s="22"/>
    </row>
    <row r="17" spans="1:6">
      <c r="A17"/>
      <c r="B17"/>
      <c r="C17"/>
      <c r="D17"/>
      <c r="E17"/>
      <c r="F17" s="22"/>
    </row>
    <row r="18" spans="1:6">
      <c r="A18"/>
      <c r="B18"/>
      <c r="C18"/>
      <c r="D18"/>
      <c r="E18"/>
      <c r="F18" s="22"/>
    </row>
    <row r="19" spans="1:6">
      <c r="A19"/>
      <c r="B19"/>
      <c r="C19"/>
      <c r="D19"/>
      <c r="E19"/>
      <c r="F19" s="22"/>
    </row>
    <row r="20" spans="1:6">
      <c r="A20"/>
      <c r="B20"/>
      <c r="C20"/>
      <c r="D20"/>
      <c r="E20"/>
      <c r="F20" s="22"/>
    </row>
    <row r="21" spans="1:6">
      <c r="A21"/>
      <c r="B21"/>
      <c r="C21"/>
      <c r="D21"/>
      <c r="E21"/>
      <c r="F21" s="22"/>
    </row>
    <row r="22" spans="1:6">
      <c r="A22"/>
      <c r="B22"/>
      <c r="C22"/>
      <c r="D22"/>
      <c r="E22"/>
      <c r="F22" s="22"/>
    </row>
    <row r="23" spans="1:6">
      <c r="A23"/>
      <c r="B23"/>
      <c r="C23"/>
      <c r="D23"/>
      <c r="E23"/>
      <c r="F23" s="22"/>
    </row>
    <row r="24" spans="1:6">
      <c r="A24"/>
      <c r="B24"/>
      <c r="C24"/>
      <c r="D24"/>
      <c r="E24"/>
      <c r="F24" s="22"/>
    </row>
    <row r="25" spans="1:6">
      <c r="A25"/>
      <c r="B25"/>
      <c r="C25"/>
      <c r="D25"/>
      <c r="E25"/>
      <c r="F25" s="22"/>
    </row>
    <row r="26" spans="1:6">
      <c r="A26"/>
      <c r="B26"/>
      <c r="C26"/>
      <c r="D26"/>
      <c r="E26"/>
      <c r="F26" s="22"/>
    </row>
    <row r="27" spans="1:6">
      <c r="A27"/>
      <c r="B27"/>
      <c r="C27"/>
      <c r="D27"/>
      <c r="E27"/>
      <c r="F27" s="22"/>
    </row>
    <row r="28" spans="1:6">
      <c r="A28"/>
      <c r="B28"/>
      <c r="C28"/>
      <c r="D28"/>
      <c r="E28"/>
      <c r="F28" s="22"/>
    </row>
    <row r="29" spans="1:6">
      <c r="A29"/>
      <c r="B29"/>
      <c r="C29"/>
      <c r="D29"/>
      <c r="E29"/>
      <c r="F29" s="22"/>
    </row>
    <row r="30" spans="1:6">
      <c r="A30"/>
      <c r="B30"/>
      <c r="C30"/>
      <c r="D30"/>
      <c r="E30"/>
      <c r="F30" s="22"/>
    </row>
    <row r="31" spans="1:6">
      <c r="A31"/>
      <c r="B31"/>
      <c r="C31"/>
      <c r="D31"/>
      <c r="E31"/>
      <c r="F31" s="22"/>
    </row>
    <row r="32" spans="1:6">
      <c r="A32"/>
      <c r="B32"/>
      <c r="C32"/>
      <c r="D32"/>
      <c r="E32"/>
      <c r="F32" s="22"/>
    </row>
    <row r="33" spans="1:6">
      <c r="A33"/>
      <c r="B33"/>
      <c r="C33"/>
      <c r="D33"/>
      <c r="E33"/>
      <c r="F33" s="22"/>
    </row>
    <row r="34" spans="1:6">
      <c r="A34"/>
      <c r="B34"/>
      <c r="C34"/>
      <c r="D34"/>
      <c r="E34"/>
      <c r="F34" s="22"/>
    </row>
    <row r="35" spans="1:6">
      <c r="A35" s="21"/>
      <c r="B35" s="23"/>
      <c r="C35" s="23"/>
      <c r="D35" s="23"/>
      <c r="E35" s="23"/>
      <c r="F35" s="22"/>
    </row>
  </sheetData>
  <sortState ref="H5:H14">
    <sortCondition ref="H5"/>
  </sortState>
  <mergeCells count="1">
    <mergeCell ref="B2:H2"/>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1"/>
  <sheetViews>
    <sheetView showGridLines="0" topLeftCell="D12" workbookViewId="0">
      <selection activeCell="F76" sqref="F76"/>
    </sheetView>
  </sheetViews>
  <sheetFormatPr baseColWidth="10" defaultColWidth="10.42578125" defaultRowHeight="15" customHeight="1"/>
  <cols>
    <col min="1" max="1" width="6.85546875" customWidth="1"/>
    <col min="2" max="2" width="21.42578125" customWidth="1"/>
    <col min="3" max="3" width="20.42578125" customWidth="1"/>
    <col min="4" max="4" width="16.42578125" customWidth="1"/>
    <col min="5" max="5" width="22" customWidth="1"/>
    <col min="6" max="10" width="19.85546875" customWidth="1"/>
    <col min="11" max="11" width="21.42578125" customWidth="1"/>
    <col min="12" max="12" width="21.5703125" customWidth="1"/>
    <col min="13" max="13" width="15.5703125" customWidth="1"/>
    <col min="14" max="14" width="19.5703125" customWidth="1"/>
    <col min="15" max="15" width="19.85546875" customWidth="1"/>
  </cols>
  <sheetData>
    <row r="1" spans="1:15">
      <c r="A1" s="13"/>
      <c r="B1" s="13"/>
      <c r="C1" s="13"/>
      <c r="D1" s="13"/>
      <c r="E1" s="13"/>
      <c r="F1" s="13"/>
      <c r="G1" s="13"/>
      <c r="H1" s="13"/>
      <c r="I1" s="13"/>
      <c r="J1" s="13"/>
      <c r="K1" s="13"/>
      <c r="L1" s="13"/>
      <c r="M1" s="13"/>
      <c r="N1" s="13"/>
      <c r="O1" s="13"/>
    </row>
    <row r="2" spans="1:15" ht="39.75" customHeight="1">
      <c r="A2" s="13"/>
      <c r="B2" s="116" t="s">
        <v>41</v>
      </c>
      <c r="C2" s="116"/>
      <c r="D2" s="116"/>
      <c r="E2" s="116"/>
      <c r="F2" s="116"/>
      <c r="G2" s="116"/>
      <c r="H2" s="116"/>
      <c r="I2" s="116"/>
      <c r="J2" s="116"/>
      <c r="K2" s="116"/>
      <c r="L2" s="116"/>
      <c r="M2" s="116"/>
      <c r="N2" s="116"/>
      <c r="O2" s="116"/>
    </row>
    <row r="3" spans="1:15" ht="39.75" customHeight="1">
      <c r="A3" s="13"/>
      <c r="C3" s="44"/>
      <c r="D3" s="44"/>
      <c r="F3" s="44"/>
      <c r="G3" s="44"/>
      <c r="H3" s="44"/>
      <c r="I3" s="44"/>
      <c r="K3" s="44"/>
      <c r="L3" s="44"/>
      <c r="M3" s="44"/>
      <c r="N3" s="44"/>
      <c r="O3" s="44"/>
    </row>
    <row r="4" spans="1:15" ht="39.75" customHeight="1">
      <c r="A4" s="13"/>
      <c r="B4" s="44"/>
      <c r="D4" s="44"/>
      <c r="E4" s="44"/>
      <c r="F4" s="44"/>
      <c r="G4" s="44"/>
      <c r="H4" s="44"/>
      <c r="I4" s="44"/>
      <c r="J4" s="44"/>
      <c r="K4" s="44"/>
      <c r="L4" s="44"/>
      <c r="M4" s="44"/>
      <c r="N4" s="44"/>
      <c r="O4" s="44"/>
    </row>
    <row r="5" spans="1:15" ht="15.75">
      <c r="A5" s="13"/>
      <c r="B5" s="13"/>
      <c r="C5" s="47" t="s">
        <v>57</v>
      </c>
      <c r="D5" s="45"/>
      <c r="E5" s="46"/>
      <c r="F5" s="13"/>
      <c r="G5" s="13"/>
      <c r="H5" s="13"/>
      <c r="I5" s="13"/>
      <c r="J5" s="13"/>
      <c r="K5" s="13"/>
      <c r="L5" s="13"/>
      <c r="M5" s="13"/>
      <c r="N5" s="13"/>
      <c r="O5" s="13"/>
    </row>
    <row r="6" spans="1:15" ht="15.75" customHeight="1">
      <c r="A6" s="13"/>
      <c r="B6" s="62" t="s">
        <v>15</v>
      </c>
      <c r="C6" s="46"/>
      <c r="D6" s="46"/>
      <c r="E6" s="46"/>
      <c r="F6" s="46"/>
      <c r="G6" s="46"/>
      <c r="H6" s="46"/>
      <c r="I6" s="46"/>
      <c r="J6" s="13"/>
      <c r="K6" s="63" t="s">
        <v>39</v>
      </c>
      <c r="L6" s="5"/>
      <c r="M6" s="13"/>
      <c r="N6" s="13"/>
      <c r="O6" s="13"/>
    </row>
    <row r="7" spans="1:15" ht="15.75" customHeight="1">
      <c r="A7" s="13"/>
      <c r="B7" s="46"/>
      <c r="C7" s="46"/>
      <c r="D7" s="46"/>
      <c r="E7" s="46"/>
      <c r="F7" s="46"/>
      <c r="G7" s="46"/>
      <c r="H7" s="46"/>
      <c r="I7" s="46"/>
      <c r="J7" s="13"/>
      <c r="K7" s="8"/>
      <c r="L7" s="5"/>
      <c r="M7" s="13"/>
      <c r="N7" s="13"/>
      <c r="O7" s="13"/>
    </row>
    <row r="8" spans="1:15" ht="15.75" customHeight="1">
      <c r="A8" s="13"/>
      <c r="B8" s="53" t="s">
        <v>0</v>
      </c>
      <c r="C8" s="46"/>
      <c r="D8" s="46"/>
      <c r="E8" s="46"/>
      <c r="F8" s="46"/>
      <c r="G8" s="46"/>
      <c r="H8" s="46"/>
      <c r="I8" s="46"/>
      <c r="J8" s="13"/>
      <c r="K8" s="53" t="s">
        <v>0</v>
      </c>
      <c r="L8" s="46"/>
      <c r="M8" s="46"/>
      <c r="N8" s="46"/>
      <c r="O8" s="46"/>
    </row>
    <row r="9" spans="1:15" ht="18" customHeight="1">
      <c r="A9" s="13"/>
      <c r="B9" s="47" t="s">
        <v>19</v>
      </c>
      <c r="C9" s="46"/>
      <c r="D9" s="46"/>
      <c r="E9" s="46"/>
      <c r="F9" s="31"/>
      <c r="G9" s="31"/>
      <c r="H9" s="31"/>
      <c r="I9" s="31"/>
      <c r="J9" s="13"/>
      <c r="K9" s="47" t="s">
        <v>59</v>
      </c>
      <c r="L9" s="46"/>
      <c r="M9" s="46"/>
      <c r="N9" s="46"/>
      <c r="O9" s="31"/>
    </row>
    <row r="10" spans="1:15" ht="18" customHeight="1">
      <c r="A10" s="13"/>
      <c r="B10" s="47" t="s">
        <v>20</v>
      </c>
      <c r="C10" s="46"/>
      <c r="D10" s="46"/>
      <c r="E10" s="46"/>
      <c r="F10" s="31"/>
      <c r="G10" s="31"/>
      <c r="H10" s="31"/>
      <c r="I10" s="31"/>
      <c r="J10" s="13"/>
      <c r="K10" s="47" t="s">
        <v>60</v>
      </c>
      <c r="L10" s="46"/>
      <c r="M10" s="46"/>
      <c r="N10" s="46"/>
      <c r="O10" s="31"/>
    </row>
    <row r="11" spans="1:15">
      <c r="A11" s="13"/>
      <c r="B11" s="13"/>
      <c r="C11" s="13"/>
      <c r="D11" s="13"/>
      <c r="E11" s="13"/>
      <c r="F11" s="13"/>
      <c r="G11" s="13"/>
      <c r="H11" s="13"/>
      <c r="I11" s="13"/>
      <c r="J11" s="13"/>
      <c r="K11" s="13"/>
      <c r="L11" s="13"/>
      <c r="M11" s="13"/>
      <c r="N11" s="13"/>
      <c r="O11" s="13"/>
    </row>
    <row r="12" spans="1:15" ht="15.75" customHeight="1">
      <c r="A12" s="13"/>
      <c r="B12" s="12" t="s">
        <v>1</v>
      </c>
      <c r="C12" s="13"/>
      <c r="D12" s="13"/>
      <c r="E12" s="13"/>
      <c r="F12" s="13"/>
      <c r="G12" s="13"/>
      <c r="H12" s="13"/>
      <c r="I12" s="13"/>
      <c r="J12" s="13"/>
      <c r="K12" s="12" t="s">
        <v>1</v>
      </c>
      <c r="L12" s="13"/>
      <c r="M12" s="13"/>
      <c r="N12" s="13"/>
      <c r="O12" s="13"/>
    </row>
    <row r="13" spans="1:15">
      <c r="A13" s="13"/>
      <c r="B13" s="2"/>
      <c r="C13" s="2"/>
      <c r="D13" s="27"/>
      <c r="E13" s="27"/>
      <c r="J13" s="13"/>
      <c r="K13" s="2"/>
      <c r="L13" s="2"/>
      <c r="M13" s="27"/>
      <c r="N13" s="27"/>
    </row>
    <row r="14" spans="1:15">
      <c r="A14" s="17"/>
      <c r="B14" s="54" t="s">
        <v>2</v>
      </c>
      <c r="C14" s="66">
        <f>AVERAGE(B19:B28)</f>
        <v>166.06058738719034</v>
      </c>
      <c r="D14" s="59"/>
      <c r="E14" s="60"/>
      <c r="F14" s="26"/>
      <c r="G14" s="26"/>
      <c r="H14" s="26"/>
      <c r="I14" s="26"/>
      <c r="J14" s="26"/>
      <c r="K14" s="54" t="s">
        <v>2</v>
      </c>
      <c r="L14" s="66">
        <f>AVERAGE(K19:K28)</f>
        <v>168.28278255604161</v>
      </c>
      <c r="M14" s="59"/>
      <c r="N14" s="60"/>
      <c r="O14" s="26"/>
    </row>
    <row r="15" spans="1:15">
      <c r="A15" s="17"/>
      <c r="B15" s="55" t="s">
        <v>44</v>
      </c>
      <c r="C15" s="67">
        <f>DEVSQ(B19:B28)</f>
        <v>721.80922338348739</v>
      </c>
      <c r="D15" s="59"/>
      <c r="E15" s="60"/>
      <c r="F15" s="26"/>
      <c r="G15" s="26"/>
      <c r="H15" s="26"/>
      <c r="I15" s="26"/>
      <c r="J15" s="26"/>
      <c r="K15" s="55" t="s">
        <v>44</v>
      </c>
      <c r="L15" s="67">
        <f>DEVSQ(K19:K28)</f>
        <v>959.21459762928555</v>
      </c>
      <c r="M15" s="59"/>
      <c r="N15" s="60"/>
      <c r="O15" s="26"/>
    </row>
    <row r="16" spans="1:15">
      <c r="A16" s="17"/>
      <c r="B16" s="56" t="s">
        <v>43</v>
      </c>
      <c r="C16" s="68">
        <v>10</v>
      </c>
      <c r="D16" s="59"/>
      <c r="E16" s="60"/>
      <c r="J16" s="26"/>
      <c r="K16" s="56" t="s">
        <v>43</v>
      </c>
      <c r="L16" s="68">
        <v>10</v>
      </c>
      <c r="M16" s="59"/>
      <c r="N16" s="60"/>
    </row>
    <row r="17" spans="1:16">
      <c r="A17" s="13"/>
      <c r="B17" s="6"/>
      <c r="C17" s="43"/>
      <c r="D17" s="58"/>
      <c r="E17" s="58"/>
      <c r="F17" s="2"/>
      <c r="G17" s="27"/>
      <c r="H17" s="27"/>
      <c r="I17" s="27"/>
      <c r="J17" s="27"/>
      <c r="K17" s="6"/>
      <c r="L17" s="43"/>
      <c r="M17" s="58"/>
      <c r="N17" s="58"/>
      <c r="O17" s="2"/>
    </row>
    <row r="18" spans="1:16" ht="63" customHeight="1">
      <c r="A18" s="17"/>
      <c r="B18" s="57" t="s">
        <v>42</v>
      </c>
      <c r="C18" s="57" t="s">
        <v>53</v>
      </c>
      <c r="D18" s="57" t="s">
        <v>45</v>
      </c>
      <c r="E18" s="57" t="s">
        <v>11</v>
      </c>
      <c r="F18" s="57" t="s">
        <v>51</v>
      </c>
      <c r="G18" s="96"/>
      <c r="H18" s="100"/>
      <c r="I18" s="100"/>
      <c r="J18" s="99"/>
      <c r="K18" s="57" t="s">
        <v>42</v>
      </c>
      <c r="L18" s="57" t="s">
        <v>53</v>
      </c>
      <c r="M18" s="57" t="s">
        <v>45</v>
      </c>
      <c r="N18" s="57" t="s">
        <v>11</v>
      </c>
      <c r="O18" s="57" t="s">
        <v>51</v>
      </c>
      <c r="P18" s="1"/>
    </row>
    <row r="19" spans="1:16">
      <c r="A19" s="17"/>
      <c r="B19" s="69">
        <f>Resumen!C14</f>
        <v>154.82854110546603</v>
      </c>
      <c r="C19" s="70">
        <v>0.57389999999999997</v>
      </c>
      <c r="D19" s="71" t="s">
        <v>46</v>
      </c>
      <c r="E19" s="72">
        <f>B28-B19</f>
        <v>22.208086651144441</v>
      </c>
      <c r="F19" s="73">
        <f>C19*E19</f>
        <v>12.745220929091793</v>
      </c>
      <c r="G19" s="97"/>
      <c r="H19" s="98"/>
      <c r="I19" s="98"/>
      <c r="J19" s="48"/>
      <c r="K19" s="69">
        <f>Resumen!D14</f>
        <v>155.1451535336669</v>
      </c>
      <c r="L19" s="70">
        <v>0.57389999999999997</v>
      </c>
      <c r="M19" s="71" t="s">
        <v>46</v>
      </c>
      <c r="N19" s="72">
        <f>K28-K19</f>
        <v>28.140487452968983</v>
      </c>
      <c r="O19" s="73">
        <f>L19*N19</f>
        <v>16.149825749258898</v>
      </c>
      <c r="P19" s="1"/>
    </row>
    <row r="20" spans="1:16">
      <c r="A20" s="17"/>
      <c r="B20" s="95">
        <f>Resumen!C10</f>
        <v>154.9543027873745</v>
      </c>
      <c r="C20" s="70">
        <v>0.3291</v>
      </c>
      <c r="D20" s="71" t="s">
        <v>47</v>
      </c>
      <c r="E20" s="74">
        <f>B27-B20</f>
        <v>19.881765768459417</v>
      </c>
      <c r="F20" s="73">
        <f>C20*E20</f>
        <v>6.5430891143999945</v>
      </c>
      <c r="G20" s="97"/>
      <c r="H20" s="98"/>
      <c r="I20" s="98"/>
      <c r="J20" s="48"/>
      <c r="K20" s="95">
        <f>Resumen!D10</f>
        <v>155.2812340818341</v>
      </c>
      <c r="L20" s="70">
        <v>0.3291</v>
      </c>
      <c r="M20" s="71" t="s">
        <v>47</v>
      </c>
      <c r="N20" s="74">
        <f>K27-K20</f>
        <v>21.847934292629304</v>
      </c>
      <c r="O20" s="73">
        <f t="shared" ref="O20:O23" si="0">L20*N20</f>
        <v>7.1901551757043043</v>
      </c>
      <c r="P20" s="1"/>
    </row>
    <row r="21" spans="1:16">
      <c r="A21" s="17"/>
      <c r="B21" s="95">
        <f>Resumen!C9</f>
        <v>156.26849170158744</v>
      </c>
      <c r="C21" s="70">
        <v>0.21410000000000001</v>
      </c>
      <c r="D21" s="71" t="s">
        <v>48</v>
      </c>
      <c r="E21" s="74">
        <f>B26-B21</f>
        <v>18.251592769689069</v>
      </c>
      <c r="F21" s="73">
        <f>C21*E21</f>
        <v>3.9076660119904298</v>
      </c>
      <c r="G21" s="97"/>
      <c r="H21" s="98"/>
      <c r="I21" s="98"/>
      <c r="J21" s="48"/>
      <c r="K21" s="95">
        <f>Resumen!D6</f>
        <v>158.02541754469229</v>
      </c>
      <c r="L21" s="70">
        <v>0.21410000000000001</v>
      </c>
      <c r="M21" s="71" t="s">
        <v>48</v>
      </c>
      <c r="N21" s="74">
        <f>K26-K21</f>
        <v>18.242406290397014</v>
      </c>
      <c r="O21" s="73">
        <f t="shared" si="0"/>
        <v>3.905699186774001</v>
      </c>
      <c r="P21" s="1"/>
    </row>
    <row r="22" spans="1:16">
      <c r="A22" s="17"/>
      <c r="B22" s="95">
        <f>Resumen!C6</f>
        <v>158.56431378233333</v>
      </c>
      <c r="C22" s="70">
        <v>0.12239999999999999</v>
      </c>
      <c r="D22" s="71" t="s">
        <v>49</v>
      </c>
      <c r="E22" s="74">
        <f>B25-B22</f>
        <v>12.644881655184292</v>
      </c>
      <c r="F22" s="73">
        <f>C22*E22</f>
        <v>1.5477335145945574</v>
      </c>
      <c r="G22" s="97"/>
      <c r="H22" s="98"/>
      <c r="I22" s="98"/>
      <c r="J22" s="48"/>
      <c r="K22" s="95">
        <f>Resumen!D9</f>
        <v>161.67266811579415</v>
      </c>
      <c r="L22" s="70">
        <v>0.12239999999999999</v>
      </c>
      <c r="M22" s="71" t="s">
        <v>49</v>
      </c>
      <c r="N22" s="74">
        <f>K25-K22</f>
        <v>13.98981732800604</v>
      </c>
      <c r="O22" s="73">
        <f t="shared" si="0"/>
        <v>1.7123536409479392</v>
      </c>
      <c r="P22" s="1"/>
    </row>
    <row r="23" spans="1:16">
      <c r="A23" s="17"/>
      <c r="B23" s="95">
        <f>Resumen!C12</f>
        <v>167.60830362479132</v>
      </c>
      <c r="C23" s="70">
        <v>3.9899999999999998E-2</v>
      </c>
      <c r="D23" s="71" t="s">
        <v>50</v>
      </c>
      <c r="E23" s="74">
        <f>B24-B23</f>
        <v>3.1716410243209907</v>
      </c>
      <c r="F23" s="73">
        <f>C23*E23</f>
        <v>0.12654847687040752</v>
      </c>
      <c r="G23" s="97"/>
      <c r="H23" s="98"/>
      <c r="I23" s="98"/>
      <c r="J23" s="48"/>
      <c r="K23" s="95">
        <f>Resumen!D12</f>
        <v>165.71187386326446</v>
      </c>
      <c r="L23" s="70">
        <v>3.9899999999999998E-2</v>
      </c>
      <c r="M23" s="71" t="s">
        <v>50</v>
      </c>
      <c r="N23" s="74">
        <f>K24-K23</f>
        <v>8.9344859179109335</v>
      </c>
      <c r="O23" s="73">
        <f t="shared" si="0"/>
        <v>0.35648598812464621</v>
      </c>
      <c r="P23" s="1"/>
    </row>
    <row r="24" spans="1:16">
      <c r="A24" s="17"/>
      <c r="B24" s="95">
        <f>Resumen!C13</f>
        <v>170.77994464911231</v>
      </c>
      <c r="E24" s="75" t="s">
        <v>52</v>
      </c>
      <c r="F24" s="73">
        <f>SUM(F19:F23)</f>
        <v>24.870258046947182</v>
      </c>
      <c r="G24" s="98"/>
      <c r="H24" s="98"/>
      <c r="I24" s="98"/>
      <c r="J24" s="50"/>
      <c r="K24" s="95">
        <f>Resumen!D13</f>
        <v>174.64635978117539</v>
      </c>
      <c r="N24" s="75" t="s">
        <v>52</v>
      </c>
      <c r="O24" s="73">
        <f>SUM(O19:O23)</f>
        <v>29.314519740809789</v>
      </c>
      <c r="P24" s="1"/>
    </row>
    <row r="25" spans="1:16">
      <c r="A25" s="17"/>
      <c r="B25" s="95">
        <f>Resumen!C5</f>
        <v>171.20919543751762</v>
      </c>
      <c r="E25" s="49"/>
      <c r="F25" s="49"/>
      <c r="G25" s="49"/>
      <c r="H25" s="49"/>
      <c r="I25" s="49"/>
      <c r="J25" s="48"/>
      <c r="K25" s="95">
        <f>Resumen!D8</f>
        <v>175.66248544380019</v>
      </c>
      <c r="L25" s="31"/>
      <c r="N25" s="49"/>
      <c r="O25" s="49"/>
      <c r="P25" s="79"/>
    </row>
    <row r="26" spans="1:16">
      <c r="A26" s="17"/>
      <c r="B26" s="95">
        <f>Resumen!C7</f>
        <v>174.5200844712765</v>
      </c>
      <c r="D26" s="35"/>
      <c r="E26" s="49"/>
      <c r="F26" s="49"/>
      <c r="G26" s="49"/>
      <c r="H26" s="49"/>
      <c r="I26" s="49"/>
      <c r="J26" s="48"/>
      <c r="K26" s="95">
        <f>Resumen!D7</f>
        <v>176.2678238350893</v>
      </c>
      <c r="M26" s="35"/>
      <c r="N26" s="49"/>
      <c r="O26" s="49"/>
      <c r="P26" s="79"/>
    </row>
    <row r="27" spans="1:16">
      <c r="A27" s="17"/>
      <c r="B27" s="95">
        <f>Resumen!C8</f>
        <v>174.83606855583392</v>
      </c>
      <c r="E27" s="49"/>
      <c r="F27" s="49"/>
      <c r="G27" s="49"/>
      <c r="H27" s="49"/>
      <c r="I27" s="49"/>
      <c r="J27" s="48"/>
      <c r="K27" s="95">
        <f>Resumen!D11</f>
        <v>177.1291683744634</v>
      </c>
      <c r="N27" s="49"/>
      <c r="O27" s="49"/>
      <c r="P27" s="79"/>
    </row>
    <row r="28" spans="1:16">
      <c r="A28" s="17"/>
      <c r="B28" s="95">
        <f>Resumen!C11</f>
        <v>177.03662775661047</v>
      </c>
      <c r="E28" s="49"/>
      <c r="F28" s="49"/>
      <c r="G28" s="49"/>
      <c r="H28" s="49"/>
      <c r="I28" s="49"/>
      <c r="J28" s="48"/>
      <c r="K28" s="95">
        <f>Resumen!D5</f>
        <v>183.28564098663588</v>
      </c>
      <c r="N28" s="49"/>
      <c r="O28" s="49"/>
      <c r="P28" s="79"/>
    </row>
    <row r="29" spans="1:16" ht="15.75" customHeight="1">
      <c r="A29" s="13"/>
      <c r="B29" s="12"/>
      <c r="C29" s="13"/>
      <c r="D29" s="13"/>
      <c r="E29" s="13"/>
      <c r="F29" s="13"/>
      <c r="G29" s="13"/>
      <c r="H29" s="13"/>
      <c r="I29" s="13"/>
      <c r="J29" s="13"/>
      <c r="K29" s="12"/>
      <c r="L29" s="13"/>
      <c r="M29" s="13"/>
      <c r="N29" s="13"/>
      <c r="O29" s="13"/>
    </row>
    <row r="30" spans="1:16" ht="15.75" customHeight="1">
      <c r="A30" s="13"/>
      <c r="B30" s="12" t="s">
        <v>4</v>
      </c>
      <c r="C30" s="13"/>
      <c r="D30" s="13"/>
      <c r="E30" s="13"/>
      <c r="F30" s="13"/>
      <c r="G30" s="13"/>
      <c r="H30" s="13"/>
      <c r="I30" s="13"/>
      <c r="J30" s="13"/>
      <c r="K30" s="12" t="s">
        <v>4</v>
      </c>
      <c r="L30" s="13"/>
      <c r="M30" s="13"/>
      <c r="N30" s="13"/>
      <c r="O30" s="13"/>
    </row>
    <row r="31" spans="1:16">
      <c r="A31" s="13"/>
      <c r="B31" s="2"/>
      <c r="C31" s="2"/>
      <c r="D31" s="13"/>
      <c r="E31" s="13"/>
      <c r="F31" s="13"/>
      <c r="G31" s="13"/>
      <c r="H31" s="13"/>
      <c r="I31" s="13"/>
      <c r="J31" s="13"/>
      <c r="K31" s="2"/>
      <c r="L31" s="2"/>
      <c r="M31" s="13"/>
      <c r="N31" s="13"/>
      <c r="O31" s="13"/>
    </row>
    <row r="32" spans="1:16">
      <c r="A32" s="17"/>
      <c r="B32" s="57" t="s">
        <v>54</v>
      </c>
      <c r="C32" s="76">
        <f>POWER(F24,2)/C15</f>
        <v>0.85691581000084383</v>
      </c>
      <c r="D32" s="3"/>
      <c r="E32" s="13"/>
      <c r="F32" s="13"/>
      <c r="G32" s="13"/>
      <c r="H32" s="13"/>
      <c r="I32" s="13"/>
      <c r="J32" s="13"/>
      <c r="K32" s="57" t="s">
        <v>54</v>
      </c>
      <c r="L32" s="76">
        <f>POWER(O24,2)/L15</f>
        <v>0.89587988939930874</v>
      </c>
      <c r="M32" s="3"/>
      <c r="N32" s="13"/>
      <c r="O32" s="13"/>
    </row>
    <row r="33" spans="1:17">
      <c r="A33" s="17"/>
      <c r="B33" s="57">
        <v>0.05</v>
      </c>
      <c r="C33" s="77">
        <v>0.84199999999999997</v>
      </c>
      <c r="D33" s="3"/>
      <c r="E33" s="13"/>
      <c r="F33" s="13"/>
      <c r="G33" s="13"/>
      <c r="H33" s="13"/>
      <c r="I33" s="13"/>
      <c r="J33" s="13"/>
      <c r="K33" s="61">
        <v>0.1</v>
      </c>
      <c r="L33" s="78">
        <v>0.86899999999999999</v>
      </c>
      <c r="M33" s="3"/>
      <c r="N33" s="13"/>
      <c r="O33" s="13"/>
    </row>
    <row r="34" spans="1:17">
      <c r="A34" s="52"/>
      <c r="B34" s="61">
        <v>0.1</v>
      </c>
      <c r="C34" s="78">
        <v>0.86899999999999999</v>
      </c>
      <c r="E34" s="13"/>
      <c r="J34" s="13"/>
      <c r="K34" s="61">
        <v>0.5</v>
      </c>
      <c r="L34" s="78">
        <v>0.93799999999999994</v>
      </c>
      <c r="N34" s="13"/>
    </row>
    <row r="35" spans="1:17">
      <c r="A35" s="52"/>
      <c r="B35" s="61" t="s">
        <v>58</v>
      </c>
      <c r="C35" s="78">
        <v>0.05</v>
      </c>
      <c r="E35" s="13"/>
      <c r="J35" s="13"/>
      <c r="K35" s="61" t="s">
        <v>58</v>
      </c>
      <c r="L35" s="78">
        <v>0.05</v>
      </c>
      <c r="N35" s="13"/>
    </row>
    <row r="36" spans="1:17">
      <c r="A36" s="52"/>
      <c r="B36" s="61" t="s">
        <v>63</v>
      </c>
      <c r="C36" s="78">
        <f>(B34-B33)/(C34-C33)*(C32-C33)+B33</f>
        <v>7.7621870371933049E-2</v>
      </c>
      <c r="E36" s="13"/>
      <c r="J36" s="13"/>
      <c r="K36" s="61" t="s">
        <v>63</v>
      </c>
      <c r="L36" s="78">
        <f>(K34-K33)/(L34-L33)*(L32-L33)+K33</f>
        <v>0.2558254457930943</v>
      </c>
      <c r="N36" s="13"/>
    </row>
    <row r="37" spans="1:17" ht="15.75" customHeight="1" thickBot="1">
      <c r="A37" s="13"/>
      <c r="B37" s="16"/>
      <c r="C37" s="16"/>
      <c r="E37" s="13"/>
      <c r="F37" s="13"/>
      <c r="G37" s="13"/>
      <c r="H37" s="13"/>
      <c r="I37" s="13"/>
      <c r="J37" s="13"/>
      <c r="K37" s="16"/>
      <c r="L37" s="16"/>
      <c r="N37" s="13"/>
      <c r="O37" s="13"/>
    </row>
    <row r="38" spans="1:17" ht="15.75" customHeight="1" thickBot="1">
      <c r="A38" s="9"/>
      <c r="B38" s="118" t="str">
        <f>IF((C36&gt;C35),"Se ACEPTA la hipótesis nula","Se RECHAZA la hipótesis nula")</f>
        <v>Se ACEPTA la hipótesis nula</v>
      </c>
      <c r="C38" s="119"/>
      <c r="D38" s="4"/>
      <c r="E38" s="13"/>
      <c r="F38" s="13"/>
      <c r="G38" s="13"/>
      <c r="H38" s="13"/>
      <c r="I38" s="13"/>
      <c r="J38" s="13"/>
      <c r="K38" s="118" t="str">
        <f>IF((L36&gt;L35),"Se ACEPTA la hipótesis nula","Se RECHAZA la hipótesis nula")</f>
        <v>Se ACEPTA la hipótesis nula</v>
      </c>
      <c r="L38" s="119"/>
      <c r="M38" s="4"/>
      <c r="N38" s="13"/>
      <c r="O38" s="13"/>
    </row>
    <row r="39" spans="1:17">
      <c r="A39" s="13"/>
      <c r="B39" s="15"/>
      <c r="C39" s="15"/>
      <c r="D39" s="13"/>
      <c r="E39" s="13"/>
      <c r="F39" s="13"/>
      <c r="G39" s="13"/>
      <c r="H39" s="13"/>
      <c r="I39" s="13"/>
      <c r="J39" s="13"/>
      <c r="K39" s="7"/>
      <c r="L39" s="7"/>
      <c r="M39" s="13"/>
      <c r="N39" s="13"/>
      <c r="O39" s="13"/>
    </row>
    <row r="40" spans="1:17">
      <c r="A40" s="13"/>
      <c r="B40" s="117"/>
      <c r="C40" s="117"/>
      <c r="D40" s="117"/>
      <c r="E40" s="117"/>
      <c r="F40" s="117"/>
      <c r="G40" s="117"/>
      <c r="H40" s="117"/>
      <c r="I40" s="117"/>
      <c r="J40" s="117"/>
      <c r="K40" s="117"/>
      <c r="L40" s="117"/>
      <c r="M40" s="117"/>
      <c r="N40" s="13"/>
      <c r="O40" s="13"/>
    </row>
    <row r="41" spans="1:17" ht="15.75" thickBot="1">
      <c r="A41" s="13"/>
      <c r="B41" s="158" t="s">
        <v>68</v>
      </c>
      <c r="C41" s="158"/>
      <c r="D41" s="158"/>
      <c r="E41" s="158"/>
      <c r="F41" s="158"/>
      <c r="G41" s="158"/>
      <c r="H41" s="158"/>
      <c r="K41" s="158" t="s">
        <v>68</v>
      </c>
      <c r="L41" s="158"/>
      <c r="M41" s="158"/>
      <c r="N41" s="158"/>
      <c r="O41" s="158"/>
      <c r="P41" s="158"/>
      <c r="Q41" s="158"/>
    </row>
    <row r="42" spans="1:17" ht="15" customHeight="1" thickTop="1">
      <c r="B42" s="159" t="s">
        <v>69</v>
      </c>
      <c r="C42" s="160" t="s">
        <v>84</v>
      </c>
      <c r="D42" s="161"/>
      <c r="E42" s="161"/>
      <c r="F42" s="161" t="s">
        <v>70</v>
      </c>
      <c r="G42" s="161"/>
      <c r="H42" s="162"/>
      <c r="K42" s="159" t="s">
        <v>69</v>
      </c>
      <c r="L42" s="160" t="s">
        <v>84</v>
      </c>
      <c r="M42" s="161"/>
      <c r="N42" s="161"/>
      <c r="O42" s="161" t="s">
        <v>70</v>
      </c>
      <c r="P42" s="161"/>
      <c r="Q42" s="162"/>
    </row>
    <row r="43" spans="1:17" ht="15" customHeight="1" thickBot="1">
      <c r="B43" s="163"/>
      <c r="C43" s="164" t="s">
        <v>71</v>
      </c>
      <c r="D43" s="165" t="s">
        <v>72</v>
      </c>
      <c r="E43" s="165" t="s">
        <v>73</v>
      </c>
      <c r="F43" s="165" t="s">
        <v>71</v>
      </c>
      <c r="G43" s="165" t="s">
        <v>72</v>
      </c>
      <c r="H43" s="166" t="s">
        <v>73</v>
      </c>
      <c r="K43" s="163"/>
      <c r="L43" s="164" t="s">
        <v>71</v>
      </c>
      <c r="M43" s="165" t="s">
        <v>72</v>
      </c>
      <c r="N43" s="165" t="s">
        <v>73</v>
      </c>
      <c r="O43" s="165" t="s">
        <v>71</v>
      </c>
      <c r="P43" s="165" t="s">
        <v>72</v>
      </c>
      <c r="Q43" s="166" t="s">
        <v>73</v>
      </c>
    </row>
    <row r="44" spans="1:17" ht="15" customHeight="1" thickTop="1" thickBot="1">
      <c r="B44" s="167" t="s">
        <v>76</v>
      </c>
      <c r="C44" s="168">
        <v>0.20089559258307665</v>
      </c>
      <c r="D44" s="169">
        <v>10</v>
      </c>
      <c r="E44" s="170" t="s">
        <v>85</v>
      </c>
      <c r="F44" s="171">
        <v>0.85714908958036262</v>
      </c>
      <c r="G44" s="169">
        <v>10</v>
      </c>
      <c r="H44" s="172">
        <v>7.0616603069252076E-2</v>
      </c>
      <c r="K44" s="167" t="s">
        <v>86</v>
      </c>
      <c r="L44" s="168">
        <v>0.23118569374951847</v>
      </c>
      <c r="M44" s="169">
        <v>10</v>
      </c>
      <c r="N44" s="171">
        <v>0.13861946132382585</v>
      </c>
      <c r="O44" s="171">
        <v>0.8961023993421815</v>
      </c>
      <c r="P44" s="169">
        <v>10</v>
      </c>
      <c r="Q44" s="172">
        <v>0.19842926226888086</v>
      </c>
    </row>
    <row r="45" spans="1:17" ht="15" customHeight="1" thickTop="1">
      <c r="B45" s="173" t="s">
        <v>74</v>
      </c>
      <c r="C45" s="173"/>
      <c r="D45" s="173"/>
      <c r="E45" s="173"/>
      <c r="F45" s="173"/>
      <c r="G45" s="173"/>
      <c r="H45" s="173"/>
      <c r="K45" s="173" t="s">
        <v>75</v>
      </c>
      <c r="L45" s="173"/>
      <c r="M45" s="173"/>
      <c r="N45" s="173"/>
      <c r="O45" s="173"/>
      <c r="P45" s="173"/>
      <c r="Q45" s="173"/>
    </row>
    <row r="46" spans="1:17" ht="15" customHeight="1">
      <c r="B46" s="173" t="s">
        <v>75</v>
      </c>
      <c r="C46" s="173"/>
      <c r="D46" s="173"/>
      <c r="E46" s="173"/>
      <c r="F46" s="173"/>
      <c r="G46" s="173"/>
      <c r="H46" s="173"/>
    </row>
    <row r="51" ht="54.75" customHeight="1"/>
  </sheetData>
  <sortState ref="K19:K28">
    <sortCondition ref="K19"/>
  </sortState>
  <mergeCells count="15">
    <mergeCell ref="B46:H46"/>
    <mergeCell ref="K41:Q41"/>
    <mergeCell ref="K42:K43"/>
    <mergeCell ref="L42:N42"/>
    <mergeCell ref="O42:Q42"/>
    <mergeCell ref="K45:Q45"/>
    <mergeCell ref="B40:M40"/>
    <mergeCell ref="B2:O2"/>
    <mergeCell ref="B38:C38"/>
    <mergeCell ref="K38:L38"/>
    <mergeCell ref="B41:H41"/>
    <mergeCell ref="B42:B43"/>
    <mergeCell ref="C42:E42"/>
    <mergeCell ref="F42:H42"/>
    <mergeCell ref="B45:H45"/>
  </mergeCells>
  <pageMargins left="0.7" right="0.7" top="0.75" bottom="0.75" header="0.3" footer="0.3"/>
  <pageSetup orientation="portrait" horizontalDpi="200" verticalDpi="20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1"/>
  <sheetViews>
    <sheetView showGridLines="0" workbookViewId="0">
      <selection activeCell="C16" sqref="C16:D16"/>
    </sheetView>
  </sheetViews>
  <sheetFormatPr baseColWidth="10" defaultColWidth="13" defaultRowHeight="15" customHeight="1"/>
  <cols>
    <col min="1" max="1" width="6" customWidth="1"/>
    <col min="2" max="2" width="28.85546875" customWidth="1"/>
    <col min="3" max="3" width="12" customWidth="1"/>
    <col min="4" max="4" width="13.7109375" customWidth="1"/>
    <col min="5" max="5" width="5.5703125" customWidth="1"/>
    <col min="6" max="6" width="18.140625" customWidth="1"/>
  </cols>
  <sheetData>
    <row r="1" spans="1:8">
      <c r="A1" s="13"/>
      <c r="B1" s="13"/>
      <c r="C1" s="13"/>
      <c r="D1" s="13"/>
      <c r="E1" s="13"/>
      <c r="F1" s="13"/>
    </row>
    <row r="2" spans="1:8" ht="39.75" customHeight="1">
      <c r="A2" s="13"/>
      <c r="B2" s="116" t="s">
        <v>67</v>
      </c>
      <c r="C2" s="116"/>
      <c r="D2" s="116"/>
      <c r="E2" s="116"/>
      <c r="F2" s="116"/>
      <c r="G2" s="116"/>
      <c r="H2" s="116"/>
    </row>
    <row r="3" spans="1:8">
      <c r="A3" s="13"/>
      <c r="B3" s="13"/>
      <c r="C3" s="13"/>
      <c r="D3" s="13"/>
      <c r="E3" s="13"/>
      <c r="F3" s="13"/>
    </row>
    <row r="4" spans="1:8">
      <c r="A4" s="13"/>
      <c r="B4" s="34" t="s">
        <v>62</v>
      </c>
      <c r="C4" s="13"/>
      <c r="D4" s="13"/>
      <c r="E4" s="13"/>
      <c r="F4" s="13"/>
    </row>
    <row r="5" spans="1:8">
      <c r="A5" s="13"/>
      <c r="B5" s="34"/>
      <c r="C5" s="13"/>
      <c r="D5" s="13"/>
      <c r="E5" s="13"/>
      <c r="F5" s="13"/>
    </row>
    <row r="6" spans="1:8" ht="15.75">
      <c r="A6" s="13"/>
      <c r="B6" s="53" t="s">
        <v>0</v>
      </c>
      <c r="C6" s="13"/>
      <c r="D6" s="13"/>
      <c r="E6" s="13"/>
      <c r="F6" s="13"/>
    </row>
    <row r="7" spans="1:8" ht="18" customHeight="1">
      <c r="A7" s="13"/>
      <c r="B7" s="34" t="s">
        <v>21</v>
      </c>
      <c r="C7" s="13"/>
      <c r="D7" s="13"/>
      <c r="E7" s="13"/>
      <c r="F7" s="13"/>
    </row>
    <row r="8" spans="1:8" ht="18" customHeight="1">
      <c r="A8" s="13"/>
      <c r="B8" s="34" t="s">
        <v>22</v>
      </c>
      <c r="C8" s="13"/>
      <c r="D8" s="13"/>
      <c r="E8" s="13"/>
      <c r="F8" s="13"/>
    </row>
    <row r="9" spans="1:8" ht="15.75" customHeight="1" thickBot="1">
      <c r="A9" s="13"/>
      <c r="B9" s="19"/>
      <c r="C9" s="19"/>
      <c r="D9" s="19"/>
      <c r="E9" s="13"/>
      <c r="F9" s="13"/>
    </row>
    <row r="10" spans="1:8" ht="15.75" customHeight="1" thickBot="1">
      <c r="A10" s="9"/>
      <c r="B10" s="81"/>
      <c r="C10" s="85" t="s">
        <v>15</v>
      </c>
      <c r="D10" s="86" t="s">
        <v>39</v>
      </c>
      <c r="E10" s="4"/>
      <c r="F10" s="24" t="s">
        <v>12</v>
      </c>
      <c r="G10" s="28">
        <f>C17</f>
        <v>3.17889310445827</v>
      </c>
      <c r="H10" s="24" t="s">
        <v>13</v>
      </c>
    </row>
    <row r="11" spans="1:8">
      <c r="A11" s="9"/>
      <c r="B11" s="82" t="s">
        <v>2</v>
      </c>
      <c r="C11" s="87">
        <f>'Shapiro-Wilk'!C14</f>
        <v>166.06058738719034</v>
      </c>
      <c r="D11" s="88">
        <f>'Shapiro-Wilk'!L14</f>
        <v>168.28278255604161</v>
      </c>
      <c r="E11" s="4"/>
      <c r="F11" s="24" t="s">
        <v>14</v>
      </c>
    </row>
    <row r="12" spans="1:8" ht="15.75" thickBot="1">
      <c r="A12" s="9"/>
      <c r="B12" s="83" t="s">
        <v>3</v>
      </c>
      <c r="C12" s="80">
        <f>_xlfn.VAR.S('Shapiro-Wilk'!B19:B28)</f>
        <v>80.201024820387488</v>
      </c>
      <c r="D12" s="89">
        <f>_xlfn.VAR.S('Shapiro-Wilk'!K19:K28)</f>
        <v>106.57939973658728</v>
      </c>
      <c r="E12" s="4"/>
      <c r="F12" s="13"/>
    </row>
    <row r="13" spans="1:8" ht="15.75" thickBot="1">
      <c r="A13" s="9"/>
      <c r="B13" s="83" t="s">
        <v>5</v>
      </c>
      <c r="C13" s="80">
        <v>10</v>
      </c>
      <c r="D13" s="90">
        <v>10</v>
      </c>
      <c r="E13" s="4"/>
      <c r="F13" s="118" t="str">
        <f>IF((C15&lt;C17),"Se ACEPTA la hipótesis nula","Se RECHAZA la hipótesis nula")</f>
        <v>Se ACEPTA la hipótesis nula</v>
      </c>
      <c r="G13" s="119"/>
    </row>
    <row r="14" spans="1:8">
      <c r="A14" s="9"/>
      <c r="B14" s="83" t="s">
        <v>6</v>
      </c>
      <c r="C14" s="91">
        <f>C13-1</f>
        <v>9</v>
      </c>
      <c r="D14" s="92">
        <f>D13-1</f>
        <v>9</v>
      </c>
      <c r="E14" s="4"/>
      <c r="F14" s="13"/>
    </row>
    <row r="15" spans="1:8">
      <c r="A15" s="9"/>
      <c r="B15" s="83" t="s">
        <v>7</v>
      </c>
      <c r="C15" s="120">
        <f>C12/D12</f>
        <v>0.75250024881548994</v>
      </c>
      <c r="D15" s="120"/>
      <c r="E15" s="3"/>
      <c r="F15" s="13"/>
    </row>
    <row r="16" spans="1:8">
      <c r="A16" s="9"/>
      <c r="B16" s="83" t="s">
        <v>8</v>
      </c>
      <c r="C16" s="120">
        <f>FDIST(C15,C14,D14)</f>
        <v>0.66063393066113918</v>
      </c>
      <c r="D16" s="120"/>
      <c r="E16" s="3"/>
      <c r="F16" s="13"/>
    </row>
    <row r="17" spans="1:6" ht="16.5" customHeight="1" thickBot="1">
      <c r="A17" s="9"/>
      <c r="B17" s="84" t="s">
        <v>9</v>
      </c>
      <c r="C17" s="121">
        <f>FINV(0.05,C14,D14)</f>
        <v>3.17889310445827</v>
      </c>
      <c r="D17" s="121"/>
      <c r="E17" s="3"/>
      <c r="F17" s="13"/>
    </row>
    <row r="18" spans="1:6">
      <c r="A18" s="13"/>
      <c r="B18" s="7"/>
      <c r="C18" s="7"/>
      <c r="D18" s="7"/>
      <c r="E18" s="13"/>
      <c r="F18" s="13"/>
    </row>
    <row r="19" spans="1:6">
      <c r="A19" s="13"/>
      <c r="E19" s="13"/>
      <c r="F19" s="13"/>
    </row>
    <row r="20" spans="1:6">
      <c r="A20" s="13"/>
      <c r="D20" s="13"/>
      <c r="E20" s="13"/>
      <c r="F20" s="13"/>
    </row>
    <row r="21" spans="1:6">
      <c r="A21" s="13"/>
    </row>
  </sheetData>
  <mergeCells count="5">
    <mergeCell ref="C15:D15"/>
    <mergeCell ref="C16:D16"/>
    <mergeCell ref="C17:D17"/>
    <mergeCell ref="F13:G13"/>
    <mergeCell ref="B2:H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7"/>
  <sheetViews>
    <sheetView showGridLines="0" tabSelected="1" workbookViewId="0">
      <selection activeCell="D18" sqref="D18"/>
    </sheetView>
  </sheetViews>
  <sheetFormatPr baseColWidth="10" defaultRowHeight="12.75"/>
  <cols>
    <col min="1" max="1" width="18.28515625" customWidth="1"/>
    <col min="2" max="2" width="27.28515625" bestFit="1" customWidth="1"/>
    <col min="3" max="3" width="18.28515625" customWidth="1"/>
    <col min="4" max="4" width="13.140625" customWidth="1"/>
    <col min="5" max="5" width="12.28515625" bestFit="1" customWidth="1"/>
    <col min="10" max="10" width="12" bestFit="1" customWidth="1"/>
  </cols>
  <sheetData>
    <row r="1" spans="1:11" ht="26.45" customHeight="1">
      <c r="A1" s="116" t="s">
        <v>24</v>
      </c>
      <c r="B1" s="116"/>
      <c r="C1" s="116"/>
      <c r="D1" s="116"/>
    </row>
    <row r="2" spans="1:11" s="31" customFormat="1" ht="26.45" customHeight="1">
      <c r="A2" s="29"/>
      <c r="B2" s="30"/>
      <c r="C2" s="30"/>
    </row>
    <row r="3" spans="1:11" ht="12.75" customHeight="1">
      <c r="A3" s="123" t="s">
        <v>66</v>
      </c>
      <c r="B3" s="123"/>
      <c r="C3" s="123"/>
      <c r="D3" s="123"/>
    </row>
    <row r="5" spans="1:11" ht="15">
      <c r="A5" s="209" t="s">
        <v>10</v>
      </c>
      <c r="B5" s="104"/>
      <c r="C5" s="104"/>
      <c r="D5" s="104"/>
    </row>
    <row r="6" spans="1:11" ht="15">
      <c r="A6" s="174" t="s">
        <v>64</v>
      </c>
      <c r="B6" s="104"/>
      <c r="C6" s="104"/>
      <c r="D6" s="104"/>
    </row>
    <row r="7" spans="1:11" ht="15">
      <c r="A7" s="174" t="s">
        <v>65</v>
      </c>
      <c r="B7" s="104"/>
      <c r="C7" s="104"/>
      <c r="D7" s="104"/>
    </row>
    <row r="8" spans="1:11" ht="15">
      <c r="A8" s="174"/>
      <c r="B8" s="104"/>
      <c r="C8" s="104"/>
      <c r="D8" s="104"/>
    </row>
    <row r="9" spans="1:11" ht="15">
      <c r="A9" s="174"/>
      <c r="B9" s="104"/>
      <c r="C9" s="104"/>
      <c r="D9" s="104"/>
    </row>
    <row r="10" spans="1:11">
      <c r="A10" s="94"/>
      <c r="B10" s="94"/>
      <c r="C10" s="94"/>
      <c r="D10" s="94"/>
    </row>
    <row r="11" spans="1:11" ht="24.75" customHeight="1" thickBot="1">
      <c r="A11" s="204" t="s">
        <v>87</v>
      </c>
      <c r="B11" s="204"/>
      <c r="C11" s="204"/>
      <c r="D11" s="204"/>
      <c r="E11" s="204"/>
      <c r="F11" s="204"/>
      <c r="G11" s="204"/>
      <c r="H11" s="204"/>
      <c r="I11" s="204"/>
      <c r="J11" s="204"/>
      <c r="K11" s="204"/>
    </row>
    <row r="12" spans="1:11" ht="36.75" customHeight="1" thickTop="1">
      <c r="A12" s="194" t="s">
        <v>69</v>
      </c>
      <c r="B12" s="195"/>
      <c r="C12" s="202" t="s">
        <v>88</v>
      </c>
      <c r="D12" s="203"/>
      <c r="E12" s="217" t="s">
        <v>89</v>
      </c>
      <c r="F12" s="218"/>
      <c r="G12" s="218"/>
      <c r="H12" s="218"/>
      <c r="I12" s="218"/>
      <c r="J12" s="218"/>
      <c r="K12" s="219"/>
    </row>
    <row r="13" spans="1:11" ht="27.75" customHeight="1">
      <c r="A13" s="196"/>
      <c r="B13" s="197"/>
      <c r="C13" s="213" t="s">
        <v>7</v>
      </c>
      <c r="D13" s="211" t="s">
        <v>73</v>
      </c>
      <c r="E13" s="211" t="s">
        <v>90</v>
      </c>
      <c r="F13" s="211" t="s">
        <v>72</v>
      </c>
      <c r="G13" s="200" t="s">
        <v>91</v>
      </c>
      <c r="H13" s="200" t="s">
        <v>23</v>
      </c>
      <c r="I13" s="200" t="s">
        <v>92</v>
      </c>
      <c r="J13" s="215" t="s">
        <v>93</v>
      </c>
      <c r="K13" s="216"/>
    </row>
    <row r="14" spans="1:11" ht="13.5" thickBot="1">
      <c r="A14" s="198"/>
      <c r="B14" s="199"/>
      <c r="C14" s="214"/>
      <c r="D14" s="212"/>
      <c r="E14" s="212"/>
      <c r="F14" s="212"/>
      <c r="G14" s="201"/>
      <c r="H14" s="201"/>
      <c r="I14" s="201"/>
      <c r="J14" s="178" t="s">
        <v>94</v>
      </c>
      <c r="K14" s="179" t="s">
        <v>95</v>
      </c>
    </row>
    <row r="15" spans="1:11" ht="13.5" thickTop="1">
      <c r="A15" s="205" t="s">
        <v>96</v>
      </c>
      <c r="B15" s="180" t="s">
        <v>97</v>
      </c>
      <c r="C15" s="181">
        <v>0.57429297808620505</v>
      </c>
      <c r="D15" s="182">
        <v>0.45836533379927646</v>
      </c>
      <c r="E15" s="182">
        <v>-0.5141817300389927</v>
      </c>
      <c r="F15" s="183">
        <v>18</v>
      </c>
      <c r="G15" s="182">
        <v>0.6133799724102672</v>
      </c>
      <c r="H15" s="184">
        <v>-2.2221959999999967</v>
      </c>
      <c r="I15" s="184">
        <v>4.3218105004070795</v>
      </c>
      <c r="J15" s="184">
        <v>-11.301982934050125</v>
      </c>
      <c r="K15" s="185">
        <v>6.8575909340501315</v>
      </c>
    </row>
    <row r="16" spans="1:11" ht="13.5" thickBot="1">
      <c r="A16" s="186"/>
      <c r="B16" s="187" t="s">
        <v>98</v>
      </c>
      <c r="C16" s="188"/>
      <c r="D16" s="189"/>
      <c r="E16" s="190">
        <v>-0.5141817300389927</v>
      </c>
      <c r="F16" s="191">
        <v>17.648011153194901</v>
      </c>
      <c r="G16" s="190">
        <v>0.61350351414936466</v>
      </c>
      <c r="H16" s="192">
        <v>-2.2221959999999967</v>
      </c>
      <c r="I16" s="192">
        <v>4.3218105004070795</v>
      </c>
      <c r="J16" s="192">
        <v>-11.314981219784809</v>
      </c>
      <c r="K16" s="193">
        <v>6.8705892197848151</v>
      </c>
    </row>
    <row r="17" spans="1:6" ht="13.5" thickTop="1">
      <c r="A17" s="175"/>
      <c r="B17" s="140"/>
      <c r="C17" s="140"/>
    </row>
    <row r="18" spans="1:6" ht="15">
      <c r="A18" s="176"/>
      <c r="B18" s="176"/>
      <c r="C18" s="140"/>
    </row>
    <row r="19" spans="1:6" ht="15">
      <c r="A19" s="210" t="s">
        <v>101</v>
      </c>
      <c r="B19" s="210"/>
      <c r="C19" s="140"/>
    </row>
    <row r="20" spans="1:6">
      <c r="A20" s="140"/>
      <c r="B20" s="140"/>
      <c r="C20" s="140"/>
    </row>
    <row r="21" spans="1:6" ht="15.75">
      <c r="C21" s="206"/>
      <c r="D21" s="208"/>
      <c r="E21" s="208"/>
      <c r="F21" s="208"/>
    </row>
    <row r="22" spans="1:6" ht="15.75">
      <c r="A22" s="206" t="s">
        <v>99</v>
      </c>
      <c r="B22" s="207" t="s">
        <v>100</v>
      </c>
      <c r="C22" s="220"/>
    </row>
    <row r="23" spans="1:6" ht="13.5" customHeight="1">
      <c r="A23" s="140"/>
      <c r="B23" s="177"/>
      <c r="C23" s="177"/>
    </row>
    <row r="24" spans="1:6" ht="13.5" customHeight="1">
      <c r="A24" s="36"/>
      <c r="B24" s="122"/>
      <c r="C24" s="122"/>
    </row>
    <row r="25" spans="1:6" ht="14.45" customHeight="1"/>
    <row r="26" spans="1:6" ht="13.15" customHeight="1"/>
    <row r="35" spans="1:3" ht="27" customHeight="1"/>
    <row r="37" spans="1:3">
      <c r="A37" s="122"/>
      <c r="B37" s="122"/>
      <c r="C37" s="122"/>
    </row>
  </sheetData>
  <mergeCells count="19">
    <mergeCell ref="A19:B19"/>
    <mergeCell ref="A11:K11"/>
    <mergeCell ref="I13:I14"/>
    <mergeCell ref="H13:H14"/>
    <mergeCell ref="G13:G14"/>
    <mergeCell ref="F13:F14"/>
    <mergeCell ref="E13:E14"/>
    <mergeCell ref="D13:D14"/>
    <mergeCell ref="C13:C14"/>
    <mergeCell ref="J13:K13"/>
    <mergeCell ref="E12:K12"/>
    <mergeCell ref="C12:D12"/>
    <mergeCell ref="A15:A16"/>
    <mergeCell ref="B23:C23"/>
    <mergeCell ref="B24:C24"/>
    <mergeCell ref="A37:C37"/>
    <mergeCell ref="A1:D1"/>
    <mergeCell ref="A18:B18"/>
    <mergeCell ref="A3:D3"/>
  </mergeCells>
  <pageMargins left="0.7" right="0.7" top="0.75" bottom="0.75" header="0.3" footer="0.3"/>
  <pageSetup orientation="portrait" horizontalDpi="200" verticalDpi="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B15"/>
  <sheetViews>
    <sheetView topLeftCell="A7" workbookViewId="0">
      <selection activeCell="G5" sqref="G5"/>
    </sheetView>
  </sheetViews>
  <sheetFormatPr baseColWidth="10" defaultRowHeight="12.75"/>
  <sheetData>
    <row r="4" spans="2:2" ht="27.75">
      <c r="B4" s="51" t="s">
        <v>55</v>
      </c>
    </row>
    <row r="15" spans="2:2" ht="27.75">
      <c r="B15" s="51" t="s">
        <v>56</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Calibraciones</vt:lpstr>
      <vt:lpstr>Ejecuciones</vt:lpstr>
      <vt:lpstr>Resumen</vt:lpstr>
      <vt:lpstr>Shapiro-Wilk</vt:lpstr>
      <vt:lpstr>Snedecor</vt:lpstr>
      <vt:lpstr>T-Student</vt:lpstr>
      <vt:lpstr>Tablas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luismuroya</dc:creator>
  <cp:lastModifiedBy>Nevermade</cp:lastModifiedBy>
  <dcterms:created xsi:type="dcterms:W3CDTF">2014-04-29T05:12:49Z</dcterms:created>
  <dcterms:modified xsi:type="dcterms:W3CDTF">2015-04-28T21:02:45Z</dcterms:modified>
</cp:coreProperties>
</file>