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875f0a3f2e34bdd/SwpDocs/UNAB/Docencia/Metodos de Optimizacion Aplicados/Metodos_Optimizacion_Aplicados_2020-10/"/>
    </mc:Choice>
  </mc:AlternateContent>
  <xr:revisionPtr revIDLastSave="333" documentId="8_{38A1865F-B152-E44D-9836-0DC814A3E64D}" xr6:coauthVersionLast="45" xr6:coauthVersionMax="45" xr10:uidLastSave="{1FF18BEF-E232-DE49-8CFB-D155467DEDAD}"/>
  <bookViews>
    <workbookView xWindow="-38400" yWindow="460" windowWidth="38400" windowHeight="21140" xr2:uid="{6D3F78C6-3E96-844D-B943-9AFB864285CA}"/>
  </bookViews>
  <sheets>
    <sheet name="Ejercicio 4.2.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4" i="1" l="1"/>
  <c r="L11" i="1"/>
  <c r="E11" i="1"/>
  <c r="L7" i="1" l="1"/>
  <c r="L6" i="1"/>
  <c r="L5" i="1"/>
  <c r="I10" i="1"/>
  <c r="K11" i="1"/>
  <c r="K9" i="1" s="1"/>
  <c r="I11" i="1"/>
  <c r="I9" i="1" s="1"/>
  <c r="H11" i="1"/>
  <c r="H9" i="1" s="1"/>
  <c r="G11" i="1"/>
  <c r="G10" i="1" s="1"/>
  <c r="F11" i="1"/>
  <c r="F9" i="1" s="1"/>
  <c r="F13" i="1" s="1"/>
  <c r="E9" i="1"/>
  <c r="H13" i="1" l="1"/>
  <c r="H15" i="1" s="1"/>
  <c r="K10" i="1"/>
  <c r="E13" i="1"/>
  <c r="L9" i="1"/>
  <c r="E10" i="1"/>
  <c r="F15" i="1"/>
  <c r="K13" i="1"/>
  <c r="I13" i="1"/>
  <c r="L13" i="1" s="1"/>
  <c r="G9" i="1"/>
  <c r="G13" i="1" s="1"/>
  <c r="H10" i="1"/>
  <c r="F10" i="1"/>
  <c r="L10" i="1" s="1"/>
  <c r="I8" i="1"/>
  <c r="H8" i="1"/>
  <c r="G8" i="1"/>
  <c r="F8" i="1"/>
  <c r="E8" i="1"/>
  <c r="K8" i="1"/>
  <c r="E15" i="1" l="1"/>
  <c r="F14" i="1"/>
  <c r="H14" i="1"/>
  <c r="E14" i="1"/>
  <c r="K14" i="1"/>
  <c r="K15" i="1"/>
  <c r="G14" i="1"/>
  <c r="G15" i="1"/>
  <c r="I15" i="1"/>
  <c r="I14" i="1"/>
  <c r="K12" i="1"/>
  <c r="G12" i="1"/>
  <c r="I12" i="1"/>
  <c r="L15" i="1" l="1"/>
  <c r="K19" i="1"/>
  <c r="I19" i="1"/>
  <c r="E19" i="1"/>
  <c r="F19" i="1"/>
  <c r="G19" i="1"/>
  <c r="H19" i="1"/>
  <c r="E16" i="1"/>
  <c r="F12" i="1"/>
  <c r="H12" i="1"/>
  <c r="G16" i="1"/>
  <c r="E12" i="1"/>
  <c r="I16" i="1"/>
  <c r="K16" i="1"/>
  <c r="L19" i="1" l="1"/>
  <c r="H18" i="1"/>
  <c r="H20" i="1"/>
  <c r="I20" i="1"/>
  <c r="I18" i="1"/>
  <c r="I21" i="1" s="1"/>
  <c r="G18" i="1"/>
  <c r="G21" i="1" s="1"/>
  <c r="G20" i="1"/>
  <c r="F18" i="1"/>
  <c r="F21" i="1" s="1"/>
  <c r="F20" i="1"/>
  <c r="K20" i="1"/>
  <c r="K18" i="1"/>
  <c r="E20" i="1"/>
  <c r="E21" i="1" s="1"/>
  <c r="E18" i="1"/>
  <c r="H16" i="1"/>
  <c r="K21" i="1" l="1"/>
  <c r="L20" i="1"/>
  <c r="L18" i="1"/>
  <c r="H21" i="1"/>
  <c r="F16" i="1"/>
</calcChain>
</file>

<file path=xl/sharedStrings.xml><?xml version="1.0" encoding="utf-8"?>
<sst xmlns="http://schemas.openxmlformats.org/spreadsheetml/2006/main" count="79" uniqueCount="57">
  <si>
    <t>FILA</t>
  </si>
  <si>
    <t>OPERACIÓN</t>
  </si>
  <si>
    <t>Cj</t>
  </si>
  <si>
    <t>BASE</t>
  </si>
  <si>
    <t>XB</t>
  </si>
  <si>
    <t>COCIENTE</t>
  </si>
  <si>
    <t>Comentarios</t>
  </si>
  <si>
    <t>CB</t>
  </si>
  <si>
    <t>X1</t>
  </si>
  <si>
    <t>X2</t>
  </si>
  <si>
    <t>H1</t>
  </si>
  <si>
    <t>H2</t>
  </si>
  <si>
    <t>H3</t>
  </si>
  <si>
    <t>Solución no es óptima ya que hay Zj - Cj negativos</t>
  </si>
  <si>
    <t>X2 tiene el Zj - Cj mas negativo</t>
  </si>
  <si>
    <t>Zj - Cj</t>
  </si>
  <si>
    <t>Z =</t>
  </si>
  <si>
    <t>X1 tiene el Zj - Cj mas negativo</t>
  </si>
  <si>
    <t>Solución óptima ya que todos los Zj - Cj son positivos</t>
  </si>
  <si>
    <t>cociente minimo positivo = 40</t>
  </si>
  <si>
    <t>cociente minimo positivo = 14</t>
  </si>
  <si>
    <t>H3 sale de la base y X1 entra a la base. Pivote: 1</t>
  </si>
  <si>
    <t>H1 sale de la base y X2 entra a la base. Pivote: 5</t>
  </si>
  <si>
    <t>Se producen 14 unidades de X2</t>
  </si>
  <si>
    <t>Sobran 74 unidades del recurso 2</t>
  </si>
  <si>
    <t>Se producen 40 unidades de X1</t>
  </si>
  <si>
    <t>Como H3 es no básica y su valor en Zj - Cj es nulo, entonces hay soluciones multiples</t>
  </si>
  <si>
    <t>Como H2 es no básica y su valor en Zj - Cj es nulo, entonces hay soluciones multiples</t>
  </si>
  <si>
    <t>Se producen 26.05 unidades de X2</t>
  </si>
  <si>
    <t>Se producen 31.40 unidades de X1</t>
  </si>
  <si>
    <t>Se dejan de vender 8.6 de X1</t>
  </si>
  <si>
    <t>Fila1</t>
  </si>
  <si>
    <t>Fila2</t>
  </si>
  <si>
    <t>Fila3</t>
  </si>
  <si>
    <t>FilaZ1</t>
  </si>
  <si>
    <t>Fila4</t>
  </si>
  <si>
    <t>Fila5</t>
  </si>
  <si>
    <t>Fila6</t>
  </si>
  <si>
    <t>FilaZ2</t>
  </si>
  <si>
    <t>Fila7</t>
  </si>
  <si>
    <t>Fila8</t>
  </si>
  <si>
    <t>Fila9</t>
  </si>
  <si>
    <t>FilaZ3</t>
  </si>
  <si>
    <t>Fila10</t>
  </si>
  <si>
    <t>Fila11</t>
  </si>
  <si>
    <t>Fila12</t>
  </si>
  <si>
    <t>FilaZ4</t>
  </si>
  <si>
    <t>-</t>
  </si>
  <si>
    <t>Fila6*(-"E5")+Fila1</t>
  </si>
  <si>
    <t>Fila6*(-"E6")+Fila2</t>
  </si>
  <si>
    <t>Fila3/"E7"</t>
  </si>
  <si>
    <t>Fila4/"F9"</t>
  </si>
  <si>
    <t>Fila7*(-"F10")+Fila5</t>
  </si>
  <si>
    <t>Fila7*(-"F11")+Fila6</t>
  </si>
  <si>
    <t>Fila11*(-"I13")+Fila7</t>
  </si>
  <si>
    <t>Fila8/"I14"</t>
  </si>
  <si>
    <t>Fila11*(-"I15")+Fila9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</si>
</sst>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00"/>
    <numFmt numFmtId="171" formatCode="0.00000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5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" fontId="4" fillId="5" borderId="17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167" fontId="2" fillId="0" borderId="14" xfId="0" applyNumberFormat="1" applyFont="1" applyBorder="1" applyAlignment="1">
      <alignment horizontal="center" vertical="center"/>
    </xf>
    <xf numFmtId="171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89698-BFAB-4049-A1F2-C977244EB7F0}">
  <dimension ref="B3:O22"/>
  <sheetViews>
    <sheetView tabSelected="1" topLeftCell="A55" zoomScale="200" workbookViewId="0">
      <selection activeCell="B26" sqref="B26"/>
    </sheetView>
  </sheetViews>
  <sheetFormatPr baseColWidth="10" defaultColWidth="10.83203125" defaultRowHeight="16" x14ac:dyDescent="0.2"/>
  <cols>
    <col min="1" max="1" width="10.83203125" style="1"/>
    <col min="2" max="2" width="6.1640625" style="1" bestFit="1" customWidth="1"/>
    <col min="3" max="3" width="18.5" style="1" bestFit="1" customWidth="1"/>
    <col min="4" max="4" width="5.83203125" style="1" bestFit="1" customWidth="1"/>
    <col min="5" max="6" width="3.83203125" style="1" bestFit="1" customWidth="1"/>
    <col min="7" max="8" width="5.33203125" style="1" bestFit="1" customWidth="1"/>
    <col min="9" max="9" width="12.6640625" style="1" bestFit="1" customWidth="1"/>
    <col min="10" max="10" width="5.5" style="1" bestFit="1" customWidth="1"/>
    <col min="11" max="11" width="5.6640625" style="1" bestFit="1" customWidth="1"/>
    <col min="12" max="12" width="9.33203125" style="1" bestFit="1" customWidth="1"/>
    <col min="13" max="14" width="10.83203125" style="1"/>
    <col min="15" max="15" width="31.6640625" style="1" customWidth="1"/>
    <col min="16" max="16384" width="10.83203125" style="1"/>
  </cols>
  <sheetData>
    <row r="3" spans="2:15" x14ac:dyDescent="0.2">
      <c r="B3" s="69" t="s">
        <v>0</v>
      </c>
      <c r="C3" s="69" t="s">
        <v>1</v>
      </c>
      <c r="D3" s="12" t="s">
        <v>2</v>
      </c>
      <c r="E3" s="24">
        <v>70</v>
      </c>
      <c r="F3" s="24">
        <v>50</v>
      </c>
      <c r="G3" s="24">
        <v>0</v>
      </c>
      <c r="H3" s="24">
        <v>0</v>
      </c>
      <c r="I3" s="25">
        <v>0</v>
      </c>
      <c r="J3" s="69" t="s">
        <v>3</v>
      </c>
      <c r="K3" s="69" t="s">
        <v>4</v>
      </c>
      <c r="L3" s="65" t="s">
        <v>5</v>
      </c>
      <c r="M3" s="63" t="s">
        <v>6</v>
      </c>
      <c r="N3" s="64"/>
      <c r="O3" s="65"/>
    </row>
    <row r="4" spans="2:15" x14ac:dyDescent="0.2">
      <c r="B4" s="70"/>
      <c r="C4" s="70"/>
      <c r="D4" s="13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4" t="s">
        <v>12</v>
      </c>
      <c r="J4" s="70"/>
      <c r="K4" s="70"/>
      <c r="L4" s="68"/>
      <c r="M4" s="66"/>
      <c r="N4" s="67"/>
      <c r="O4" s="68"/>
    </row>
    <row r="5" spans="2:15" x14ac:dyDescent="0.2">
      <c r="B5" s="16" t="s">
        <v>31</v>
      </c>
      <c r="C5" s="16" t="s">
        <v>47</v>
      </c>
      <c r="D5" s="8">
        <v>0</v>
      </c>
      <c r="E5" s="3">
        <v>7</v>
      </c>
      <c r="F5" s="3">
        <v>5</v>
      </c>
      <c r="G5" s="3">
        <v>1</v>
      </c>
      <c r="H5" s="3">
        <v>0</v>
      </c>
      <c r="I5" s="4">
        <v>0</v>
      </c>
      <c r="J5" s="8" t="s">
        <v>10</v>
      </c>
      <c r="K5" s="8">
        <v>350</v>
      </c>
      <c r="L5" s="8">
        <f>IF(E5 = 0,"*",IF(K5/E5&lt;0,"*",K5/E5))</f>
        <v>50</v>
      </c>
      <c r="M5" s="56" t="s">
        <v>13</v>
      </c>
      <c r="N5" s="57"/>
      <c r="O5" s="58"/>
    </row>
    <row r="6" spans="2:15" x14ac:dyDescent="0.2">
      <c r="B6" s="16" t="s">
        <v>32</v>
      </c>
      <c r="C6" s="16" t="s">
        <v>47</v>
      </c>
      <c r="D6" s="5">
        <v>0</v>
      </c>
      <c r="E6" s="3">
        <v>4</v>
      </c>
      <c r="F6" s="3">
        <v>9</v>
      </c>
      <c r="G6" s="3">
        <v>0</v>
      </c>
      <c r="H6" s="3">
        <v>1</v>
      </c>
      <c r="I6" s="4">
        <v>0</v>
      </c>
      <c r="J6" s="5" t="s">
        <v>11</v>
      </c>
      <c r="K6" s="5">
        <v>360</v>
      </c>
      <c r="L6" s="5">
        <f>IF(E6 = 0,"*",IF(K6/E6&lt;0,"*",K6/E6))</f>
        <v>90</v>
      </c>
      <c r="M6" s="56" t="s">
        <v>17</v>
      </c>
      <c r="N6" s="57"/>
      <c r="O6" s="58"/>
    </row>
    <row r="7" spans="2:15" x14ac:dyDescent="0.2">
      <c r="B7" s="13" t="s">
        <v>33</v>
      </c>
      <c r="C7" s="13" t="s">
        <v>47</v>
      </c>
      <c r="D7" s="6">
        <v>0</v>
      </c>
      <c r="E7" s="72">
        <v>1</v>
      </c>
      <c r="F7" s="2">
        <v>0</v>
      </c>
      <c r="G7" s="2">
        <v>0</v>
      </c>
      <c r="H7" s="2">
        <v>0</v>
      </c>
      <c r="I7" s="7">
        <v>1</v>
      </c>
      <c r="J7" s="6" t="s">
        <v>12</v>
      </c>
      <c r="K7" s="6">
        <v>40</v>
      </c>
      <c r="L7" s="33">
        <f>IF(E7 = 0,"*",IF(K7/E7&lt;0,"*",K7/E7))</f>
        <v>40</v>
      </c>
      <c r="M7" s="56" t="s">
        <v>19</v>
      </c>
      <c r="N7" s="57"/>
      <c r="O7" s="58"/>
    </row>
    <row r="8" spans="2:15" ht="17" thickBot="1" x14ac:dyDescent="0.25">
      <c r="B8" s="17" t="s">
        <v>34</v>
      </c>
      <c r="C8" s="17"/>
      <c r="D8" s="23" t="s">
        <v>15</v>
      </c>
      <c r="E8" s="71">
        <f>$D$5*E5+$D$6*E6+$D$7*E7-E3</f>
        <v>-70</v>
      </c>
      <c r="F8" s="9">
        <f>$D$5*F5+$D$6*F6+$D$7*F7-F3</f>
        <v>-50</v>
      </c>
      <c r="G8" s="9">
        <f>$D$5*G5+$D$6*G6+$D$7*G7-G3</f>
        <v>0</v>
      </c>
      <c r="H8" s="9">
        <f>$D$5*H5+$D$6*H6+$D$7*H7-H3</f>
        <v>0</v>
      </c>
      <c r="I8" s="10">
        <f>$D$5*I5+$D$6*I6+$D$7*I7-I3</f>
        <v>0</v>
      </c>
      <c r="J8" s="9" t="s">
        <v>16</v>
      </c>
      <c r="K8" s="53">
        <f>D5*K5+D6*K6+D7*K7</f>
        <v>0</v>
      </c>
      <c r="L8" s="54"/>
      <c r="M8" s="52" t="s">
        <v>21</v>
      </c>
      <c r="N8" s="53"/>
      <c r="O8" s="54"/>
    </row>
    <row r="9" spans="2:15" ht="17" thickTop="1" x14ac:dyDescent="0.2">
      <c r="B9" s="16" t="s">
        <v>35</v>
      </c>
      <c r="C9" s="16" t="s">
        <v>48</v>
      </c>
      <c r="D9" s="11">
        <v>0</v>
      </c>
      <c r="E9" s="3">
        <f>E11*(-$E$5)+E5</f>
        <v>0</v>
      </c>
      <c r="F9" s="73">
        <f t="shared" ref="F9:K9" si="0">F11*(-$E$5)+F5</f>
        <v>5</v>
      </c>
      <c r="G9" s="28">
        <f t="shared" si="0"/>
        <v>1</v>
      </c>
      <c r="H9" s="28">
        <f t="shared" si="0"/>
        <v>0</v>
      </c>
      <c r="I9" s="28">
        <f t="shared" si="0"/>
        <v>-7</v>
      </c>
      <c r="J9" s="11" t="s">
        <v>10</v>
      </c>
      <c r="K9" s="28">
        <f t="shared" si="0"/>
        <v>70</v>
      </c>
      <c r="L9" s="39">
        <f>IF(F9 = 0,"*",IF(K9/F9&lt;0,"*",K9/F9))</f>
        <v>14</v>
      </c>
      <c r="M9" s="56" t="s">
        <v>13</v>
      </c>
      <c r="N9" s="57"/>
      <c r="O9" s="58"/>
    </row>
    <row r="10" spans="2:15" x14ac:dyDescent="0.2">
      <c r="B10" s="16" t="s">
        <v>36</v>
      </c>
      <c r="C10" s="16" t="s">
        <v>49</v>
      </c>
      <c r="D10" s="5">
        <v>0</v>
      </c>
      <c r="E10" s="32">
        <f>E11*(-$E$6)+E6</f>
        <v>0</v>
      </c>
      <c r="F10" s="32">
        <f t="shared" ref="F10:H10" si="1">F11*(-$E$6)+F6</f>
        <v>9</v>
      </c>
      <c r="G10" s="32">
        <f t="shared" si="1"/>
        <v>0</v>
      </c>
      <c r="H10" s="32">
        <f t="shared" si="1"/>
        <v>1</v>
      </c>
      <c r="I10" s="32">
        <f>I11*(-$E$6)+I6</f>
        <v>-4</v>
      </c>
      <c r="J10" s="5" t="s">
        <v>11</v>
      </c>
      <c r="K10" s="5">
        <f>K11*(-$E$6)+K6</f>
        <v>200</v>
      </c>
      <c r="L10" s="41">
        <f>IF(F10=0,"*",IF(K10/F10&lt;0,"*",K10/F10))</f>
        <v>22.222222222222221</v>
      </c>
      <c r="M10" s="56" t="s">
        <v>14</v>
      </c>
      <c r="N10" s="57"/>
      <c r="O10" s="58"/>
    </row>
    <row r="11" spans="2:15" x14ac:dyDescent="0.2">
      <c r="B11" s="13" t="s">
        <v>37</v>
      </c>
      <c r="C11" s="13" t="s">
        <v>50</v>
      </c>
      <c r="D11" s="6">
        <v>70</v>
      </c>
      <c r="E11" s="2">
        <f>E7/$E$7</f>
        <v>1</v>
      </c>
      <c r="F11" s="2">
        <f>F7/$E$7</f>
        <v>0</v>
      </c>
      <c r="G11" s="2">
        <f>G7/$E$7</f>
        <v>0</v>
      </c>
      <c r="H11" s="2">
        <f>H7/$E$7</f>
        <v>0</v>
      </c>
      <c r="I11" s="2">
        <f>I7/$E$7</f>
        <v>1</v>
      </c>
      <c r="J11" s="6" t="s">
        <v>8</v>
      </c>
      <c r="K11" s="6">
        <f>K7/$E$7</f>
        <v>40</v>
      </c>
      <c r="L11" s="78" t="str">
        <f>IF(F11=0,"*",IF(K11/F11&lt;0,"*",K11/F11))</f>
        <v>*</v>
      </c>
      <c r="M11" s="56" t="s">
        <v>20</v>
      </c>
      <c r="N11" s="57"/>
      <c r="O11" s="58"/>
    </row>
    <row r="12" spans="2:15" ht="17" thickBot="1" x14ac:dyDescent="0.25">
      <c r="B12" s="17" t="s">
        <v>38</v>
      </c>
      <c r="C12" s="17"/>
      <c r="D12" s="23" t="s">
        <v>15</v>
      </c>
      <c r="E12" s="9">
        <f>$D$9*E9+$D$10*E10+$D$11*E11-E3</f>
        <v>0</v>
      </c>
      <c r="F12" s="71">
        <f t="shared" ref="F12:I12" si="2">$D$9*F9+$D$10*F10+$D$11*F11-F3</f>
        <v>-50</v>
      </c>
      <c r="G12" s="9">
        <f t="shared" si="2"/>
        <v>0</v>
      </c>
      <c r="H12" s="9">
        <f t="shared" si="2"/>
        <v>0</v>
      </c>
      <c r="I12" s="10">
        <f t="shared" si="2"/>
        <v>70</v>
      </c>
      <c r="J12" s="9" t="s">
        <v>16</v>
      </c>
      <c r="K12" s="53">
        <f>D9*K9+D10*K10+D11*K11</f>
        <v>2800</v>
      </c>
      <c r="L12" s="54"/>
      <c r="M12" s="52" t="s">
        <v>22</v>
      </c>
      <c r="N12" s="53"/>
      <c r="O12" s="54"/>
    </row>
    <row r="13" spans="2:15" ht="17" thickTop="1" x14ac:dyDescent="0.2">
      <c r="B13" s="18" t="s">
        <v>39</v>
      </c>
      <c r="C13" s="19" t="s">
        <v>51</v>
      </c>
      <c r="D13" s="11">
        <v>50</v>
      </c>
      <c r="E13" s="1">
        <f>E9/$F$9</f>
        <v>0</v>
      </c>
      <c r="F13" s="1">
        <f t="shared" ref="F13:K13" si="3">F9/$F$9</f>
        <v>1</v>
      </c>
      <c r="G13" s="1">
        <f t="shared" si="3"/>
        <v>0.2</v>
      </c>
      <c r="H13" s="1">
        <f t="shared" si="3"/>
        <v>0</v>
      </c>
      <c r="I13" s="1">
        <f t="shared" si="3"/>
        <v>-1.4</v>
      </c>
      <c r="J13" s="26" t="s">
        <v>9</v>
      </c>
      <c r="K13" s="34">
        <f t="shared" si="3"/>
        <v>14</v>
      </c>
      <c r="L13" s="79" t="str">
        <f>IF(I13=0,"*",IF(K13/I13&lt;0,"*",K13/I13))</f>
        <v>*</v>
      </c>
      <c r="M13" s="60" t="s">
        <v>23</v>
      </c>
      <c r="N13" s="61"/>
      <c r="O13" s="62"/>
    </row>
    <row r="14" spans="2:15" x14ac:dyDescent="0.2">
      <c r="B14" s="20" t="s">
        <v>40</v>
      </c>
      <c r="C14" s="16" t="s">
        <v>52</v>
      </c>
      <c r="D14" s="5">
        <v>0</v>
      </c>
      <c r="E14" s="1">
        <f>E13*(-$F$10)+E10</f>
        <v>0</v>
      </c>
      <c r="F14" s="1">
        <f>F13*(-$F$10)+F10</f>
        <v>0</v>
      </c>
      <c r="G14" s="45">
        <f t="shared" ref="G14:K14" si="4">G13*(-$F$10)+G10</f>
        <v>-1.8</v>
      </c>
      <c r="H14" s="1">
        <f t="shared" si="4"/>
        <v>1</v>
      </c>
      <c r="I14" s="81">
        <f t="shared" si="4"/>
        <v>8.6</v>
      </c>
      <c r="J14" s="36" t="s">
        <v>11</v>
      </c>
      <c r="K14" s="37">
        <f t="shared" si="4"/>
        <v>74</v>
      </c>
      <c r="L14" s="80">
        <f>IF(I14=0,"*",IF(K14/I14&lt;0,"*",K14/I14))</f>
        <v>8.6046511627906987</v>
      </c>
      <c r="M14" s="56" t="s">
        <v>24</v>
      </c>
      <c r="N14" s="57"/>
      <c r="O14" s="58"/>
    </row>
    <row r="15" spans="2:15" x14ac:dyDescent="0.2">
      <c r="B15" s="21" t="s">
        <v>41</v>
      </c>
      <c r="C15" s="31" t="s">
        <v>53</v>
      </c>
      <c r="D15" s="6">
        <v>70</v>
      </c>
      <c r="E15" s="2">
        <f>E13*(-$F$11)+E11</f>
        <v>1</v>
      </c>
      <c r="F15" s="2">
        <f>F13*(-$F$11)+F11</f>
        <v>0</v>
      </c>
      <c r="G15" s="2">
        <f t="shared" ref="G15:K15" si="5">G13*(-$F$11)+G11</f>
        <v>0</v>
      </c>
      <c r="H15" s="2">
        <f t="shared" si="5"/>
        <v>0</v>
      </c>
      <c r="I15" s="2">
        <f t="shared" si="5"/>
        <v>1</v>
      </c>
      <c r="J15" s="27" t="s">
        <v>8</v>
      </c>
      <c r="K15" s="35">
        <f t="shared" si="5"/>
        <v>40</v>
      </c>
      <c r="L15" s="6">
        <f>IF(I15=0,"*",IF(K15/I15&lt;0,"*",K15/I15))</f>
        <v>40</v>
      </c>
      <c r="M15" s="56" t="s">
        <v>25</v>
      </c>
      <c r="N15" s="57"/>
      <c r="O15" s="58"/>
    </row>
    <row r="16" spans="2:15" ht="17" thickBot="1" x14ac:dyDescent="0.25">
      <c r="B16" s="22" t="s">
        <v>42</v>
      </c>
      <c r="C16" s="22"/>
      <c r="D16" s="23" t="s">
        <v>15</v>
      </c>
      <c r="E16" s="9">
        <f>D13*E13+D14*E14+D15*E15-E3</f>
        <v>0</v>
      </c>
      <c r="F16" s="9">
        <f>D13*F13+D14*F14+D15*F15-F3</f>
        <v>0</v>
      </c>
      <c r="G16" s="9">
        <f>D13*G13+D14*G14+D15*G15-G3</f>
        <v>10</v>
      </c>
      <c r="H16" s="9">
        <f>D13*H13+D14*H14+D15*H15-H3</f>
        <v>0</v>
      </c>
      <c r="I16" s="75">
        <f>D13*I13+D14*I14+D15*I15-I3</f>
        <v>0</v>
      </c>
      <c r="J16" s="38" t="s">
        <v>16</v>
      </c>
      <c r="K16" s="50">
        <f>D13*K13+D14*K14+D15*K15</f>
        <v>3500</v>
      </c>
      <c r="L16" s="51"/>
      <c r="M16" s="52" t="s">
        <v>18</v>
      </c>
      <c r="N16" s="53"/>
      <c r="O16" s="54"/>
    </row>
    <row r="17" spans="2:15" ht="18" thickTop="1" thickBot="1" x14ac:dyDescent="0.25">
      <c r="D17" s="40"/>
      <c r="E17" s="40"/>
      <c r="F17" s="40"/>
      <c r="G17" s="40"/>
      <c r="H17" s="40"/>
      <c r="I17" s="59" t="s">
        <v>26</v>
      </c>
      <c r="J17" s="59"/>
      <c r="K17" s="59"/>
      <c r="L17" s="59"/>
      <c r="M17" s="59"/>
      <c r="N17" s="59"/>
      <c r="O17" s="59"/>
    </row>
    <row r="18" spans="2:15" ht="17" thickTop="1" x14ac:dyDescent="0.2">
      <c r="B18" s="18" t="s">
        <v>43</v>
      </c>
      <c r="C18" s="19" t="s">
        <v>54</v>
      </c>
      <c r="D18" s="5">
        <v>50</v>
      </c>
      <c r="E18" s="1">
        <f t="shared" ref="E18:H18" si="6">E19*(-$I$13)+E13</f>
        <v>0</v>
      </c>
      <c r="F18" s="1">
        <f t="shared" si="6"/>
        <v>1</v>
      </c>
      <c r="G18" s="45">
        <f t="shared" si="6"/>
        <v>-9.3023255813953487E-2</v>
      </c>
      <c r="H18" s="45">
        <f t="shared" si="6"/>
        <v>0.16279069767441859</v>
      </c>
      <c r="I18" s="1">
        <f>I19*(-$I$13)+I13</f>
        <v>0</v>
      </c>
      <c r="J18" s="26" t="s">
        <v>9</v>
      </c>
      <c r="K18" s="42">
        <f t="shared" ref="K18" si="7">K19*(-$I$13)+K13</f>
        <v>26.046511627906977</v>
      </c>
      <c r="L18" s="76">
        <f>IF(H18=0,"*",IF(K18/H18&lt;0,"*",K18/H18))</f>
        <v>160.00000000000003</v>
      </c>
      <c r="M18" s="56" t="s">
        <v>28</v>
      </c>
      <c r="N18" s="57"/>
      <c r="O18" s="58"/>
    </row>
    <row r="19" spans="2:15" x14ac:dyDescent="0.2">
      <c r="B19" s="20" t="s">
        <v>44</v>
      </c>
      <c r="C19" s="16" t="s">
        <v>55</v>
      </c>
      <c r="D19" s="5">
        <v>0</v>
      </c>
      <c r="E19" s="1">
        <f t="shared" ref="E19:H19" si="8">E14/$I$14</f>
        <v>0</v>
      </c>
      <c r="F19" s="1">
        <f t="shared" si="8"/>
        <v>0</v>
      </c>
      <c r="G19" s="45">
        <f t="shared" si="8"/>
        <v>-0.20930232558139536</v>
      </c>
      <c r="H19" s="48">
        <f t="shared" si="8"/>
        <v>0.11627906976744186</v>
      </c>
      <c r="I19" s="1">
        <f>I14/$I$14</f>
        <v>1</v>
      </c>
      <c r="J19" s="36" t="s">
        <v>12</v>
      </c>
      <c r="K19" s="43">
        <f>K14/$I$14</f>
        <v>8.6046511627906987</v>
      </c>
      <c r="L19" s="74">
        <f>IF(H19=0,"*",IF(K19/H19&lt;0,"*",K19/H19))</f>
        <v>74.000000000000014</v>
      </c>
      <c r="M19" s="56" t="s">
        <v>30</v>
      </c>
      <c r="N19" s="57"/>
      <c r="O19" s="58"/>
    </row>
    <row r="20" spans="2:15" x14ac:dyDescent="0.2">
      <c r="B20" s="30" t="s">
        <v>45</v>
      </c>
      <c r="C20" s="31" t="s">
        <v>56</v>
      </c>
      <c r="D20" s="6">
        <v>70</v>
      </c>
      <c r="E20" s="2">
        <f t="shared" ref="E20:H20" si="9">E19*(-$I$15)+E15</f>
        <v>1</v>
      </c>
      <c r="F20" s="2">
        <f t="shared" si="9"/>
        <v>0</v>
      </c>
      <c r="G20" s="46">
        <f t="shared" si="9"/>
        <v>0.20930232558139536</v>
      </c>
      <c r="H20" s="46">
        <f t="shared" si="9"/>
        <v>-0.11627906976744186</v>
      </c>
      <c r="I20" s="2">
        <f>I19*(-$I$15)+I15</f>
        <v>0</v>
      </c>
      <c r="J20" s="27" t="s">
        <v>8</v>
      </c>
      <c r="K20" s="44">
        <f t="shared" ref="K20" si="10">K19*(-$I$15)+K15</f>
        <v>31.395348837209301</v>
      </c>
      <c r="L20" s="78" t="str">
        <f>IF(H20=0,"*",IF(K20/H20&lt;0,"*",K20/H20))</f>
        <v>*</v>
      </c>
      <c r="M20" s="56" t="s">
        <v>29</v>
      </c>
      <c r="N20" s="57"/>
      <c r="O20" s="58"/>
    </row>
    <row r="21" spans="2:15" ht="17" thickBot="1" x14ac:dyDescent="0.25">
      <c r="B21" s="22" t="s">
        <v>46</v>
      </c>
      <c r="C21" s="22"/>
      <c r="D21" s="23" t="s">
        <v>15</v>
      </c>
      <c r="E21" s="29">
        <f>D18*E18+D19*E19+D20*E20-E3</f>
        <v>0</v>
      </c>
      <c r="F21" s="29">
        <f>D18*F18+D19*F19+D20*F20-F3</f>
        <v>0</v>
      </c>
      <c r="G21" s="47">
        <f>D18*G18+D19*G19+D20*G20-G3</f>
        <v>10</v>
      </c>
      <c r="H21" s="77">
        <f>D18*H18+D19*H19+D20*H20-H3</f>
        <v>-1.7763568394002505E-15</v>
      </c>
      <c r="I21" s="49">
        <f>D18*I18+D19*I19+D20*I20-I3</f>
        <v>0</v>
      </c>
      <c r="J21" s="38" t="s">
        <v>16</v>
      </c>
      <c r="K21" s="50">
        <f>D18*K18+D19*K19+D20*K20</f>
        <v>3500</v>
      </c>
      <c r="L21" s="51"/>
      <c r="M21" s="52" t="s">
        <v>18</v>
      </c>
      <c r="N21" s="53"/>
      <c r="O21" s="54"/>
    </row>
    <row r="22" spans="2:15" ht="17" thickTop="1" x14ac:dyDescent="0.2">
      <c r="H22" s="55" t="s">
        <v>27</v>
      </c>
      <c r="I22" s="55"/>
      <c r="J22" s="55"/>
      <c r="K22" s="55"/>
      <c r="L22" s="55"/>
      <c r="M22" s="55"/>
      <c r="N22" s="55"/>
      <c r="O22" s="55"/>
    </row>
  </sheetData>
  <mergeCells count="28">
    <mergeCell ref="K8:L8"/>
    <mergeCell ref="K12:L12"/>
    <mergeCell ref="B3:B4"/>
    <mergeCell ref="C3:C4"/>
    <mergeCell ref="J3:J4"/>
    <mergeCell ref="K3:K4"/>
    <mergeCell ref="L3:L4"/>
    <mergeCell ref="M3:O4"/>
    <mergeCell ref="M6:O6"/>
    <mergeCell ref="M7:O7"/>
    <mergeCell ref="M8:O8"/>
    <mergeCell ref="M5:O5"/>
    <mergeCell ref="M9:O9"/>
    <mergeCell ref="M10:O10"/>
    <mergeCell ref="M11:O11"/>
    <mergeCell ref="M12:O12"/>
    <mergeCell ref="M13:O13"/>
    <mergeCell ref="K16:L16"/>
    <mergeCell ref="I17:O17"/>
    <mergeCell ref="M18:O18"/>
    <mergeCell ref="M14:O14"/>
    <mergeCell ref="M15:O15"/>
    <mergeCell ref="M16:O16"/>
    <mergeCell ref="K21:L21"/>
    <mergeCell ref="M21:O21"/>
    <mergeCell ref="H22:O22"/>
    <mergeCell ref="M19:O19"/>
    <mergeCell ref="M20:O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 4.2.2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Marcelo Alid</dc:creator>
  <cp:keywords/>
  <dc:description/>
  <cp:lastModifiedBy>Marcelo Alid</cp:lastModifiedBy>
  <cp:revision/>
  <dcterms:created xsi:type="dcterms:W3CDTF">2019-03-07T02:57:29Z</dcterms:created>
  <dcterms:modified xsi:type="dcterms:W3CDTF">2020-07-04T02:12:50Z</dcterms:modified>
  <cp:category/>
  <cp:contentStatus/>
</cp:coreProperties>
</file>