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5f0a3f2e34bdd/SwpDocs/UNAB/Docencia/Metodos de Optimizacion Aplicados/Metodos_Optimizacion_Aplicados_2020-10/"/>
    </mc:Choice>
  </mc:AlternateContent>
  <xr:revisionPtr revIDLastSave="451" documentId="8_{039CAD22-B5F6-A84B-8B60-767F0EAC6C08}" xr6:coauthVersionLast="45" xr6:coauthVersionMax="45" xr10:uidLastSave="{808835E5-5668-1A45-ACA4-7AC8E03779D2}"/>
  <bookViews>
    <workbookView xWindow="-34280" yWindow="5460" windowWidth="28800" windowHeight="17540" xr2:uid="{6D3F78C6-3E96-844D-B943-9AFB864285CA}"/>
  </bookViews>
  <sheets>
    <sheet name="Ejercicio 4.2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9" i="1" s="1"/>
  <c r="H11" i="1"/>
  <c r="N11" i="1" s="1"/>
  <c r="I11" i="1"/>
  <c r="I9" i="1" s="1"/>
  <c r="J11" i="1"/>
  <c r="J9" i="1" s="1"/>
  <c r="K11" i="1"/>
  <c r="K9" i="1" s="1"/>
  <c r="M11" i="1"/>
  <c r="M9" i="1" s="1"/>
  <c r="E11" i="1"/>
  <c r="E9" i="1" s="1"/>
  <c r="F11" i="1"/>
  <c r="F9" i="1" s="1"/>
  <c r="N7" i="1"/>
  <c r="N6" i="1"/>
  <c r="N5" i="1"/>
  <c r="J13" i="1" l="1"/>
  <c r="M10" i="1"/>
  <c r="H10" i="1"/>
  <c r="N10" i="1" s="1"/>
  <c r="H9" i="1"/>
  <c r="E10" i="1"/>
  <c r="I10" i="1"/>
  <c r="K10" i="1"/>
  <c r="G10" i="1"/>
  <c r="F10" i="1"/>
  <c r="J10" i="1"/>
  <c r="J15" i="1" l="1"/>
  <c r="J14" i="1"/>
  <c r="N9" i="1"/>
  <c r="H13" i="1"/>
  <c r="I13" i="1"/>
  <c r="K13" i="1"/>
  <c r="E13" i="1"/>
  <c r="G13" i="1"/>
  <c r="F13" i="1"/>
  <c r="M13" i="1"/>
  <c r="N13" i="1" l="1"/>
  <c r="E15" i="1"/>
  <c r="E14" i="1"/>
  <c r="J18" i="1" s="1"/>
  <c r="M15" i="1"/>
  <c r="M14" i="1"/>
  <c r="K15" i="1"/>
  <c r="K14" i="1"/>
  <c r="J16" i="1"/>
  <c r="F15" i="1"/>
  <c r="F14" i="1"/>
  <c r="F18" i="1" s="1"/>
  <c r="I15" i="1"/>
  <c r="I14" i="1"/>
  <c r="G15" i="1"/>
  <c r="G14" i="1"/>
  <c r="G16" i="1" s="1"/>
  <c r="H15" i="1"/>
  <c r="H14" i="1"/>
  <c r="H16" i="1"/>
  <c r="J17" i="1" l="1"/>
  <c r="J20" i="1" s="1"/>
  <c r="J19" i="1"/>
  <c r="K18" i="1"/>
  <c r="H18" i="1"/>
  <c r="N15" i="1"/>
  <c r="N14" i="1"/>
  <c r="E18" i="1"/>
  <c r="I18" i="1"/>
  <c r="F16" i="1"/>
  <c r="M18" i="1"/>
  <c r="M16" i="1"/>
  <c r="F19" i="1"/>
  <c r="F17" i="1"/>
  <c r="F20" i="1" s="1"/>
  <c r="G18" i="1"/>
  <c r="E16" i="1"/>
  <c r="I19" i="1" l="1"/>
  <c r="I17" i="1"/>
  <c r="H19" i="1"/>
  <c r="H17" i="1"/>
  <c r="H20" i="1" s="1"/>
  <c r="E19" i="1"/>
  <c r="E17" i="1"/>
  <c r="K19" i="1"/>
  <c r="K17" i="1"/>
  <c r="G19" i="1"/>
  <c r="N19" i="1" s="1"/>
  <c r="G17" i="1"/>
  <c r="N18" i="1"/>
  <c r="M19" i="1"/>
  <c r="M17" i="1"/>
  <c r="M20" i="1" s="1"/>
  <c r="G20" i="1" l="1"/>
  <c r="N17" i="1"/>
  <c r="E20" i="1"/>
</calcChain>
</file>

<file path=xl/sharedStrings.xml><?xml version="1.0" encoding="utf-8"?>
<sst xmlns="http://schemas.openxmlformats.org/spreadsheetml/2006/main" count="98" uniqueCount="64">
  <si>
    <t>FILA</t>
  </si>
  <si>
    <t>OPERACIÓN</t>
  </si>
  <si>
    <t>Cj</t>
  </si>
  <si>
    <t>BASE</t>
  </si>
  <si>
    <t>XB</t>
  </si>
  <si>
    <t>COCIENTE</t>
  </si>
  <si>
    <t>Comentarios</t>
  </si>
  <si>
    <t>CB</t>
  </si>
  <si>
    <t>X1</t>
  </si>
  <si>
    <t>X2</t>
  </si>
  <si>
    <t>H1</t>
  </si>
  <si>
    <t>Solución no es óptima ya que hay Zj - Cj negativos</t>
  </si>
  <si>
    <t>X2 tiene el Zj - Cj mas negativo</t>
  </si>
  <si>
    <t>Zj - Cj</t>
  </si>
  <si>
    <t>Z =</t>
  </si>
  <si>
    <t>X1 tiene el Zj - Cj mas negativo</t>
  </si>
  <si>
    <t>S1</t>
  </si>
  <si>
    <t>S2</t>
  </si>
  <si>
    <t>A1</t>
  </si>
  <si>
    <t>A2</t>
  </si>
  <si>
    <t>-M</t>
  </si>
  <si>
    <t>-5M-2</t>
  </si>
  <si>
    <t>-10M-3</t>
  </si>
  <si>
    <t>M</t>
  </si>
  <si>
    <t>-470M</t>
  </si>
  <si>
    <t>cociente minimo positivo = 20</t>
  </si>
  <si>
    <t>A2 sale de la base y X2 entra a la base. Pivote: 1</t>
  </si>
  <si>
    <t>-9M-3</t>
  </si>
  <si>
    <t>10M+3</t>
  </si>
  <si>
    <t>270M+60</t>
  </si>
  <si>
    <t>S2 tiene el Zj - Cj mas negativo</t>
  </si>
  <si>
    <t>cociente minimo positivo = 30</t>
  </si>
  <si>
    <t>A1 sale de la base y S2 entra a la base. Pivote: 9</t>
  </si>
  <si>
    <t>M+0.33</t>
  </si>
  <si>
    <t>H1 sale de la base y X1 entra a la base. Pivote: 9</t>
  </si>
  <si>
    <t>S1 tiene el Zj - Cj mas negativo</t>
  </si>
  <si>
    <t>no es posible calcular cociente minimo positivo</t>
  </si>
  <si>
    <t>No hay solución óptima ya que no se puede determinar que variable sale de la base</t>
  </si>
  <si>
    <t>Fila1</t>
  </si>
  <si>
    <t>Fila2</t>
  </si>
  <si>
    <t>Fila3</t>
  </si>
  <si>
    <t>FilaZ1</t>
  </si>
  <si>
    <t>Fila4</t>
  </si>
  <si>
    <t>Fila5</t>
  </si>
  <si>
    <t>Fila6</t>
  </si>
  <si>
    <t>FilaZ2</t>
  </si>
  <si>
    <t>Fila7</t>
  </si>
  <si>
    <t>Fila8</t>
  </si>
  <si>
    <t>Fila9</t>
  </si>
  <si>
    <t>FilaZ3</t>
  </si>
  <si>
    <t>Fila10</t>
  </si>
  <si>
    <t>Fila11</t>
  </si>
  <si>
    <t>Fila12</t>
  </si>
  <si>
    <t>FilaZ4</t>
  </si>
  <si>
    <t>Fila6*(-"F5")+Fila1</t>
  </si>
  <si>
    <t>Fila6*(-"F6")+Fila2</t>
  </si>
  <si>
    <t>Fila3/"F7"</t>
  </si>
  <si>
    <t>-</t>
  </si>
  <si>
    <t>Fila4/"H9"</t>
  </si>
  <si>
    <t>Fila7*(-"H10")+Fila5</t>
  </si>
  <si>
    <t>Fila7*(-"H11")+Fila6</t>
  </si>
  <si>
    <t>Fila11*(-"E13")+Fila7</t>
  </si>
  <si>
    <t>Fila8/"E14"</t>
  </si>
  <si>
    <t>Fila11*(-"E53")+Fila9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</si>
</sst>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698-BFAB-4049-A1F2-C977244EB7F0}">
  <dimension ref="B3:Q21"/>
  <sheetViews>
    <sheetView tabSelected="1" workbookViewId="0">
      <selection activeCell="K30" sqref="K30"/>
    </sheetView>
  </sheetViews>
  <sheetFormatPr baseColWidth="10" defaultColWidth="10.83203125" defaultRowHeight="16" x14ac:dyDescent="0.2"/>
  <cols>
    <col min="1" max="1" width="10.83203125" style="1"/>
    <col min="2" max="2" width="6.1640625" style="1" bestFit="1" customWidth="1"/>
    <col min="3" max="3" width="19" style="1" bestFit="1" customWidth="1"/>
    <col min="4" max="4" width="5.83203125" style="1" bestFit="1" customWidth="1"/>
    <col min="5" max="5" width="6.1640625" style="1" bestFit="1" customWidth="1"/>
    <col min="6" max="6" width="7.1640625" style="1" bestFit="1" customWidth="1"/>
    <col min="7" max="7" width="5.33203125" style="1" bestFit="1" customWidth="1"/>
    <col min="8" max="8" width="6.1640625" style="1" bestFit="1" customWidth="1"/>
    <col min="9" max="9" width="7.33203125" style="1" bestFit="1" customWidth="1"/>
    <col min="10" max="10" width="5.33203125" style="1" bestFit="1" customWidth="1"/>
    <col min="11" max="11" width="6.83203125" style="1" bestFit="1" customWidth="1"/>
    <col min="12" max="12" width="5.5" style="1" bestFit="1" customWidth="1"/>
    <col min="13" max="13" width="5.6640625" style="1" bestFit="1" customWidth="1"/>
    <col min="14" max="14" width="9.33203125" style="1" bestFit="1" customWidth="1"/>
    <col min="15" max="16" width="10.83203125" style="1"/>
    <col min="17" max="17" width="53.5" style="1" customWidth="1"/>
    <col min="18" max="16384" width="10.83203125" style="1"/>
  </cols>
  <sheetData>
    <row r="3" spans="2:17" x14ac:dyDescent="0.2">
      <c r="B3" s="73" t="s">
        <v>0</v>
      </c>
      <c r="C3" s="73" t="s">
        <v>1</v>
      </c>
      <c r="D3" s="7" t="s">
        <v>2</v>
      </c>
      <c r="E3" s="19">
        <v>2</v>
      </c>
      <c r="F3" s="19">
        <v>3</v>
      </c>
      <c r="G3" s="19">
        <v>0</v>
      </c>
      <c r="H3" s="19">
        <v>0</v>
      </c>
      <c r="I3" s="28" t="s">
        <v>20</v>
      </c>
      <c r="J3" s="19">
        <v>0</v>
      </c>
      <c r="K3" s="54" t="s">
        <v>20</v>
      </c>
      <c r="L3" s="73" t="s">
        <v>3</v>
      </c>
      <c r="M3" s="73" t="s">
        <v>4</v>
      </c>
      <c r="N3" s="69" t="s">
        <v>5</v>
      </c>
      <c r="O3" s="67" t="s">
        <v>6</v>
      </c>
      <c r="P3" s="68"/>
      <c r="Q3" s="69"/>
    </row>
    <row r="4" spans="2:17" x14ac:dyDescent="0.2">
      <c r="B4" s="74"/>
      <c r="C4" s="74"/>
      <c r="D4" s="8" t="s">
        <v>7</v>
      </c>
      <c r="E4" s="10" t="s">
        <v>8</v>
      </c>
      <c r="F4" s="10" t="s">
        <v>9</v>
      </c>
      <c r="G4" s="22" t="s">
        <v>16</v>
      </c>
      <c r="H4" s="22" t="s">
        <v>17</v>
      </c>
      <c r="I4" s="10" t="s">
        <v>18</v>
      </c>
      <c r="J4" s="10" t="s">
        <v>10</v>
      </c>
      <c r="K4" s="9" t="s">
        <v>19</v>
      </c>
      <c r="L4" s="74"/>
      <c r="M4" s="74"/>
      <c r="N4" s="72"/>
      <c r="O4" s="70"/>
      <c r="P4" s="71"/>
      <c r="Q4" s="72"/>
    </row>
    <row r="5" spans="2:17" x14ac:dyDescent="0.2">
      <c r="B5" s="11" t="s">
        <v>38</v>
      </c>
      <c r="C5" s="11" t="s">
        <v>57</v>
      </c>
      <c r="D5" s="29" t="s">
        <v>20</v>
      </c>
      <c r="E5" s="31">
        <v>5</v>
      </c>
      <c r="F5" s="31">
        <v>9</v>
      </c>
      <c r="G5" s="31">
        <v>-1</v>
      </c>
      <c r="H5" s="31">
        <v>0</v>
      </c>
      <c r="I5" s="31">
        <v>1</v>
      </c>
      <c r="J5" s="31">
        <v>0</v>
      </c>
      <c r="K5" s="32">
        <v>0</v>
      </c>
      <c r="L5" s="33" t="s">
        <v>18</v>
      </c>
      <c r="M5" s="33">
        <v>450</v>
      </c>
      <c r="N5" s="33">
        <f>IF(F5 = 0,"*",IF(M5/F5&lt;0,"*",M5/F5))</f>
        <v>50</v>
      </c>
      <c r="O5" s="56" t="s">
        <v>11</v>
      </c>
      <c r="P5" s="57"/>
      <c r="Q5" s="58"/>
    </row>
    <row r="6" spans="2:17" x14ac:dyDescent="0.2">
      <c r="B6" s="11" t="s">
        <v>39</v>
      </c>
      <c r="C6" s="11" t="s">
        <v>57</v>
      </c>
      <c r="D6" s="2">
        <v>0</v>
      </c>
      <c r="E6" s="31">
        <v>1</v>
      </c>
      <c r="F6" s="31">
        <v>0</v>
      </c>
      <c r="G6" s="31">
        <v>0</v>
      </c>
      <c r="H6" s="31">
        <v>0</v>
      </c>
      <c r="I6" s="31">
        <v>0</v>
      </c>
      <c r="J6" s="31">
        <v>1</v>
      </c>
      <c r="K6" s="32">
        <v>0</v>
      </c>
      <c r="L6" s="34" t="s">
        <v>10</v>
      </c>
      <c r="M6" s="34">
        <v>30</v>
      </c>
      <c r="N6" s="34" t="str">
        <f>IF(F6 = 0,"*",IF(M6/F6&lt;0,"*",M6/F6))</f>
        <v>*</v>
      </c>
      <c r="O6" s="56" t="s">
        <v>12</v>
      </c>
      <c r="P6" s="57"/>
      <c r="Q6" s="58"/>
    </row>
    <row r="7" spans="2:17" x14ac:dyDescent="0.2">
      <c r="B7" s="8" t="s">
        <v>40</v>
      </c>
      <c r="C7" s="8" t="s">
        <v>57</v>
      </c>
      <c r="D7" s="30" t="s">
        <v>20</v>
      </c>
      <c r="E7" s="35">
        <v>0</v>
      </c>
      <c r="F7" s="49">
        <v>1</v>
      </c>
      <c r="G7" s="35">
        <v>0</v>
      </c>
      <c r="H7" s="35">
        <v>-1</v>
      </c>
      <c r="I7" s="35">
        <v>0</v>
      </c>
      <c r="J7" s="35">
        <v>0</v>
      </c>
      <c r="K7" s="36">
        <v>1</v>
      </c>
      <c r="L7" s="37" t="s">
        <v>19</v>
      </c>
      <c r="M7" s="37">
        <v>20</v>
      </c>
      <c r="N7" s="24">
        <f>IF(F7 = 0,"*",IF(M7/F7&lt;0,"*",M7/F7))</f>
        <v>20</v>
      </c>
      <c r="O7" s="56" t="s">
        <v>25</v>
      </c>
      <c r="P7" s="57"/>
      <c r="Q7" s="58"/>
    </row>
    <row r="8" spans="2:17" ht="17" thickBot="1" x14ac:dyDescent="0.25">
      <c r="B8" s="12" t="s">
        <v>41</v>
      </c>
      <c r="C8" s="12"/>
      <c r="D8" s="18" t="s">
        <v>13</v>
      </c>
      <c r="E8" s="43" t="s">
        <v>21</v>
      </c>
      <c r="F8" s="77" t="s">
        <v>22</v>
      </c>
      <c r="G8" s="43" t="s">
        <v>23</v>
      </c>
      <c r="H8" s="43" t="s">
        <v>23</v>
      </c>
      <c r="I8" s="4">
        <v>0</v>
      </c>
      <c r="J8" s="4">
        <v>0</v>
      </c>
      <c r="K8" s="5">
        <v>0</v>
      </c>
      <c r="L8" s="4" t="s">
        <v>14</v>
      </c>
      <c r="M8" s="75" t="s">
        <v>24</v>
      </c>
      <c r="N8" s="76"/>
      <c r="O8" s="64" t="s">
        <v>26</v>
      </c>
      <c r="P8" s="65"/>
      <c r="Q8" s="66"/>
    </row>
    <row r="9" spans="2:17" ht="17" thickTop="1" x14ac:dyDescent="0.2">
      <c r="B9" s="11" t="s">
        <v>42</v>
      </c>
      <c r="C9" s="11" t="s">
        <v>54</v>
      </c>
      <c r="D9" s="50" t="s">
        <v>20</v>
      </c>
      <c r="E9" s="31">
        <f>E11*(-$F$5)+E5</f>
        <v>5</v>
      </c>
      <c r="F9" s="31">
        <f>F11*(-$F$5)+F5</f>
        <v>0</v>
      </c>
      <c r="G9" s="31">
        <f t="shared" ref="G9:M9" si="0">G11*(-$F$5)+G5</f>
        <v>-1</v>
      </c>
      <c r="H9" s="52">
        <f t="shared" si="0"/>
        <v>9</v>
      </c>
      <c r="I9" s="31">
        <f t="shared" si="0"/>
        <v>1</v>
      </c>
      <c r="J9" s="31">
        <f t="shared" si="0"/>
        <v>0</v>
      </c>
      <c r="K9" s="31">
        <f t="shared" si="0"/>
        <v>-9</v>
      </c>
      <c r="L9" s="38" t="s">
        <v>18</v>
      </c>
      <c r="M9" s="31">
        <f t="shared" si="0"/>
        <v>270</v>
      </c>
      <c r="N9" s="78">
        <f>IF(H9 = 0,"*",IF(M9/H9&lt;0,"*",M9/H9))</f>
        <v>30</v>
      </c>
      <c r="O9" s="56" t="s">
        <v>11</v>
      </c>
      <c r="P9" s="57"/>
      <c r="Q9" s="58"/>
    </row>
    <row r="10" spans="2:17" x14ac:dyDescent="0.2">
      <c r="B10" s="11" t="s">
        <v>43</v>
      </c>
      <c r="C10" s="11" t="s">
        <v>55</v>
      </c>
      <c r="D10" s="2">
        <v>0</v>
      </c>
      <c r="E10" s="39">
        <f>E11*(-$F$6)+E6</f>
        <v>1</v>
      </c>
      <c r="F10" s="39">
        <f>F11*(-$F$6)+F6</f>
        <v>0</v>
      </c>
      <c r="G10" s="39">
        <f t="shared" ref="G10:M10" si="1">G11*(-$F$6)+G6</f>
        <v>0</v>
      </c>
      <c r="H10" s="39">
        <f t="shared" si="1"/>
        <v>0</v>
      </c>
      <c r="I10" s="39">
        <f t="shared" si="1"/>
        <v>0</v>
      </c>
      <c r="J10" s="39">
        <f t="shared" si="1"/>
        <v>1</v>
      </c>
      <c r="K10" s="39">
        <f t="shared" si="1"/>
        <v>0</v>
      </c>
      <c r="L10" s="51" t="s">
        <v>10</v>
      </c>
      <c r="M10" s="39">
        <f t="shared" si="1"/>
        <v>30</v>
      </c>
      <c r="N10" s="40" t="str">
        <f>IF(H10=0,"*",IF(M10/H10&lt;0,"*",M10/H10))</f>
        <v>*</v>
      </c>
      <c r="O10" s="56" t="s">
        <v>30</v>
      </c>
      <c r="P10" s="57"/>
      <c r="Q10" s="58"/>
    </row>
    <row r="11" spans="2:17" x14ac:dyDescent="0.2">
      <c r="B11" s="8" t="s">
        <v>44</v>
      </c>
      <c r="C11" s="8" t="s">
        <v>56</v>
      </c>
      <c r="D11" s="3">
        <v>3</v>
      </c>
      <c r="E11" s="35">
        <f>E7/$F$7</f>
        <v>0</v>
      </c>
      <c r="F11" s="35">
        <f>F7/$F$7</f>
        <v>1</v>
      </c>
      <c r="G11" s="35">
        <f t="shared" ref="G11:M11" si="2">G7/$F$7</f>
        <v>0</v>
      </c>
      <c r="H11" s="35">
        <f t="shared" si="2"/>
        <v>-1</v>
      </c>
      <c r="I11" s="35">
        <f t="shared" si="2"/>
        <v>0</v>
      </c>
      <c r="J11" s="35">
        <f t="shared" si="2"/>
        <v>0</v>
      </c>
      <c r="K11" s="35">
        <f t="shared" si="2"/>
        <v>1</v>
      </c>
      <c r="L11" s="37" t="s">
        <v>9</v>
      </c>
      <c r="M11" s="35">
        <f t="shared" si="2"/>
        <v>20</v>
      </c>
      <c r="N11" s="37" t="str">
        <f>IF(H11=0,"*",IF(M11/H11&lt;0,"*",M11/H11))</f>
        <v>*</v>
      </c>
      <c r="O11" s="56" t="s">
        <v>31</v>
      </c>
      <c r="P11" s="57"/>
      <c r="Q11" s="58"/>
    </row>
    <row r="12" spans="2:17" ht="17" thickBot="1" x14ac:dyDescent="0.25">
      <c r="B12" s="12" t="s">
        <v>45</v>
      </c>
      <c r="C12" s="12"/>
      <c r="D12" s="18" t="s">
        <v>13</v>
      </c>
      <c r="E12" s="43" t="s">
        <v>21</v>
      </c>
      <c r="F12" s="4">
        <v>0</v>
      </c>
      <c r="G12" s="20" t="s">
        <v>23</v>
      </c>
      <c r="H12" s="77" t="s">
        <v>27</v>
      </c>
      <c r="I12" s="4">
        <v>0</v>
      </c>
      <c r="J12" s="4">
        <v>0</v>
      </c>
      <c r="K12" s="81" t="s">
        <v>28</v>
      </c>
      <c r="L12" s="4" t="s">
        <v>14</v>
      </c>
      <c r="M12" s="75" t="s">
        <v>29</v>
      </c>
      <c r="N12" s="76"/>
      <c r="O12" s="64" t="s">
        <v>32</v>
      </c>
      <c r="P12" s="65"/>
      <c r="Q12" s="66"/>
    </row>
    <row r="13" spans="2:17" ht="17" thickTop="1" x14ac:dyDescent="0.2">
      <c r="B13" s="13" t="s">
        <v>46</v>
      </c>
      <c r="C13" s="14" t="s">
        <v>58</v>
      </c>
      <c r="D13" s="6">
        <v>0</v>
      </c>
      <c r="E13" s="42">
        <f t="shared" ref="E13:M13" si="3">E9/$H$9</f>
        <v>0.55555555555555558</v>
      </c>
      <c r="F13" s="41">
        <f t="shared" si="3"/>
        <v>0</v>
      </c>
      <c r="G13" s="42">
        <f t="shared" si="3"/>
        <v>-0.1111111111111111</v>
      </c>
      <c r="H13" s="41">
        <f>H9/$H$9</f>
        <v>1</v>
      </c>
      <c r="I13" s="42">
        <f t="shared" si="3"/>
        <v>0.1111111111111111</v>
      </c>
      <c r="J13" s="41">
        <f t="shared" si="3"/>
        <v>0</v>
      </c>
      <c r="K13" s="41">
        <f t="shared" si="3"/>
        <v>-1</v>
      </c>
      <c r="L13" s="38" t="s">
        <v>17</v>
      </c>
      <c r="M13" s="41">
        <f t="shared" si="3"/>
        <v>30</v>
      </c>
      <c r="N13" s="44">
        <f>IF(E13=0,"*",IF(M13/E13&lt;0,"*",M13/E13))</f>
        <v>54</v>
      </c>
      <c r="O13" s="56" t="s">
        <v>11</v>
      </c>
      <c r="P13" s="57"/>
      <c r="Q13" s="58"/>
    </row>
    <row r="14" spans="2:17" x14ac:dyDescent="0.2">
      <c r="B14" s="15" t="s">
        <v>47</v>
      </c>
      <c r="C14" s="11" t="s">
        <v>59</v>
      </c>
      <c r="D14" s="2">
        <v>0</v>
      </c>
      <c r="E14" s="26">
        <f t="shared" ref="E14:G14" si="4">E13*(-$H$10)+E10</f>
        <v>1</v>
      </c>
      <c r="F14" s="41">
        <f t="shared" si="4"/>
        <v>0</v>
      </c>
      <c r="G14" s="41">
        <f t="shared" si="4"/>
        <v>0</v>
      </c>
      <c r="H14" s="41">
        <f>H13*(-$H$10)+H10</f>
        <v>0</v>
      </c>
      <c r="I14" s="41">
        <f t="shared" ref="I14:M14" si="5">I13*(-$H$10)+I10</f>
        <v>0</v>
      </c>
      <c r="J14" s="41">
        <f t="shared" si="5"/>
        <v>1</v>
      </c>
      <c r="K14" s="41">
        <f t="shared" si="5"/>
        <v>0</v>
      </c>
      <c r="L14" s="34" t="s">
        <v>10</v>
      </c>
      <c r="M14" s="41">
        <f t="shared" si="5"/>
        <v>30</v>
      </c>
      <c r="N14" s="79">
        <f>IF(E14=0,"*",IF(M14/E14&lt;0,"*",M14/E14))</f>
        <v>30</v>
      </c>
      <c r="O14" s="56" t="s">
        <v>15</v>
      </c>
      <c r="P14" s="57"/>
      <c r="Q14" s="58"/>
    </row>
    <row r="15" spans="2:17" x14ac:dyDescent="0.2">
      <c r="B15" s="16" t="s">
        <v>48</v>
      </c>
      <c r="C15" s="23" t="s">
        <v>60</v>
      </c>
      <c r="D15" s="3">
        <v>3</v>
      </c>
      <c r="E15" s="53">
        <f t="shared" ref="E15:G15" si="6">E13*(-$H$11)+E11</f>
        <v>0.55555555555555558</v>
      </c>
      <c r="F15" s="35">
        <f t="shared" si="6"/>
        <v>1</v>
      </c>
      <c r="G15" s="53">
        <f t="shared" si="6"/>
        <v>-0.1111111111111111</v>
      </c>
      <c r="H15" s="35">
        <f>H13*(-$H$11)+H11</f>
        <v>0</v>
      </c>
      <c r="I15" s="53">
        <f t="shared" ref="I15:M15" si="7">I13*(-$H$11)+I11</f>
        <v>0.1111111111111111</v>
      </c>
      <c r="J15" s="35">
        <f t="shared" si="7"/>
        <v>0</v>
      </c>
      <c r="K15" s="35">
        <f t="shared" si="7"/>
        <v>0</v>
      </c>
      <c r="L15" s="37" t="s">
        <v>9</v>
      </c>
      <c r="M15" s="35">
        <f t="shared" si="7"/>
        <v>50</v>
      </c>
      <c r="N15" s="47">
        <f>IF(E15=0,"*",IF(M15/E15&lt;0,"*",M15/E15))</f>
        <v>90</v>
      </c>
      <c r="O15" s="56" t="s">
        <v>31</v>
      </c>
      <c r="P15" s="57"/>
      <c r="Q15" s="58"/>
    </row>
    <row r="16" spans="2:17" ht="17" thickBot="1" x14ac:dyDescent="0.25">
      <c r="B16" s="17" t="s">
        <v>49</v>
      </c>
      <c r="C16" s="17"/>
      <c r="D16" s="18" t="s">
        <v>13</v>
      </c>
      <c r="E16" s="80">
        <f>$D$13*E13+$D$14*E14+$D$15*E15-E3</f>
        <v>-0.33333333333333326</v>
      </c>
      <c r="F16" s="20">
        <f>$D$13*F13+$D$14*F14+$D$15*F15-F3</f>
        <v>0</v>
      </c>
      <c r="G16" s="27">
        <f>$D$13*G13+$D$14*G14+$D$15*G15-G3</f>
        <v>-0.33333333333333331</v>
      </c>
      <c r="H16" s="20">
        <f>$D$13*H13+$D$14*H14+$D$15*H15-H3</f>
        <v>0</v>
      </c>
      <c r="I16" s="43" t="s">
        <v>33</v>
      </c>
      <c r="J16" s="20">
        <f>$D$13*J13+$D$14*J14+$D$15*J15-J3</f>
        <v>0</v>
      </c>
      <c r="K16" s="82" t="s">
        <v>23</v>
      </c>
      <c r="L16" s="48" t="s">
        <v>14</v>
      </c>
      <c r="M16" s="59">
        <f>D13*M13+D14*M14+D15*M15</f>
        <v>150</v>
      </c>
      <c r="N16" s="60"/>
      <c r="O16" s="64" t="s">
        <v>34</v>
      </c>
      <c r="P16" s="65"/>
      <c r="Q16" s="66"/>
    </row>
    <row r="17" spans="2:17" ht="17" thickTop="1" x14ac:dyDescent="0.2">
      <c r="B17" s="13" t="s">
        <v>50</v>
      </c>
      <c r="C17" s="14" t="s">
        <v>61</v>
      </c>
      <c r="D17" s="6">
        <v>0</v>
      </c>
      <c r="E17" s="41">
        <f>E18*(-$E$13)+E13</f>
        <v>0</v>
      </c>
      <c r="F17" s="41">
        <f t="shared" ref="F17:M17" si="8">F18*(-$E$13)+F13</f>
        <v>0</v>
      </c>
      <c r="G17" s="42">
        <f t="shared" si="8"/>
        <v>-0.1111111111111111</v>
      </c>
      <c r="H17" s="41">
        <f t="shared" si="8"/>
        <v>1</v>
      </c>
      <c r="I17" s="42">
        <f t="shared" si="8"/>
        <v>0.1111111111111111</v>
      </c>
      <c r="J17" s="42">
        <f t="shared" si="8"/>
        <v>-0.55555555555555558</v>
      </c>
      <c r="K17" s="41">
        <f t="shared" si="8"/>
        <v>-1</v>
      </c>
      <c r="L17" s="38" t="s">
        <v>17</v>
      </c>
      <c r="M17" s="42">
        <f t="shared" si="8"/>
        <v>13.333333333333332</v>
      </c>
      <c r="N17" s="25" t="str">
        <f>IF(G17=0,"*",IF(M17/G17&lt;0,"*",M17/G17))</f>
        <v>*</v>
      </c>
      <c r="O17" s="56" t="s">
        <v>11</v>
      </c>
      <c r="P17" s="57"/>
      <c r="Q17" s="58"/>
    </row>
    <row r="18" spans="2:17" x14ac:dyDescent="0.2">
      <c r="B18" s="15" t="s">
        <v>51</v>
      </c>
      <c r="C18" s="11" t="s">
        <v>62</v>
      </c>
      <c r="D18" s="2">
        <v>2</v>
      </c>
      <c r="E18" s="41">
        <f>E14/$E$14</f>
        <v>1</v>
      </c>
      <c r="F18" s="41">
        <f t="shared" ref="F18:M18" si="9">F14/$E$14</f>
        <v>0</v>
      </c>
      <c r="G18" s="41">
        <f t="shared" si="9"/>
        <v>0</v>
      </c>
      <c r="H18" s="41">
        <f t="shared" si="9"/>
        <v>0</v>
      </c>
      <c r="I18" s="41">
        <f t="shared" si="9"/>
        <v>0</v>
      </c>
      <c r="J18" s="41">
        <f t="shared" si="9"/>
        <v>1</v>
      </c>
      <c r="K18" s="41">
        <f t="shared" si="9"/>
        <v>0</v>
      </c>
      <c r="L18" s="46" t="s">
        <v>8</v>
      </c>
      <c r="M18" s="45">
        <f t="shared" si="9"/>
        <v>30</v>
      </c>
      <c r="N18" s="55" t="str">
        <f>IF(G18=0,"*",IF(M18/G18&lt;0,"*",M18/G18))</f>
        <v>*</v>
      </c>
      <c r="O18" s="56" t="s">
        <v>35</v>
      </c>
      <c r="P18" s="57"/>
      <c r="Q18" s="58"/>
    </row>
    <row r="19" spans="2:17" x14ac:dyDescent="0.2">
      <c r="B19" s="21" t="s">
        <v>52</v>
      </c>
      <c r="C19" s="23" t="s">
        <v>63</v>
      </c>
      <c r="D19" s="3">
        <v>3</v>
      </c>
      <c r="E19" s="35">
        <f>E18*(-$E$15)+E15</f>
        <v>0</v>
      </c>
      <c r="F19" s="35">
        <f t="shared" ref="F19:M19" si="10">F18*(-$E$15)+F15</f>
        <v>1</v>
      </c>
      <c r="G19" s="53">
        <f t="shared" si="10"/>
        <v>-0.1111111111111111</v>
      </c>
      <c r="H19" s="35">
        <f t="shared" si="10"/>
        <v>0</v>
      </c>
      <c r="I19" s="53">
        <f t="shared" si="10"/>
        <v>0.1111111111111111</v>
      </c>
      <c r="J19" s="53">
        <f t="shared" si="10"/>
        <v>-0.55555555555555558</v>
      </c>
      <c r="K19" s="35">
        <f t="shared" si="10"/>
        <v>0</v>
      </c>
      <c r="L19" s="37" t="s">
        <v>9</v>
      </c>
      <c r="M19" s="53">
        <f t="shared" si="10"/>
        <v>33.333333333333329</v>
      </c>
      <c r="N19" s="24" t="str">
        <f>IF(G19=0,"*",IF(M19/G19&lt;0,"*",M19/G19))</f>
        <v>*</v>
      </c>
      <c r="O19" s="56" t="s">
        <v>36</v>
      </c>
      <c r="P19" s="57"/>
      <c r="Q19" s="58"/>
    </row>
    <row r="20" spans="2:17" ht="17" thickBot="1" x14ac:dyDescent="0.25">
      <c r="B20" s="17" t="s">
        <v>53</v>
      </c>
      <c r="C20" s="17"/>
      <c r="D20" s="18" t="s">
        <v>13</v>
      </c>
      <c r="E20" s="20">
        <f>$D$17*E17+$D$18*E18+$D$19*E19-E3</f>
        <v>0</v>
      </c>
      <c r="F20" s="20">
        <f>$D$17*F17+$D$18*F18+$D$19*F19-F3</f>
        <v>0</v>
      </c>
      <c r="G20" s="27">
        <f>$D$17*G17+$D$18*G18+$D$19*G19-G3</f>
        <v>-0.33333333333333331</v>
      </c>
      <c r="H20" s="20">
        <f>$D$17*H17+$D$18*H18+$D$19*H19-H3</f>
        <v>0</v>
      </c>
      <c r="I20" s="43" t="s">
        <v>33</v>
      </c>
      <c r="J20" s="27">
        <f>$D$17*J17+$D$18*J18+$D$19*J19-J3</f>
        <v>0.33333333333333326</v>
      </c>
      <c r="K20" s="81" t="s">
        <v>23</v>
      </c>
      <c r="L20" s="48" t="s">
        <v>14</v>
      </c>
      <c r="M20" s="59">
        <f>D17*M17+D18*M18+D19*M19</f>
        <v>160</v>
      </c>
      <c r="N20" s="60"/>
      <c r="O20" s="61" t="s">
        <v>37</v>
      </c>
      <c r="P20" s="62"/>
      <c r="Q20" s="63"/>
    </row>
    <row r="21" spans="2:17" ht="17" thickTop="1" x14ac:dyDescent="0.2"/>
  </sheetData>
  <mergeCells count="26">
    <mergeCell ref="M8:N8"/>
    <mergeCell ref="M12:N12"/>
    <mergeCell ref="B3:B4"/>
    <mergeCell ref="C3:C4"/>
    <mergeCell ref="L3:L4"/>
    <mergeCell ref="M3:M4"/>
    <mergeCell ref="N3:N4"/>
    <mergeCell ref="O3:Q4"/>
    <mergeCell ref="O6:Q6"/>
    <mergeCell ref="O7:Q7"/>
    <mergeCell ref="O8:Q8"/>
    <mergeCell ref="O5:Q5"/>
    <mergeCell ref="O14:Q14"/>
    <mergeCell ref="O15:Q15"/>
    <mergeCell ref="O16:Q16"/>
    <mergeCell ref="O9:Q9"/>
    <mergeCell ref="O10:Q10"/>
    <mergeCell ref="O11:Q11"/>
    <mergeCell ref="O12:Q12"/>
    <mergeCell ref="O13:Q13"/>
    <mergeCell ref="O17:Q17"/>
    <mergeCell ref="M20:N20"/>
    <mergeCell ref="O19:Q19"/>
    <mergeCell ref="O20:Q20"/>
    <mergeCell ref="M16:N16"/>
    <mergeCell ref="O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4.2.3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Alid</dc:creator>
  <cp:keywords/>
  <dc:description/>
  <cp:lastModifiedBy>Marcelo Alid</cp:lastModifiedBy>
  <cp:revision/>
  <dcterms:created xsi:type="dcterms:W3CDTF">2019-03-07T02:57:29Z</dcterms:created>
  <dcterms:modified xsi:type="dcterms:W3CDTF">2020-07-03T20:18:31Z</dcterms:modified>
  <cp:category/>
  <cp:contentStatus/>
</cp:coreProperties>
</file>