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qurashi\OneDrive - King Saud University Faculty\QUA 207\Winter 2022\"/>
    </mc:Choice>
  </mc:AlternateContent>
  <xr:revisionPtr revIDLastSave="58" documentId="8_{6B3818A5-FE02-704D-BF78-5CD392F0DD19}" xr6:coauthVersionLast="36" xr6:coauthVersionMax="47" xr10:uidLastSave="{7DD85E9C-1F1E-F94B-87E0-79E7D15E6427}"/>
  <bookViews>
    <workbookView xWindow="0" yWindow="0" windowWidth="12570" windowHeight="4650" tabRatio="822" xr2:uid="{00000000-000D-0000-FFFF-FFFF00000000}"/>
  </bookViews>
  <sheets>
    <sheet name="Values Sample Mean" sheetId="2" r:id="rId1"/>
    <sheet name="Prob. Sample Mean" sheetId="3" r:id="rId2"/>
    <sheet name="Values p" sheetId="6" r:id="rId3"/>
    <sheet name="Prob. p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11" i="5"/>
  <c r="B10" i="5"/>
  <c r="E14" i="6"/>
  <c r="E9" i="6"/>
  <c r="B9" i="6"/>
  <c r="B4" i="6"/>
  <c r="B10" i="3"/>
  <c r="B11" i="3"/>
  <c r="E14" i="3"/>
  <c r="E13" i="3"/>
  <c r="E16" i="3"/>
  <c r="B9" i="2"/>
  <c r="B13" i="2"/>
  <c r="B12" i="6"/>
  <c r="E10" i="6"/>
  <c r="E15" i="6"/>
  <c r="B10" i="6"/>
  <c r="B13" i="6"/>
  <c r="B13" i="5"/>
  <c r="B15" i="5"/>
  <c r="B16" i="5"/>
  <c r="B18" i="5"/>
  <c r="B19" i="5"/>
  <c r="B10" i="2"/>
  <c r="H13" i="2"/>
  <c r="E13" i="2"/>
  <c r="B18" i="3"/>
  <c r="B19" i="3"/>
  <c r="E21" i="3"/>
  <c r="E22" i="3"/>
  <c r="E18" i="3"/>
  <c r="E19" i="3"/>
  <c r="B21" i="3"/>
  <c r="B22" i="3"/>
  <c r="B16" i="3"/>
  <c r="B14" i="2"/>
</calcChain>
</file>

<file path=xl/sharedStrings.xml><?xml version="1.0" encoding="utf-8"?>
<sst xmlns="http://schemas.openxmlformats.org/spreadsheetml/2006/main" count="63" uniqueCount="35">
  <si>
    <t>X</t>
  </si>
  <si>
    <t>Xbar</t>
  </si>
  <si>
    <t>n</t>
  </si>
  <si>
    <t>L</t>
  </si>
  <si>
    <t>U</t>
  </si>
  <si>
    <t>Middle %</t>
  </si>
  <si>
    <t>Pop.</t>
  </si>
  <si>
    <t>Lower %</t>
  </si>
  <si>
    <t>Upper %</t>
  </si>
  <si>
    <t>μ</t>
  </si>
  <si>
    <t>σ</t>
  </si>
  <si>
    <t>X̅</t>
  </si>
  <si>
    <r>
      <t>μ</t>
    </r>
    <r>
      <rPr>
        <vertAlign val="subscript"/>
        <sz val="11"/>
        <color theme="1"/>
        <rFont val="Calibri"/>
        <family val="2"/>
      </rPr>
      <t>X̅</t>
    </r>
  </si>
  <si>
    <r>
      <t>σ</t>
    </r>
    <r>
      <rPr>
        <vertAlign val="subscript"/>
        <sz val="11"/>
        <color theme="1"/>
        <rFont val="Calibri"/>
        <family val="2"/>
      </rPr>
      <t>X̅</t>
    </r>
  </si>
  <si>
    <r>
      <t>Z</t>
    </r>
    <r>
      <rPr>
        <vertAlign val="subscript"/>
        <sz val="11"/>
        <color theme="1"/>
        <rFont val="Calibri"/>
        <family val="2"/>
        <scheme val="minor"/>
      </rPr>
      <t>L</t>
    </r>
  </si>
  <si>
    <r>
      <t>Z</t>
    </r>
    <r>
      <rPr>
        <vertAlign val="subscript"/>
        <sz val="11"/>
        <color theme="1"/>
        <rFont val="Calibri"/>
        <family val="2"/>
        <scheme val="minor"/>
      </rPr>
      <t>U</t>
    </r>
  </si>
  <si>
    <r>
      <t>P(Z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&lt;Z&lt;Z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</t>
    </r>
  </si>
  <si>
    <r>
      <t>P(Z&lt;Z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</si>
  <si>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r>
      <t>P(Z&gt;Z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</si>
  <si>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r>
      <t>X̅</t>
    </r>
    <r>
      <rPr>
        <vertAlign val="subscript"/>
        <sz val="11"/>
        <color theme="1"/>
        <rFont val="Calibri"/>
        <family val="2"/>
        <scheme val="minor"/>
      </rPr>
      <t>L</t>
    </r>
  </si>
  <si>
    <r>
      <t>X̅</t>
    </r>
    <r>
      <rPr>
        <vertAlign val="subscript"/>
        <sz val="11"/>
        <color theme="1"/>
        <rFont val="Calibri"/>
        <family val="2"/>
        <scheme val="minor"/>
      </rPr>
      <t>U</t>
    </r>
  </si>
  <si>
    <r>
      <t>P(Z&lt;Z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</t>
    </r>
  </si>
  <si>
    <r>
      <t>P(Z&gt;Z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</t>
    </r>
  </si>
  <si>
    <t>π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</si>
  <si>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p</t>
    </r>
  </si>
  <si>
    <r>
      <t>p</t>
    </r>
    <r>
      <rPr>
        <vertAlign val="subscript"/>
        <sz val="11"/>
        <color theme="1"/>
        <rFont val="Calibri"/>
        <family val="2"/>
        <scheme val="minor"/>
      </rPr>
      <t>L</t>
    </r>
  </si>
  <si>
    <r>
      <t>p</t>
    </r>
    <r>
      <rPr>
        <vertAlign val="subscript"/>
        <sz val="11"/>
        <color theme="1"/>
        <rFont val="Calibri"/>
        <family val="2"/>
        <scheme val="minor"/>
      </rPr>
      <t>U</t>
    </r>
  </si>
  <si>
    <r>
      <t>Z</t>
    </r>
    <r>
      <rPr>
        <vertAlign val="subscript"/>
        <sz val="11"/>
        <color theme="1"/>
        <rFont val="Calibri"/>
        <family val="2"/>
        <scheme val="minor"/>
      </rPr>
      <t>0</t>
    </r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</si>
  <si>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</si>
  <si>
    <t>Upper  %</t>
  </si>
  <si>
    <r>
      <t>P(X̅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&lt;X̅&lt;X̅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</t>
    </r>
  </si>
  <si>
    <r>
      <t>P(X̅&lt;X̅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</si>
  <si>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r>
      <t>P(X̅&gt;X̅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)</t>
    </r>
  </si>
  <si>
    <r>
      <t>P(X̅&lt;X̅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</t>
    </r>
  </si>
  <si>
    <r>
      <t>P(X̅&gt;X̅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</si>
</sst>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/>
      <right style="medium">
        <color rgb="FF505050"/>
      </right>
      <top style="medium">
        <color indexed="64"/>
      </top>
      <bottom/>
      <diagonal/>
    </border>
    <border>
      <left style="medium">
        <color rgb="FF505050"/>
      </left>
      <right style="medium">
        <color indexed="64"/>
      </right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indexed="64"/>
      </right>
      <top/>
      <bottom/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rgb="FF505050"/>
      </top>
      <bottom style="medium">
        <color rgb="FF505050"/>
      </bottom>
      <diagonal/>
    </border>
    <border>
      <left/>
      <right style="medium">
        <color indexed="64"/>
      </right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7" fillId="0" borderId="0"/>
    <xf numFmtId="0" fontId="8" fillId="0" borderId="0"/>
  </cellStyleXfs>
  <cellXfs count="71">
    <xf numFmtId="0" fontId="0" fillId="0" borderId="0" xfId="0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2" borderId="0" xfId="0" applyFill="1" applyBorder="1"/>
    <xf numFmtId="0" fontId="0" fillId="2" borderId="8" xfId="0" applyFill="1" applyBorder="1"/>
    <xf numFmtId="164" fontId="0" fillId="0" borderId="0" xfId="0" applyNumberFormat="1"/>
    <xf numFmtId="0" fontId="0" fillId="3" borderId="6" xfId="0" applyFill="1" applyBorder="1"/>
    <xf numFmtId="0" fontId="0" fillId="3" borderId="4" xfId="0" applyFill="1" applyBorder="1"/>
    <xf numFmtId="0" fontId="3" fillId="0" borderId="5" xfId="0" applyFont="1" applyBorder="1"/>
    <xf numFmtId="0" fontId="3" fillId="0" borderId="3" xfId="0" applyFont="1" applyBorder="1"/>
    <xf numFmtId="0" fontId="3" fillId="0" borderId="0" xfId="0" applyFont="1"/>
    <xf numFmtId="0" fontId="3" fillId="4" borderId="0" xfId="0" applyFont="1" applyFill="1"/>
    <xf numFmtId="0" fontId="0" fillId="4" borderId="0" xfId="0" applyFill="1"/>
    <xf numFmtId="164" fontId="0" fillId="4" borderId="0" xfId="0" applyNumberFormat="1" applyFill="1"/>
    <xf numFmtId="0" fontId="0" fillId="0" borderId="0" xfId="0" applyFill="1"/>
    <xf numFmtId="0" fontId="0" fillId="5" borderId="0" xfId="0" applyFill="1"/>
    <xf numFmtId="164" fontId="0" fillId="5" borderId="0" xfId="0" applyNumberFormat="1" applyFill="1"/>
    <xf numFmtId="165" fontId="0" fillId="0" borderId="0" xfId="1" applyNumberFormat="1" applyFont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3" fillId="0" borderId="16" xfId="0" applyFont="1" applyBorder="1"/>
    <xf numFmtId="0" fontId="3" fillId="0" borderId="17" xfId="0" applyFont="1" applyBorder="1"/>
    <xf numFmtId="0" fontId="0" fillId="0" borderId="20" xfId="0" applyBorder="1"/>
    <xf numFmtId="0" fontId="3" fillId="0" borderId="21" xfId="0" applyFont="1" applyBorder="1"/>
    <xf numFmtId="0" fontId="0" fillId="0" borderId="22" xfId="0" applyBorder="1"/>
    <xf numFmtId="0" fontId="3" fillId="0" borderId="23" xfId="0" applyFont="1" applyBorder="1"/>
    <xf numFmtId="0" fontId="0" fillId="0" borderId="10" xfId="0" applyBorder="1"/>
    <xf numFmtId="164" fontId="0" fillId="0" borderId="11" xfId="0" applyNumberFormat="1" applyBorder="1"/>
    <xf numFmtId="0" fontId="0" fillId="0" borderId="18" xfId="0" applyBorder="1"/>
    <xf numFmtId="164" fontId="0" fillId="0" borderId="19" xfId="0" applyNumberFormat="1" applyBorder="1"/>
    <xf numFmtId="0" fontId="0" fillId="0" borderId="14" xfId="0" applyBorder="1"/>
    <xf numFmtId="0" fontId="0" fillId="0" borderId="19" xfId="0" applyBorder="1"/>
    <xf numFmtId="166" fontId="0" fillId="0" borderId="11" xfId="0" applyNumberFormat="1" applyBorder="1"/>
    <xf numFmtId="164" fontId="0" fillId="0" borderId="15" xfId="0" applyNumberFormat="1" applyBorder="1"/>
    <xf numFmtId="0" fontId="0" fillId="3" borderId="11" xfId="0" applyFill="1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4" xfId="0" applyFont="1" applyFill="1" applyBorder="1"/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zoomScale="150" zoomScaleNormal="150" workbookViewId="0">
      <selection activeCell="A2" sqref="A2:B2"/>
    </sheetView>
  </sheetViews>
  <sheetFormatPr defaultColWidth="15.5703125" defaultRowHeight="15" x14ac:dyDescent="0.25"/>
  <cols>
    <col min="3" max="3" width="8.7109375" customWidth="1"/>
    <col min="4" max="4" width="8.42578125" bestFit="1" customWidth="1"/>
    <col min="6" max="6" width="15.5703125" style="19"/>
    <col min="7" max="7" width="8.42578125" bestFit="1" customWidth="1"/>
  </cols>
  <sheetData>
    <row r="1" spans="1:8" ht="15.75" thickBot="1" x14ac:dyDescent="0.3"/>
    <row r="2" spans="1:8" ht="15.75" thickBot="1" x14ac:dyDescent="0.3">
      <c r="A2" s="64" t="s">
        <v>0</v>
      </c>
      <c r="B2" s="65"/>
      <c r="C2" s="51" t="s">
        <v>6</v>
      </c>
      <c r="D2" s="52"/>
    </row>
    <row r="3" spans="1:8" x14ac:dyDescent="0.25">
      <c r="A3" s="9" t="s">
        <v>9</v>
      </c>
      <c r="B3" s="7">
        <v>368</v>
      </c>
      <c r="C3" s="53"/>
      <c r="D3" s="54"/>
    </row>
    <row r="4" spans="1:8" ht="15.75" thickBot="1" x14ac:dyDescent="0.3">
      <c r="A4" s="10" t="s">
        <v>10</v>
      </c>
      <c r="B4" s="8">
        <v>15</v>
      </c>
      <c r="C4" s="55"/>
      <c r="D4" s="56"/>
    </row>
    <row r="6" spans="1:8" ht="15.75" thickBot="1" x14ac:dyDescent="0.3"/>
    <row r="7" spans="1:8" ht="15.75" thickBot="1" x14ac:dyDescent="0.3">
      <c r="A7" s="66" t="s">
        <v>11</v>
      </c>
      <c r="B7" s="67"/>
      <c r="C7" s="57" t="s">
        <v>1</v>
      </c>
      <c r="D7" s="58"/>
    </row>
    <row r="8" spans="1:8" ht="15.75" thickBot="1" x14ac:dyDescent="0.3">
      <c r="A8" s="36" t="s">
        <v>2</v>
      </c>
      <c r="B8" s="44">
        <v>25</v>
      </c>
      <c r="C8" s="59"/>
      <c r="D8" s="60"/>
    </row>
    <row r="9" spans="1:8" ht="18" x14ac:dyDescent="0.35">
      <c r="A9" s="9" t="s">
        <v>12</v>
      </c>
      <c r="B9" s="4">
        <f>B3</f>
        <v>368</v>
      </c>
      <c r="C9" s="61"/>
      <c r="D9" s="60"/>
    </row>
    <row r="10" spans="1:8" ht="18.75" thickBot="1" x14ac:dyDescent="0.4">
      <c r="A10" s="10" t="s">
        <v>13</v>
      </c>
      <c r="B10" s="5">
        <f>B4/SQRT(B8)</f>
        <v>3</v>
      </c>
      <c r="C10" s="62"/>
      <c r="D10" s="63"/>
    </row>
    <row r="11" spans="1:8" s="15" customFormat="1" ht="15.75" thickBot="1" x14ac:dyDescent="0.3">
      <c r="A11" s="23"/>
      <c r="B11" s="19"/>
      <c r="C11" s="24"/>
      <c r="D11" s="24"/>
      <c r="F11" s="19"/>
    </row>
    <row r="12" spans="1:8" ht="15.75" thickBot="1" x14ac:dyDescent="0.3">
      <c r="A12" s="36" t="s">
        <v>5</v>
      </c>
      <c r="B12" s="44">
        <v>0.95</v>
      </c>
      <c r="C12" s="45"/>
      <c r="D12" s="46" t="s">
        <v>7</v>
      </c>
      <c r="E12" s="47">
        <v>2.5000000000000001E-2</v>
      </c>
      <c r="F12" s="48"/>
      <c r="G12" s="46" t="s">
        <v>8</v>
      </c>
      <c r="H12" s="49">
        <v>2.5000000000000001E-2</v>
      </c>
    </row>
    <row r="13" spans="1:8" ht="15.75" thickBot="1" x14ac:dyDescent="0.3">
      <c r="A13" s="2" t="s">
        <v>3</v>
      </c>
      <c r="B13" s="50">
        <f>_xlfn.NORM.INV((1-B12)/2,B9,B10)</f>
        <v>362.12010804637981</v>
      </c>
      <c r="D13" s="26" t="s">
        <v>11</v>
      </c>
      <c r="E13" s="22">
        <f>_xlfn.NORM.INV(E12,B9,B10)</f>
        <v>362.12010804637981</v>
      </c>
      <c r="F13" s="27"/>
      <c r="G13" s="26" t="s">
        <v>11</v>
      </c>
      <c r="H13" s="25">
        <f>_xlfn.NORM.INV(1-H12,B9,B10)</f>
        <v>373.87989195362019</v>
      </c>
    </row>
    <row r="14" spans="1:8" ht="15.75" thickBot="1" x14ac:dyDescent="0.3">
      <c r="A14" s="2" t="s">
        <v>4</v>
      </c>
      <c r="B14" s="50">
        <f>_xlfn.NORM.INV((B12+1)/2,B9,B10)</f>
        <v>373.87989195362019</v>
      </c>
    </row>
  </sheetData>
  <mergeCells count="4">
    <mergeCell ref="C2:D4"/>
    <mergeCell ref="C7:D10"/>
    <mergeCell ref="A2:B2"/>
    <mergeCell ref="A7:B7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2"/>
  <sheetViews>
    <sheetView zoomScale="120" zoomScaleNormal="120" workbookViewId="0">
      <selection activeCell="A3" sqref="A3:B3"/>
    </sheetView>
  </sheetViews>
  <sheetFormatPr defaultRowHeight="15" x14ac:dyDescent="0.25"/>
  <cols>
    <col min="1" max="1" width="11.85546875" bestFit="1" customWidth="1"/>
    <col min="2" max="2" width="12.85546875" bestFit="1" customWidth="1"/>
    <col min="4" max="4" width="9.28515625" bestFit="1" customWidth="1"/>
    <col min="5" max="5" width="8.42578125" bestFit="1" customWidth="1"/>
    <col min="6" max="6" width="19.7109375" bestFit="1" customWidth="1"/>
  </cols>
  <sheetData>
    <row r="2" spans="1:5" ht="15.75" thickBot="1" x14ac:dyDescent="0.3"/>
    <row r="3" spans="1:5" ht="15.75" thickBot="1" x14ac:dyDescent="0.3">
      <c r="A3" s="69" t="s">
        <v>0</v>
      </c>
      <c r="B3" s="65"/>
    </row>
    <row r="4" spans="1:5" x14ac:dyDescent="0.25">
      <c r="A4" s="30" t="s">
        <v>9</v>
      </c>
      <c r="B4" s="28">
        <v>101</v>
      </c>
    </row>
    <row r="5" spans="1:5" ht="15.75" thickBot="1" x14ac:dyDescent="0.3">
      <c r="A5" s="31" t="s">
        <v>10</v>
      </c>
      <c r="B5" s="29">
        <v>25</v>
      </c>
    </row>
    <row r="7" spans="1:5" ht="15.75" thickBot="1" x14ac:dyDescent="0.3"/>
    <row r="8" spans="1:5" ht="15.75" thickBot="1" x14ac:dyDescent="0.3">
      <c r="A8" s="66" t="s">
        <v>11</v>
      </c>
      <c r="B8" s="68"/>
    </row>
    <row r="9" spans="1:5" ht="15.75" thickBot="1" x14ac:dyDescent="0.3">
      <c r="A9" s="34" t="s">
        <v>2</v>
      </c>
      <c r="B9" s="28">
        <v>25</v>
      </c>
    </row>
    <row r="10" spans="1:5" ht="18" x14ac:dyDescent="0.35">
      <c r="A10" s="35" t="s">
        <v>12</v>
      </c>
      <c r="B10" s="32">
        <f>B4</f>
        <v>101</v>
      </c>
    </row>
    <row r="11" spans="1:5" ht="18.75" thickBot="1" x14ac:dyDescent="0.4">
      <c r="A11" s="33" t="s">
        <v>13</v>
      </c>
      <c r="B11" s="29">
        <f>B5/SQRT(B9)</f>
        <v>5</v>
      </c>
    </row>
    <row r="12" spans="1:5" ht="15.75" thickBot="1" x14ac:dyDescent="0.3"/>
    <row r="13" spans="1:5" ht="18" x14ac:dyDescent="0.35">
      <c r="A13" s="1" t="s">
        <v>19</v>
      </c>
      <c r="B13" s="3">
        <v>91</v>
      </c>
      <c r="D13" s="1" t="s">
        <v>14</v>
      </c>
      <c r="E13" s="3">
        <f>(B13-$B$10)/$B$11</f>
        <v>-2</v>
      </c>
    </row>
    <row r="14" spans="1:5" ht="18.75" thickBot="1" x14ac:dyDescent="0.4">
      <c r="A14" s="20" t="s">
        <v>20</v>
      </c>
      <c r="B14" s="21">
        <v>91.5</v>
      </c>
      <c r="D14" s="20" t="s">
        <v>15</v>
      </c>
      <c r="E14" s="21">
        <f>(B14-$B$10)/$B$11</f>
        <v>-1.9</v>
      </c>
    </row>
    <row r="15" spans="1:5" ht="15.75" thickBot="1" x14ac:dyDescent="0.3"/>
    <row r="16" spans="1:5" ht="18.75" thickBot="1" x14ac:dyDescent="0.4">
      <c r="A16" s="36" t="s">
        <v>30</v>
      </c>
      <c r="B16" s="37">
        <f>_xlfn.NORM.DIST(B14,B10,B11,1)-_xlfn.NORM.DIST(B13,B10,B11,1)</f>
        <v>5.9664278678226088E-3</v>
      </c>
      <c r="D16" s="36" t="s">
        <v>16</v>
      </c>
      <c r="E16" s="42">
        <f>_xlfn.NORM.S.DIST(E14,1)-_xlfn.NORM.S.DIST(E13,1)</f>
        <v>5.9664278678226088E-3</v>
      </c>
    </row>
    <row r="17" spans="1:5" ht="15.75" thickBot="1" x14ac:dyDescent="0.3">
      <c r="E17" s="6"/>
    </row>
    <row r="18" spans="1:5" ht="18" x14ac:dyDescent="0.35">
      <c r="A18" s="38" t="s">
        <v>31</v>
      </c>
      <c r="B18" s="39">
        <f>_xlfn.NORM.DIST(B13,B10,B11,1)</f>
        <v>2.2750131948179191E-2</v>
      </c>
      <c r="D18" s="38" t="s">
        <v>17</v>
      </c>
      <c r="E18" s="39">
        <f>_xlfn.NORM.S.DIST(E13,1)</f>
        <v>2.2750131948179191E-2</v>
      </c>
    </row>
    <row r="19" spans="1:5" ht="18.75" thickBot="1" x14ac:dyDescent="0.4">
      <c r="A19" s="40" t="s">
        <v>32</v>
      </c>
      <c r="B19" s="29">
        <f>1-B18</f>
        <v>0.97724986805182079</v>
      </c>
      <c r="D19" s="40" t="s">
        <v>18</v>
      </c>
      <c r="E19" s="43">
        <f>1-E18</f>
        <v>0.97724986805182079</v>
      </c>
    </row>
    <row r="20" spans="1:5" ht="15.75" thickBot="1" x14ac:dyDescent="0.3">
      <c r="E20" s="6"/>
    </row>
    <row r="21" spans="1:5" ht="18" x14ac:dyDescent="0.35">
      <c r="A21" s="38" t="s">
        <v>33</v>
      </c>
      <c r="B21" s="41">
        <f>_xlfn.NORM.DIST(B14,B10,B11,1)</f>
        <v>2.87165598160018E-2</v>
      </c>
      <c r="D21" s="38" t="s">
        <v>21</v>
      </c>
      <c r="E21" s="39">
        <f>_xlfn.NORM.S.DIST(E14,1)</f>
        <v>2.87165598160018E-2</v>
      </c>
    </row>
    <row r="22" spans="1:5" ht="18.75" thickBot="1" x14ac:dyDescent="0.4">
      <c r="A22" s="40" t="s">
        <v>34</v>
      </c>
      <c r="B22" s="29">
        <f>1-B21</f>
        <v>0.97128344018399815</v>
      </c>
      <c r="D22" s="40" t="s">
        <v>22</v>
      </c>
      <c r="E22" s="43">
        <f>1-E21</f>
        <v>0.97128344018399815</v>
      </c>
    </row>
  </sheetData>
  <mergeCells count="2">
    <mergeCell ref="A8:B8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5"/>
  <sheetViews>
    <sheetView showFormulas="1" zoomScale="150" zoomScaleNormal="150" workbookViewId="0">
      <selection activeCell="A2" sqref="A2"/>
    </sheetView>
  </sheetViews>
  <sheetFormatPr defaultRowHeight="15" x14ac:dyDescent="0.25"/>
  <cols>
    <col min="2" max="2" width="17.7109375" bestFit="1" customWidth="1"/>
    <col min="3" max="3" width="13.85546875" bestFit="1" customWidth="1"/>
    <col min="5" max="5" width="15.42578125" bestFit="1" customWidth="1"/>
  </cols>
  <sheetData>
    <row r="2" spans="1:5" x14ac:dyDescent="0.25">
      <c r="A2" s="11" t="s">
        <v>23</v>
      </c>
      <c r="B2">
        <v>0.5</v>
      </c>
    </row>
    <row r="3" spans="1:5" x14ac:dyDescent="0.25">
      <c r="A3" t="s">
        <v>2</v>
      </c>
      <c r="B3">
        <v>180</v>
      </c>
    </row>
    <row r="4" spans="1:5" ht="18" x14ac:dyDescent="0.35">
      <c r="A4" s="12" t="s">
        <v>24</v>
      </c>
      <c r="B4" s="13">
        <f>SQRT(B2*(1-B2)/B3)</f>
        <v>3.7267799624996496E-2</v>
      </c>
    </row>
    <row r="7" spans="1:5" x14ac:dyDescent="0.25">
      <c r="A7" t="s">
        <v>5</v>
      </c>
      <c r="B7" s="15">
        <v>0.95</v>
      </c>
      <c r="D7" t="s">
        <v>7</v>
      </c>
      <c r="E7">
        <v>2.5000000000000001E-2</v>
      </c>
    </row>
    <row r="9" spans="1:5" ht="18" x14ac:dyDescent="0.35">
      <c r="A9" s="16" t="s">
        <v>14</v>
      </c>
      <c r="B9" s="16">
        <f>_xlfn.NORM.S.INV((1-B7)/2)</f>
        <v>-1.9599639845400536</v>
      </c>
      <c r="D9" s="16" t="s">
        <v>27</v>
      </c>
      <c r="E9" s="16">
        <f>_xlfn.NORM.S.INV(E7)</f>
        <v>-1.9599639845400538</v>
      </c>
    </row>
    <row r="10" spans="1:5" ht="18" x14ac:dyDescent="0.35">
      <c r="A10" s="16" t="s">
        <v>15</v>
      </c>
      <c r="B10" s="16">
        <f>ABS(B9)</f>
        <v>1.9599639845400536</v>
      </c>
      <c r="C10" s="18"/>
      <c r="D10" s="16" t="s">
        <v>28</v>
      </c>
      <c r="E10" s="17">
        <f>B4*E9+B2</f>
        <v>0.42695645495195156</v>
      </c>
    </row>
    <row r="12" spans="1:5" ht="18" x14ac:dyDescent="0.35">
      <c r="A12" s="16" t="s">
        <v>25</v>
      </c>
      <c r="B12" s="17">
        <f>$B$4*B9+$B$2</f>
        <v>0.42695645495195156</v>
      </c>
      <c r="D12" t="s">
        <v>29</v>
      </c>
      <c r="E12">
        <v>2.5000000000000001E-2</v>
      </c>
    </row>
    <row r="13" spans="1:5" ht="18" x14ac:dyDescent="0.35">
      <c r="A13" s="16" t="s">
        <v>26</v>
      </c>
      <c r="B13" s="17">
        <f>$B$4*B10+$B$2</f>
        <v>0.57304354504804844</v>
      </c>
    </row>
    <row r="14" spans="1:5" ht="18" x14ac:dyDescent="0.35">
      <c r="D14" s="16" t="s">
        <v>27</v>
      </c>
      <c r="E14" s="16">
        <f>_xlfn.NORM.S.INV(1-E12)</f>
        <v>1.9599639845400536</v>
      </c>
    </row>
    <row r="15" spans="1:5" ht="18" x14ac:dyDescent="0.35">
      <c r="D15" s="16" t="s">
        <v>28</v>
      </c>
      <c r="E15" s="17">
        <f>B4*E14+B2</f>
        <v>0.57304354504804844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9"/>
  <sheetViews>
    <sheetView zoomScale="160" zoomScaleNormal="160" workbookViewId="0">
      <selection activeCell="B3" sqref="B3"/>
    </sheetView>
  </sheetViews>
  <sheetFormatPr defaultRowHeight="15" x14ac:dyDescent="0.25"/>
  <cols>
    <col min="1" max="1" width="10" bestFit="1" customWidth="1"/>
    <col min="2" max="2" width="19.85546875" bestFit="1" customWidth="1"/>
  </cols>
  <sheetData>
    <row r="2" spans="1:4" x14ac:dyDescent="0.25">
      <c r="C2" s="70"/>
      <c r="D2" s="70"/>
    </row>
    <row r="3" spans="1:4" x14ac:dyDescent="0.25">
      <c r="A3" s="11" t="s">
        <v>23</v>
      </c>
      <c r="B3">
        <v>0.65</v>
      </c>
    </row>
    <row r="4" spans="1:4" x14ac:dyDescent="0.25">
      <c r="A4" t="s">
        <v>2</v>
      </c>
      <c r="B4">
        <v>72</v>
      </c>
    </row>
    <row r="5" spans="1:4" ht="18" x14ac:dyDescent="0.35">
      <c r="A5" s="12" t="s">
        <v>24</v>
      </c>
      <c r="B5" s="13">
        <f>SQRT(B3*(1-B3)/B4)</f>
        <v>5.6211406513466837E-2</v>
      </c>
    </row>
    <row r="7" spans="1:4" ht="18" x14ac:dyDescent="0.35">
      <c r="A7" t="s">
        <v>25</v>
      </c>
      <c r="B7">
        <v>0.62</v>
      </c>
    </row>
    <row r="8" spans="1:4" ht="18" x14ac:dyDescent="0.35">
      <c r="A8" t="s">
        <v>26</v>
      </c>
      <c r="B8">
        <v>0.6</v>
      </c>
    </row>
    <row r="9" spans="1:4" x14ac:dyDescent="0.25">
      <c r="C9" s="70"/>
      <c r="D9" s="70"/>
    </row>
    <row r="10" spans="1:4" ht="18" x14ac:dyDescent="0.35">
      <c r="A10" s="13" t="s">
        <v>14</v>
      </c>
      <c r="B10" s="13">
        <f>STANDARDIZE(B7,$B$3,$B$5)</f>
        <v>-0.53369950799599331</v>
      </c>
    </row>
    <row r="11" spans="1:4" ht="18" x14ac:dyDescent="0.35">
      <c r="A11" s="13" t="s">
        <v>15</v>
      </c>
      <c r="B11" s="13">
        <f>STANDARDIZE(B8,$B$3,$B$5)</f>
        <v>-0.88949917999332229</v>
      </c>
    </row>
    <row r="13" spans="1:4" ht="18" x14ac:dyDescent="0.35">
      <c r="A13" s="13" t="s">
        <v>16</v>
      </c>
      <c r="B13" s="14">
        <f>_xlfn.NORM.S.DIST(B11,1)-_xlfn.NORM.S.DIST(B10,1)</f>
        <v>-0.10990729295535795</v>
      </c>
    </row>
    <row r="15" spans="1:4" ht="18" x14ac:dyDescent="0.35">
      <c r="A15" s="13" t="s">
        <v>17</v>
      </c>
      <c r="B15" s="14">
        <f>_xlfn.NORM.S.DIST(B10,1)</f>
        <v>0.29677472481168088</v>
      </c>
    </row>
    <row r="16" spans="1:4" ht="18" x14ac:dyDescent="0.35">
      <c r="A16" s="13" t="s">
        <v>18</v>
      </c>
      <c r="B16" s="14">
        <f>1-B15</f>
        <v>0.70322527518831912</v>
      </c>
    </row>
    <row r="17" spans="1:2" x14ac:dyDescent="0.25">
      <c r="B17" s="6"/>
    </row>
    <row r="18" spans="1:2" ht="18" x14ac:dyDescent="0.35">
      <c r="A18" s="13" t="s">
        <v>21</v>
      </c>
      <c r="B18" s="14">
        <f>_xlfn.NORM.S.DIST(B11,1)</f>
        <v>0.18686743185632293</v>
      </c>
    </row>
    <row r="19" spans="1:2" ht="18" x14ac:dyDescent="0.35">
      <c r="A19" s="13" t="s">
        <v>22</v>
      </c>
      <c r="B19" s="14">
        <f>1-B18</f>
        <v>0.81313256814367707</v>
      </c>
    </row>
  </sheetData>
  <mergeCells count="2">
    <mergeCell ref="C2:D2"/>
    <mergeCell ref="C9:D9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DC5A5884F46408B3F34642B58FEAD" ma:contentTypeVersion="14" ma:contentTypeDescription="Create a new document." ma:contentTypeScope="" ma:versionID="1c4b360d0efe819a158fb886114c7360">
  <xsd:schema xmlns:xsd="http://www.w3.org/2001/XMLSchema" xmlns:xs="http://www.w3.org/2001/XMLSchema" xmlns:p="http://schemas.microsoft.com/office/2006/metadata/properties" xmlns:ns3="c8f82195-6f62-4e0b-8626-267a140f790d" xmlns:ns4="d0910c55-7f4a-4945-a1d6-0ccdda5360f1" targetNamespace="http://schemas.microsoft.com/office/2006/metadata/properties" ma:root="true" ma:fieldsID="43a5e39bf528e808f630ced60352e8c1" ns3:_="" ns4:_="">
    <xsd:import namespace="c8f82195-6f62-4e0b-8626-267a140f790d"/>
    <xsd:import namespace="d0910c55-7f4a-4945-a1d6-0ccdda5360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82195-6f62-4e0b-8626-267a140f79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910c55-7f4a-4945-a1d6-0ccdda5360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1C327E-BC4E-4639-A53D-BEE37B0E67A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8f82195-6f62-4e0b-8626-267a140f790d"/>
    <ds:schemaRef ds:uri="d0910c55-7f4a-4945-a1d6-0ccdda5360f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91CF04-5CA4-4A1D-8275-304CDF77B016}">
  <ds:schemaRefs>
    <ds:schemaRef ds:uri="c8f82195-6f62-4e0b-8626-267a140f790d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d0910c55-7f4a-4945-a1d6-0ccdda5360f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29EDA24-AF42-4460-B0D9-18BA43557C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 Sample Mean</vt:lpstr>
      <vt:lpstr>Prob. Sample Mean</vt:lpstr>
      <vt:lpstr>Values p</vt:lpstr>
      <vt:lpstr>Prob.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Mosab Alqurashi</dc:creator>
  <cp:lastModifiedBy>Mosab Alqurashi</cp:lastModifiedBy>
  <dcterms:created xsi:type="dcterms:W3CDTF">2022-06-23T13:50:33Z</dcterms:created>
  <dcterms:modified xsi:type="dcterms:W3CDTF">2023-07-26T12:56:38Z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0x0101000D1DC5A5884F46408B3F34642B58FEAD</vt:lpwstr>
  </property>
</Properties>
</file>