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navjhatakia/Documents/Thesis.nosync/"/>
    </mc:Choice>
  </mc:AlternateContent>
  <xr:revisionPtr revIDLastSave="0" documentId="8_{2AE5FF78-4BB9-2E41-A659-9129B4C30528}" xr6:coauthVersionLast="47" xr6:coauthVersionMax="47" xr10:uidLastSave="{00000000-0000-0000-0000-000000000000}"/>
  <bookViews>
    <workbookView xWindow="7200" yWindow="760" windowWidth="15080" windowHeight="21100" xr2:uid="{D9C4DF1F-808C-2A43-BAF3-F81E74BF23B8}"/>
  </bookViews>
  <sheets>
    <sheet name="nucleolus_calculation" sheetId="4" r:id="rId1"/>
  </sheets>
  <definedNames>
    <definedName name="solver_adj" localSheetId="0" hidden="1">nucleolus_calculation!$B$20:$B$21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nucleolus_calculation!$D$12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4" l="1"/>
  <c r="B15" i="4"/>
  <c r="B14" i="4"/>
  <c r="B17" i="4"/>
  <c r="B22" i="4"/>
  <c r="B12" i="4"/>
  <c r="B13" i="4"/>
  <c r="B16" i="4"/>
  <c r="C4" i="4"/>
  <c r="C3" i="4"/>
  <c r="D12" i="4" a="1"/>
  <c r="D12" i="4"/>
  <c r="B9" i="4"/>
  <c r="C5" i="4"/>
  <c r="C6" i="4"/>
  <c r="C7" i="4"/>
  <c r="C8" i="4"/>
  <c r="C9" i="4"/>
  <c r="C2" i="4"/>
  <c r="B8" i="4"/>
  <c r="B7" i="4"/>
  <c r="B6" i="4"/>
  <c r="B5" i="4"/>
  <c r="B4" i="4"/>
  <c r="B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<sst xmlns="http://schemas.openxmlformats.org/spreadsheetml/2006/main" count="22" uniqueCount="22">
  <si>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Coalitions</t>
  </si>
  <si>
    <t>characteristic_functions</t>
  </si>
  <si>
    <t>null</t>
  </si>
  <si>
    <t>Egypt</t>
  </si>
  <si>
    <t>Sudan</t>
  </si>
  <si>
    <t>Ethiopia</t>
  </si>
  <si>
    <t>Egypt Sudan</t>
  </si>
  <si>
    <t>Egypt Ethiopia</t>
  </si>
  <si>
    <t>Sudan Ethiopia</t>
  </si>
  <si>
    <t>Egypt Sudan Ethiopia</t>
  </si>
  <si>
    <t>E</t>
  </si>
  <si>
    <t>E-S</t>
  </si>
  <si>
    <t>E-Et</t>
  </si>
  <si>
    <t>S-Et</t>
  </si>
  <si>
    <t>E-S-Et</t>
  </si>
  <si>
    <t>Deficit Vector</t>
  </si>
  <si>
    <t>S</t>
  </si>
  <si>
    <t>Et</t>
  </si>
  <si>
    <t>a</t>
  </si>
  <si>
    <t>b</t>
  </si>
  <si>
    <t>c</t>
  </si>
  <si>
    <t xml:space="preserve">Difference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</si>
</sst>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674E-FFF0-4D4F-8879-21F46BB39658}">
  <dimension ref="A1:D22"/>
  <sheetViews>
    <sheetView tabSelected="1" workbookViewId="0">
      <selection activeCell="C30" sqref="C30"/>
    </sheetView>
  </sheetViews>
  <sheetFormatPr baseColWidth="10" defaultRowHeight="16" x14ac:dyDescent="0.2"/>
  <cols>
    <col min="1" max="1" width="18.5" bestFit="1" customWidth="1"/>
    <col min="2" max="2" width="20.83203125" bestFit="1" customWidth="1"/>
    <col min="3" max="3" width="21.6640625" customWidth="1"/>
  </cols>
  <sheetData>
    <row r="1" spans="1:4" x14ac:dyDescent="0.2">
      <c r="A1" s="1" t="s">
        <v>0</v>
      </c>
      <c r="B1" s="1" t="s">
        <v>1</v>
      </c>
      <c r="C1" s="1" t="s">
        <v>21</v>
      </c>
    </row>
    <row r="2" spans="1:4" x14ac:dyDescent="0.2">
      <c r="A2" t="s">
        <v>2</v>
      </c>
      <c r="B2">
        <v>0</v>
      </c>
      <c r="C2">
        <f>$B$9-B2</f>
        <v>6.6819220000000001</v>
      </c>
    </row>
    <row r="3" spans="1:4" x14ac:dyDescent="0.2">
      <c r="A3" t="s">
        <v>3</v>
      </c>
      <c r="B3">
        <f>5125744170/1000000000</f>
        <v>5.1257441699999999</v>
      </c>
      <c r="C3">
        <f>$B$9-B3</f>
        <v>1.5561778300000002</v>
      </c>
    </row>
    <row r="4" spans="1:4" x14ac:dyDescent="0.2">
      <c r="A4" t="s">
        <v>4</v>
      </c>
      <c r="B4">
        <f>460925711/1000000000</f>
        <v>0.46092571100000002</v>
      </c>
      <c r="C4">
        <f>$B$9-B4</f>
        <v>6.2209962890000003</v>
      </c>
    </row>
    <row r="5" spans="1:4" x14ac:dyDescent="0.2">
      <c r="A5" t="s">
        <v>5</v>
      </c>
      <c r="B5">
        <f>463206226/1000000000</f>
        <v>0.463206226</v>
      </c>
      <c r="C5">
        <f t="shared" ref="C5:C9" si="0">$B$9-B5</f>
        <v>6.2187157740000005</v>
      </c>
    </row>
    <row r="6" spans="1:4" x14ac:dyDescent="0.2">
      <c r="A6" t="s">
        <v>6</v>
      </c>
      <c r="B6">
        <f>6344068000/1000000000</f>
        <v>6.344068</v>
      </c>
      <c r="C6">
        <f t="shared" si="0"/>
        <v>0.3378540000000001</v>
      </c>
    </row>
    <row r="7" spans="1:4" x14ac:dyDescent="0.2">
      <c r="A7" t="s">
        <v>7</v>
      </c>
      <c r="B7">
        <f>6223809000/1000000000</f>
        <v>6.2238090000000001</v>
      </c>
      <c r="C7">
        <f t="shared" si="0"/>
        <v>0.45811299999999999</v>
      </c>
    </row>
    <row r="8" spans="1:4" x14ac:dyDescent="0.2">
      <c r="A8" t="s">
        <v>8</v>
      </c>
      <c r="B8">
        <f>925918900/1000000000</f>
        <v>0.92591889999999999</v>
      </c>
      <c r="C8">
        <f t="shared" si="0"/>
        <v>5.7560031</v>
      </c>
    </row>
    <row r="9" spans="1:4" x14ac:dyDescent="0.2">
      <c r="A9" t="s">
        <v>9</v>
      </c>
      <c r="B9">
        <f>6681922000/1000000000</f>
        <v>6.6819220000000001</v>
      </c>
      <c r="C9">
        <f t="shared" si="0"/>
        <v>0</v>
      </c>
    </row>
    <row r="11" spans="1:4" x14ac:dyDescent="0.2">
      <c r="A11" s="1" t="s">
        <v>15</v>
      </c>
    </row>
    <row r="12" spans="1:4" x14ac:dyDescent="0.2">
      <c r="A12" t="s">
        <v>10</v>
      </c>
      <c r="B12">
        <f>B3-B20</f>
        <v>-0.69293413555140049</v>
      </c>
      <c r="D12" cm="1">
        <f t="array" ref="D12:D18">_xlfn._xlws.SORT(B12:B18,,-1)</f>
        <v>6.2676633203977039E-2</v>
      </c>
    </row>
    <row r="13" spans="1:4" x14ac:dyDescent="0.2">
      <c r="A13" t="s">
        <v>16</v>
      </c>
      <c r="B13">
        <f>B4-B21</f>
        <v>-1.7873502446225653E-3</v>
      </c>
      <c r="D13">
        <v>6.2675592796022861E-2</v>
      </c>
    </row>
    <row r="14" spans="1:4" x14ac:dyDescent="0.2">
      <c r="A14" t="s">
        <v>17</v>
      </c>
      <c r="B14">
        <f>B5-B22</f>
        <v>6.2675592796022861E-2</v>
      </c>
      <c r="D14">
        <v>6.267520555140027E-2</v>
      </c>
    </row>
    <row r="15" spans="1:4" x14ac:dyDescent="0.2">
      <c r="A15" t="s">
        <v>11</v>
      </c>
      <c r="B15">
        <f>B6-B20-B21</f>
        <v>6.2676633203977039E-2</v>
      </c>
      <c r="D15">
        <v>4.6000612446225886E-3</v>
      </c>
    </row>
    <row r="16" spans="1:4" x14ac:dyDescent="0.2">
      <c r="A16" t="s">
        <v>12</v>
      </c>
      <c r="B16">
        <f>B7-B20-B22</f>
        <v>4.6000612446225886E-3</v>
      </c>
      <c r="D16">
        <v>0</v>
      </c>
    </row>
    <row r="17" spans="1:4" x14ac:dyDescent="0.2">
      <c r="A17" t="s">
        <v>13</v>
      </c>
      <c r="B17">
        <f>B8-B21-B22</f>
        <v>6.267520555140027E-2</v>
      </c>
      <c r="D17">
        <v>-1.7873502446225653E-3</v>
      </c>
    </row>
    <row r="18" spans="1:4" x14ac:dyDescent="0.2">
      <c r="A18" t="s">
        <v>14</v>
      </c>
      <c r="B18">
        <f>B9-B20-B21-B22</f>
        <v>0</v>
      </c>
      <c r="D18">
        <v>-0.69293413555140049</v>
      </c>
    </row>
    <row r="20" spans="1:4" x14ac:dyDescent="0.2">
      <c r="A20" s="1" t="s">
        <v>18</v>
      </c>
      <c r="B20">
        <v>5.8186783055514004</v>
      </c>
    </row>
    <row r="21" spans="1:4" x14ac:dyDescent="0.2">
      <c r="A21" s="1" t="s">
        <v>19</v>
      </c>
      <c r="B21">
        <v>0.46271306124462258</v>
      </c>
    </row>
    <row r="22" spans="1:4" x14ac:dyDescent="0.2">
      <c r="A22" s="1" t="s">
        <v>20</v>
      </c>
      <c r="B22">
        <f>B9-B20-B21</f>
        <v>0.40053063320397714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nucleolus_calculation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Maanav Jhatakia</dc:creator>
  <cp:lastModifiedBy>Maanav Jhatakia</cp:lastModifiedBy>
  <dcterms:created xsi:type="dcterms:W3CDTF">2023-03-28T21:41:48Z</dcterms:created>
  <dcterms:modified xsi:type="dcterms:W3CDTF">2023-05-15T06:07:40Z</dcterms:modified>
</cp:coreProperties>
</file>