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llegeThings\Sem8\DataVisualisation\"/>
    </mc:Choice>
  </mc:AlternateContent>
  <xr:revisionPtr revIDLastSave="0" documentId="13_ncr:1_{C0864EEC-F437-42BB-9025-351D3AFF0298}" xr6:coauthVersionLast="36" xr6:coauthVersionMax="36" xr10:uidLastSave="{00000000-0000-0000-0000-000000000000}"/>
  <bookViews>
    <workbookView xWindow="0" yWindow="0" windowWidth="20490" windowHeight="7425" activeTab="2" xr2:uid="{E89DA565-DE0D-465B-9C79-C1FAED9EE0F3}"/>
  </bookViews>
  <sheets>
    <sheet name="Sheet1" sheetId="1" r:id="rId1"/>
    <sheet name="Sheet2" sheetId="4" r:id="rId2"/>
    <sheet name="Sheet3" sheetId="5" r:id="rId3"/>
  </sheets>
  <definedNames>
    <definedName name="_xlchart.v1.0" hidden="1">Sheet2!$A$138:$A$147</definedName>
    <definedName name="_xlchart.v1.1" hidden="1">Sheet2!$B$137</definedName>
    <definedName name="_xlchart.v1.2" hidden="1">Sheet2!$B$138:$B$147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13" i="5"/>
  <c r="H9" i="5"/>
  <c r="H5" i="5"/>
  <c r="C77" i="1" l="1"/>
  <c r="C78" i="1"/>
  <c r="C79" i="1"/>
  <c r="C80" i="1"/>
  <c r="C81" i="1"/>
  <c r="C82" i="1"/>
  <c r="C76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2" i="1"/>
  <c r="C45" i="1"/>
  <c r="C46" i="1"/>
  <c r="C47" i="1"/>
  <c r="C44" i="1"/>
  <c r="D34" i="1"/>
  <c r="D35" i="1"/>
  <c r="D36" i="1"/>
  <c r="D37" i="1"/>
  <c r="D38" i="1"/>
  <c r="D39" i="1"/>
  <c r="D33" i="1"/>
  <c r="E21" i="1"/>
  <c r="E22" i="1"/>
  <c r="E23" i="1"/>
  <c r="E24" i="1"/>
  <c r="E25" i="1"/>
  <c r="E26" i="1"/>
  <c r="E27" i="1"/>
  <c r="E20" i="1"/>
  <c r="D21" i="1"/>
  <c r="D22" i="1"/>
  <c r="D23" i="1"/>
  <c r="D24" i="1"/>
  <c r="D25" i="1"/>
  <c r="D26" i="1"/>
  <c r="D27" i="1"/>
  <c r="D20" i="1"/>
  <c r="D11" i="1"/>
  <c r="D12" i="1"/>
  <c r="D13" i="1"/>
  <c r="D14" i="1"/>
  <c r="C4" i="1"/>
  <c r="C5" i="1"/>
  <c r="C6" i="1"/>
  <c r="C3" i="1"/>
</calcChain>
</file>

<file path=xl/sharedStrings.xml><?xml version="1.0" encoding="utf-8"?>
<sst xmlns="http://schemas.openxmlformats.org/spreadsheetml/2006/main" count="207" uniqueCount="180">
  <si>
    <t>Exercise 1</t>
  </si>
  <si>
    <t>Adi</t>
  </si>
  <si>
    <t>Beni</t>
  </si>
  <si>
    <t>Charlie</t>
  </si>
  <si>
    <t>Dani</t>
  </si>
  <si>
    <t>Exercise 2</t>
  </si>
  <si>
    <t>Journal Entry 1</t>
  </si>
  <si>
    <t>Journal Entry 2</t>
  </si>
  <si>
    <t>Journal Entry 3</t>
  </si>
  <si>
    <t>Journal Entry 4</t>
  </si>
  <si>
    <t>Debit</t>
  </si>
  <si>
    <t>Credit</t>
  </si>
  <si>
    <t>Same Value?</t>
  </si>
  <si>
    <t>$94.00</t>
  </si>
  <si>
    <t>$109.00</t>
  </si>
  <si>
    <t>$85.50</t>
  </si>
  <si>
    <t>$85.00</t>
  </si>
  <si>
    <t>$12.00</t>
  </si>
  <si>
    <t>Exercise 3</t>
  </si>
  <si>
    <t>Number</t>
  </si>
  <si>
    <t>Name</t>
  </si>
  <si>
    <t>Age</t>
  </si>
  <si>
    <t>Arik</t>
  </si>
  <si>
    <t>Ben</t>
  </si>
  <si>
    <t>Cermit</t>
  </si>
  <si>
    <t>Dan</t>
  </si>
  <si>
    <t>Eliko</t>
  </si>
  <si>
    <t>Fage</t>
  </si>
  <si>
    <t>George</t>
  </si>
  <si>
    <t>Herzl</t>
  </si>
  <si>
    <t>Driver License</t>
  </si>
  <si>
    <t>Minor/Adult?</t>
  </si>
  <si>
    <t>Exercise 4</t>
  </si>
  <si>
    <t>GPA</t>
  </si>
  <si>
    <t>Tuition</t>
  </si>
  <si>
    <t>Sam</t>
  </si>
  <si>
    <t>A+</t>
  </si>
  <si>
    <t>Ari</t>
  </si>
  <si>
    <t>A-</t>
  </si>
  <si>
    <t>Xena</t>
  </si>
  <si>
    <t>Gabe</t>
  </si>
  <si>
    <t>Daniela</t>
  </si>
  <si>
    <t>Rotem</t>
  </si>
  <si>
    <t>Scholarship</t>
  </si>
  <si>
    <t>Exercise 5</t>
  </si>
  <si>
    <t>Student name</t>
  </si>
  <si>
    <t>Grade</t>
  </si>
  <si>
    <t>John</t>
  </si>
  <si>
    <t>Sarah</t>
  </si>
  <si>
    <t>Michael</t>
  </si>
  <si>
    <t>Deborah</t>
  </si>
  <si>
    <t>Failed/Good/Excellent</t>
  </si>
  <si>
    <t>Exercise 6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</si>
  <si>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</si>
  <si>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</si>
  <si>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</si>
  <si>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</si>
  <si>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</si>
  <si>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</si>
  <si>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</si>
  <si>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</si>
  <si>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</si>
  <si>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</si>
  <si>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</si>
  <si>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</si>
  <si>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</si>
  <si>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</si>
  <si>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</si>
  <si>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</si>
  <si>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</si>
  <si>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</si>
  <si>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</si>
  <si>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</si>
  <si>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</si>
  <si>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</si>
  <si>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</si>
  <si>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</si>
  <si>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Pass/Fail</t>
  </si>
  <si>
    <t>Flop or Not?</t>
  </si>
  <si>
    <t>Exercise 7</t>
  </si>
  <si>
    <t>Car Reg</t>
  </si>
  <si>
    <t>Hours Parked</t>
  </si>
  <si>
    <t>DA12 NEJ</t>
  </si>
  <si>
    <t>MA16 BVW</t>
  </si>
  <si>
    <t>DD11 SFD</t>
  </si>
  <si>
    <t>MA14 NHG</t>
  </si>
  <si>
    <t>YK14 BHH</t>
  </si>
  <si>
    <t>DY15 FLB</t>
  </si>
  <si>
    <t>MM12 SWL</t>
  </si>
  <si>
    <t>Parking Charge</t>
  </si>
  <si>
    <t>Parking Threshold</t>
  </si>
  <si>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</si>
  <si>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</si>
  <si>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</si>
  <si>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</si>
  <si>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</si>
  <si>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</si>
  <si>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</si>
  <si>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</si>
  <si>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</si>
  <si>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</si>
  <si>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</si>
  <si>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</si>
  <si>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</si>
  <si>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</si>
  <si>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</si>
  <si>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</si>
  <si>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</si>
  <si>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Favourite Cheeses Data</t>
  </si>
  <si>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</si>
  <si>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</si>
  <si>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</si>
  <si>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</si>
  <si>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</si>
  <si>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</si>
  <si>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</si>
  <si>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</si>
  <si>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</si>
  <si>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</si>
  <si>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</si>
  <si>
    <t>Day</t>
  </si>
  <si>
    <t>Pounds</t>
  </si>
  <si>
    <t>Item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</si>
  <si>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</si>
  <si>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</si>
  <si>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</si>
  <si>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</si>
  <si>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</si>
  <si>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</si>
  <si>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</si>
  <si>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</si>
  <si>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</si>
  <si>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</si>
  <si>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</si>
  <si>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</si>
  <si>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</si>
  <si>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</si>
  <si>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</si>
  <si>
    <t>Rank</t>
  </si>
  <si>
    <t>City</t>
  </si>
  <si>
    <t>Country</t>
  </si>
  <si>
    <t xml:space="preserve">Population </t>
  </si>
  <si>
    <t>(Urban - City Limits)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</si>
  <si>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</si>
  <si>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</si>
  <si>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</si>
  <si>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</si>
  <si>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</si>
  <si>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</si>
  <si>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</si>
  <si>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</si>
  <si>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</si>
  <si>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</si>
  <si>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</si>
  <si>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</si>
  <si>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</si>
  <si>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</si>
  <si>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</si>
  <si>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</si>
  <si>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</si>
  <si>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</si>
  <si>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</si>
  <si>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t>Sales</t>
  </si>
  <si>
    <t>Year</t>
  </si>
  <si>
    <t>Subject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</si>
  <si>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</si>
  <si>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</si>
  <si>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</si>
  <si>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</si>
  <si>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</si>
  <si>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</si>
  <si>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</si>
  <si>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</si>
  <si>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</si>
  <si>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</si>
  <si>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</si>
  <si>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</si>
  <si>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>Maria Chem Mark</t>
  </si>
  <si>
    <t>Brad Math Mark</t>
  </si>
  <si>
    <t>Only considering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</si>
</sst>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rgb="FF222222"/>
      <name val="Arial"/>
      <family val="2"/>
    </font>
    <font>
      <b/>
      <sz val="10.5"/>
      <color rgb="FF222222"/>
      <name val="Arial"/>
      <family val="2"/>
    </font>
    <font>
      <sz val="13.95"/>
      <color rgb="FF000000"/>
      <name val="Arial Narrow"/>
      <family val="2"/>
    </font>
    <font>
      <b/>
      <sz val="10"/>
      <color rgb="FF800080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/>
    <xf numFmtId="3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1" xfId="0" applyFont="1" applyBorder="1"/>
    <xf numFmtId="0" fontId="1" fillId="2" borderId="1" xfId="0" applyFont="1" applyFill="1" applyBorder="1"/>
    <xf numFmtId="0" fontId="3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0" fillId="3" borderId="4" xfId="0" applyFill="1" applyBorder="1" applyAlignment="1">
      <alignment wrapText="1"/>
    </xf>
    <xf numFmtId="0" fontId="4" fillId="3" borderId="4" xfId="0" applyFont="1" applyFill="1" applyBorder="1" applyAlignment="1">
      <alignment vertical="center" wrapText="1"/>
    </xf>
    <xf numFmtId="9" fontId="4" fillId="3" borderId="4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6" fillId="0" borderId="0" xfId="0" applyFon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9" fontId="8" fillId="5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7" fillId="4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0" fillId="6" borderId="0" xfId="0" applyFont="1" applyFill="1"/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vertical="center" wrapText="1"/>
    </xf>
    <xf numFmtId="0" fontId="3" fillId="7" borderId="8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8" borderId="2" xfId="0" applyFont="1" applyFill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1" fillId="9" borderId="0" xfId="0" applyFont="1" applyFill="1"/>
    <xf numFmtId="0" fontId="0" fillId="9" borderId="0" xfId="0" applyFill="1"/>
    <xf numFmtId="0" fontId="1" fillId="0" borderId="0" xfId="0" applyFont="1" applyAlignment="1">
      <alignment horizontal="center"/>
    </xf>
    <xf numFmtId="0" fontId="1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 Sales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Sheet2!$B$2:$B$4</c:f>
              <c:strCache>
                <c:ptCount val="3"/>
                <c:pt idx="0">
                  <c:v>Car Sales By Gender</c:v>
                </c:pt>
                <c:pt idx="2">
                  <c:v>Men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Sheet2!$A$5:$A$10</c15:sqref>
                  </c15:fullRef>
                </c:ext>
              </c:extLst>
              <c:f>(Sheet2!$A$5:$A$6,Sheet2!$A$8:$A$10)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Sheet2!$B$5:$B$10</c15:sqref>
                  </c15:fullRef>
                </c:ext>
              </c:extLst>
              <c:f>(Sheet2!$B$5:$B$6,Sheet2!$B$8:$B$10)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C-4668-B93E-18B3D72202D0}"/>
            </c:ext>
          </c:extLst>
        </c:ser>
        <c:ser>
          <c:idx val="1"/>
          <c:order val="1"/>
          <c:tx>
            <c:strRef>
              <c:f>Sheet2!$C$2:$C$4</c:f>
              <c:strCache>
                <c:ptCount val="3"/>
                <c:pt idx="0">
                  <c:v>Car Sales By Gender</c:v>
                </c:pt>
                <c:pt idx="2">
                  <c:v>Women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Sheet2!$A$5:$A$10</c15:sqref>
                  </c15:fullRef>
                </c:ext>
              </c:extLst>
              <c:f>(Sheet2!$A$5:$A$6,Sheet2!$A$8:$A$10)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Sheet2!$C$5:$C$10</c15:sqref>
                  </c15:fullRef>
                </c:ext>
              </c:extLst>
              <c:f>(Sheet2!$C$5:$C$6,Sheet2!$C$8:$C$10)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C-4668-B93E-18B3D722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9276736"/>
        <c:axId val="1969313312"/>
        <c:axId val="0"/>
      </c:bar3DChart>
      <c:catAx>
        <c:axId val="19692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Manufacturer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13312"/>
        <c:crosses val="autoZero"/>
        <c:auto val="1"/>
        <c:lblAlgn val="ctr"/>
        <c:lblOffset val="100"/>
        <c:noMultiLvlLbl val="0"/>
      </c:catAx>
      <c:valAx>
        <c:axId val="19693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Favourite</a:t>
            </a:r>
            <a:r>
              <a:rPr lang="en-US" baseline="0"/>
              <a:t> films for those aged </a:t>
            </a:r>
            <a:r>
              <a:rPr lang="en-US"/>
              <a:t>15 - 25 yrs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Sheet2!$B$18</c:f>
              <c:strCache>
                <c:ptCount val="1"/>
                <c:pt idx="0">
                  <c:v>15 - 25 yrs</c:v>
                </c:pt>
              </c:strCache>
            </c:strRef>
          </c:tx>
          <c:dPt>
            <c:idx val="0"/>
            <c:bubble3D val="0"/>
            <c:explosion val="11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9A-4D1C-95AD-00123AA33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19A-4D1C-95AD-00123AA334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9A-4D1C-95AD-00123AA334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19A-4D1C-95AD-00123AA334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9A-4D1C-95AD-00123AA334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19A-4D1C-95AD-00123AA334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19A-4D1C-95AD-00123AA334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19A-4D1C-95AD-00123AA334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19A-4D1C-95AD-00123AA334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19A-4D1C-95AD-00123AA334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19A-4D1C-95AD-00123AA334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19A-4D1C-95AD-00123AA3345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Sheet2!$A$19:$A$24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Sheet2!$B$19:$B$24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D1C-95AD-00123AA3345A}"/>
            </c:ext>
          </c:extLst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26 - 40 yrs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9A-4D1C-95AD-00123AA33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19A-4D1C-95AD-00123AA334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9A-4D1C-95AD-00123AA334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19A-4D1C-95AD-00123AA334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9A-4D1C-95AD-00123AA334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19A-4D1C-95AD-00123AA334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19A-4D1C-95AD-00123AA334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F19A-4D1C-95AD-00123AA334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19A-4D1C-95AD-00123AA334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F19A-4D1C-95AD-00123AA334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19A-4D1C-95AD-00123AA334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F19A-4D1C-95AD-00123AA3345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Sheet2!$A$19:$A$24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Sheet2!$C$19:$C$24</c:f>
              <c:numCache>
                <c:formatCode>0%</c:formatCode>
                <c:ptCount val="6"/>
                <c:pt idx="0">
                  <c:v>0.31</c:v>
                </c:pt>
                <c:pt idx="1">
                  <c:v>0.15</c:v>
                </c:pt>
                <c:pt idx="2">
                  <c:v>0.19</c:v>
                </c:pt>
                <c:pt idx="3">
                  <c:v>0.12</c:v>
                </c:pt>
                <c:pt idx="4">
                  <c:v>0.08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A-4D1C-95AD-00123AA3345A}"/>
            </c:ext>
          </c:extLst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Over 40's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19A-4D1C-95AD-00123AA33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19A-4D1C-95AD-00123AA334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19A-4D1C-95AD-00123AA334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19A-4D1C-95AD-00123AA334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19A-4D1C-95AD-00123AA334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19A-4D1C-95AD-00123AA334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19A-4D1C-95AD-00123AA334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F19A-4D1C-95AD-00123AA334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19A-4D1C-95AD-00123AA334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F19A-4D1C-95AD-00123AA334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19A-4D1C-95AD-00123AA334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F19A-4D1C-95AD-00123AA3345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Sheet2!$A$19:$A$24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Sheet2!$D$19:$D$24</c:f>
              <c:numCache>
                <c:formatCode>0%</c:formatCode>
                <c:ptCount val="6"/>
                <c:pt idx="0">
                  <c:v>0.18</c:v>
                </c:pt>
                <c:pt idx="1">
                  <c:v>0.01</c:v>
                </c:pt>
                <c:pt idx="2">
                  <c:v>0.41</c:v>
                </c:pt>
                <c:pt idx="3">
                  <c:v>0.03</c:v>
                </c:pt>
                <c:pt idx="4">
                  <c:v>0.11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A-4D1C-95AD-00123AA3345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483515886675471"/>
          <c:w val="0.95182230327325545"/>
          <c:h val="0.82516484113324529"/>
        </c:manualLayout>
      </c:layout>
      <c:pie3DChart>
        <c:varyColors val="1"/>
        <c:ser>
          <c:idx val="0"/>
          <c:order val="0"/>
          <c:tx>
            <c:strRef>
              <c:f>Sheet2!$B$35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3D-4741-A26A-CDC1FC769A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3D-4741-A26A-CDC1FC769A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33D-4741-A26A-CDC1FC769A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33D-4741-A26A-CDC1FC769A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33D-4741-A26A-CDC1FC769A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33D-4741-A26A-CDC1FC769A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33D-4741-A26A-CDC1FC769A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33D-4741-A26A-CDC1FC769A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33D-4741-A26A-CDC1FC769A7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Sheet2!$A$36:$A$44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Sheet2!$B$36:$B$44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AC1-97F0-2F8864DD8B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9856481481481482"/>
          <c:w val="0.93888888888888888"/>
          <c:h val="0.60027668416447943"/>
        </c:manualLayout>
      </c:layout>
      <c:pie3DChart>
        <c:varyColors val="1"/>
        <c:ser>
          <c:idx val="0"/>
          <c:order val="0"/>
          <c:tx>
            <c:strRef>
              <c:f>Sheet2!$B$35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990-46CC-B154-EAA2EBC447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990-46CC-B154-EAA2EBC447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990-46CC-B154-EAA2EBC447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990-46CC-B154-EAA2EBC447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990-46CC-B154-EAA2EBC447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990-46CC-B154-EAA2EBC447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F990-46CC-B154-EAA2EBC447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Sheet2!$A$36:$A$44</c15:sqref>
                  </c15:fullRef>
                </c:ext>
              </c:extLst>
              <c:f>(Sheet2!$A$36:$A$38,Sheet2!$A$40,Sheet2!$A$42:$A$44)</c:f>
              <c:strCache>
                <c:ptCount val="7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Lancashire</c:v>
                </c:pt>
                <c:pt idx="4">
                  <c:v>Red Leicester</c:v>
                </c:pt>
                <c:pt idx="5">
                  <c:v>Stilton</c:v>
                </c:pt>
                <c:pt idx="6">
                  <c:v>Wensleydale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Sheet2!$B$36:$B$44</c15:sqref>
                  </c15:fullRef>
                </c:ext>
              </c:extLst>
              <c:f>(Sheet2!$B$36:$B$38,Sheet2!$B$40,Sheet2!$B$42:$B$44)</c:f>
              <c:numCache>
                <c:formatCode>General</c:formatCode>
                <c:ptCount val="7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E74-4B0D-A8AA-39D2449089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Fluctuation over 4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prstDash val="sys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Sheet2!$A$71:$A$98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Sheet2!$B$71:$B$98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6-4C0B-A06B-526DFF03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37536"/>
        <c:axId val="1196829104"/>
      </c:scatterChart>
      <c:valAx>
        <c:axId val="11572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29104"/>
        <c:crosses val="autoZero"/>
        <c:crossBetween val="midCat"/>
      </c:valAx>
      <c:valAx>
        <c:axId val="11968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3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Chocolate Bar Preferences for France and 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Sheet2!$B$103</c:f>
              <c:strCache>
                <c:ptCount val="1"/>
                <c:pt idx="0">
                  <c:v>UK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Sheet2!$A$104:$A$114</c:f>
              <c:strCache>
                <c:ptCount val="11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  <c:pt idx="10">
                  <c:v>TOTAL</c:v>
                </c:pt>
              </c:strCache>
            </c:strRef>
          </c:cat>
          <c:val>
            <c:numRef>
              <c:f>Sheet2!$B$104:$B$114</c:f>
              <c:numCache>
                <c:formatCode>General</c:formatCode>
                <c:ptCount val="11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F-4A92-BF74-65C5104F6901}"/>
            </c:ext>
          </c:extLst>
        </c:ser>
        <c:ser>
          <c:idx val="1"/>
          <c:order val="1"/>
          <c:tx>
            <c:strRef>
              <c:f>Sheet2!$C$103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Sheet2!$A$104:$A$114</c:f>
              <c:strCache>
                <c:ptCount val="11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  <c:pt idx="10">
                  <c:v>TOTAL</c:v>
                </c:pt>
              </c:strCache>
            </c:strRef>
          </c:cat>
          <c:val>
            <c:numRef>
              <c:f>Sheet2!$C$104:$C$114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F-4A92-BF74-65C5104F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3942352"/>
        <c:axId val="1392462896"/>
        <c:axId val="12647779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Sheet2!$D$103</c15:sqref>
                        </c15:formulaRef>
                      </c:ext>
                    </c:extLst>
                    <c:strCache>
                      <c:ptCount val="1"/>
                      <c:pt idx="0">
                        <c:v>USA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Sheet2!$A$104:$A$114</c15:sqref>
                        </c15:formulaRef>
                      </c:ext>
                    </c:extLst>
                    <c:strCache>
                      <c:ptCount val="11"/>
                      <c:pt idx="0">
                        <c:v>Crunchie</c:v>
                      </c:pt>
                      <c:pt idx="1">
                        <c:v>Mars Bar</c:v>
                      </c:pt>
                      <c:pt idx="2">
                        <c:v>Yorkie</c:v>
                      </c:pt>
                      <c:pt idx="3">
                        <c:v>Dairy Crunch</c:v>
                      </c:pt>
                      <c:pt idx="4">
                        <c:v>Cadburys Dairy Milk</c:v>
                      </c:pt>
                      <c:pt idx="5">
                        <c:v>Snickers</c:v>
                      </c:pt>
                      <c:pt idx="6">
                        <c:v>Hershey Bar</c:v>
                      </c:pt>
                      <c:pt idx="7">
                        <c:v>Lindt Lindor Bar</c:v>
                      </c:pt>
                      <c:pt idx="8">
                        <c:v>KitKat</c:v>
                      </c:pt>
                      <c:pt idx="9">
                        <c:v>Dime Bar</c:v>
                      </c:pt>
                      <c:pt idx="10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Sheet2!$D$104:$D$114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11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38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2</c:v>
                      </c:pt>
                      <c:pt idx="1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5F-4A92-BF74-65C5104F69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Sheet2!$E$103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Sheet2!$A$104:$A$114</c15:sqref>
                        </c15:formulaRef>
                      </c:ext>
                    </c:extLst>
                    <c:strCache>
                      <c:ptCount val="11"/>
                      <c:pt idx="0">
                        <c:v>Crunchie</c:v>
                      </c:pt>
                      <c:pt idx="1">
                        <c:v>Mars Bar</c:v>
                      </c:pt>
                      <c:pt idx="2">
                        <c:v>Yorkie</c:v>
                      </c:pt>
                      <c:pt idx="3">
                        <c:v>Dairy Crunch</c:v>
                      </c:pt>
                      <c:pt idx="4">
                        <c:v>Cadburys Dairy Milk</c:v>
                      </c:pt>
                      <c:pt idx="5">
                        <c:v>Snickers</c:v>
                      </c:pt>
                      <c:pt idx="6">
                        <c:v>Hershey Bar</c:v>
                      </c:pt>
                      <c:pt idx="7">
                        <c:v>Lindt Lindor Bar</c:v>
                      </c:pt>
                      <c:pt idx="8">
                        <c:v>KitKat</c:v>
                      </c:pt>
                      <c:pt idx="9">
                        <c:v>Dime Bar</c:v>
                      </c:pt>
                      <c:pt idx="1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Sheet2!$E$104:$E$114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23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22</c:v>
                      </c:pt>
                      <c:pt idx="8">
                        <c:v>12</c:v>
                      </c:pt>
                      <c:pt idx="9">
                        <c:v>4</c:v>
                      </c:pt>
                      <c:pt idx="1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5F-4A92-BF74-65C5104F6901}"/>
                  </c:ext>
                </c:extLst>
              </c15:ser>
            </c15:filteredBarSeries>
          </c:ext>
        </c:extLst>
      </c:bar3DChart>
      <c:catAx>
        <c:axId val="12639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Chocoate Bars</a:t>
                </a:r>
                <a:r>
                  <a:rPr lang="en-IN" baseline="0"/>
                  <a:t> in Survey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62896"/>
        <c:crosses val="autoZero"/>
        <c:auto val="1"/>
        <c:lblAlgn val="ctr"/>
        <c:lblOffset val="100"/>
        <c:noMultiLvlLbl val="0"/>
      </c:catAx>
      <c:valAx>
        <c:axId val="13924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42352"/>
        <c:crosses val="autoZero"/>
        <c:crossBetween val="between"/>
      </c:valAx>
      <c:serAx>
        <c:axId val="1264777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628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Sheet2!$B$137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Sheet2!$A$138:$A$147</c:f>
              <c:numCache>
                <c:formatCode>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39700</c:v>
                </c:pt>
              </c:numCache>
            </c:numRef>
          </c:xVal>
          <c:yVal>
            <c:numRef>
              <c:f>Sheet2!$B$138:$B$147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B-4AB5-B2FB-A7605412A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97168"/>
        <c:axId val="1424976368"/>
      </c:scatterChart>
      <c:valAx>
        <c:axId val="1342497168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6368"/>
        <c:crosses val="autoZero"/>
        <c:crossBetween val="midCat"/>
      </c:valAx>
      <c:valAx>
        <c:axId val="14249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Sheet2!$D$120:$D$121</c:f>
              <c:strCache>
                <c:ptCount val="2"/>
                <c:pt idx="0">
                  <c:v>Population </c:v>
                </c:pt>
                <c:pt idx="1">
                  <c:v>(Urban - City Limits)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Sheet2!$C$122:$C$131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Pakistan</c:v>
                </c:pt>
                <c:pt idx="3">
                  <c:v>Argentina</c:v>
                </c:pt>
                <c:pt idx="4">
                  <c:v>India</c:v>
                </c:pt>
                <c:pt idx="5">
                  <c:v>Philippines</c:v>
                </c:pt>
                <c:pt idx="6">
                  <c:v>Russia</c:v>
                </c:pt>
                <c:pt idx="7">
                  <c:v>Korea (South)</c:v>
                </c:pt>
                <c:pt idx="8">
                  <c:v>Brazil</c:v>
                </c:pt>
                <c:pt idx="9">
                  <c:v>Turkey</c:v>
                </c:pt>
              </c:strCache>
            </c:strRef>
          </c:cat>
          <c:val>
            <c:numRef>
              <c:f>Sheet2!$D$122:$D$131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B-41CA-ADB1-F4B7024CF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"/>
        <c:gapDepth val="144"/>
        <c:shape val="cone"/>
        <c:axId val="1324938112"/>
        <c:axId val="1552943184"/>
        <c:axId val="0"/>
      </c:bar3DChart>
      <c:catAx>
        <c:axId val="13249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43184"/>
        <c:crosses val="autoZero"/>
        <c:auto val="1"/>
        <c:lblAlgn val="ctr"/>
        <c:lblOffset val="100"/>
        <c:noMultiLvlLbl val="0"/>
      </c:catAx>
      <c:valAx>
        <c:axId val="15529431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249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1</xdr:row>
      <xdr:rowOff>4762</xdr:rowOff>
    </xdr:from>
    <xdr:to>
      <xdr:col>10</xdr:col>
      <xdr:colOff>481012</xdr:colOff>
      <xdr:row>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AD837-F3C1-47AB-A19C-61E65D2E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17</xdr:row>
      <xdr:rowOff>4762</xdr:rowOff>
    </xdr:from>
    <xdr:to>
      <xdr:col>11</xdr:col>
      <xdr:colOff>285750</xdr:colOff>
      <xdr:row>29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8FF42-BFE2-4A90-AD8B-991FD403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276224</xdr:colOff>
      <xdr:row>30</xdr:row>
      <xdr:rowOff>167367</xdr:rowOff>
    </xdr:from>
    <xdr:to>
      <xdr:col>9</xdr:col>
      <xdr:colOff>537481</xdr:colOff>
      <xdr:row>50</xdr:row>
      <xdr:rowOff>14966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56DB61-B726-4435-86D4-615661F1E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245410</xdr:colOff>
      <xdr:row>50</xdr:row>
      <xdr:rowOff>120183</xdr:rowOff>
    </xdr:from>
    <xdr:to>
      <xdr:col>4</xdr:col>
      <xdr:colOff>754718</xdr:colOff>
      <xdr:row>65</xdr:row>
      <xdr:rowOff>5883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F7AC2-BFDE-48CE-80FC-82EC91898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145677</xdr:colOff>
      <xdr:row>76</xdr:row>
      <xdr:rowOff>45943</xdr:rowOff>
    </xdr:from>
    <xdr:to>
      <xdr:col>7</xdr:col>
      <xdr:colOff>414618</xdr:colOff>
      <xdr:row>90</xdr:row>
      <xdr:rowOff>122143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C059F-A589-4F6C-A5D1-277FB8718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102</xdr:row>
      <xdr:rowOff>96370</xdr:rowOff>
    </xdr:from>
    <xdr:to>
      <xdr:col>13</xdr:col>
      <xdr:colOff>16809</xdr:colOff>
      <xdr:row>115</xdr:row>
      <xdr:rowOff>172570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951A2-EF3C-4947-9220-DB0BF432A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342900</xdr:colOff>
      <xdr:row>135</xdr:row>
      <xdr:rowOff>176212</xdr:rowOff>
    </xdr:from>
    <xdr:to>
      <xdr:col>7</xdr:col>
      <xdr:colOff>600075</xdr:colOff>
      <xdr:row>150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E5FA32-7EE9-474E-9F0A-0F453482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157162</xdr:colOff>
      <xdr:row>119</xdr:row>
      <xdr:rowOff>4762</xdr:rowOff>
    </xdr:from>
    <xdr:to>
      <xdr:col>10</xdr:col>
      <xdr:colOff>385762</xdr:colOff>
      <xdr:row>132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4798E0-7CE4-4009-80DA-E23D6BFFB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FB8-3DD4-45C7-819D-79BD3BECDCB6}">
  <dimension ref="A1:F82"/>
  <sheetViews>
    <sheetView workbookViewId="0">
      <selection activeCell="B17" sqref="B17"/>
    </sheetView>
  </sheetViews>
  <sheetFormatPr defaultRowHeight="15" x14ac:dyDescent="0.25"/>
  <cols>
    <col min="1" max="1" width="13.85546875" customWidth="1"/>
    <col min="2" max="2" width="11.5703125" customWidth="1"/>
    <col min="3" max="3" width="14.7109375" customWidth="1"/>
    <col min="4" max="4" width="13.28515625" customWidth="1"/>
    <col min="5" max="5" width="12.5703125" customWidth="1"/>
    <col min="6" max="6" width="16.7109375" customWidth="1"/>
  </cols>
  <sheetData>
    <row r="1" spans="1:4" x14ac:dyDescent="0.25">
      <c r="A1" t="s">
        <v>0</v>
      </c>
    </row>
    <row r="2" spans="1:4" x14ac:dyDescent="0.25">
      <c r="A2" s="4" t="s">
        <v>20</v>
      </c>
      <c r="B2" s="4" t="s">
        <v>46</v>
      </c>
      <c r="C2" s="4" t="s">
        <v>77</v>
      </c>
    </row>
    <row r="3" spans="1:4" x14ac:dyDescent="0.25">
      <c r="A3" s="1" t="s">
        <v>1</v>
      </c>
      <c r="B3" s="1">
        <v>98</v>
      </c>
      <c r="C3" s="9" t="str">
        <f>IF(B3&gt;=60,"Pass","Fail")</f>
        <v>Pass</v>
      </c>
    </row>
    <row r="4" spans="1:4" x14ac:dyDescent="0.25">
      <c r="A4" s="1" t="s">
        <v>2</v>
      </c>
      <c r="B4" s="1">
        <v>55</v>
      </c>
      <c r="C4" s="9" t="str">
        <f>IF(B4&gt;=60,"Pass","Fail")</f>
        <v>Fail</v>
      </c>
    </row>
    <row r="5" spans="1:4" x14ac:dyDescent="0.25">
      <c r="A5" s="1" t="s">
        <v>3</v>
      </c>
      <c r="B5" s="1">
        <v>15</v>
      </c>
      <c r="C5" s="9" t="str">
        <f>IF(B5&gt;=60,"Pass","Fail")</f>
        <v>Fail</v>
      </c>
    </row>
    <row r="6" spans="1:4" x14ac:dyDescent="0.25">
      <c r="A6" s="1" t="s">
        <v>4</v>
      </c>
      <c r="B6" s="1">
        <v>60</v>
      </c>
      <c r="C6" s="9" t="str">
        <f>IF(B6&gt;=60,"Pass","Fail")</f>
        <v>Pass</v>
      </c>
    </row>
    <row r="9" spans="1:4" x14ac:dyDescent="0.25">
      <c r="A9" t="s">
        <v>5</v>
      </c>
    </row>
    <row r="10" spans="1:4" x14ac:dyDescent="0.25">
      <c r="A10" s="1"/>
      <c r="B10" s="12" t="s">
        <v>10</v>
      </c>
      <c r="C10" s="12" t="s">
        <v>11</v>
      </c>
      <c r="D10" s="13" t="s">
        <v>12</v>
      </c>
    </row>
    <row r="11" spans="1:4" x14ac:dyDescent="0.25">
      <c r="A11" s="1" t="s">
        <v>6</v>
      </c>
      <c r="B11" s="1" t="s">
        <v>13</v>
      </c>
      <c r="C11" s="1" t="s">
        <v>13</v>
      </c>
      <c r="D11" s="9" t="str">
        <f>IF(B11=C11,"Match","No Match")</f>
        <v>Match</v>
      </c>
    </row>
    <row r="12" spans="1:4" x14ac:dyDescent="0.25">
      <c r="A12" s="1" t="s">
        <v>7</v>
      </c>
      <c r="B12" s="1" t="s">
        <v>14</v>
      </c>
      <c r="C12" s="1" t="s">
        <v>14</v>
      </c>
      <c r="D12" s="9" t="str">
        <f>IF(B12=C12,"Match","No Match")</f>
        <v>Match</v>
      </c>
    </row>
    <row r="13" spans="1:4" x14ac:dyDescent="0.25">
      <c r="A13" s="1" t="s">
        <v>8</v>
      </c>
      <c r="B13" s="1" t="s">
        <v>16</v>
      </c>
      <c r="C13" s="1" t="s">
        <v>15</v>
      </c>
      <c r="D13" s="9" t="str">
        <f>IF(B13=C13,"Match","No Match")</f>
        <v>No Match</v>
      </c>
    </row>
    <row r="14" spans="1:4" x14ac:dyDescent="0.25">
      <c r="A14" s="1" t="s">
        <v>9</v>
      </c>
      <c r="B14" s="1" t="s">
        <v>17</v>
      </c>
      <c r="C14" s="1" t="s">
        <v>17</v>
      </c>
      <c r="D14" s="9" t="str">
        <f>IF(B14=C14,"Match","No Match")</f>
        <v>Match</v>
      </c>
    </row>
    <row r="17" spans="1:5" x14ac:dyDescent="0.25">
      <c r="A17" t="s">
        <v>18</v>
      </c>
    </row>
    <row r="19" spans="1:5" ht="30" x14ac:dyDescent="0.25">
      <c r="A19" s="4" t="s">
        <v>19</v>
      </c>
      <c r="B19" s="4" t="s">
        <v>20</v>
      </c>
      <c r="C19" s="5" t="s">
        <v>21</v>
      </c>
      <c r="D19" s="8" t="s">
        <v>30</v>
      </c>
      <c r="E19" s="8" t="s">
        <v>31</v>
      </c>
    </row>
    <row r="20" spans="1:5" x14ac:dyDescent="0.25">
      <c r="A20" s="2">
        <v>1</v>
      </c>
      <c r="B20" s="3" t="s">
        <v>22</v>
      </c>
      <c r="C20" s="7">
        <v>16</v>
      </c>
      <c r="D20" s="9" t="str">
        <f>IF(C20&gt;=16,"Yes","No")</f>
        <v>Yes</v>
      </c>
      <c r="E20" s="9" t="str">
        <f>IF(C20&lt;18,"Minor","Adult")</f>
        <v>Minor</v>
      </c>
    </row>
    <row r="21" spans="1:5" x14ac:dyDescent="0.25">
      <c r="A21" s="2">
        <v>2</v>
      </c>
      <c r="B21" s="3" t="s">
        <v>23</v>
      </c>
      <c r="C21" s="7">
        <v>18</v>
      </c>
      <c r="D21" s="9" t="str">
        <f t="shared" ref="D21:D27" si="0">IF(C21&gt;=16,"Yes","No")</f>
        <v>Yes</v>
      </c>
      <c r="E21" s="9" t="str">
        <f t="shared" ref="E21:E27" si="1">IF(C21&lt;18,"Minor","Adult")</f>
        <v>Adult</v>
      </c>
    </row>
    <row r="22" spans="1:5" x14ac:dyDescent="0.25">
      <c r="A22" s="2">
        <v>3</v>
      </c>
      <c r="B22" s="3" t="s">
        <v>24</v>
      </c>
      <c r="C22" s="7">
        <v>15.5</v>
      </c>
      <c r="D22" s="9" t="str">
        <f t="shared" si="0"/>
        <v>No</v>
      </c>
      <c r="E22" s="9" t="str">
        <f t="shared" si="1"/>
        <v>Minor</v>
      </c>
    </row>
    <row r="23" spans="1:5" x14ac:dyDescent="0.25">
      <c r="A23" s="2">
        <v>4</v>
      </c>
      <c r="B23" s="3" t="s">
        <v>25</v>
      </c>
      <c r="C23" s="7">
        <v>19</v>
      </c>
      <c r="D23" s="9" t="str">
        <f t="shared" si="0"/>
        <v>Yes</v>
      </c>
      <c r="E23" s="9" t="str">
        <f t="shared" si="1"/>
        <v>Adult</v>
      </c>
    </row>
    <row r="24" spans="1:5" x14ac:dyDescent="0.25">
      <c r="A24" s="2">
        <v>5</v>
      </c>
      <c r="B24" s="3" t="s">
        <v>26</v>
      </c>
      <c r="C24" s="7">
        <v>18</v>
      </c>
      <c r="D24" s="9" t="str">
        <f t="shared" si="0"/>
        <v>Yes</v>
      </c>
      <c r="E24" s="9" t="str">
        <f t="shared" si="1"/>
        <v>Adult</v>
      </c>
    </row>
    <row r="25" spans="1:5" x14ac:dyDescent="0.25">
      <c r="A25" s="2">
        <v>6</v>
      </c>
      <c r="B25" s="3" t="s">
        <v>27</v>
      </c>
      <c r="C25" s="7">
        <v>13</v>
      </c>
      <c r="D25" s="9" t="str">
        <f t="shared" si="0"/>
        <v>No</v>
      </c>
      <c r="E25" s="9" t="str">
        <f t="shared" si="1"/>
        <v>Minor</v>
      </c>
    </row>
    <row r="26" spans="1:5" x14ac:dyDescent="0.25">
      <c r="A26" s="2">
        <v>7</v>
      </c>
      <c r="B26" s="3" t="s">
        <v>28</v>
      </c>
      <c r="C26" s="7">
        <v>18</v>
      </c>
      <c r="D26" s="9" t="str">
        <f t="shared" si="0"/>
        <v>Yes</v>
      </c>
      <c r="E26" s="9" t="str">
        <f t="shared" si="1"/>
        <v>Adult</v>
      </c>
    </row>
    <row r="27" spans="1:5" x14ac:dyDescent="0.25">
      <c r="A27" s="2">
        <v>8</v>
      </c>
      <c r="B27" s="3" t="s">
        <v>29</v>
      </c>
      <c r="C27" s="7">
        <v>17</v>
      </c>
      <c r="D27" s="9" t="str">
        <f t="shared" si="0"/>
        <v>Yes</v>
      </c>
      <c r="E27" s="9" t="str">
        <f t="shared" si="1"/>
        <v>Minor</v>
      </c>
    </row>
    <row r="30" spans="1:5" x14ac:dyDescent="0.25">
      <c r="A30" t="s">
        <v>32</v>
      </c>
    </row>
    <row r="32" spans="1:5" x14ac:dyDescent="0.25">
      <c r="A32" s="4" t="s">
        <v>20</v>
      </c>
      <c r="B32" s="4" t="s">
        <v>33</v>
      </c>
      <c r="C32" s="5" t="s">
        <v>34</v>
      </c>
      <c r="D32" s="8" t="s">
        <v>43</v>
      </c>
    </row>
    <row r="33" spans="1:4" x14ac:dyDescent="0.25">
      <c r="A33" s="3" t="s">
        <v>35</v>
      </c>
      <c r="B33" s="3" t="s">
        <v>36</v>
      </c>
      <c r="C33" s="10">
        <v>46866</v>
      </c>
      <c r="D33" s="9">
        <f>IF(B33="A+",100%,50%)*C33</f>
        <v>46866</v>
      </c>
    </row>
    <row r="34" spans="1:4" x14ac:dyDescent="0.25">
      <c r="A34" s="3" t="s">
        <v>37</v>
      </c>
      <c r="B34" s="3" t="s">
        <v>38</v>
      </c>
      <c r="C34" s="10">
        <v>33495</v>
      </c>
      <c r="D34" s="9">
        <f t="shared" ref="D34:D39" si="2">IF(B34="A+",100%,50%)*C34</f>
        <v>16747.5</v>
      </c>
    </row>
    <row r="35" spans="1:4" x14ac:dyDescent="0.25">
      <c r="A35" s="3" t="s">
        <v>39</v>
      </c>
      <c r="B35" s="3" t="s">
        <v>38</v>
      </c>
      <c r="C35" s="10">
        <v>35087</v>
      </c>
      <c r="D35" s="9">
        <f t="shared" si="2"/>
        <v>17543.5</v>
      </c>
    </row>
    <row r="36" spans="1:4" x14ac:dyDescent="0.25">
      <c r="A36" s="3" t="s">
        <v>40</v>
      </c>
      <c r="B36" s="3" t="s">
        <v>36</v>
      </c>
      <c r="C36" s="10">
        <v>42603</v>
      </c>
      <c r="D36" s="9">
        <f t="shared" si="2"/>
        <v>42603</v>
      </c>
    </row>
    <row r="37" spans="1:4" x14ac:dyDescent="0.25">
      <c r="A37" s="3" t="s">
        <v>26</v>
      </c>
      <c r="B37" s="3" t="s">
        <v>38</v>
      </c>
      <c r="C37" s="10">
        <v>36971</v>
      </c>
      <c r="D37" s="9">
        <f t="shared" si="2"/>
        <v>18485.5</v>
      </c>
    </row>
    <row r="38" spans="1:4" x14ac:dyDescent="0.25">
      <c r="A38" s="3" t="s">
        <v>41</v>
      </c>
      <c r="B38" s="3" t="s">
        <v>36</v>
      </c>
      <c r="C38" s="10">
        <v>41286</v>
      </c>
      <c r="D38" s="9">
        <f t="shared" si="2"/>
        <v>41286</v>
      </c>
    </row>
    <row r="39" spans="1:4" x14ac:dyDescent="0.25">
      <c r="A39" s="3" t="s">
        <v>42</v>
      </c>
      <c r="B39" s="3" t="s">
        <v>38</v>
      </c>
      <c r="C39" s="10">
        <v>37732</v>
      </c>
      <c r="D39" s="9">
        <f t="shared" si="2"/>
        <v>18866</v>
      </c>
    </row>
    <row r="42" spans="1:4" x14ac:dyDescent="0.25">
      <c r="A42" s="11" t="s">
        <v>44</v>
      </c>
    </row>
    <row r="43" spans="1:4" x14ac:dyDescent="0.25">
      <c r="A43" s="4" t="s">
        <v>45</v>
      </c>
      <c r="B43" s="5" t="s">
        <v>46</v>
      </c>
      <c r="C43" s="33" t="s">
        <v>51</v>
      </c>
      <c r="D43" s="33"/>
    </row>
    <row r="44" spans="1:4" x14ac:dyDescent="0.25">
      <c r="A44" s="3" t="s">
        <v>47</v>
      </c>
      <c r="B44" s="7">
        <v>78</v>
      </c>
      <c r="C44" s="34" t="str">
        <f>IF(B44&gt;=80,"Excellent", IF(B44&gt;=60,"Good","Failed"))</f>
        <v>Good</v>
      </c>
      <c r="D44" s="34"/>
    </row>
    <row r="45" spans="1:4" x14ac:dyDescent="0.25">
      <c r="A45" s="3" t="s">
        <v>48</v>
      </c>
      <c r="B45" s="7">
        <v>85</v>
      </c>
      <c r="C45" s="34" t="str">
        <f t="shared" ref="C45:C47" si="3">IF(B45&gt;=80,"Excellent", IF(B45&gt;=60,"Good","Failed"))</f>
        <v>Excellent</v>
      </c>
      <c r="D45" s="34"/>
    </row>
    <row r="46" spans="1:4" x14ac:dyDescent="0.25">
      <c r="A46" s="3" t="s">
        <v>49</v>
      </c>
      <c r="B46" s="7">
        <v>44</v>
      </c>
      <c r="C46" s="34" t="str">
        <f t="shared" si="3"/>
        <v>Failed</v>
      </c>
      <c r="D46" s="34"/>
    </row>
    <row r="47" spans="1:4" x14ac:dyDescent="0.25">
      <c r="A47" s="3" t="s">
        <v>50</v>
      </c>
      <c r="B47" s="7">
        <v>61</v>
      </c>
      <c r="C47" s="34" t="str">
        <f t="shared" si="3"/>
        <v>Good</v>
      </c>
      <c r="D47" s="34"/>
    </row>
    <row r="50" spans="1:5" x14ac:dyDescent="0.25">
      <c r="A50" s="11" t="s">
        <v>52</v>
      </c>
    </row>
    <row r="51" spans="1:5" ht="30" x14ac:dyDescent="0.25">
      <c r="A51" s="6" t="s">
        <v>53</v>
      </c>
      <c r="B51" s="14" t="s">
        <v>54</v>
      </c>
      <c r="C51" s="14" t="s">
        <v>55</v>
      </c>
      <c r="D51" s="14" t="s">
        <v>56</v>
      </c>
      <c r="E51" s="17" t="s">
        <v>78</v>
      </c>
    </row>
    <row r="52" spans="1:5" x14ac:dyDescent="0.25">
      <c r="A52" s="15" t="s">
        <v>57</v>
      </c>
      <c r="B52" s="16">
        <v>258000000</v>
      </c>
      <c r="C52" s="16">
        <v>887436184</v>
      </c>
      <c r="D52" s="16">
        <v>629436184</v>
      </c>
      <c r="E52" s="9" t="str">
        <f>IF(D52&lt;100000000,"Flop","Success")</f>
        <v>Success</v>
      </c>
    </row>
    <row r="53" spans="1:5" ht="30" x14ac:dyDescent="0.25">
      <c r="A53" s="15" t="s">
        <v>58</v>
      </c>
      <c r="B53" s="16">
        <v>207000000</v>
      </c>
      <c r="C53" s="16">
        <v>553080025</v>
      </c>
      <c r="D53" s="16">
        <v>346080025</v>
      </c>
      <c r="E53" s="9" t="str">
        <f t="shared" ref="E53:E71" si="4">IF(D53&lt;100000000,"Flop","Success")</f>
        <v>Success</v>
      </c>
    </row>
    <row r="54" spans="1:5" ht="30" x14ac:dyDescent="0.25">
      <c r="A54" s="15" t="s">
        <v>59</v>
      </c>
      <c r="B54" s="16">
        <v>204000000</v>
      </c>
      <c r="C54" s="16">
        <v>391081192</v>
      </c>
      <c r="D54" s="16">
        <v>187081192</v>
      </c>
      <c r="E54" s="9" t="str">
        <f t="shared" si="4"/>
        <v>Success</v>
      </c>
    </row>
    <row r="55" spans="1:5" x14ac:dyDescent="0.25">
      <c r="A55" s="15" t="s">
        <v>60</v>
      </c>
      <c r="B55" s="16">
        <v>200000000</v>
      </c>
      <c r="C55" s="16">
        <v>784024485</v>
      </c>
      <c r="D55" s="16">
        <v>584024485</v>
      </c>
      <c r="E55" s="9" t="str">
        <f t="shared" si="4"/>
        <v>Success</v>
      </c>
    </row>
    <row r="56" spans="1:5" x14ac:dyDescent="0.25">
      <c r="A56" s="15" t="s">
        <v>61</v>
      </c>
      <c r="B56" s="16">
        <v>200000000</v>
      </c>
      <c r="C56" s="16">
        <v>1835400000</v>
      </c>
      <c r="D56" s="16">
        <v>1635400000</v>
      </c>
      <c r="E56" s="9" t="str">
        <f t="shared" si="4"/>
        <v>Success</v>
      </c>
    </row>
    <row r="57" spans="1:5" ht="30" x14ac:dyDescent="0.25">
      <c r="A57" s="15" t="s">
        <v>62</v>
      </c>
      <c r="B57" s="16">
        <v>180000000</v>
      </c>
      <c r="C57" s="16">
        <v>748806957</v>
      </c>
      <c r="D57" s="16">
        <v>568806957</v>
      </c>
      <c r="E57" s="9" t="str">
        <f t="shared" si="4"/>
        <v>Success</v>
      </c>
    </row>
    <row r="58" spans="1:5" ht="30" x14ac:dyDescent="0.25">
      <c r="A58" s="15" t="s">
        <v>63</v>
      </c>
      <c r="B58" s="16">
        <v>175000000</v>
      </c>
      <c r="C58" s="16">
        <v>217700000</v>
      </c>
      <c r="D58" s="16">
        <v>42700000</v>
      </c>
      <c r="E58" s="9" t="str">
        <f t="shared" si="4"/>
        <v>Flop</v>
      </c>
    </row>
    <row r="59" spans="1:5" x14ac:dyDescent="0.25">
      <c r="A59" s="15" t="s">
        <v>64</v>
      </c>
      <c r="B59" s="16">
        <v>175000000</v>
      </c>
      <c r="C59" s="16">
        <v>120698890</v>
      </c>
      <c r="D59" s="16">
        <v>-54301110</v>
      </c>
      <c r="E59" s="9" t="str">
        <f t="shared" si="4"/>
        <v>Flop</v>
      </c>
    </row>
    <row r="60" spans="1:5" x14ac:dyDescent="0.25">
      <c r="A60" s="15" t="s">
        <v>65</v>
      </c>
      <c r="B60" s="16">
        <v>175000000</v>
      </c>
      <c r="C60" s="16">
        <v>264246220</v>
      </c>
      <c r="D60" s="16">
        <v>89246220</v>
      </c>
      <c r="E60" s="9" t="str">
        <f t="shared" si="4"/>
        <v>Flop</v>
      </c>
    </row>
    <row r="61" spans="1:5" ht="45" x14ac:dyDescent="0.25">
      <c r="A61" s="15" t="s">
        <v>66</v>
      </c>
      <c r="B61" s="16">
        <v>170000000</v>
      </c>
      <c r="C61" s="16">
        <v>433058296</v>
      </c>
      <c r="D61" s="16">
        <v>263058296</v>
      </c>
      <c r="E61" s="9" t="str">
        <f t="shared" si="4"/>
        <v>Success</v>
      </c>
    </row>
    <row r="62" spans="1:5" ht="30" x14ac:dyDescent="0.25">
      <c r="A62" s="15" t="s">
        <v>67</v>
      </c>
      <c r="B62" s="16">
        <v>170000000</v>
      </c>
      <c r="C62" s="16">
        <v>296596043</v>
      </c>
      <c r="D62" s="16">
        <v>126596043</v>
      </c>
      <c r="E62" s="9" t="str">
        <f t="shared" si="4"/>
        <v>Success</v>
      </c>
    </row>
    <row r="63" spans="1:5" x14ac:dyDescent="0.25">
      <c r="A63" s="15" t="s">
        <v>68</v>
      </c>
      <c r="B63" s="16">
        <v>170000000</v>
      </c>
      <c r="C63" s="16">
        <v>300150546</v>
      </c>
      <c r="D63" s="16">
        <v>130150546</v>
      </c>
      <c r="E63" s="9" t="str">
        <f t="shared" si="4"/>
        <v>Success</v>
      </c>
    </row>
    <row r="64" spans="1:5" ht="30" x14ac:dyDescent="0.25">
      <c r="A64" s="15" t="s">
        <v>69</v>
      </c>
      <c r="B64" s="16">
        <v>160000000</v>
      </c>
      <c r="C64" s="16">
        <v>733012359</v>
      </c>
      <c r="D64" s="16">
        <v>573012359</v>
      </c>
      <c r="E64" s="9" t="str">
        <f t="shared" si="4"/>
        <v>Success</v>
      </c>
    </row>
    <row r="65" spans="1:6" x14ac:dyDescent="0.25">
      <c r="A65" s="15" t="s">
        <v>70</v>
      </c>
      <c r="B65" s="16">
        <v>160000000</v>
      </c>
      <c r="C65" s="16">
        <v>181674817</v>
      </c>
      <c r="D65" s="16">
        <v>21674817</v>
      </c>
      <c r="E65" s="9" t="str">
        <f t="shared" si="4"/>
        <v>Flop</v>
      </c>
    </row>
    <row r="66" spans="1:6" x14ac:dyDescent="0.25">
      <c r="A66" s="15" t="s">
        <v>71</v>
      </c>
      <c r="B66" s="16">
        <v>155000000</v>
      </c>
      <c r="C66" s="16">
        <v>167297191</v>
      </c>
      <c r="D66" s="16">
        <v>12297191</v>
      </c>
      <c r="E66" s="9" t="str">
        <f t="shared" si="4"/>
        <v>Flop</v>
      </c>
    </row>
    <row r="67" spans="1:6" x14ac:dyDescent="0.25">
      <c r="A67" s="15" t="s">
        <v>72</v>
      </c>
      <c r="B67" s="16">
        <v>151500000</v>
      </c>
      <c r="C67" s="16">
        <v>450500000</v>
      </c>
      <c r="D67" s="16">
        <v>299000000</v>
      </c>
      <c r="E67" s="9" t="str">
        <f t="shared" si="4"/>
        <v>Success</v>
      </c>
    </row>
    <row r="68" spans="1:6" ht="45" x14ac:dyDescent="0.25">
      <c r="A68" s="15" t="s">
        <v>73</v>
      </c>
      <c r="B68" s="16">
        <v>150000000</v>
      </c>
      <c r="C68" s="16">
        <v>892213036</v>
      </c>
      <c r="D68" s="16">
        <v>742213036</v>
      </c>
      <c r="E68" s="9" t="str">
        <f t="shared" si="4"/>
        <v>Success</v>
      </c>
    </row>
    <row r="69" spans="1:6" ht="60" x14ac:dyDescent="0.25">
      <c r="A69" s="15" t="s">
        <v>74</v>
      </c>
      <c r="B69" s="16">
        <v>150000000</v>
      </c>
      <c r="C69" s="16">
        <v>822828538</v>
      </c>
      <c r="D69" s="16">
        <v>672828538</v>
      </c>
      <c r="E69" s="9" t="str">
        <f t="shared" si="4"/>
        <v>Success</v>
      </c>
    </row>
    <row r="70" spans="1:6" ht="30" x14ac:dyDescent="0.25">
      <c r="A70" s="15" t="s">
        <v>75</v>
      </c>
      <c r="B70" s="16">
        <v>150000000</v>
      </c>
      <c r="C70" s="16">
        <v>397501348</v>
      </c>
      <c r="D70" s="16">
        <v>247501348</v>
      </c>
      <c r="E70" s="9" t="str">
        <f t="shared" si="4"/>
        <v>Success</v>
      </c>
    </row>
    <row r="71" spans="1:6" x14ac:dyDescent="0.25">
      <c r="A71" s="15" t="s">
        <v>76</v>
      </c>
      <c r="B71" s="16">
        <v>150000000</v>
      </c>
      <c r="C71" s="16">
        <v>497298577</v>
      </c>
      <c r="D71" s="16">
        <v>347298577</v>
      </c>
      <c r="E71" s="9" t="str">
        <f t="shared" si="4"/>
        <v>Success</v>
      </c>
    </row>
    <row r="74" spans="1:6" x14ac:dyDescent="0.25">
      <c r="A74" s="11" t="s">
        <v>79</v>
      </c>
    </row>
    <row r="75" spans="1:6" ht="30" x14ac:dyDescent="0.25">
      <c r="A75" s="18" t="s">
        <v>80</v>
      </c>
      <c r="B75" s="19" t="s">
        <v>81</v>
      </c>
      <c r="C75" s="13" t="s">
        <v>89</v>
      </c>
      <c r="F75" s="12" t="s">
        <v>90</v>
      </c>
    </row>
    <row r="76" spans="1:6" x14ac:dyDescent="0.25">
      <c r="A76" s="3" t="s">
        <v>82</v>
      </c>
      <c r="B76" s="7">
        <v>0.5</v>
      </c>
      <c r="C76" s="9" t="str">
        <f>IF(B76&lt;=2,"Free Parking",(B76-2)*F$76)</f>
        <v>Free Parking</v>
      </c>
      <c r="F76" s="1">
        <v>2</v>
      </c>
    </row>
    <row r="77" spans="1:6" x14ac:dyDescent="0.25">
      <c r="A77" s="3" t="s">
        <v>83</v>
      </c>
      <c r="B77" s="7">
        <v>4</v>
      </c>
      <c r="C77" s="9">
        <f t="shared" ref="C77:C82" si="5">IF(B77&lt;=2,"Free Parking",(B77-2)*F$76)</f>
        <v>4</v>
      </c>
    </row>
    <row r="78" spans="1:6" x14ac:dyDescent="0.25">
      <c r="A78" s="3" t="s">
        <v>84</v>
      </c>
      <c r="B78" s="7">
        <v>1.5</v>
      </c>
      <c r="C78" s="9" t="str">
        <f t="shared" si="5"/>
        <v>Free Parking</v>
      </c>
    </row>
    <row r="79" spans="1:6" x14ac:dyDescent="0.25">
      <c r="A79" s="3" t="s">
        <v>85</v>
      </c>
      <c r="B79" s="7">
        <v>2</v>
      </c>
      <c r="C79" s="9" t="str">
        <f t="shared" si="5"/>
        <v>Free Parking</v>
      </c>
    </row>
    <row r="80" spans="1:6" x14ac:dyDescent="0.25">
      <c r="A80" s="3" t="s">
        <v>86</v>
      </c>
      <c r="B80" s="7">
        <v>5.5</v>
      </c>
      <c r="C80" s="9">
        <f t="shared" si="5"/>
        <v>7</v>
      </c>
    </row>
    <row r="81" spans="1:3" x14ac:dyDescent="0.25">
      <c r="A81" s="3" t="s">
        <v>87</v>
      </c>
      <c r="B81" s="7">
        <v>3</v>
      </c>
      <c r="C81" s="9">
        <f t="shared" si="5"/>
        <v>2</v>
      </c>
    </row>
    <row r="82" spans="1:3" x14ac:dyDescent="0.25">
      <c r="A82" s="3" t="s">
        <v>88</v>
      </c>
      <c r="B82" s="7">
        <v>0.5</v>
      </c>
      <c r="C82" s="9" t="str">
        <f t="shared" si="5"/>
        <v>Free Parking</v>
      </c>
    </row>
  </sheetData>
  <mergeCells count="5">
    <mergeCell ref="C43:D43"/>
    <mergeCell ref="C44:D44"/>
    <mergeCell ref="C45:D45"/>
    <mergeCell ref="C46:D46"/>
    <mergeCell ref="C47:D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21E2-52E5-4464-AAD4-182254B7AC72}">
  <dimension ref="A1:E147"/>
  <sheetViews>
    <sheetView topLeftCell="A135" zoomScaleNormal="100" workbookViewId="0">
      <selection activeCell="B161" sqref="B161"/>
    </sheetView>
  </sheetViews>
  <sheetFormatPr defaultRowHeight="15" x14ac:dyDescent="0.25"/>
  <cols>
    <col min="1" max="1" width="16.28515625" customWidth="1"/>
    <col min="2" max="2" width="17.7109375" customWidth="1"/>
    <col min="3" max="3" width="13.140625" customWidth="1"/>
    <col min="4" max="4" width="13.85546875" customWidth="1"/>
    <col min="5" max="5" width="19.42578125" customWidth="1"/>
  </cols>
  <sheetData>
    <row r="1" spans="1:3" ht="15.75" thickBot="1" x14ac:dyDescent="0.3">
      <c r="A1" t="s">
        <v>0</v>
      </c>
    </row>
    <row r="2" spans="1:3" ht="15.75" thickBot="1" x14ac:dyDescent="0.3">
      <c r="A2" s="35" t="s">
        <v>91</v>
      </c>
      <c r="B2" s="36"/>
      <c r="C2" s="37"/>
    </row>
    <row r="3" spans="1:3" ht="15.75" thickBot="1" x14ac:dyDescent="0.3">
      <c r="A3" s="20"/>
      <c r="B3" s="20"/>
      <c r="C3" s="20"/>
    </row>
    <row r="4" spans="1:3" ht="15.75" thickBot="1" x14ac:dyDescent="0.3">
      <c r="A4" s="20"/>
      <c r="B4" s="23" t="s">
        <v>92</v>
      </c>
      <c r="C4" s="23" t="s">
        <v>93</v>
      </c>
    </row>
    <row r="5" spans="1:3" ht="15.75" thickBot="1" x14ac:dyDescent="0.3">
      <c r="A5" s="21" t="s">
        <v>94</v>
      </c>
      <c r="B5" s="22">
        <v>0.03</v>
      </c>
      <c r="C5" s="22">
        <v>0.32</v>
      </c>
    </row>
    <row r="6" spans="1:3" ht="15.75" thickBot="1" x14ac:dyDescent="0.3">
      <c r="A6" s="21" t="s">
        <v>95</v>
      </c>
      <c r="B6" s="22">
        <v>0.39</v>
      </c>
      <c r="C6" s="22">
        <v>0.12</v>
      </c>
    </row>
    <row r="7" spans="1:3" ht="15.75" thickBot="1" x14ac:dyDescent="0.3">
      <c r="A7" s="21" t="s">
        <v>96</v>
      </c>
      <c r="B7" s="22">
        <v>0.21</v>
      </c>
      <c r="C7" s="22">
        <v>0.08</v>
      </c>
    </row>
    <row r="8" spans="1:3" ht="27.75" thickBot="1" x14ac:dyDescent="0.3">
      <c r="A8" s="21" t="s">
        <v>97</v>
      </c>
      <c r="B8" s="22">
        <v>0.06</v>
      </c>
      <c r="C8" s="22">
        <v>0.17</v>
      </c>
    </row>
    <row r="9" spans="1:3" ht="15.75" thickBot="1" x14ac:dyDescent="0.3">
      <c r="A9" s="21" t="s">
        <v>98</v>
      </c>
      <c r="B9" s="22">
        <v>0.19</v>
      </c>
      <c r="C9" s="22">
        <v>0.1</v>
      </c>
    </row>
    <row r="10" spans="1:3" ht="15.75" thickBot="1" x14ac:dyDescent="0.3">
      <c r="A10" s="21" t="s">
        <v>99</v>
      </c>
      <c r="B10" s="22">
        <v>0.12</v>
      </c>
      <c r="C10" s="22">
        <v>0.21</v>
      </c>
    </row>
    <row r="17" spans="1:5" x14ac:dyDescent="0.25">
      <c r="A17" t="s">
        <v>5</v>
      </c>
    </row>
    <row r="18" spans="1:5" ht="25.5" x14ac:dyDescent="0.25">
      <c r="A18" s="29"/>
      <c r="B18" s="27" t="s">
        <v>100</v>
      </c>
      <c r="C18" s="27" t="s">
        <v>101</v>
      </c>
      <c r="D18" s="27" t="s">
        <v>102</v>
      </c>
    </row>
    <row r="19" spans="1:5" x14ac:dyDescent="0.25">
      <c r="A19" s="30" t="s">
        <v>103</v>
      </c>
      <c r="B19" s="28">
        <v>0.17</v>
      </c>
      <c r="C19" s="28">
        <v>0.31</v>
      </c>
      <c r="D19" s="28">
        <v>0.18</v>
      </c>
    </row>
    <row r="20" spans="1:5" x14ac:dyDescent="0.25">
      <c r="A20" s="30" t="s">
        <v>104</v>
      </c>
      <c r="B20" s="28">
        <v>0.2</v>
      </c>
      <c r="C20" s="28">
        <v>0.15</v>
      </c>
      <c r="D20" s="28">
        <v>0.01</v>
      </c>
    </row>
    <row r="21" spans="1:5" ht="25.5" x14ac:dyDescent="0.25">
      <c r="A21" s="30" t="s">
        <v>105</v>
      </c>
      <c r="B21" s="28">
        <v>0.04</v>
      </c>
      <c r="C21" s="28">
        <v>0.19</v>
      </c>
      <c r="D21" s="28">
        <v>0.41</v>
      </c>
    </row>
    <row r="22" spans="1:5" ht="25.5" x14ac:dyDescent="0.25">
      <c r="A22" s="30" t="s">
        <v>106</v>
      </c>
      <c r="B22" s="28">
        <v>0.34</v>
      </c>
      <c r="C22" s="28">
        <v>0.12</v>
      </c>
      <c r="D22" s="28">
        <v>0.03</v>
      </c>
    </row>
    <row r="23" spans="1:5" x14ac:dyDescent="0.25">
      <c r="A23" s="30" t="s">
        <v>107</v>
      </c>
      <c r="B23" s="28">
        <v>0.17</v>
      </c>
      <c r="C23" s="28">
        <v>0.08</v>
      </c>
      <c r="D23" s="28">
        <v>0.11</v>
      </c>
    </row>
    <row r="24" spans="1:5" x14ac:dyDescent="0.25">
      <c r="A24" s="30" t="s">
        <v>61</v>
      </c>
      <c r="B24" s="28">
        <v>0.08</v>
      </c>
      <c r="C24" s="28">
        <v>0.15</v>
      </c>
      <c r="D24" s="28">
        <v>0.26</v>
      </c>
    </row>
    <row r="25" spans="1:5" x14ac:dyDescent="0.25">
      <c r="A25" s="24"/>
      <c r="B25" s="24"/>
      <c r="C25" s="25"/>
      <c r="D25" s="25"/>
      <c r="E25" s="25"/>
    </row>
    <row r="26" spans="1:5" ht="18" x14ac:dyDescent="0.25">
      <c r="A26" s="26"/>
      <c r="B26" s="26"/>
      <c r="C26" s="26"/>
      <c r="D26" s="26"/>
      <c r="E26" s="26"/>
    </row>
    <row r="33" spans="1:2" x14ac:dyDescent="0.25">
      <c r="A33" t="s">
        <v>18</v>
      </c>
    </row>
    <row r="34" spans="1:2" ht="15" customHeight="1" x14ac:dyDescent="0.25">
      <c r="A34" s="38" t="s">
        <v>108</v>
      </c>
      <c r="B34" s="38"/>
    </row>
    <row r="35" spans="1:2" ht="30" x14ac:dyDescent="0.25">
      <c r="A35" s="31" t="s">
        <v>109</v>
      </c>
      <c r="B35" s="31" t="s">
        <v>110</v>
      </c>
    </row>
    <row r="36" spans="1:2" x14ac:dyDescent="0.25">
      <c r="A36" s="31" t="s">
        <v>111</v>
      </c>
      <c r="B36" s="32">
        <v>9</v>
      </c>
    </row>
    <row r="37" spans="1:2" x14ac:dyDescent="0.25">
      <c r="A37" s="31" t="s">
        <v>112</v>
      </c>
      <c r="B37" s="32">
        <v>23</v>
      </c>
    </row>
    <row r="38" spans="1:2" x14ac:dyDescent="0.25">
      <c r="A38" s="31" t="s">
        <v>113</v>
      </c>
      <c r="B38" s="32">
        <v>7</v>
      </c>
    </row>
    <row r="39" spans="1:2" x14ac:dyDescent="0.25">
      <c r="A39" s="31" t="s">
        <v>114</v>
      </c>
      <c r="B39" s="32">
        <v>9</v>
      </c>
    </row>
    <row r="40" spans="1:2" x14ac:dyDescent="0.25">
      <c r="A40" s="31" t="s">
        <v>115</v>
      </c>
      <c r="B40" s="32">
        <v>8</v>
      </c>
    </row>
    <row r="41" spans="1:2" x14ac:dyDescent="0.25">
      <c r="A41" s="31" t="s">
        <v>116</v>
      </c>
      <c r="B41" s="32">
        <v>7</v>
      </c>
    </row>
    <row r="42" spans="1:2" x14ac:dyDescent="0.25">
      <c r="A42" s="31" t="s">
        <v>117</v>
      </c>
      <c r="B42" s="32">
        <v>14</v>
      </c>
    </row>
    <row r="43" spans="1:2" x14ac:dyDescent="0.25">
      <c r="A43" s="31" t="s">
        <v>118</v>
      </c>
      <c r="B43" s="32">
        <v>11</v>
      </c>
    </row>
    <row r="44" spans="1:2" x14ac:dyDescent="0.25">
      <c r="A44" s="31" t="s">
        <v>119</v>
      </c>
      <c r="B44" s="32">
        <v>12</v>
      </c>
    </row>
    <row r="69" spans="1:2" x14ac:dyDescent="0.25">
      <c r="A69" t="s">
        <v>32</v>
      </c>
    </row>
    <row r="70" spans="1:2" x14ac:dyDescent="0.25">
      <c r="A70" s="39" t="s">
        <v>120</v>
      </c>
      <c r="B70" s="39" t="s">
        <v>121</v>
      </c>
    </row>
    <row r="71" spans="1:2" x14ac:dyDescent="0.25">
      <c r="A71">
        <v>1</v>
      </c>
      <c r="B71" s="40">
        <v>168</v>
      </c>
    </row>
    <row r="72" spans="1:2" x14ac:dyDescent="0.25">
      <c r="A72">
        <v>2</v>
      </c>
      <c r="B72" s="40">
        <v>167</v>
      </c>
    </row>
    <row r="73" spans="1:2" x14ac:dyDescent="0.25">
      <c r="A73">
        <v>3</v>
      </c>
      <c r="B73" s="40">
        <v>168</v>
      </c>
    </row>
    <row r="74" spans="1:2" x14ac:dyDescent="0.25">
      <c r="A74">
        <v>4</v>
      </c>
      <c r="B74" s="40">
        <v>168</v>
      </c>
    </row>
    <row r="75" spans="1:2" x14ac:dyDescent="0.25">
      <c r="A75">
        <v>5</v>
      </c>
      <c r="B75" s="40">
        <v>165</v>
      </c>
    </row>
    <row r="76" spans="1:2" x14ac:dyDescent="0.25">
      <c r="A76">
        <v>6</v>
      </c>
      <c r="B76" s="40">
        <v>167</v>
      </c>
    </row>
    <row r="77" spans="1:2" x14ac:dyDescent="0.25">
      <c r="A77">
        <v>7</v>
      </c>
      <c r="B77" s="40">
        <v>165</v>
      </c>
    </row>
    <row r="78" spans="1:2" x14ac:dyDescent="0.25">
      <c r="A78">
        <v>8</v>
      </c>
      <c r="B78" s="40">
        <v>166</v>
      </c>
    </row>
    <row r="79" spans="1:2" x14ac:dyDescent="0.25">
      <c r="A79">
        <v>9</v>
      </c>
      <c r="B79" s="40">
        <v>164</v>
      </c>
    </row>
    <row r="80" spans="1:2" x14ac:dyDescent="0.25">
      <c r="A80">
        <v>10</v>
      </c>
      <c r="B80" s="40">
        <v>165</v>
      </c>
    </row>
    <row r="81" spans="1:2" x14ac:dyDescent="0.25">
      <c r="A81">
        <v>11</v>
      </c>
      <c r="B81" s="40">
        <v>164</v>
      </c>
    </row>
    <row r="82" spans="1:2" x14ac:dyDescent="0.25">
      <c r="A82">
        <v>12</v>
      </c>
      <c r="B82" s="40">
        <v>167</v>
      </c>
    </row>
    <row r="83" spans="1:2" x14ac:dyDescent="0.25">
      <c r="A83">
        <v>13</v>
      </c>
      <c r="B83" s="40">
        <v>166</v>
      </c>
    </row>
    <row r="84" spans="1:2" x14ac:dyDescent="0.25">
      <c r="A84">
        <v>14</v>
      </c>
      <c r="B84" s="40">
        <v>167</v>
      </c>
    </row>
    <row r="85" spans="1:2" x14ac:dyDescent="0.25">
      <c r="A85">
        <v>15</v>
      </c>
      <c r="B85" s="40">
        <v>162</v>
      </c>
    </row>
    <row r="86" spans="1:2" x14ac:dyDescent="0.25">
      <c r="A86">
        <v>16</v>
      </c>
      <c r="B86" s="40">
        <v>164</v>
      </c>
    </row>
    <row r="87" spans="1:2" x14ac:dyDescent="0.25">
      <c r="A87">
        <v>17</v>
      </c>
      <c r="B87" s="40">
        <v>164</v>
      </c>
    </row>
    <row r="88" spans="1:2" x14ac:dyDescent="0.25">
      <c r="A88">
        <v>18</v>
      </c>
      <c r="B88" s="40">
        <v>165</v>
      </c>
    </row>
    <row r="89" spans="1:2" x14ac:dyDescent="0.25">
      <c r="A89">
        <v>19</v>
      </c>
      <c r="B89" s="40">
        <v>163</v>
      </c>
    </row>
    <row r="90" spans="1:2" x14ac:dyDescent="0.25">
      <c r="A90">
        <v>20</v>
      </c>
      <c r="B90" s="40">
        <v>163</v>
      </c>
    </row>
    <row r="91" spans="1:2" x14ac:dyDescent="0.25">
      <c r="A91">
        <v>21</v>
      </c>
      <c r="B91" s="40">
        <v>165</v>
      </c>
    </row>
    <row r="92" spans="1:2" x14ac:dyDescent="0.25">
      <c r="A92">
        <v>22</v>
      </c>
      <c r="B92" s="40">
        <v>165</v>
      </c>
    </row>
    <row r="93" spans="1:2" x14ac:dyDescent="0.25">
      <c r="A93">
        <v>23</v>
      </c>
      <c r="B93" s="40">
        <v>165</v>
      </c>
    </row>
    <row r="94" spans="1:2" x14ac:dyDescent="0.25">
      <c r="A94">
        <v>24</v>
      </c>
      <c r="B94" s="40">
        <v>166</v>
      </c>
    </row>
    <row r="95" spans="1:2" x14ac:dyDescent="0.25">
      <c r="A95">
        <v>25</v>
      </c>
      <c r="B95" s="40">
        <v>164</v>
      </c>
    </row>
    <row r="96" spans="1:2" x14ac:dyDescent="0.25">
      <c r="A96">
        <v>26</v>
      </c>
      <c r="B96" s="40">
        <v>164</v>
      </c>
    </row>
    <row r="97" spans="1:5" x14ac:dyDescent="0.25">
      <c r="A97">
        <v>27</v>
      </c>
      <c r="B97" s="40">
        <v>165</v>
      </c>
    </row>
    <row r="98" spans="1:5" x14ac:dyDescent="0.25">
      <c r="A98">
        <v>28</v>
      </c>
      <c r="B98" s="40">
        <v>165</v>
      </c>
    </row>
    <row r="102" spans="1:5" x14ac:dyDescent="0.25">
      <c r="A102" t="s">
        <v>44</v>
      </c>
    </row>
    <row r="103" spans="1:5" x14ac:dyDescent="0.25">
      <c r="A103" s="41" t="s">
        <v>122</v>
      </c>
      <c r="B103" s="42" t="s">
        <v>123</v>
      </c>
      <c r="C103" s="42" t="s">
        <v>124</v>
      </c>
      <c r="D103" s="42" t="s">
        <v>125</v>
      </c>
      <c r="E103" s="42" t="s">
        <v>126</v>
      </c>
    </row>
    <row r="104" spans="1:5" x14ac:dyDescent="0.25">
      <c r="A104" s="43" t="s">
        <v>127</v>
      </c>
      <c r="B104" s="2">
        <v>12</v>
      </c>
      <c r="C104" s="2">
        <v>1</v>
      </c>
      <c r="D104" s="2">
        <v>2</v>
      </c>
      <c r="E104" s="2">
        <v>5</v>
      </c>
    </row>
    <row r="105" spans="1:5" x14ac:dyDescent="0.25">
      <c r="A105" s="43" t="s">
        <v>128</v>
      </c>
      <c r="B105" s="2">
        <v>25</v>
      </c>
      <c r="C105" s="2">
        <v>7</v>
      </c>
      <c r="D105" s="2">
        <v>11</v>
      </c>
      <c r="E105" s="2">
        <v>23</v>
      </c>
    </row>
    <row r="106" spans="1:5" x14ac:dyDescent="0.25">
      <c r="A106" s="43" t="s">
        <v>129</v>
      </c>
      <c r="B106" s="2">
        <v>8</v>
      </c>
      <c r="C106" s="2">
        <v>2</v>
      </c>
      <c r="D106" s="2">
        <v>1</v>
      </c>
      <c r="E106" s="2">
        <v>3</v>
      </c>
    </row>
    <row r="107" spans="1:5" x14ac:dyDescent="0.25">
      <c r="A107" s="43" t="s">
        <v>130</v>
      </c>
      <c r="B107" s="2">
        <v>1</v>
      </c>
      <c r="C107" s="2">
        <v>1</v>
      </c>
      <c r="D107" s="2">
        <v>7</v>
      </c>
      <c r="E107" s="2">
        <v>5</v>
      </c>
    </row>
    <row r="108" spans="1:5" ht="30" x14ac:dyDescent="0.25">
      <c r="A108" s="43" t="s">
        <v>131</v>
      </c>
      <c r="B108" s="2">
        <v>18</v>
      </c>
      <c r="C108" s="2">
        <v>13</v>
      </c>
      <c r="D108" s="2">
        <v>9</v>
      </c>
      <c r="E108" s="2">
        <v>9</v>
      </c>
    </row>
    <row r="109" spans="1:5" x14ac:dyDescent="0.25">
      <c r="A109" s="43" t="s">
        <v>132</v>
      </c>
      <c r="B109" s="2">
        <v>6</v>
      </c>
      <c r="C109" s="2">
        <v>1</v>
      </c>
      <c r="D109" s="2">
        <v>11</v>
      </c>
      <c r="E109" s="2">
        <v>11</v>
      </c>
    </row>
    <row r="110" spans="1:5" x14ac:dyDescent="0.25">
      <c r="A110" s="43" t="s">
        <v>133</v>
      </c>
      <c r="B110" s="2">
        <v>2</v>
      </c>
      <c r="C110" s="2">
        <v>8</v>
      </c>
      <c r="D110" s="2">
        <v>38</v>
      </c>
      <c r="E110" s="2">
        <v>6</v>
      </c>
    </row>
    <row r="111" spans="1:5" x14ac:dyDescent="0.25">
      <c r="A111" s="43" t="s">
        <v>134</v>
      </c>
      <c r="B111" s="2">
        <v>4</v>
      </c>
      <c r="C111" s="2">
        <v>39</v>
      </c>
      <c r="D111" s="2">
        <v>5</v>
      </c>
      <c r="E111" s="2">
        <v>22</v>
      </c>
    </row>
    <row r="112" spans="1:5" x14ac:dyDescent="0.25">
      <c r="A112" s="43" t="s">
        <v>135</v>
      </c>
      <c r="B112" s="2">
        <v>20</v>
      </c>
      <c r="C112" s="2">
        <v>17</v>
      </c>
      <c r="D112" s="2">
        <v>14</v>
      </c>
      <c r="E112" s="2">
        <v>12</v>
      </c>
    </row>
    <row r="113" spans="1:5" x14ac:dyDescent="0.25">
      <c r="A113" s="43" t="s">
        <v>136</v>
      </c>
      <c r="B113" s="2">
        <v>4</v>
      </c>
      <c r="C113" s="2">
        <v>11</v>
      </c>
      <c r="D113" s="2">
        <v>2</v>
      </c>
      <c r="E113" s="2">
        <v>4</v>
      </c>
    </row>
    <row r="114" spans="1:5" x14ac:dyDescent="0.25">
      <c r="A114" s="41" t="s">
        <v>137</v>
      </c>
      <c r="B114" s="44">
        <v>100</v>
      </c>
      <c r="C114" s="44">
        <v>100</v>
      </c>
      <c r="D114" s="44">
        <v>100</v>
      </c>
      <c r="E114" s="44">
        <v>100</v>
      </c>
    </row>
    <row r="119" spans="1:5" x14ac:dyDescent="0.25">
      <c r="A119" t="s">
        <v>52</v>
      </c>
    </row>
    <row r="120" spans="1:5" x14ac:dyDescent="0.25">
      <c r="A120" s="47" t="s">
        <v>138</v>
      </c>
      <c r="B120" s="47" t="s">
        <v>139</v>
      </c>
      <c r="C120" s="47" t="s">
        <v>140</v>
      </c>
      <c r="D120" s="45" t="s">
        <v>141</v>
      </c>
    </row>
    <row r="121" spans="1:5" ht="30" x14ac:dyDescent="0.25">
      <c r="A121" s="47"/>
      <c r="B121" s="47"/>
      <c r="C121" s="47"/>
      <c r="D121" s="45" t="s">
        <v>142</v>
      </c>
    </row>
    <row r="122" spans="1:5" x14ac:dyDescent="0.25">
      <c r="A122" s="32">
        <v>1</v>
      </c>
      <c r="B122" s="31" t="s">
        <v>143</v>
      </c>
      <c r="C122" s="31" t="s">
        <v>144</v>
      </c>
      <c r="D122" s="46">
        <v>14608512</v>
      </c>
    </row>
    <row r="123" spans="1:5" x14ac:dyDescent="0.25">
      <c r="A123" s="32">
        <v>2</v>
      </c>
      <c r="B123" s="31" t="s">
        <v>145</v>
      </c>
      <c r="C123" s="31" t="s">
        <v>146</v>
      </c>
      <c r="D123" s="46">
        <v>12691836</v>
      </c>
    </row>
    <row r="124" spans="1:5" x14ac:dyDescent="0.25">
      <c r="A124" s="32">
        <v>3</v>
      </c>
      <c r="B124" s="31" t="s">
        <v>147</v>
      </c>
      <c r="C124" s="31" t="s">
        <v>148</v>
      </c>
      <c r="D124" s="46">
        <v>11624219</v>
      </c>
    </row>
    <row r="125" spans="1:5" x14ac:dyDescent="0.25">
      <c r="A125" s="32">
        <v>4</v>
      </c>
      <c r="B125" s="31" t="s">
        <v>149</v>
      </c>
      <c r="C125" s="31" t="s">
        <v>150</v>
      </c>
      <c r="D125" s="46">
        <v>11574205</v>
      </c>
    </row>
    <row r="126" spans="1:5" x14ac:dyDescent="0.25">
      <c r="A126" s="32">
        <v>5</v>
      </c>
      <c r="B126" s="31" t="s">
        <v>151</v>
      </c>
      <c r="C126" s="31" t="s">
        <v>146</v>
      </c>
      <c r="D126" s="46">
        <v>10927986</v>
      </c>
    </row>
    <row r="127" spans="1:5" x14ac:dyDescent="0.25">
      <c r="A127" s="32">
        <v>6</v>
      </c>
      <c r="B127" s="31" t="s">
        <v>152</v>
      </c>
      <c r="C127" s="31" t="s">
        <v>153</v>
      </c>
      <c r="D127" s="46">
        <v>10444527</v>
      </c>
    </row>
    <row r="128" spans="1:5" x14ac:dyDescent="0.25">
      <c r="A128" s="32">
        <v>7</v>
      </c>
      <c r="B128" s="31" t="s">
        <v>154</v>
      </c>
      <c r="C128" s="31" t="s">
        <v>155</v>
      </c>
      <c r="D128" s="46">
        <v>10381222</v>
      </c>
    </row>
    <row r="129" spans="1:4" ht="16.5" customHeight="1" x14ac:dyDescent="0.25">
      <c r="A129" s="32">
        <v>8</v>
      </c>
      <c r="B129" s="31" t="s">
        <v>156</v>
      </c>
      <c r="C129" s="31" t="s">
        <v>157</v>
      </c>
      <c r="D129" s="46">
        <v>10349312</v>
      </c>
    </row>
    <row r="130" spans="1:4" x14ac:dyDescent="0.25">
      <c r="A130" s="32">
        <v>9</v>
      </c>
      <c r="B130" s="31" t="s">
        <v>158</v>
      </c>
      <c r="C130" s="31" t="s">
        <v>159</v>
      </c>
      <c r="D130" s="46">
        <v>10210295</v>
      </c>
    </row>
    <row r="131" spans="1:4" x14ac:dyDescent="0.25">
      <c r="A131" s="32">
        <v>10</v>
      </c>
      <c r="B131" s="31" t="s">
        <v>160</v>
      </c>
      <c r="C131" s="31" t="s">
        <v>161</v>
      </c>
      <c r="D131" s="46">
        <v>9792428</v>
      </c>
    </row>
    <row r="136" spans="1:4" x14ac:dyDescent="0.25">
      <c r="A136" t="s">
        <v>79</v>
      </c>
    </row>
    <row r="137" spans="1:4" x14ac:dyDescent="0.25">
      <c r="A137" s="48" t="s">
        <v>162</v>
      </c>
      <c r="B137" s="48" t="s">
        <v>163</v>
      </c>
    </row>
    <row r="138" spans="1:4" x14ac:dyDescent="0.25">
      <c r="A138" s="49">
        <v>23800</v>
      </c>
      <c r="B138" s="2">
        <v>2008</v>
      </c>
    </row>
    <row r="139" spans="1:4" x14ac:dyDescent="0.25">
      <c r="A139" s="49">
        <v>26400</v>
      </c>
      <c r="B139" s="2">
        <v>2009</v>
      </c>
    </row>
    <row r="140" spans="1:4" x14ac:dyDescent="0.25">
      <c r="A140" s="49">
        <v>23700</v>
      </c>
      <c r="B140" s="2">
        <v>2010</v>
      </c>
    </row>
    <row r="141" spans="1:4" x14ac:dyDescent="0.25">
      <c r="A141" s="49">
        <v>31900</v>
      </c>
      <c r="B141" s="2">
        <v>2011</v>
      </c>
    </row>
    <row r="142" spans="1:4" x14ac:dyDescent="0.25">
      <c r="A142" s="49">
        <v>28500</v>
      </c>
      <c r="B142" s="2">
        <v>2012</v>
      </c>
    </row>
    <row r="143" spans="1:4" x14ac:dyDescent="0.25">
      <c r="A143" s="49">
        <v>32700</v>
      </c>
      <c r="B143" s="2">
        <v>2013</v>
      </c>
    </row>
    <row r="144" spans="1:4" x14ac:dyDescent="0.25">
      <c r="A144" s="49">
        <v>35700</v>
      </c>
      <c r="B144" s="2">
        <v>2014</v>
      </c>
    </row>
    <row r="145" spans="1:2" x14ac:dyDescent="0.25">
      <c r="A145" s="49">
        <v>29500</v>
      </c>
      <c r="B145" s="2">
        <v>2015</v>
      </c>
    </row>
    <row r="146" spans="1:2" x14ac:dyDescent="0.25">
      <c r="A146" s="49">
        <v>37500</v>
      </c>
      <c r="B146" s="2">
        <v>2016</v>
      </c>
    </row>
    <row r="147" spans="1:2" x14ac:dyDescent="0.25">
      <c r="A147" s="49">
        <v>39700</v>
      </c>
      <c r="B147" s="2">
        <v>2017</v>
      </c>
    </row>
  </sheetData>
  <mergeCells count="5">
    <mergeCell ref="A2:C2"/>
    <mergeCell ref="A34:B34"/>
    <mergeCell ref="A120:A121"/>
    <mergeCell ref="B120:B121"/>
    <mergeCell ref="C120:C1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4152-2E00-46BC-BA48-62F828E4C6A4}">
  <dimension ref="A1:I13"/>
  <sheetViews>
    <sheetView tabSelected="1" topLeftCell="E1" workbookViewId="0">
      <selection activeCell="K15" sqref="K15"/>
    </sheetView>
  </sheetViews>
  <sheetFormatPr defaultRowHeight="15" x14ac:dyDescent="0.25"/>
  <cols>
    <col min="4" max="4" width="11.140625" customWidth="1"/>
    <col min="7" max="7" width="16.5703125" customWidth="1"/>
    <col min="9" max="9" width="20.5703125" customWidth="1"/>
  </cols>
  <sheetData>
    <row r="1" spans="1:9" x14ac:dyDescent="0.25">
      <c r="A1" t="s">
        <v>0</v>
      </c>
    </row>
    <row r="2" spans="1:9" x14ac:dyDescent="0.25">
      <c r="A2" s="52" t="s">
        <v>164</v>
      </c>
      <c r="B2" s="52"/>
      <c r="C2" s="52"/>
      <c r="D2" s="52"/>
      <c r="E2" s="52"/>
    </row>
    <row r="3" spans="1:9" x14ac:dyDescent="0.25">
      <c r="A3" s="50" t="s">
        <v>20</v>
      </c>
      <c r="B3" s="53" t="s">
        <v>165</v>
      </c>
      <c r="C3" s="53" t="s">
        <v>166</v>
      </c>
      <c r="D3" s="53" t="s">
        <v>167</v>
      </c>
      <c r="E3" s="53" t="s">
        <v>168</v>
      </c>
    </row>
    <row r="4" spans="1:9" x14ac:dyDescent="0.25">
      <c r="A4" s="51" t="s">
        <v>169</v>
      </c>
      <c r="B4">
        <v>38</v>
      </c>
      <c r="C4">
        <v>58</v>
      </c>
      <c r="D4">
        <v>66</v>
      </c>
      <c r="E4">
        <v>49</v>
      </c>
      <c r="G4" s="50" t="s">
        <v>178</v>
      </c>
      <c r="H4" s="51">
        <f>VLOOKUP("Brad", $A$4:$E$11,2,0)</f>
        <v>82</v>
      </c>
    </row>
    <row r="5" spans="1:9" x14ac:dyDescent="0.25">
      <c r="A5" s="51" t="s">
        <v>170</v>
      </c>
      <c r="B5">
        <v>88</v>
      </c>
      <c r="C5">
        <v>92</v>
      </c>
      <c r="D5">
        <v>74</v>
      </c>
      <c r="E5">
        <v>90</v>
      </c>
      <c r="G5" s="50" t="s">
        <v>177</v>
      </c>
      <c r="H5" s="51">
        <f>VLOOKUP("Maria",$A$4:$E$11,4,0)</f>
        <v>80</v>
      </c>
    </row>
    <row r="6" spans="1:9" x14ac:dyDescent="0.25">
      <c r="A6" s="51" t="s">
        <v>171</v>
      </c>
      <c r="B6">
        <v>57</v>
      </c>
      <c r="C6">
        <v>77</v>
      </c>
      <c r="D6">
        <v>91</v>
      </c>
      <c r="E6">
        <v>91</v>
      </c>
    </row>
    <row r="7" spans="1:9" x14ac:dyDescent="0.25">
      <c r="A7" s="51" t="s">
        <v>172</v>
      </c>
      <c r="B7">
        <v>82</v>
      </c>
      <c r="C7">
        <v>56</v>
      </c>
      <c r="D7">
        <v>45</v>
      </c>
      <c r="E7">
        <v>95</v>
      </c>
    </row>
    <row r="8" spans="1:9" x14ac:dyDescent="0.25">
      <c r="A8" s="51" t="s">
        <v>173</v>
      </c>
      <c r="B8">
        <v>55</v>
      </c>
      <c r="C8">
        <v>55</v>
      </c>
      <c r="D8">
        <v>65</v>
      </c>
      <c r="E8">
        <v>75</v>
      </c>
      <c r="G8" s="51"/>
      <c r="H8" s="50" t="s">
        <v>168</v>
      </c>
    </row>
    <row r="9" spans="1:9" x14ac:dyDescent="0.25">
      <c r="A9" s="51" t="s">
        <v>174</v>
      </c>
      <c r="B9">
        <v>44</v>
      </c>
      <c r="C9">
        <v>69</v>
      </c>
      <c r="D9">
        <v>80</v>
      </c>
      <c r="E9">
        <v>90</v>
      </c>
      <c r="G9" s="50" t="s">
        <v>173</v>
      </c>
      <c r="H9" s="51">
        <f>VLOOKUP(G9,$A$4:$E$11,MATCH(H8,$A$3:$E$3,0),0)</f>
        <v>75</v>
      </c>
    </row>
    <row r="10" spans="1:9" x14ac:dyDescent="0.25">
      <c r="A10" s="51" t="s">
        <v>175</v>
      </c>
      <c r="B10">
        <v>75</v>
      </c>
      <c r="C10">
        <v>51</v>
      </c>
      <c r="D10">
        <v>57</v>
      </c>
      <c r="E10">
        <v>84</v>
      </c>
    </row>
    <row r="11" spans="1:9" x14ac:dyDescent="0.25">
      <c r="A11" s="51" t="s">
        <v>176</v>
      </c>
      <c r="B11">
        <v>38</v>
      </c>
      <c r="C11">
        <v>37</v>
      </c>
      <c r="D11">
        <v>51</v>
      </c>
      <c r="E11">
        <v>56</v>
      </c>
    </row>
    <row r="12" spans="1:9" x14ac:dyDescent="0.25">
      <c r="G12" s="51"/>
      <c r="H12" s="50" t="s">
        <v>165</v>
      </c>
      <c r="I12" t="s">
        <v>179</v>
      </c>
    </row>
    <row r="13" spans="1:9" x14ac:dyDescent="0.25">
      <c r="G13" s="50" t="s">
        <v>169</v>
      </c>
      <c r="H13" s="51">
        <f>VLOOKUP(G13,$A$4:$E$11,2,0)</f>
        <v>38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20PW19@cs2k16.amcs.ws2k12.psgcs.edu</dc:creator>
  <cp:lastModifiedBy>20PW19@cs2k16.amcs.ws2k12.psgcs.edu</cp:lastModifiedBy>
  <dcterms:created xsi:type="dcterms:W3CDTF">2023-12-28T03:28:09Z</dcterms:created>
  <dcterms:modified xsi:type="dcterms:W3CDTF">2024-01-04T04:41:10Z</dcterms:modified>
</cp:coreProperties>
</file>